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hidePivotFieldList="1"/>
  <xr:revisionPtr revIDLastSave="0" documentId="13_ncr:1_{CBB00BFF-F762-3F4E-B086-23BDAC85E35C}" xr6:coauthVersionLast="47" xr6:coauthVersionMax="47" xr10:uidLastSave="{00000000-0000-0000-0000-000000000000}"/>
  <bookViews>
    <workbookView xWindow="-4260" yWindow="-21600" windowWidth="38400" windowHeight="21600" tabRatio="842" activeTab="16" xr2:uid="{00000000-000D-0000-FFFF-FFFF00000000}"/>
  </bookViews>
  <sheets>
    <sheet name="ANNEX_Choice lists" sheetId="2" state="hidden" r:id="rId1"/>
    <sheet name="Sheet1" sheetId="23" state="hidden" r:id="rId2"/>
    <sheet name="Sheet2" sheetId="24" state="hidden" r:id="rId3"/>
    <sheet name="Sheet3" sheetId="25" state="hidden" r:id="rId4"/>
    <sheet name="Sheet4" sheetId="26" state="hidden" r:id="rId5"/>
    <sheet name="Sheet5" sheetId="27" state="hidden" r:id="rId6"/>
    <sheet name="Sheet6" sheetId="28" state="hidden" r:id="rId7"/>
    <sheet name="Sheet7" sheetId="29" state="hidden" r:id="rId8"/>
    <sheet name="Sheet8" sheetId="30" state="hidden" r:id="rId9"/>
    <sheet name="Sheet9" sheetId="31" state="hidden" r:id="rId10"/>
    <sheet name="Sheet10" sheetId="32" state="hidden" r:id="rId11"/>
    <sheet name="Sheet11" sheetId="33" state="hidden" r:id="rId12"/>
    <sheet name="Sheet12" sheetId="34" state="hidden" r:id="rId13"/>
    <sheet name="Sheet13" sheetId="35" state="hidden" r:id="rId14"/>
    <sheet name="EGD_Structure" sheetId="11" r:id="rId15"/>
    <sheet name="Sheet18" sheetId="40" r:id="rId16"/>
    <sheet name="Sheet17" sheetId="39" r:id="rId17"/>
    <sheet name="Sheet16" sheetId="38" r:id="rId18"/>
    <sheet name="AllTargetsAssessed_sum" sheetId="18" state="hidden" r:id="rId19"/>
    <sheet name="Sheet14" sheetId="36" state="hidden" r:id="rId20"/>
    <sheet name="Sheet15" sheetId="37" state="hidden" r:id="rId21"/>
    <sheet name="Detail1" sheetId="19" state="hidden" r:id="rId22"/>
    <sheet name="Detail2" sheetId="20" state="hidden" r:id="rId23"/>
    <sheet name="PF contacts" sheetId="9" r:id="rId24"/>
    <sheet name="PF list" sheetId="10" r:id="rId25"/>
  </sheets>
  <definedNames>
    <definedName name="_xlnm._FilterDatabase" localSheetId="14" hidden="1">EGD_Structure!$A$1:$N$1</definedName>
    <definedName name="_ftn1" localSheetId="14">EGD_Structure!#REF!</definedName>
    <definedName name="_ftnref1" localSheetId="14">EGD_Structure!#REF!</definedName>
    <definedName name="_msoanchor_1">EGD_Structure!#REF!</definedName>
  </definedNames>
  <calcPr calcId="191028"/>
  <pivotCaches>
    <pivotCache cacheId="6"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16" i="11" l="1"/>
  <c r="G115" i="11"/>
  <c r="G113" i="11"/>
  <c r="G114" i="11"/>
  <c r="G293" i="11"/>
  <c r="G149" i="11"/>
  <c r="G150" i="11" l="1"/>
  <c r="G54" i="11" l="1"/>
  <c r="G53" i="11"/>
  <c r="G52" i="11" l="1"/>
  <c r="E313" i="11" l="1"/>
  <c r="M79" i="28"/>
  <c r="J79" i="28"/>
  <c r="F315" i="11"/>
  <c r="B63" i="18" l="1"/>
  <c r="J6" i="18"/>
  <c r="K6" i="18"/>
  <c r="L6" i="18"/>
  <c r="J7" i="18"/>
  <c r="K7" i="18"/>
  <c r="L7" i="18"/>
  <c r="J8" i="18"/>
  <c r="K8" i="18"/>
  <c r="L8" i="18"/>
  <c r="J9" i="18"/>
  <c r="K9" i="18"/>
  <c r="L9" i="18"/>
  <c r="J10" i="18"/>
  <c r="K10" i="18"/>
  <c r="L10" i="18"/>
  <c r="J11" i="18"/>
  <c r="K11" i="18"/>
  <c r="L11" i="18"/>
  <c r="E324" i="11"/>
  <c r="E330" i="11" s="1"/>
  <c r="E323" i="11"/>
  <c r="E329" i="11" s="1"/>
  <c r="M8" i="18" l="1"/>
  <c r="N8" i="18" s="1"/>
  <c r="M11" i="18"/>
  <c r="N11" i="18" s="1"/>
  <c r="M6" i="18"/>
  <c r="N6" i="18" s="1"/>
  <c r="M9" i="18"/>
  <c r="N9" i="18" s="1"/>
  <c r="M7" i="18"/>
  <c r="N7" i="18" s="1"/>
  <c r="M10" i="18"/>
  <c r="N10" i="18" s="1"/>
  <c r="E325" i="11"/>
  <c r="E319" i="11"/>
  <c r="E318" i="11"/>
  <c r="G10" i="11"/>
  <c r="G9" i="11"/>
  <c r="G87" i="11"/>
  <c r="C103" i="18"/>
  <c r="D103" i="18"/>
  <c r="E103" i="18"/>
  <c r="F103" i="18"/>
  <c r="C104" i="18"/>
  <c r="D104" i="18"/>
  <c r="E104" i="18"/>
  <c r="F104" i="18"/>
  <c r="C105" i="18"/>
  <c r="D105" i="18"/>
  <c r="E105" i="18"/>
  <c r="F105" i="18"/>
  <c r="C106" i="18"/>
  <c r="D106" i="18"/>
  <c r="E106" i="18"/>
  <c r="F106" i="18"/>
  <c r="B106" i="18"/>
  <c r="B105" i="18"/>
  <c r="B104" i="18"/>
  <c r="B103" i="18"/>
  <c r="C63" i="18"/>
  <c r="D63" i="18"/>
  <c r="E63" i="18"/>
  <c r="F63" i="18"/>
  <c r="C64" i="18"/>
  <c r="D64" i="18"/>
  <c r="E64" i="18"/>
  <c r="F64" i="18"/>
  <c r="C65" i="18"/>
  <c r="D65" i="18"/>
  <c r="E65" i="18"/>
  <c r="F65" i="18"/>
  <c r="C66" i="18"/>
  <c r="D66" i="18"/>
  <c r="E66" i="18"/>
  <c r="F66" i="18"/>
  <c r="B66" i="18"/>
  <c r="B65" i="18"/>
  <c r="B64" i="18"/>
  <c r="B81" i="18"/>
  <c r="B107" i="18" l="1"/>
  <c r="F107" i="18"/>
  <c r="B67" i="18"/>
  <c r="F67" i="18"/>
  <c r="D67" i="18"/>
  <c r="E67" i="18"/>
  <c r="C67" i="18"/>
  <c r="D107" i="18"/>
  <c r="C107" i="18"/>
  <c r="E107" i="18"/>
  <c r="G207" i="11"/>
  <c r="G17" i="11"/>
  <c r="B77" i="18" l="1"/>
  <c r="G103" i="18"/>
  <c r="G63" i="18" l="1"/>
  <c r="G106" i="18"/>
  <c r="H106" i="18" s="1"/>
  <c r="G105" i="18"/>
  <c r="H105" i="18" s="1"/>
  <c r="G104" i="18"/>
  <c r="H104" i="18" s="1"/>
  <c r="G3" i="11"/>
  <c r="G5" i="11"/>
  <c r="G119" i="11"/>
  <c r="G120" i="11"/>
  <c r="G121" i="11"/>
  <c r="G122" i="11"/>
  <c r="G19" i="11"/>
  <c r="G6" i="11"/>
  <c r="G20" i="11"/>
  <c r="G123" i="11"/>
  <c r="G21" i="11"/>
  <c r="G124" i="11"/>
  <c r="G18" i="11"/>
  <c r="G12" i="11"/>
  <c r="G13" i="11"/>
  <c r="G14" i="11"/>
  <c r="G15" i="11"/>
  <c r="G16" i="11"/>
  <c r="G125" i="11"/>
  <c r="G22" i="11"/>
  <c r="G23" i="11"/>
  <c r="G24" i="11"/>
  <c r="G25" i="11"/>
  <c r="G26" i="11"/>
  <c r="G27" i="11"/>
  <c r="G28" i="11"/>
  <c r="G29" i="11"/>
  <c r="G30" i="11"/>
  <c r="G31" i="11"/>
  <c r="G32" i="11"/>
  <c r="G33" i="11"/>
  <c r="G34" i="11"/>
  <c r="G35" i="11"/>
  <c r="G36" i="11"/>
  <c r="G126" i="11"/>
  <c r="G39" i="11"/>
  <c r="G40" i="11"/>
  <c r="G41" i="11"/>
  <c r="G42" i="11"/>
  <c r="G43" i="11"/>
  <c r="G44" i="11"/>
  <c r="G45" i="11"/>
  <c r="G46" i="11"/>
  <c r="G47" i="11"/>
  <c r="G48" i="11"/>
  <c r="G49" i="11"/>
  <c r="G50" i="11"/>
  <c r="G51" i="11"/>
  <c r="G59" i="11"/>
  <c r="G62" i="11"/>
  <c r="G63" i="11"/>
  <c r="G65" i="11"/>
  <c r="G66" i="11"/>
  <c r="G67" i="11"/>
  <c r="G68" i="11"/>
  <c r="G69" i="11"/>
  <c r="G72" i="11"/>
  <c r="G73" i="11"/>
  <c r="G74" i="11"/>
  <c r="G75" i="11"/>
  <c r="G76" i="11"/>
  <c r="G80" i="11"/>
  <c r="G81" i="11"/>
  <c r="G82" i="11"/>
  <c r="G83" i="11"/>
  <c r="G84" i="11"/>
  <c r="G86" i="11"/>
  <c r="G64" i="11"/>
  <c r="G275" i="11"/>
  <c r="G276" i="11"/>
  <c r="G277" i="11"/>
  <c r="G88" i="11"/>
  <c r="G89" i="11"/>
  <c r="G91" i="11"/>
  <c r="G92" i="11"/>
  <c r="G93" i="11"/>
  <c r="G94" i="11"/>
  <c r="G95" i="11"/>
  <c r="G96" i="11"/>
  <c r="G97" i="11"/>
  <c r="G98" i="11"/>
  <c r="G99" i="11"/>
  <c r="G100" i="11"/>
  <c r="G101" i="11"/>
  <c r="G103" i="11"/>
  <c r="G104" i="11"/>
  <c r="G109" i="11"/>
  <c r="G111" i="11"/>
  <c r="G127" i="11"/>
  <c r="G128" i="11"/>
  <c r="G129" i="11"/>
  <c r="G130" i="11"/>
  <c r="G131" i="11"/>
  <c r="G136" i="11"/>
  <c r="G137" i="11"/>
  <c r="G138" i="11"/>
  <c r="G139" i="11"/>
  <c r="G141" i="11"/>
  <c r="G142" i="11"/>
  <c r="G143" i="11"/>
  <c r="G144" i="11"/>
  <c r="G145" i="11"/>
  <c r="G146" i="11"/>
  <c r="G147" i="11"/>
  <c r="G148" i="11"/>
  <c r="G152" i="11"/>
  <c r="G153" i="11"/>
  <c r="G154" i="11"/>
  <c r="G155" i="11"/>
  <c r="G156" i="11"/>
  <c r="G159" i="11"/>
  <c r="G160" i="11"/>
  <c r="G161" i="11"/>
  <c r="G162" i="11"/>
  <c r="G163" i="11"/>
  <c r="G167" i="11"/>
  <c r="G168" i="11"/>
  <c r="G169" i="11"/>
  <c r="G170" i="11"/>
  <c r="G171" i="11"/>
  <c r="G172" i="11"/>
  <c r="G173" i="11"/>
  <c r="G174" i="11"/>
  <c r="G175"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2" i="11"/>
  <c r="G204" i="11"/>
  <c r="G205" i="11"/>
  <c r="G206" i="11"/>
  <c r="G208" i="11"/>
  <c r="G209" i="11"/>
  <c r="G210" i="11"/>
  <c r="G215" i="11"/>
  <c r="G216" i="11"/>
  <c r="G217" i="11"/>
  <c r="G221" i="11"/>
  <c r="G223" i="11"/>
  <c r="G225" i="11"/>
  <c r="G226" i="11"/>
  <c r="G227" i="11"/>
  <c r="G228" i="11"/>
  <c r="G229" i="11"/>
  <c r="G232" i="11"/>
  <c r="G237" i="11"/>
  <c r="G238" i="11"/>
  <c r="G239" i="11"/>
  <c r="G265" i="11"/>
  <c r="G266" i="11"/>
  <c r="G267" i="11"/>
  <c r="G268" i="11"/>
  <c r="G269" i="11"/>
  <c r="G270" i="11"/>
  <c r="G271" i="11"/>
  <c r="G273" i="11"/>
  <c r="G274" i="11"/>
  <c r="G281" i="11"/>
  <c r="G284" i="11"/>
  <c r="G285" i="11"/>
  <c r="G287" i="11"/>
  <c r="G288" i="11"/>
  <c r="G289" i="11"/>
  <c r="G290" i="11"/>
  <c r="G291" i="11"/>
  <c r="G294" i="11"/>
  <c r="G295" i="11"/>
  <c r="G297" i="11"/>
  <c r="G298" i="11"/>
  <c r="B78" i="18"/>
  <c r="B79" i="18"/>
  <c r="B80" i="18"/>
  <c r="B82" i="18"/>
  <c r="B83" i="18"/>
  <c r="C77" i="18"/>
  <c r="D77" i="18"/>
  <c r="E77" i="18"/>
  <c r="F77" i="18"/>
  <c r="C78" i="18"/>
  <c r="D78" i="18"/>
  <c r="E78" i="18"/>
  <c r="F78" i="18"/>
  <c r="C79" i="18"/>
  <c r="D79" i="18"/>
  <c r="E79" i="18"/>
  <c r="F79" i="18"/>
  <c r="C80" i="18"/>
  <c r="D80" i="18"/>
  <c r="E80" i="18"/>
  <c r="F80" i="18"/>
  <c r="C81" i="18"/>
  <c r="D81" i="18"/>
  <c r="E81" i="18"/>
  <c r="F81" i="18"/>
  <c r="C82" i="18"/>
  <c r="D82" i="18"/>
  <c r="E82" i="18"/>
  <c r="F82" i="18"/>
  <c r="C83" i="18"/>
  <c r="D83" i="18"/>
  <c r="E83" i="18"/>
  <c r="F83" i="18"/>
  <c r="L5" i="18"/>
  <c r="K5" i="18"/>
  <c r="J5" i="18"/>
  <c r="J12" i="18" s="1"/>
  <c r="G107" i="18" l="1"/>
  <c r="H107" i="18" s="1"/>
  <c r="H103" i="18"/>
  <c r="G65" i="18"/>
  <c r="H65" i="18" s="1"/>
  <c r="G64" i="18"/>
  <c r="H64" i="18" s="1"/>
  <c r="G66" i="18"/>
  <c r="H66" i="18" s="1"/>
  <c r="H63" i="18"/>
  <c r="B84" i="18"/>
  <c r="G83" i="18"/>
  <c r="D94" i="18" s="1"/>
  <c r="C84" i="18"/>
  <c r="G81" i="18"/>
  <c r="H81" i="18" s="1"/>
  <c r="G78" i="18"/>
  <c r="B89" i="18" s="1"/>
  <c r="F84" i="18"/>
  <c r="G79" i="18"/>
  <c r="D90" i="18" s="1"/>
  <c r="G82" i="18"/>
  <c r="E93" i="18" s="1"/>
  <c r="E84" i="18"/>
  <c r="D84" i="18"/>
  <c r="G80" i="18"/>
  <c r="B91" i="18" s="1"/>
  <c r="G77" i="18"/>
  <c r="E88" i="18" s="1"/>
  <c r="L12" i="18"/>
  <c r="S8" i="18"/>
  <c r="M5" i="18"/>
  <c r="N5" i="18" s="1"/>
  <c r="K12" i="18"/>
  <c r="H324" i="11"/>
  <c r="L13" i="18" l="1"/>
  <c r="S5" i="18"/>
  <c r="G67" i="18"/>
  <c r="H67" i="18" s="1"/>
  <c r="Q15" i="18" s="1"/>
  <c r="E94" i="18"/>
  <c r="G84" i="18"/>
  <c r="D95" i="18" s="1"/>
  <c r="C88" i="18"/>
  <c r="D88" i="18"/>
  <c r="H77" i="18"/>
  <c r="B88" i="18"/>
  <c r="E326" i="11"/>
  <c r="F324" i="11" s="1"/>
  <c r="C94" i="18"/>
  <c r="D93" i="18"/>
  <c r="H82" i="18"/>
  <c r="B94" i="18"/>
  <c r="H83" i="18"/>
  <c r="C91" i="18"/>
  <c r="E91" i="18"/>
  <c r="D91" i="18"/>
  <c r="H80" i="18"/>
  <c r="H78" i="18"/>
  <c r="D92" i="18"/>
  <c r="D89" i="18"/>
  <c r="E89" i="18"/>
  <c r="C89" i="18"/>
  <c r="B90" i="18"/>
  <c r="C93" i="18"/>
  <c r="B93" i="18"/>
  <c r="U6" i="18"/>
  <c r="R6" i="18"/>
  <c r="Q6" i="18"/>
  <c r="S6" i="18"/>
  <c r="E90" i="18"/>
  <c r="H79" i="18"/>
  <c r="C90" i="18"/>
  <c r="T8" i="18"/>
  <c r="C92" i="18"/>
  <c r="T5" i="18"/>
  <c r="M12" i="18"/>
  <c r="T9" i="18"/>
  <c r="T10" i="18"/>
  <c r="B92" i="18"/>
  <c r="U8" i="18"/>
  <c r="R8" i="18"/>
  <c r="R5" i="18"/>
  <c r="U5" i="18"/>
  <c r="Q5" i="18"/>
  <c r="E92" i="18"/>
  <c r="T6" i="18"/>
  <c r="Q8" i="18"/>
  <c r="T11" i="18"/>
  <c r="H323" i="11"/>
  <c r="H325" i="11" s="1"/>
  <c r="E331" i="11" s="1"/>
  <c r="I324" i="11"/>
  <c r="E320" i="11"/>
  <c r="F313" i="11"/>
  <c r="E332" i="11" l="1"/>
  <c r="F331" i="11" s="1"/>
  <c r="N12" i="18"/>
  <c r="G88" i="18"/>
  <c r="G94" i="18"/>
  <c r="G91" i="18"/>
  <c r="G90" i="18"/>
  <c r="G93" i="18"/>
  <c r="G89" i="18"/>
  <c r="B95" i="18"/>
  <c r="G92" i="18"/>
  <c r="R7" i="18"/>
  <c r="U7" i="18"/>
  <c r="Q7" i="18"/>
  <c r="S7" i="18"/>
  <c r="U10" i="18"/>
  <c r="R10" i="18"/>
  <c r="Q10" i="18"/>
  <c r="S10" i="18"/>
  <c r="T7" i="18"/>
  <c r="R9" i="18"/>
  <c r="Q9" i="18"/>
  <c r="U9" i="18"/>
  <c r="S9" i="18"/>
  <c r="H84" i="18"/>
  <c r="E95" i="18"/>
  <c r="C95" i="18"/>
  <c r="R11" i="18"/>
  <c r="Q11" i="18"/>
  <c r="U11" i="18"/>
  <c r="S11" i="18"/>
  <c r="F326" i="11"/>
  <c r="F325" i="11"/>
  <c r="F323" i="11"/>
  <c r="I323" i="11"/>
  <c r="E321" i="11"/>
  <c r="F318" i="11" s="1"/>
  <c r="F330" i="11" l="1"/>
  <c r="F332" i="11"/>
  <c r="F329" i="11"/>
  <c r="G95" i="18"/>
  <c r="U12" i="18"/>
  <c r="Q12" i="18"/>
  <c r="S12" i="18"/>
  <c r="R12" i="18"/>
  <c r="T12" i="18"/>
  <c r="F321" i="11"/>
  <c r="F319" i="11"/>
  <c r="F320" i="11"/>
  <c r="I325" i="11"/>
  <c r="H326" i="11"/>
  <c r="I326" i="11" s="1"/>
  <c r="A88" i="2" l="1"/>
  <c r="A82" i="2"/>
  <c r="A79" i="2"/>
  <c r="A76" i="2"/>
  <c r="A67" i="2"/>
  <c r="A58" i="2"/>
  <c r="A44" i="2"/>
  <c r="A35" i="2"/>
  <c r="A26" i="2"/>
  <c r="A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9" authorId="0" shapeId="0" xr:uid="{00000000-0006-0000-0E00-000002000000}">
      <text>
        <r>
          <rPr>
            <b/>
            <sz val="11"/>
            <color rgb="FF000000"/>
            <rFont val="Calibri"/>
            <family val="2"/>
          </rPr>
          <t>Author:</t>
        </r>
        <r>
          <rPr>
            <sz val="11"/>
            <color rgb="FF000000"/>
            <rFont val="Calibri"/>
            <family val="2"/>
          </rPr>
          <t xml:space="preserve">
</t>
        </r>
        <r>
          <rPr>
            <sz val="11"/>
            <color rgb="FF000000"/>
            <rFont val="Calibri"/>
            <family val="2"/>
          </rPr>
          <t>35 to 37 according to latest word document</t>
        </r>
      </text>
    </comment>
    <comment ref="L31" authorId="0" shapeId="0" xr:uid="{00000000-0006-0000-0E00-000003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As commented by PF8</t>
        </r>
      </text>
    </comment>
    <comment ref="D47" authorId="0" shapeId="0" xr:uid="{00000000-0006-0000-0E00-00000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48" authorId="0" shapeId="0" xr:uid="{00000000-0006-0000-0E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49" authorId="0" shapeId="0" xr:uid="{00000000-0006-0000-0E00-00000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0" authorId="0" shapeId="0" xr:uid="{00000000-0006-0000-0E00-00000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1" authorId="0" shapeId="0" xr:uid="{00000000-0006-0000-0E00-00000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2" authorId="0" shapeId="0" xr:uid="{00000000-0006-0000-0E00-00000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3" authorId="0" shapeId="0" xr:uid="{00000000-0006-0000-0E00-00000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4" authorId="0" shapeId="0" xr:uid="{00000000-0006-0000-0E00-00000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5" authorId="0" shapeId="0" xr:uid="{00000000-0006-0000-0E00-00000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L55" authorId="0" shapeId="0" xr:uid="{00000000-0006-0000-0E00-00000D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the comment by PF8 is underlined</t>
        </r>
      </text>
    </comment>
    <comment ref="L141" authorId="0" shapeId="0" xr:uid="{00000000-0006-0000-0E00-00000E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comment provided by PF8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7" authorId="0" shapeId="0" xr:uid="{03D4FC3B-DB3F-6A44-B931-CD3E228CF9E0}">
      <text>
        <r>
          <rPr>
            <b/>
            <sz val="11"/>
            <color rgb="FF000000"/>
            <rFont val="Calibri"/>
            <family val="2"/>
          </rPr>
          <t>Author:</t>
        </r>
        <r>
          <rPr>
            <sz val="11"/>
            <color rgb="FF000000"/>
            <rFont val="Calibri"/>
            <family val="2"/>
          </rPr>
          <t xml:space="preserve">
</t>
        </r>
        <r>
          <rPr>
            <sz val="11"/>
            <color rgb="FF000000"/>
            <rFont val="Calibri"/>
            <family val="2"/>
          </rPr>
          <t>35 to 37 according to latest word document</t>
        </r>
      </text>
    </comment>
    <comment ref="H24" authorId="0" shapeId="0" xr:uid="{7FE4F0AA-AC8B-674E-A6DF-30D9535D6518}">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As commented by PF8</t>
        </r>
      </text>
    </comment>
    <comment ref="H46" authorId="0" shapeId="0" xr:uid="{2AF114F4-A211-9A4E-B12B-1C182E84E972}">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the comment by PF8 is underlined</t>
        </r>
      </text>
    </comment>
    <comment ref="H128" authorId="0" shapeId="0" xr:uid="{AED2AE09-C58E-A14C-AED4-832ACBA4AAD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@MARELLI Luisa (JRC-ISPRA) comment provided by PF8</t>
        </r>
      </text>
    </comment>
  </commentList>
</comments>
</file>

<file path=xl/sharedStrings.xml><?xml version="1.0" encoding="utf-8"?>
<sst xmlns="http://schemas.openxmlformats.org/spreadsheetml/2006/main" count="18160" uniqueCount="2510">
  <si>
    <t>Actions</t>
  </si>
  <si>
    <t>01_Agriculture</t>
  </si>
  <si>
    <t>02_Climate</t>
  </si>
  <si>
    <t>03_Energy</t>
  </si>
  <si>
    <t>04_Environment and Oceans</t>
  </si>
  <si>
    <t>05_Finance and Regional Development</t>
  </si>
  <si>
    <t>06_Industry</t>
  </si>
  <si>
    <t>07_REPowerEU Plan</t>
  </si>
  <si>
    <t>08_Research and Innovation</t>
  </si>
  <si>
    <t>09_Transport</t>
  </si>
  <si>
    <t>10_New European Bauhaus</t>
  </si>
  <si>
    <t>00_General_EGD</t>
  </si>
  <si>
    <t>Strams</t>
  </si>
  <si>
    <t>01_A_Common Agricultural Policy Reform</t>
  </si>
  <si>
    <t>01_B_Common Agricultural Policy Strategic Plan</t>
  </si>
  <si>
    <t>01_C_EU Agri-Food Promotion Policy</t>
  </si>
  <si>
    <t>01_D_Nutrition Labelling</t>
  </si>
  <si>
    <t>01_E_Organic Farming Action Plan</t>
  </si>
  <si>
    <t>01_F_Sustainable Use of Pesticides</t>
  </si>
  <si>
    <t>01_G_Welfare of Farmed Animals</t>
  </si>
  <si>
    <t>01_00_Other</t>
  </si>
  <si>
    <t>02_A_Adaptation Strategy</t>
  </si>
  <si>
    <t>02_B_Climate Diplomacy</t>
  </si>
  <si>
    <t>02_C_European Climate Law</t>
  </si>
  <si>
    <t>02_D_European Climate Pact</t>
  </si>
  <si>
    <t>02_E_Fluorinated GHG</t>
  </si>
  <si>
    <t>02_F_Protecting the Ozone Layer</t>
  </si>
  <si>
    <t>02_00_Other</t>
  </si>
  <si>
    <t>03_A_Energy System Integration Strategy</t>
  </si>
  <si>
    <t>03_B_Hydrogen Strategy</t>
  </si>
  <si>
    <t>03_C_Methane Strategy</t>
  </si>
  <si>
    <t>03_D_Offshore Renewable Energy Strategy</t>
  </si>
  <si>
    <t>03_E_Renovation Wave</t>
  </si>
  <si>
    <t>03_F_Trans-European Network for Energy</t>
  </si>
  <si>
    <t>03_00_Other</t>
  </si>
  <si>
    <t>04_A_8th Environment Action Programme</t>
  </si>
  <si>
    <t>04_B_Biodiversity Strategy for 2030</t>
  </si>
  <si>
    <t>04_C_Blue Economy Strategy</t>
  </si>
  <si>
    <t>04_D_Chemicals Strategy for Sustainability</t>
  </si>
  <si>
    <t>04_E_Circular Economy Action Plan</t>
  </si>
  <si>
    <t>04_F_Common Fisheries Policy</t>
  </si>
  <si>
    <t>04_G_Farm to Fork Strategy</t>
  </si>
  <si>
    <t>04_H_Organic Action Plan</t>
  </si>
  <si>
    <t>04_I_Sustainable Batteries</t>
  </si>
  <si>
    <t>04_J_Waste and Recycling</t>
  </si>
  <si>
    <t>04_K_Zero Pollution Action Plan</t>
  </si>
  <si>
    <t>04_00_Other</t>
  </si>
  <si>
    <t>05_A_Green Transition Reform Support</t>
  </si>
  <si>
    <t>05_B_Just Transition Mechanism</t>
  </si>
  <si>
    <t>05_C_Next Generation EU</t>
  </si>
  <si>
    <t>05_D_Next Generation EU Green Bonds</t>
  </si>
  <si>
    <t>05_E_Recovery and Resilience Facility</t>
  </si>
  <si>
    <t>05_F_Sustainable Finance</t>
  </si>
  <si>
    <t>05_00_Other</t>
  </si>
  <si>
    <t>06_A_Circular Plastics Aliance</t>
  </si>
  <si>
    <t>06_B_Eurpean Battery Alliance</t>
  </si>
  <si>
    <t>06_C_European Clean Hydrogen Alliance</t>
  </si>
  <si>
    <t>06_D_European Raw Material Alliance</t>
  </si>
  <si>
    <t>06_E_Industrial Energy</t>
  </si>
  <si>
    <t>06_F_Sustainable Batteries</t>
  </si>
  <si>
    <t>06_00_Other</t>
  </si>
  <si>
    <t>07_00_Other</t>
  </si>
  <si>
    <t>08_00_Research and Innovation</t>
  </si>
  <si>
    <t>09_A_Connecting Europe Express</t>
  </si>
  <si>
    <t>09_B_Sustainable and Smart Mobility Strategy</t>
  </si>
  <si>
    <t>Sub-Streams</t>
  </si>
  <si>
    <t>04_J_01_Batteries and Accumulators</t>
  </si>
  <si>
    <t>04_J_02_Biodegradable Waste</t>
  </si>
  <si>
    <t>04_J_03_Construction and Demolition Waste</t>
  </si>
  <si>
    <t>04_J_04_End-of-Life Vehicles</t>
  </si>
  <si>
    <t>04_J_05_Landfill Waste</t>
  </si>
  <si>
    <t>04_J_06_Mining Waste</t>
  </si>
  <si>
    <t>04_J_07_Packaging Waste</t>
  </si>
  <si>
    <t>04_J_08_PCBs-PCTs</t>
  </si>
  <si>
    <t>04_J_09_RoHS</t>
  </si>
  <si>
    <t>04_J_10_Sewage Sludge</t>
  </si>
  <si>
    <t>04_J_11_Ships</t>
  </si>
  <si>
    <t>04_J_12_Waste containing Pops</t>
  </si>
  <si>
    <t>04_J_13_Waste Oil</t>
  </si>
  <si>
    <t>04_J_14_Waste Shipments</t>
  </si>
  <si>
    <t>04_J_15_WEEE</t>
  </si>
  <si>
    <t>Type of Document</t>
  </si>
  <si>
    <t>Annex to the Communication from the Commission to the European Parliament, the Council, the European Economic and Social Committee and the Committee and the Committee of the Regions</t>
  </si>
  <si>
    <t>Communication from the Commission to the European Parliament, the Council, the European Economic and Social Committee and the Committee and the Committee of the Regions</t>
  </si>
  <si>
    <t>Brief</t>
  </si>
  <si>
    <t>Commission Delegated Regulation (EU)</t>
  </si>
  <si>
    <t>Commission Decision</t>
  </si>
  <si>
    <t>Commission Recommendation (EU)</t>
  </si>
  <si>
    <t>Commission Staff Working Document</t>
  </si>
  <si>
    <t xml:space="preserve">Commission Implementing Decision </t>
  </si>
  <si>
    <t>Commission Implementing Regulation (EU)</t>
  </si>
  <si>
    <t>Commission Notice</t>
  </si>
  <si>
    <t>Commission Regulation (EU)</t>
  </si>
  <si>
    <t>Consultation Strategy</t>
  </si>
  <si>
    <t>Council Regulation (EU)</t>
  </si>
  <si>
    <t>Council Regulation (EU, Euratom)</t>
  </si>
  <si>
    <t>Council Decision (EU, Euratom) 2020/2053</t>
  </si>
  <si>
    <t>Proposal for a Decision of the European Parliament and of the Council</t>
  </si>
  <si>
    <t>Decision (EU) of the European Parliament and of the Council</t>
  </si>
  <si>
    <t>Annex to the Directive of the European Parliament and of the Council</t>
  </si>
  <si>
    <t>Annex to the Proposal for a Directive of the European Parliament and of the Council</t>
  </si>
  <si>
    <t>Proposal for a Directive of the European Parliament and of the Council</t>
  </si>
  <si>
    <t>Directive of the European Parliament and of the Council</t>
  </si>
  <si>
    <t>Proposal for a Council Directive</t>
  </si>
  <si>
    <t>Factsheet</t>
  </si>
  <si>
    <t>Joint Declarations</t>
  </si>
  <si>
    <t>Interinstitutional Agreements</t>
  </si>
  <si>
    <t>Position (EU) of the Council at first Reading</t>
  </si>
  <si>
    <t>Amended Proposal for a Regulation of the European Parliament and of the Council</t>
  </si>
  <si>
    <t>Annex to the Proposal for a Regulation of the European Parliament and of the Council</t>
  </si>
  <si>
    <t>Proposal for a Regulation of the European Parliament and of the Council</t>
  </si>
  <si>
    <t>Regulation (EU) of the European Parliament and of the Council</t>
  </si>
  <si>
    <t>Regulation (EU, Euratom) of the European Parliament and of the Council</t>
  </si>
  <si>
    <t>Press briefing</t>
  </si>
  <si>
    <t>Press release</t>
  </si>
  <si>
    <t>Regulatory scrutinity board opinion</t>
  </si>
  <si>
    <t>Report from the Commission to the European Parliament and the Council</t>
  </si>
  <si>
    <t>Report from the Commission to the European Parliament, the Council, the Economic and Financial Committee and the Employment Committee</t>
  </si>
  <si>
    <t>Annex to the Report from the Commission to the European Parliament, the Council, the European Economic and Social Committee and the Committee of the Regions</t>
  </si>
  <si>
    <t>Report from the Commission to the European Parliament, the Council, the European Economic and Social Committee and the Committee of the Regions</t>
  </si>
  <si>
    <t>Working Paper</t>
  </si>
  <si>
    <t>Report</t>
  </si>
  <si>
    <t>Study</t>
  </si>
  <si>
    <t>Other</t>
  </si>
  <si>
    <t>Type of targets</t>
  </si>
  <si>
    <t>Quantitative</t>
  </si>
  <si>
    <t>Uncountable</t>
  </si>
  <si>
    <t>Overarching</t>
  </si>
  <si>
    <t>Binding</t>
  </si>
  <si>
    <t>Aspirational</t>
  </si>
  <si>
    <t>Policy</t>
  </si>
  <si>
    <t>7th EU Environment Action Programme</t>
  </si>
  <si>
    <t>Batteries and Waste Batteries</t>
  </si>
  <si>
    <t>Biodegradable Waste</t>
  </si>
  <si>
    <t>Biodiversity Strategy</t>
  </si>
  <si>
    <t>Blue Economy</t>
  </si>
  <si>
    <t>CO2 emission performance standards for new passenger cars and for new light commercial vehicles</t>
  </si>
  <si>
    <t>CAP - Common Agricultural Plan</t>
  </si>
  <si>
    <t>Circular Economy Action Plan</t>
  </si>
  <si>
    <t>Clean air and water Action Plans</t>
  </si>
  <si>
    <t>Delivering the Green Deal</t>
  </si>
  <si>
    <t>End-of-Life Vehicles</t>
  </si>
  <si>
    <t>Energy Efficiency</t>
  </si>
  <si>
    <t>Energy Performance of Buildings</t>
  </si>
  <si>
    <t>Energy Transition of the EU Fisheries and Aquaculture sector</t>
  </si>
  <si>
    <t xml:space="preserve">EU Action Plan: Protecting and restoring marine ecosystems for sustainable and resilient fisheries </t>
  </si>
  <si>
    <t>EU Climate Adaptation Strategy</t>
  </si>
  <si>
    <t>EU Climate Law</t>
  </si>
  <si>
    <t>EU F-Gas Legislation</t>
  </si>
  <si>
    <t>EU Soil strategy for 2030</t>
  </si>
  <si>
    <t>EU Solar Energy Strategy</t>
  </si>
  <si>
    <t>EU strategy on offshore renewable energy</t>
  </si>
  <si>
    <t>EU strategy to reduce methane emissions</t>
  </si>
  <si>
    <t>European Climate Law</t>
  </si>
  <si>
    <t>Farm to Fork</t>
  </si>
  <si>
    <t>Fit for 55</t>
  </si>
  <si>
    <t>Global Methane Pledge</t>
  </si>
  <si>
    <t>Governance of the Energy Union and Climate Action</t>
  </si>
  <si>
    <t>Hydrogen Strategy</t>
  </si>
  <si>
    <t>Just Transition Mechanism</t>
  </si>
  <si>
    <t>Landfill Directive</t>
  </si>
  <si>
    <t>LULUCF Regulatory Framework</t>
  </si>
  <si>
    <t>National emission reduction commitments</t>
  </si>
  <si>
    <t>Nature Restoration Law</t>
  </si>
  <si>
    <t>New EU Forest Strategy</t>
  </si>
  <si>
    <t>New Urban Mobility Framework</t>
  </si>
  <si>
    <t>NextGenerationEU</t>
  </si>
  <si>
    <t>Offshore Wind Energy</t>
  </si>
  <si>
    <t>Organic Action Plan</t>
  </si>
  <si>
    <t>Ozone Depleting (Proposal for a Revision)</t>
  </si>
  <si>
    <t>Packaging and Packaging waste</t>
  </si>
  <si>
    <t>POPs regulation</t>
  </si>
  <si>
    <t>Renewable Energy</t>
  </si>
  <si>
    <t>Renovation Wave</t>
  </si>
  <si>
    <t>RePowerEU</t>
  </si>
  <si>
    <t>RohS Directive</t>
  </si>
  <si>
    <t>Single-use plastics Directive</t>
  </si>
  <si>
    <t>Sustainable and Smart Mobility Strategy</t>
  </si>
  <si>
    <t>Sustainable use of chemicals</t>
  </si>
  <si>
    <t>TEN-T</t>
  </si>
  <si>
    <t>Towards Zero Pollution for Air, Water and Soil</t>
  </si>
  <si>
    <t>Use of energy from renewable sources</t>
  </si>
  <si>
    <t>Urban Wastewater treatment</t>
  </si>
  <si>
    <t>Waste Directive</t>
  </si>
  <si>
    <t>Water Framework Directive</t>
  </si>
  <si>
    <t>WEEE Directive</t>
  </si>
  <si>
    <t>Zero pollution action plan</t>
  </si>
  <si>
    <t>Source of the Indicator</t>
  </si>
  <si>
    <t>Proposed</t>
  </si>
  <si>
    <t>Contained in the reference policy document</t>
  </si>
  <si>
    <t>European Environment Agency</t>
  </si>
  <si>
    <t>UN SDG Indicator set</t>
  </si>
  <si>
    <t>IEA - International Energy Agency</t>
  </si>
  <si>
    <t>https://www.iea.org/reports/buildings</t>
  </si>
  <si>
    <t>TENtec Information System</t>
  </si>
  <si>
    <t>Population and social condition Indicator set - ESTAT</t>
  </si>
  <si>
    <t>Climate Change Indicator set - ESTAT</t>
  </si>
  <si>
    <t>Environment and Energy Indicator set - ESTAT</t>
  </si>
  <si>
    <t>https://ec.europa.eu/eurostat/databrowser/explore/all/envir?lang=en&amp;subtheme=env.env_was&amp;display=list&amp;sort=category</t>
  </si>
  <si>
    <t>Transport Indicator set - ESTAT</t>
  </si>
  <si>
    <t>F2F Monitoring Framework</t>
  </si>
  <si>
    <t>Sustainable Development Indicator set - ESTAT</t>
  </si>
  <si>
    <t>https://ec.europa.eu/eurostat/web/sdi/database</t>
  </si>
  <si>
    <t>Forest Europe</t>
  </si>
  <si>
    <t>https://foresteurope.org/workstreams/sustainable-forest-management/#</t>
  </si>
  <si>
    <t>EU Joint Platform on Forest Monitoring</t>
  </si>
  <si>
    <t>Agriculture, forestry and fisheries Indicator set - ESTAT</t>
  </si>
  <si>
    <t>EGD statistics</t>
  </si>
  <si>
    <t>https://ec.europa.eu/eurostat/cache/egd-statistics/</t>
  </si>
  <si>
    <t>JRC World Atlas of Desertification</t>
  </si>
  <si>
    <t>JRC Resilience Dashboard</t>
  </si>
  <si>
    <t>https://commission.europa.eu/strategy-and-policy/strategic-planning/strategic-foresight/2020-strategic-foresight-report/resilience-dashboards_en</t>
  </si>
  <si>
    <t>EU Biodiversity Strategy Dashboard</t>
  </si>
  <si>
    <t>https://dopa.jrc.ec.europa.eu/kcbd/dashboard/</t>
  </si>
  <si>
    <t>DG SANTE</t>
  </si>
  <si>
    <t>OECD</t>
  </si>
  <si>
    <t>Hydrogen Europe</t>
  </si>
  <si>
    <t>Statista</t>
  </si>
  <si>
    <t>Handbook for the SDG Voluntary Local Reviews</t>
  </si>
  <si>
    <t>https://publications.jrc.ec.europa.eu/repository/bitstream/JRC129381/JRC129381_01.pdf</t>
  </si>
  <si>
    <t>Relationship with SDG targets</t>
  </si>
  <si>
    <t>Aligned</t>
  </si>
  <si>
    <t>More ambitious</t>
  </si>
  <si>
    <t>Less ambitious</t>
  </si>
  <si>
    <t>N/A</t>
  </si>
  <si>
    <t>EGD thematic areas by COM(2019) 640 final</t>
  </si>
  <si>
    <t>Increasing the EU’s climate ambition for 2030 and 2050</t>
  </si>
  <si>
    <t>Supplying clean, affordable and secure energy </t>
  </si>
  <si>
    <t>Mobilising industry for a clean and circular economy</t>
  </si>
  <si>
    <t>Building and renovating in an energy and resource efficient way</t>
  </si>
  <si>
    <t>Accelerating the shift to sustainable and smart mobility</t>
  </si>
  <si>
    <t>From ‘Farm to Fork’: designing a fair, healthy and environmentally-friendly food system </t>
  </si>
  <si>
    <t>Preserving and restoring ecosystems and biodiversity </t>
  </si>
  <si>
    <t>A zero pollution ambition for a toxic-free environment </t>
  </si>
  <si>
    <t>Main thematic areas*
*referring to EGD Objectives set out in COM(2019) 640 final ANNEX</t>
  </si>
  <si>
    <t>Actions*
*referring to EGD Objectives set out in COM(2019) 640 ANNEX</t>
  </si>
  <si>
    <t xml:space="preserve">Key Policy documents </t>
  </si>
  <si>
    <t>Year of publication</t>
  </si>
  <si>
    <t>Binding doc</t>
  </si>
  <si>
    <t>Type target</t>
  </si>
  <si>
    <t>Targets from legal acts</t>
  </si>
  <si>
    <t>Targets from Proposal</t>
  </si>
  <si>
    <t>n</t>
  </si>
  <si>
    <t>Targets</t>
  </si>
  <si>
    <t>Timeline</t>
  </si>
  <si>
    <t>Quantified</t>
  </si>
  <si>
    <t>Comments</t>
  </si>
  <si>
    <t>Fiche</t>
  </si>
  <si>
    <t>Indicator</t>
  </si>
  <si>
    <t>Quantitative Target</t>
  </si>
  <si>
    <t>Distance to Target (GAP)</t>
  </si>
  <si>
    <t>Trend</t>
  </si>
  <si>
    <t>Colour</t>
  </si>
  <si>
    <t>Indicator 8th EAP</t>
  </si>
  <si>
    <t>Comments (data used by EAP/presence of gap analysis in EAP)</t>
  </si>
  <si>
    <t>Subtopic</t>
  </si>
  <si>
    <t>Other topics related</t>
  </si>
  <si>
    <t>Main SDG Targets related (draft)</t>
  </si>
  <si>
    <t>SDG goal</t>
  </si>
  <si>
    <t>Origin of main dataset</t>
  </si>
  <si>
    <t>Link to main possible dataset</t>
  </si>
  <si>
    <t>Alternative / complementary dataset 1</t>
  </si>
  <si>
    <t>Alternative /complementary dataset 2</t>
  </si>
  <si>
    <t>PF2</t>
  </si>
  <si>
    <t>PF3</t>
  </si>
  <si>
    <t>PF4</t>
  </si>
  <si>
    <t>PF5</t>
  </si>
  <si>
    <t>PF6</t>
  </si>
  <si>
    <t>PF7</t>
  </si>
  <si>
    <t>PF8</t>
  </si>
  <si>
    <t>PF9</t>
  </si>
  <si>
    <t>PF10</t>
  </si>
  <si>
    <t>PF11</t>
  </si>
  <si>
    <t>PF12</t>
  </si>
  <si>
    <t>PF13</t>
  </si>
  <si>
    <t>PF14</t>
  </si>
  <si>
    <t>PF15</t>
  </si>
  <si>
    <t>PF16</t>
  </si>
  <si>
    <t>PF17</t>
  </si>
  <si>
    <t>PF18</t>
  </si>
  <si>
    <t>PF19</t>
  </si>
  <si>
    <t>PF20</t>
  </si>
  <si>
    <t>PF21</t>
  </si>
  <si>
    <t>PF22</t>
  </si>
  <si>
    <t>PF23</t>
  </si>
  <si>
    <t>PF24</t>
  </si>
  <si>
    <t>PF25</t>
  </si>
  <si>
    <t>PF26</t>
  </si>
  <si>
    <t>PF27</t>
  </si>
  <si>
    <t>PF28</t>
  </si>
  <si>
    <t>PF29</t>
  </si>
  <si>
    <t>PF30</t>
  </si>
  <si>
    <t>PF31</t>
  </si>
  <si>
    <t>PF32</t>
  </si>
  <si>
    <t>PF33</t>
  </si>
  <si>
    <t>1. Climate ambition</t>
  </si>
  <si>
    <t>Proposal on a European ‘Climate Law’ enshrining the 2050 climate neutrality objective</t>
  </si>
  <si>
    <t>Establishing the framework for achieving climate neutrality and amending regulations (EC) No 401/2009 and (EU) 2018/1999 ("European Climate Law")</t>
  </si>
  <si>
    <t>Regulation of the European Parliament and of the Council</t>
  </si>
  <si>
    <t>Climate Neutrality</t>
  </si>
  <si>
    <t>Greenhouse gas emission (PF8)</t>
  </si>
  <si>
    <t>net zero GHG emission</t>
  </si>
  <si>
    <t>net zero by 2050</t>
  </si>
  <si>
    <t>not on track</t>
  </si>
  <si>
    <t xml:space="preserve">Total greenhouse gas emission trends and projections in Europe' </t>
  </si>
  <si>
    <t>agreement - not on track. Gap analysis present. EEA data (same as fiche)</t>
  </si>
  <si>
    <t>CLIMATE</t>
  </si>
  <si>
    <t>13</t>
  </si>
  <si>
    <t>https://ec.europa.eu/eurostat/databrowser/view/SDG_13_10/default/table?lang=en&amp;category=sdg.sdg_13</t>
  </si>
  <si>
    <t>x</t>
  </si>
  <si>
    <t>(x)</t>
  </si>
  <si>
    <t>Reduce of 55% GHG emissions compared to 1990 levels</t>
  </si>
  <si>
    <t>GHG emissions</t>
  </si>
  <si>
    <t>reduction of 55% by 2030</t>
  </si>
  <si>
    <t>EU greenhouse gases emissions were reduced by 30.41% between 1990 and 2021. The EU Forest sink is quickly developing away from the EU climate targets and jeopardizing the fulfilment of the overall LULUCF sector target for 2030. If the recent negative development continues, the overall 55% emissions 2030 target for the EU may be at risk. Furthermore, natural disturbances are expected to increase with the ongoing climate change (e.g. Forzieri et al. 2022), making the situation even more difficult. 
On the other hand, if policies are set more stringent (e.g. renewable targets) than initially proposed by the EC, this could lead to an overachievement of the 2030 target.</t>
  </si>
  <si>
    <t>EMISSIONS</t>
  </si>
  <si>
    <t>on methane emissions reduction in the energy sector</t>
  </si>
  <si>
    <t>To achieve 55% reduction of GHG emission by 2030, methane emissions related to energy production and consumption should be reduced by 58% compared to the level in 2020</t>
  </si>
  <si>
    <t>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t>
  </si>
  <si>
    <t>https://www.eea.europa.eu/data-and-maps/data/data-viewers/greenhouse-gases-viewer</t>
  </si>
  <si>
    <t>On an EU Strategy to reduce methane emissions</t>
  </si>
  <si>
    <t>Communication from the Commission to the European Parliament, the Council, the European Economic and Social Committee and the Committee of the Regions</t>
  </si>
  <si>
    <t xml:space="preserve">Reduce methane emissions from 35 to 37% if compared to 2005 levels. </t>
  </si>
  <si>
    <t>MERGED WITH DIRECTIVE 2023/2413</t>
  </si>
  <si>
    <t>A Renovation Wave for Europe - greening our buildings, creating jobs, improving lives</t>
  </si>
  <si>
    <t>Reduce buildings’ greenhouse gas emissions by 60%</t>
  </si>
  <si>
    <t>Energy efficiency (PF7) + Greenhouse gas emission (PF8)</t>
  </si>
  <si>
    <t>Buildings’ greenhouse gas emissions</t>
  </si>
  <si>
    <t>Reduce by 60%</t>
  </si>
  <si>
    <t xml:space="preserve">Progress needs to accelerate to reach the target value </t>
  </si>
  <si>
    <t>Acceleration needed</t>
  </si>
  <si>
    <t>no corresponding indicator</t>
  </si>
  <si>
    <t>BUILDINGS</t>
  </si>
  <si>
    <t>https://www.eea.europa.eu/data-and-maps/indicators/greenhouse-gas-emissions-from-energy/assessment</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</si>
  <si>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</si>
  <si>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</si>
  <si>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</si>
  <si>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LULUCF (PF8)</t>
  </si>
  <si>
    <t xml:space="preserve">GHG emissions and removals from LULUCF sector </t>
  </si>
  <si>
    <t>GHG emissions and removals do not exceed the limits for every MS, by 2030</t>
  </si>
  <si>
    <t>Intermediary targets for linear trajectories in MS will be affected by a number of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 between the one in 2021-2025 and the one in 2030 is likely.</t>
  </si>
  <si>
    <t>difficult to assess due to many targets. The situation is very variable between MS and between land reporting categories</t>
  </si>
  <si>
    <t>"Greenhouse gas emissions from land use, land-use change and forestry in Europe "</t>
  </si>
  <si>
    <t>Gap analysis not  present. Data:National emissions reported to the UNFCCC and to the EU Greenhouse Gas Monitoring Mechanism.</t>
  </si>
  <si>
    <t>LAND</t>
  </si>
  <si>
    <t>CLIMATE - EMISSIONS</t>
  </si>
  <si>
    <t>https://ec.europa.eu/eurostat/databrowser/view/sdg_13_21/default/table?lang=en</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</si>
  <si>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</si>
  <si>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GHG emissions do not exceed GHG removals, in every MS, by 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</si>
  <si>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</si>
  <si>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we may be just on track to meet the commitments, but there is clear risk of not achieving them</t>
  </si>
  <si>
    <t>Achieve an EU net greenhouse gas removal of 310 million tonnes CO2 equivalent per year for the land use, land use change and forestry (LULUCF) sector</t>
  </si>
  <si>
    <t>LULUCF (PF8) + Greenhouse gas emissions (PF8)</t>
  </si>
  <si>
    <t>EU net greenhouse gas removal for LULUCF sector</t>
  </si>
  <si>
    <t>-310 MtCO2e by 2030</t>
  </si>
  <si>
    <t xml:space="preserve">At EU level, distance to target is widening because of the decreased sink trend. In 2020 the gap between the reported LULUCF emissions in 2016-2018 and the target of -310 Mt CO2e for 2030 was -42 Mt CO2e for the EU as a whole.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t>
  </si>
  <si>
    <t>Negative, out of track</t>
  </si>
  <si>
    <t>Agreement, out of target. Gap analysis present. Data:National emissions reported to the UNFCCC and to the EU Greenhouse Gas Monitoring Mechanism.
Approximated estimates for greenhouse gas emissions.
Member States' greenhouse gas (GHG) emission projections</t>
  </si>
  <si>
    <t>Amending Regulation (EU) 2018/842 on binding annual greenhouse gas emission reductions by Member States from 2021 to 2030 contributing to climate action to meet commitments under the Paris Agreement, and Regulation (EU) 2018/1999</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</si>
  <si>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</si>
  <si>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EU-wide reduction of GHG emissions in the ESR</t>
  </si>
  <si>
    <t>EU reduction of 40% by 2030, compared to 2005. MS reduction targets ranging from -10% to -50%</t>
  </si>
  <si>
    <t xml:space="preserve">The current steady reduction of emissions is expected to continue in the coming decades. After power generation, the buildings and transport sectors are the sectors experiencing the fastest decarbonisation.
The EU has met the decarbonisation targets set in the past for 2020 and is well on track to meeting the 40% 2030 target. </t>
  </si>
  <si>
    <t>Positive, on track</t>
  </si>
  <si>
    <t>New EU Strategy on Adaptation to Climate Change</t>
  </si>
  <si>
    <t>Forging a climate-resilient Europe - the new EU Strategy on Adaptation to Climate Change</t>
  </si>
  <si>
    <t>Achieve a climate-resilient society status, fully adapted to the unavoidable impacts of climate change</t>
  </si>
  <si>
    <t>Climate adaptation</t>
  </si>
  <si>
    <t> [BJ(1]In the CETO we provide 3.3 GW/y as of today, with all the reserves we have regarding theoretical vs effective manufacturing capacities.</t>
  </si>
  <si>
    <t>CLIMATE ADAPTATION</t>
  </si>
  <si>
    <t>https://joint-research-centre.ec.europa.eu/scientific-activities-z/resilience/resilience-dashboards_en</t>
  </si>
  <si>
    <t>Proposal for a carbon border adjustment mechanism for selected sectors</t>
  </si>
  <si>
    <t>Establishing a carbon border adjustment mechanism</t>
  </si>
  <si>
    <t>Proposal for a revision of the Energy Taxation Directive</t>
  </si>
  <si>
    <t>Restructuring the Union framework for the taxation of energy products and electricity (recast)</t>
  </si>
  <si>
    <t>(Document still beeing processed in the EP (awaiting committee decision) and in the Council; contributing to the overall 55% emission reduction goal for 2030)</t>
  </si>
  <si>
    <t>Amending Directive 2003/87/EC establishing a system for greenhouse gas emission allowance trading within the Union, Decision (EU) 2015/1814 concerning the establishment and operation of a market stability reserve for the Union greenhouse gas emission trading system</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</si>
  <si>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</si>
  <si>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POINT OUT BY EXPERTS</t>
  </si>
  <si>
    <t>The ETS2 is a new EU-wide cap-and-trade economic instrument that covers the emissions from fuels sold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novel one, official reporting by the Member States is not yet available). Due to the overlapping sector coverage, future projections can be considered similar to those of the ESR. However, the EU-wide implementation and the exclusion of agricultural emissions in ETS2 contribute to reduced the uncertainty in attaining the 2030 target compared to the ESR.</t>
  </si>
  <si>
    <t>The contribution of the sectors covered by the EU ETS with respect to the EU Climate ambition should be of -62 % compared to 2005 (increasing the linear emissions reduction factor from 2.2 % per year up to 4.4 %)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</si>
  <si>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addressed by MS specific policies and cannot be completely covered by the individual MSGHG emission projections. </t>
  </si>
  <si>
    <t>"Total greenhouse gas emission trends and projections in Europe "</t>
  </si>
  <si>
    <t>isn't this repeated from above</t>
  </si>
  <si>
    <t>Reduce methane emissions of 35% if compared to 2005 levels. 
+
The amendments set out in Directive 2023/2413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(taken from Directive 2023/2413 as regards the promotion of energy from renewable sources)</t>
  </si>
  <si>
    <t>Amount of biomethane</t>
  </si>
  <si>
    <t>35 bcm by 2030</t>
  </si>
  <si>
    <t>31.5 bcm from 2021. Biomethane production in 2021 reached 3.5 bcm; this target requires additional 5,000 plants</t>
  </si>
  <si>
    <t>7</t>
  </si>
  <si>
    <t>Concerning urban wastewater treatment (recast)</t>
  </si>
  <si>
    <t>Reach energy neutrality in the wastewater treatment sector by 2040. To reach energy neutrality and the additional treatment of nitrogen, GHG emissions would be reduced by 4,86 million tonnes (37,32 % of the avoidable emissions from the sector)</t>
  </si>
  <si>
    <t>asked to colleagues in D2 (Quaranta e Pistocchi)</t>
  </si>
  <si>
    <t>Waste water</t>
  </si>
  <si>
    <t xml:space="preserve">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t>
  </si>
  <si>
    <t>On track</t>
  </si>
  <si>
    <t>ENERGY EFFICIENCY</t>
  </si>
  <si>
    <t>amending Directive (EU) 2018/2001, Regulation (EU) 2018/1999 and Directive 98/70/EC as regards the promotion of energy from renewable sources, and repealing Council Directive (EU) 2015/652</t>
  </si>
  <si>
    <t>1.       Climate Ambitions: GHG emissions; LULUCF</t>
  </si>
  <si>
    <t>Member States shall ensure that the contribution of renewable fuels of non-biological origin used for final energy and non-energy purposes shall be at least 42 % of the hydrogen used for final energy and non-energy purposes in industry by 2030, and 60 % by 2035</t>
  </si>
  <si>
    <t xml:space="preserve">same target in line 19?! Deleted </t>
  </si>
  <si>
    <t>HYDROGEN</t>
  </si>
  <si>
    <t>INDUSTRY</t>
  </si>
  <si>
    <t>9</t>
  </si>
  <si>
    <t>2. Clean, affordable and secure energy</t>
  </si>
  <si>
    <t>Proposal to support zero carbon steel-making processes by 2030</t>
  </si>
  <si>
    <t>REPowerEU Plan</t>
  </si>
  <si>
    <t>Around 30% of EU primary steel production is expected to be decarbonized on the basis of renewable hydrogen</t>
  </si>
  <si>
    <t>Hydrogen (PF3)</t>
  </si>
  <si>
    <t>The use of renewable hydrogen in Europe is negligible at the moment. This includes also industrial processes.</t>
  </si>
  <si>
    <t>Strategy on offshore wind</t>
  </si>
  <si>
    <t>An EU Strategy to harness the potential of offshore renewable energy for a climate neutral future</t>
  </si>
  <si>
    <t>The strategy sets targets for an installed capacity of at least 1 GW of ocean energy by 2030 and 40 GW by 2050</t>
  </si>
  <si>
    <t>Wind and offshore (PF2)</t>
  </si>
  <si>
    <t>Installed capacity of ocean energy</t>
  </si>
  <si>
    <t>1GW by 2030 and 40 GW by 2050</t>
  </si>
  <si>
    <t xml:space="preserve">In 2022, EU MS installed in the order of 100 kW of ocean energy. </t>
  </si>
  <si>
    <t>RENEWABLES</t>
  </si>
  <si>
    <t>WindEurope</t>
  </si>
  <si>
    <t>https://windeurope.org/intelligence-platform/product/wind-energy-in-europe-2021-statistics-and-the-outlook-for-2022-2026/</t>
  </si>
  <si>
    <t xml:space="preserve">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t>
  </si>
  <si>
    <t xml:space="preserve">Installed capacity of offshore wind </t>
  </si>
  <si>
    <t>60 GW by 2030 and 300GW by 2050</t>
  </si>
  <si>
    <t>In 2022, the cumulative installed capacity for wind offshore is 16.2 GW, requiring a more than 5 times increase in annual installations compared to 2022 (from 1.2 to 6.3 GW/yr) to reach 60 GW by 2030.</t>
  </si>
  <si>
    <t>Delivering on the EU offshore renewable energy ambitions</t>
  </si>
  <si>
    <t> </t>
  </si>
  <si>
    <t>European Wind Power Action Plan</t>
  </si>
  <si>
    <t>Strategy for smart sector integration</t>
  </si>
  <si>
    <t>Powering a Climate neutrality economy: An EU Strategy for Energy System Integration</t>
  </si>
  <si>
    <t>By 2030, the share of renewable energy in the electricity mix should double to 55-60%, and projections show a share of around 84% by 2050. The remaining gap should be covered by other low-carbon options</t>
  </si>
  <si>
    <t>Renewable Energies in the Energy System (PF2)</t>
  </si>
  <si>
    <t>Share of renewable energy in the electricity mix</t>
  </si>
  <si>
    <t>55-60 by 2030 and 84% by 2050</t>
  </si>
  <si>
    <t>17% (from 2021)</t>
  </si>
  <si>
    <t>"Share of energy consumption from renewable sources in Europe"</t>
  </si>
  <si>
    <t xml:space="preserve">agreement - on track. Gap analysis present. Data: Eurostat </t>
  </si>
  <si>
    <t>Evaluation and review of the Trans-European Network – Energy Regulation</t>
  </si>
  <si>
    <t>Guidelines for trans-European energy infrastructure, amending Regulations (EC) No 715/2009, (EU) 2019/942 and (EU) 2019/943 and Directives 2009/73/EC and (EU) 2019/944, and repealing Regulation (EU) No 347/2013</t>
  </si>
  <si>
    <t>Provide a hydrogen accelerator to build 17.5 GW of electrolysers to fuel EU industry with homegrown production of 10 million tonnes renewable hydrogen</t>
  </si>
  <si>
    <t>moved from TA1 to TA2</t>
  </si>
  <si>
    <t>If all facilities planned are managing to become fully operational with the expected timing, 104 GW of electrolysers could already be deployed in 2026</t>
  </si>
  <si>
    <t>Positive</t>
  </si>
  <si>
    <t>https://hydrogeneurope.eu/wp-content/uploads/2022/10/Clean_Hydrogen_Monitor_10-2022_DIGITAL.pdf</t>
  </si>
  <si>
    <t>Renewable hydrogen will be key to replace natural gas, coal and oil in hard-to-decarbonise industries and transport. REPowerEU sets a target of 10 million tonnes of domestic renewable hydrogen production and 10 million tonnes of renewable hydrogen imports by 2030</t>
  </si>
  <si>
    <t>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</si>
  <si>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Actual European manufacturing capacity is not officially monitored. </t>
  </si>
  <si>
    <t>NA</t>
  </si>
  <si>
    <t>Assessment of the final National Energy and Climate Plans</t>
  </si>
  <si>
    <t>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t>
  </si>
  <si>
    <t>The level of electricity interconnectivity that the Member State aims for in 2030 in consideration of the electricity interconnection target for 2030 of at least 15%</t>
  </si>
  <si>
    <t>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t>
  </si>
  <si>
    <t>Energy infrastructure (PF2)</t>
  </si>
  <si>
    <t>ENERGY INFRASTRUCTURE</t>
  </si>
  <si>
    <t>Laying down rules for the application of Regulation (EU) 2018/1999 of the European Parliament and of the Council as regards the structure, format, technical details and process for the integrated national energy and climate progress reports</t>
  </si>
  <si>
    <t>Commission Implementing Regulation</t>
  </si>
  <si>
    <t>An EU-wide assessment of National Energy and Climate Plans. Driving forward the green transition and promoting economic recovery through integrated energy and climate planning</t>
  </si>
  <si>
    <t>Set up at least one renewables-based energy community in every municipality with a population higher than 10.000</t>
  </si>
  <si>
    <t>draft by Matteo, asked confirmation to MENGOLINI Anna (JRC-PETTEN) and KOUKOUFIKIS Giorgos from PF20 C7</t>
  </si>
  <si>
    <t>Sustainable cities</t>
  </si>
  <si>
    <t>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t>
  </si>
  <si>
    <t>https://energy.ec.europa.eu/news/focus-energy-communities-transform-eus-energy-system-2022-12-13_en#:~:text=However%2C%20they%20are%20still%20a,in%20operation%20across%20the%20EU.</t>
  </si>
  <si>
    <t>https://www.balcanicaucaso.org/eng/Areas/Balkans/Europe-and-energy-communities-223982#:~:text=In%20the%20EU%20countries%20there,and%20Hungary%20have%20just%20one.</t>
  </si>
  <si>
    <t>https://www.nature.com/articles/s41597-022-01902-5</t>
  </si>
  <si>
    <t>‘Renovation wave’ initiative for the building sector</t>
  </si>
  <si>
    <t>On the Energy Performance of Buildings (recast)</t>
  </si>
  <si>
    <t xml:space="preserve">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 (Council`s General approach from 25.10.2022. Zero-emission buildings: from 2028 new owned by public bodies, from 2030 all new). </t>
  </si>
  <si>
    <t xml:space="preserve">Energy efficiency (PF7) </t>
  </si>
  <si>
    <t>Non-residential buildings to be equipped with building automation and control systems</t>
  </si>
  <si>
    <t>not provided</t>
  </si>
  <si>
    <t>ENERGY CONSUMPTION</t>
  </si>
  <si>
    <t>As of 2021, all new buildings must be nearly zero-energy buildings (NZEB) and since 2019, all new public buildings should be NZEB</t>
  </si>
  <si>
    <t xml:space="preserve">This is more a general requirement, not a target &gt; cancelled </t>
  </si>
  <si>
    <t>New buildings must be nearly zero-energy buildings (NZEB)</t>
  </si>
  <si>
    <t>This is now mandatory in all MS</t>
  </si>
  <si>
    <t>Currently 0%</t>
  </si>
  <si>
    <t>With a view to supporting the 40GW electrolyser strategic goal outlined in last year’s hydrogen strategy, there is also a new sub target for renewable fuels from non-biological origin (RFNBO) of 2.6% (single counted)</t>
  </si>
  <si>
    <t>100% of on-site energy consumption to be covered by renewable energy as for new buildings</t>
  </si>
  <si>
    <t>On-site energy consumption covered by renewable energy for new buildings</t>
  </si>
  <si>
    <t>All existing buildings should be transformed into zero-emission buildings</t>
  </si>
  <si>
    <t>Zero-emission buildings</t>
  </si>
  <si>
    <t>2.       Clean and Affordable Energy: Energy Infrastructure, Renewable Energies, Solar Energy, Wind and offshore, Hydrogen, Energy Efficiency</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</si>
  <si>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</si>
  <si>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All residential buildings to reach energy class F by 2027 and class E by 2030</t>
  </si>
  <si>
    <t>Residential buildings with energy class F by 2030</t>
  </si>
  <si>
    <t xml:space="preserve">All residential buildings to reach energy class E </t>
  </si>
  <si>
    <t>same target, different timeline, merged together</t>
  </si>
  <si>
    <t>Residential buildings with energy class E by 2033</t>
  </si>
  <si>
    <t>All public and non-residential buildings to reach energy class F</t>
  </si>
  <si>
    <t>Public and non-residential buildings with energy class F by 2027</t>
  </si>
  <si>
    <t>All public and non-residential buildings to reach energy class F by 2027 and class E by 2030</t>
  </si>
  <si>
    <t>Public and non-residential buildings with energy class E by 2030</t>
  </si>
  <si>
    <t>Reduce buildings' energy consumption for heating and cooling by 18%</t>
  </si>
  <si>
    <t>Buildings' energy consumption for heating and cooling</t>
  </si>
  <si>
    <t>Reduce by 18%</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</si>
  <si>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</si>
  <si>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Opposite</t>
  </si>
  <si>
    <t>Indicative national targets aiming to achieve the deep renovation of at least 35 million building units by 2030 to support reaching an annual energy renovation rate of 3 % or more for the period till 2050 (see latest test adopted by EP on 14.03.2023)</t>
  </si>
  <si>
    <t>Number of renovated building units</t>
  </si>
  <si>
    <t>35 milion by 2030</t>
  </si>
  <si>
    <t xml:space="preserve">no corresponding indicator </t>
  </si>
  <si>
    <t>https://publications.jrc.ec.europa.eu/repository/handle/JRC117816#:~:text=At%20today's%20renovation%20rate%20of,by%202050%20cannot%20be%20ensured.</t>
  </si>
  <si>
    <t>At least double the annual energy renovation rate of residential and non-residential buildings by 2030 and to foster deep energy renovations</t>
  </si>
  <si>
    <t>Annual energy renovation rate of residential and non-residential buildings</t>
  </si>
  <si>
    <t>Double by 2030</t>
  </si>
  <si>
    <t>About 1% renovation rate in EU 27</t>
  </si>
  <si>
    <t>Reduce buildings' final energy consumption by 14%</t>
  </si>
  <si>
    <t>Buildings' final energy consumption</t>
  </si>
  <si>
    <t>Reduce by 14%</t>
  </si>
  <si>
    <t>2015 FEC was 373.5 Mtoe; 2021 FEC buildings= FEC serv + FECres = 129.4+261.8= 391.2 Mtoe. Consumptions increased by 4.5% (2015-2021), instead of reducing</t>
  </si>
  <si>
    <t>"Primary and final energy consumption in Europe"</t>
  </si>
  <si>
    <t>2020 target and gap analisys included (with specifications for buildings). Data:(NRG_BAL_C), PEC (2020-2030) and FEC (2020-2030)</t>
  </si>
  <si>
    <t>https://www.iea.org/regions/europe</t>
  </si>
  <si>
    <t>On energy efficiency and amending Regulation (EU) 2023/955 (recast)</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</si>
  <si>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</si>
  <si>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Member States shall make efforts to collectively contribute to the indicative Union primary energy consumption target amounting to no more than 992,5 Mtoe in 2030 (art. 4 Directive) -&gt; 39% savings for primary energy consumption in the EU</t>
  </si>
  <si>
    <t>2021  primary energy consumption = 1311. Distance to the 2030 target is 24.3%</t>
  </si>
  <si>
    <t>Member States shall collectively ensure a reduction of energy consumption of at least 11,7 % in 2030 compared to the projections of the 2020 EU Reference Scenario so that the Union’s final energy consumption amounts to no more than 763 Mtoe (art. 4 Directive)</t>
  </si>
  <si>
    <t>Final energy consumption saving</t>
  </si>
  <si>
    <t>11.7% reduction of FEC by 2030</t>
  </si>
  <si>
    <t xml:space="preserve">2021 FEC consumption = 968.4
Distance to the 2030 target is 21.2 %.
The Energy Efficiency target for 2020 of 959 Mtoe for EU27 has been reached.
</t>
  </si>
  <si>
    <t>Positive but out of track</t>
  </si>
  <si>
    <t>https://ec.europa.eu/eurostat/databrowser/view/sdg_07_11/default/table?lang=en</t>
  </si>
  <si>
    <t>Bring the total renewable energy generation capacities to 1,236 GW</t>
  </si>
  <si>
    <t xml:space="preserve">The regulation has repealed it </t>
  </si>
  <si>
    <t>total renewable energy generation capacity</t>
  </si>
  <si>
    <t>1,236 GW</t>
  </si>
  <si>
    <t>Moderate</t>
  </si>
  <si>
    <t>https://www.eea.europa.eu/ims/share-of-energy-consumption-from</t>
  </si>
  <si>
    <t>Doubling the current deployment rate of individual heat pumps, resulting in a cumulative 10 million units by 2027 and 30 million units by 2030</t>
  </si>
  <si>
    <t>Non binding targets, i.e. not included in regulations (e.g. Renewable Energy Directive), therefore highly aspirational</t>
  </si>
  <si>
    <t>Deployment rate of individual heat pumps</t>
  </si>
  <si>
    <t>Double</t>
  </si>
  <si>
    <t>The deployment rate was 2.2 million heat pumps in 2021 and 3 million in 2022.</t>
  </si>
  <si>
    <t>https://ec.europa.eu/eurostat/databrowser/view/nrg_inf_hptc/default/table?lang=en&amp;category=mar.mar_s</t>
  </si>
  <si>
    <t>Increase the binding EU energy efficiency target from 9% to 13% compared to 2020 </t>
  </si>
  <si>
    <t xml:space="preserve">Energy efficiency </t>
  </si>
  <si>
    <t xml:space="preserve">MS progresses under analysis (NECP and NECPR). Preliminary results show that progress needs to accelerate to reach the target value  </t>
  </si>
  <si>
    <t>https://ec.europa.eu/eurostat/databrowser/view/nrg_ind_eff/default/table?lang=en</t>
  </si>
  <si>
    <t>Bring online over 320 GW of solar photovoltaic by 2025 and 600 GW by 2030</t>
  </si>
  <si>
    <t>Solar energy (PF2)</t>
  </si>
  <si>
    <t>177 GW by 2022</t>
  </si>
  <si>
    <t>https://www.statista.com/statistics/497540/connected-and-cumulated-photovoltaic-capacity-in-the-european-union-eu/</t>
  </si>
  <si>
    <t>Energy demand to be covered by solar heat and geothermal should at least triple (currently rate at 1,5%)</t>
  </si>
  <si>
    <t xml:space="preserve">2021: 0.687 TWh (0.1%) in a total of 651 TWh 
10% growth in 2022, below the target rate </t>
  </si>
  <si>
    <t>Over this decade, the EU will need to install, on average, approximately 45 GW per year of PV to reach the share of 45% of energy coming from renewables set out in the RePowerEU Plan</t>
  </si>
  <si>
    <t xml:space="preserve">2022 installations: 41 GWp (about 34 GWac). 
Market needs to increase for targets </t>
  </si>
  <si>
    <t>Ensure that energy poor and vulnerable consumers have access to solar energy, e.g. through social housing installations, energy communities, or financing support for individual installations</t>
  </si>
  <si>
    <t>No specific solar data available on this</t>
  </si>
  <si>
    <t>Support building-integrated PVs for both new buildings and renovations</t>
  </si>
  <si>
    <t>Member States shall collectively ensure that the share of energy from renewable sources in the Union’s gross final consumption of energy in 2030 is at least 42,5 %.</t>
  </si>
  <si>
    <t>Share of renewables in the energy mix</t>
  </si>
  <si>
    <t>21% (from 2021)</t>
  </si>
  <si>
    <t>2020 target and gap analisys included. Data:eurostat.</t>
  </si>
  <si>
    <t>https://ec.europa.eu/eurostat/databrowser/view/nrg_ind_ren/default/table?lang=en</t>
  </si>
  <si>
    <t>Member States shall set an indicative target for innovative renewable energy technology of at least 5 % of newly installed renewable energy capacity by 2030</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</si>
  <si>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</si>
  <si>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</si>
  <si>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Renewable energy use for industry</t>
  </si>
  <si>
    <t>1.6 percentage point annual increase</t>
  </si>
  <si>
    <t xml:space="preserve">A 1.6 pp annual increase leads to 26% share of renewables by 2030. Share in 2021 was 9.7% after observing a slight decline from 2020 share of 10% (the maximum achieved). Acceleration is needed to reach the 2030 target.  </t>
  </si>
  <si>
    <t>Currently little increase due to Covid-19 impact.</t>
  </si>
  <si>
    <t>https://ec.europa.eu/eurostat/databrowser/view/ten00129/default/table?lang=en</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</si>
  <si>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</si>
  <si>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Share of renewable energy in final energy consumption for transport</t>
  </si>
  <si>
    <t>20% (from 2021)</t>
  </si>
  <si>
    <t>TRANSPORT</t>
  </si>
  <si>
    <t>https://www.eea.europa.eu/ims/greenhouse-gas-emission-intensity-of</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</si>
  <si>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</si>
  <si>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Share of energy from renewables and from waste heat and cold in district heating and cooling</t>
  </si>
  <si>
    <t>Increase 2.1 percentage points</t>
  </si>
  <si>
    <t>Currently no increase due to Covid-19 impact.</t>
  </si>
  <si>
    <t>https://ec.europa.eu/eurostat/databrowser/view/nrg_ind_urhcd/default/table?lang=en</t>
  </si>
  <si>
    <t>In terms of Member States' contribution towards the share of energy from renewable sources in gross final consumption of energy in 2030, an indicative trajectory for that contribution from By 2027 should imply to reach a reference point of at least 65 % of the total increase in the share of energy from renewable sources between that Member State's binding 2020 national target and its contribution to the 2030 target</t>
  </si>
  <si>
    <t xml:space="preserve">Share of energy from renewable sources in gross final energy consumption of energy </t>
  </si>
  <si>
    <t xml:space="preserve">One MS has already reached the 2030 target. Acceleration is needed to reach the 2030 target.  </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</si>
  <si>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</si>
  <si>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Increase in renewables for heating and cooling</t>
  </si>
  <si>
    <t>0.8% per year at MS level until 2026 and 1.1% from 2026 to 2030</t>
  </si>
  <si>
    <t xml:space="preserve">The share of renewable energy in the H&amp;C sector increased from 22.9% to 23.2 from 2021 to 2022.  </t>
  </si>
  <si>
    <t>https://ec.europa.eu/eurostat/databrowser/view/sdg_07_40/default/table?lang=en</t>
  </si>
  <si>
    <t>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</si>
  <si>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</si>
  <si>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</si>
  <si>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t>
  </si>
  <si>
    <t>Renewables in buildings</t>
  </si>
  <si>
    <t>49% by 2030</t>
  </si>
  <si>
    <t>No data available for buildings, only for the H&amp;C sector</t>
  </si>
  <si>
    <t>amending Regulations (EU) 2019/943 and (EU) 2019/942 as well as Directives (EU) 2018/2001 and (EU) 2019/944 to improve the Union’s electricity market design</t>
  </si>
  <si>
    <t>Member States shall ensure that the total final energy consumption of all public bodies combined is reduced by at least 1,9 % each year, when compared to 2021 (art. 5.1 Directive)</t>
  </si>
  <si>
    <t>Reduction of energy consumption in the public sector</t>
  </si>
  <si>
    <t xml:space="preserve">This is a new target from EED recast (active from 10/10/23). Progress needs to accelerate to reach the target value. </t>
  </si>
  <si>
    <t>https://ec.europa.eu/eurostat/databrowser/view/ten00124/default/table?lang=en</t>
  </si>
  <si>
    <t>On the Energy Transition of the EU Fisheries and Aquaculture sector</t>
  </si>
  <si>
    <t>The fisheries sector must follow the two mutually reinforcing paths of reducing energy intensity, on the one hand, and switching to renewable and low-carbon energy sources, on the other hand</t>
  </si>
  <si>
    <t>Fisheries &amp; Aquaculture (PF10)</t>
  </si>
  <si>
    <t>FISHERY</t>
  </si>
  <si>
    <t>Renovate each year at least 3% of the total floor area of buildings owned by all levels of public administration (as also agreed by Council-Parliament on 10.03.23)</t>
  </si>
  <si>
    <t>Renovation rate</t>
  </si>
  <si>
    <t xml:space="preserve">Renovation indicators are not harmonised across the EU. There are several inconsistencies that do not allow for comparison across all countries. Progress needs to accelerate to reach the target value  </t>
  </si>
  <si>
    <t>3. Industrial strategy for a clean and circular economy</t>
  </si>
  <si>
    <t>Propose legislative waste reforms</t>
  </si>
  <si>
    <t>Amending Directive 1999/31/EC on the landfill of waste</t>
  </si>
  <si>
    <t>Deleted target "By 2035, member States shall ensure that the amount of municipal waste landfilled is reduced to 10% or less of the total amount of municipal waste generated by weight" because already present in the db (see "Reduce landfill to a maximum of 10% of municipal waste")</t>
  </si>
  <si>
    <t>Waste management (PF12)</t>
  </si>
  <si>
    <t>Share of municipal waste landfilled in the total amount of municipal waste generated (by weight)</t>
  </si>
  <si>
    <t>10% by 2035</t>
  </si>
  <si>
    <t xml:space="preserve">The average landfilling rate of municipal waste in the EU27 was 20% as of 2021, and has been steadily decreasing since 2010 (79%) at an average rate of 2.8% per year over the period. 13 Member States are still far from it (Bulgaria, Croatia, Cyprus, Czechia, Greece, Hungary, Latvia, Malta, Poland, Portugal, Romania, Slovakia and Spain). </t>
  </si>
  <si>
    <t>WASTE</t>
  </si>
  <si>
    <t>11</t>
  </si>
  <si>
    <t>Amending Directive 2008/98/EC on waste</t>
  </si>
  <si>
    <t>Hazardous household waste will have to be collected separately by 2022, bio-waste by 2023 and textiles by 2025</t>
  </si>
  <si>
    <t>Textiles (PF12)</t>
  </si>
  <si>
    <t>Separate collection for recycling of hazardous household waste, bio-waste  and textiles</t>
  </si>
  <si>
    <t>respectively by 2022, 2023 and 2025</t>
  </si>
  <si>
    <t>Most EU Member States have already set up a separate collection system for textile waste, in preparation of this mandatory target. 
As a remark, it is noted that the EGD target does not set a level of ambition or specific requirements on e.g. collection point density.</t>
  </si>
  <si>
    <t>12</t>
  </si>
  <si>
    <t>Member States should aim to achieve an indicative Union-wide food waste reduction target of 30 % by 2025 and 50 % by 2030</t>
  </si>
  <si>
    <t>updated with the new targets in the proposal 2023</t>
  </si>
  <si>
    <t>FOOD SYSTEM</t>
  </si>
  <si>
    <t>https://ec.europa.eu/eurostat/databrowser/view/env_wasfw/default/table?lang=en</t>
  </si>
  <si>
    <t>By 2025, the preparing for re-use and recycling of municipal waste shall be increased to a minimum of 55% by weight (60% by 2030, 65% by 2035)</t>
  </si>
  <si>
    <t>Share of recycling or preparing for re-use of municipal waste</t>
  </si>
  <si>
    <t>55% by 2025, 60% by 2030 and 65% by 2035</t>
  </si>
  <si>
    <t xml:space="preserve">For the preparing for re-use and recycling target of municipal waste, 18 Member States are at risk of missing the target of 55% by 2025 (Bulgaria, Croatia, Cyprus, Estonia, Finland, France, Greece, Hungary, Ireland, Latvia, Lithuania, Malta, Poland, Portugal, Romania, Slovakia, Spain, and Sweden). </t>
  </si>
  <si>
    <t>CIRCULAR ECONOMY</t>
  </si>
  <si>
    <t>https://ec.europa.eu/eurostat/databrowser/view/ENV_WASMUN/default/table?lang=en&amp;category=env.env_was.env_wasst</t>
  </si>
  <si>
    <t>On waste electrical and electronic equipment (WEEE) (recast)</t>
  </si>
  <si>
    <t>From 15 August 2018, the recycling targets for the WEEE falling within the following categories of Annex III shall be:
- 0% for Category 1 or Category 4 
- 70% for Category 2 
- 55% for Category 5 or Category 6</t>
  </si>
  <si>
    <t xml:space="preserve">merged together the the recovery targets for the WEEE </t>
  </si>
  <si>
    <t>WEEE</t>
  </si>
  <si>
    <t>https://ec.europa.eu/eurostat/databrowser/view/ENV_WASELEE/default/table?lang=en&amp;category=env.env_was.env_wasst</t>
  </si>
  <si>
    <t xml:space="preserve">From 15 August 2018, the preparation for re-use targets for the WEEE falling within the following categories of Annex III shall be:
-	80% for Category 1 or Category 4 
-	70% for Category 2 
-	55% for Category 5 or Category 6
</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</si>
  <si>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</si>
  <si>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From 2019, the minimum collection rate to be achieved annually shall be 65 % of the average weight of EEE placed on the market in the three preceding years in the Member State concerned, or alternatively 85 % of WEEE generated on the territory of that Member State.</t>
  </si>
  <si>
    <t>https://ec.europa.eu/eurostat/cache/metadata/en/env_waselee_esms.htm</t>
  </si>
  <si>
    <t>On the reduction of the impact of certain plastic products on the environment</t>
  </si>
  <si>
    <t>Member States shall meet the target of 77% by weight for the separate collection for recycling of waste single-use plastic beverage bottles by 2025 and 90% by 2029</t>
  </si>
  <si>
    <t>Plastic and packaging (PF12)</t>
  </si>
  <si>
    <t>Separate collection for recycling of waste single-use plastic beverage bottles</t>
  </si>
  <si>
    <t>77% by 2025, 90% by 2029</t>
  </si>
  <si>
    <t>All Member States using DRS (deposit refund) systems have already achieved the 2025 targets and three of them have even achieved the 2029 targets. Of the Member States not using DRS, only Belgium has achieved the 2025 target and none of them has achieved the 2029 target.</t>
  </si>
  <si>
    <t>PLASTIC</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</si>
  <si>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</si>
  <si>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Recycled content in PET bottles</t>
  </si>
  <si>
    <t>25% by 2025, 30% by 2030</t>
  </si>
  <si>
    <t>Data provides very little information on current recycled content values in plastic packaging, merely indicating a 11.7% recycled content for PET beverage bottles. The EU is not on track to achieve recycled content targets for plastic packaging.</t>
  </si>
  <si>
    <t>EU policy framework on biobased, biodegradable and compostable plastics</t>
  </si>
  <si>
    <t>On packaging and packaging waste, amending Regulation (EU) 2019/1020 and Directive (EU) 2019/904, and repealing Directive 94/62/EC</t>
  </si>
  <si>
    <t>Recycling of paper and cardboard in packaging: 85%</t>
  </si>
  <si>
    <t>Plastic and packaging (PF12) + Waste Management (PF12)</t>
  </si>
  <si>
    <t>Recycling of paper and cardboard in packaging</t>
  </si>
  <si>
    <t>75% by 2025, 85% by 2030</t>
  </si>
  <si>
    <t>For paper and cardboard, the recycling rate targets are very feasible, or have already been achieved, at least at EU level. The only countries at risk not of missing the 2025 target are: Croatia, Malta, Slovakia and Spain.</t>
  </si>
  <si>
    <t>Recycling of glass in packaging: 75%</t>
  </si>
  <si>
    <t>Recycling of glass in packaging</t>
  </si>
  <si>
    <t>70% by 2025, 75% by 2030</t>
  </si>
  <si>
    <t>For glass packaging, the recycling rate targets are very feasible, or have already been achieved, at least at EU level. The countries at risk not of missing the 2025 target are: Bulgaria, Croatia, Cyprus, Greece, Hungary, Lithuania, Malta, Poland, Portugal and Romania.</t>
  </si>
  <si>
    <t>Recycling of aluminium in packaging: 60%</t>
  </si>
  <si>
    <t>Recycling of aluminium in packaging</t>
  </si>
  <si>
    <t>50% by 2025, 60% by 2030</t>
  </si>
  <si>
    <t>Although no separate Eurostat data are available for aluminium, the overall high recycling rates for metallic packaging seem to suggest that the 2025 and 2030 recycling rate targets for aluminium are achievable. The only countries at risk not of missing the 2025 target are: Croatia, Cyprus, Czechia, Greece, Malta, Portugal, Romania, Slovakia and Spain.</t>
  </si>
  <si>
    <t>Recycling of ferrous metals in packaging: 80%</t>
  </si>
  <si>
    <t>Recycling of ferrous metals in packaging</t>
  </si>
  <si>
    <t>70% by 2025, 80% by 2030</t>
  </si>
  <si>
    <t>Although no separate Eurostat data are available for ferrous metals, the overall high recycling rates for metallic packaging seem to suggest that the 2025 and 2030 recycling rate targets for ferrous metals are achievable. The only countries at risk not of missing the 2025 target are: Croatia, Denmark, Malta, Portugal and Romania.</t>
  </si>
  <si>
    <t>Recycling of wood in packaging: 30%</t>
  </si>
  <si>
    <t>Recycling of wood in packaging</t>
  </si>
  <si>
    <t>For wooden packaging, the recycling rate targets  are very feasible, or have already been achieved, at least at EU level. The only two contries at risk of missing the 2025 target are: Croatia and Malta</t>
  </si>
  <si>
    <t>Recycling of plastic in packaging: 55%</t>
  </si>
  <si>
    <t>Recycling of plastic in packaging</t>
  </si>
  <si>
    <t>50% by 2025, 55% by 2030</t>
  </si>
  <si>
    <t>The most problematic packaging category is plastic for which the targets are clearly above the current levels and which would require a sharp bending of the trend over the 2011-2020 period. Most Member States have been identified as at risk of missing the target by 2025: Austria, Bulgaria, Croatia, Cyprus, Denmark, Finland, France, Greece, Hungary, Ireland, Italy, Latvia, Luxembourg, Malta, Poland, Portugal, Romania, Slovakia and Spain.</t>
  </si>
  <si>
    <t>Recycling or preparing for re-use 65% of all packaging waste by 2025, 70% by 2030</t>
  </si>
  <si>
    <t>Recycling rate for packaging waste - all</t>
  </si>
  <si>
    <t>65% by 2025, 70% by 2030</t>
  </si>
  <si>
    <t>For packaging as an overall category, the recycling rate target is feasible, at least at EU level. 10 Member States have been identified as at risk of missing the target of 65% recycling of packaging waste by 2025: Bulgaria, Croatia, Cyprus, Greece, Hungary, Lithuania, Malta, Poland, Romania, Slovakia.</t>
  </si>
  <si>
    <t>https://ec.europa.eu/eurostat/databrowser/view/TEN00062/default/table?lang=en&amp;category=env.env_was.env_wasst</t>
  </si>
  <si>
    <t>Reduce packaging waste by 5% per Member State per capita compared to 2018 by 2030, 10% by 2035 and 15% by 2040</t>
  </si>
  <si>
    <t>packaging waste generated per capita, % reduction compared to the value in 2018</t>
  </si>
  <si>
    <t>5% by 2030, 10% by 2035 and 15% by 2040</t>
  </si>
  <si>
    <t>None of the Member States are currently on track to reach the 2030, 2035 or 2040 packaging waste generation reduction targets. Most Member States have seen a steady growth in the period 2011-2020</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</si>
  <si>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</si>
  <si>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Annual consumption of lightweight plastic carrier bags on MS territory</t>
  </si>
  <si>
    <t>40 lightweight plastic carrier bags per person, or the equivalent target in weight</t>
  </si>
  <si>
    <t>Although data are only available for 18 Member States, 12 Members States have already achieved the 2025 target. The six other Member States that are not meeting yet the target have, nonetheless, indicated a clear drop from 2018 plastic bag consumption values, suggesting that they are on track to reach the 2025 targets.</t>
  </si>
  <si>
    <t>https://ec.europa.eu/eurostat/databrowser/view/ENV_WASPCB/default/table?lang=en&amp;category=env.env_was.env_wasst</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</si>
  <si>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</si>
  <si>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merged together all the targets related to plastic part in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</si>
  <si>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t>
  </si>
  <si>
    <t>Making all packaging recyclable (see European Parliament resolution of 10 February 2021 on the New Circular Economy Action Plan, the New Circular Economy Action Plan and art. 5 of this Proposal)</t>
  </si>
  <si>
    <t>To check if quantified</t>
  </si>
  <si>
    <t>Share of packaging recyclable</t>
  </si>
  <si>
    <t>100% by 2030</t>
  </si>
  <si>
    <t>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t>
  </si>
  <si>
    <t>On preventing plastic pellet losses to reduce microplastic pollution</t>
  </si>
  <si>
    <t>Reduce the generation of food waste per capita, jointly in retail and other distribution of food, in restaurants and food services and in households, by 30 % in comparison to the amount generated in 2020</t>
  </si>
  <si>
    <t>Sustainable Food system (PF11) + Waste management (PF12)
target added based on discussion with JRC expert (Valeria De Laurentiis)
CHECK WITH SZVET-very similar to a target in F2F</t>
  </si>
  <si>
    <t>Sustainable Food system (PF11)</t>
  </si>
  <si>
    <t>Food waste and food waste prevention by NACE Rev. 2 activity</t>
  </si>
  <si>
    <t>30% reduction by 2030</t>
  </si>
  <si>
    <t>Data for this indicator is available for 2020 only in Eurostat.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t>
  </si>
  <si>
    <t xml:space="preserve">Included in waste generation ("animal and mixed food waste"),  </t>
  </si>
  <si>
    <t>Gap analysis present Data: ENV_WASGEN</t>
  </si>
  <si>
    <t>Waste - Environment and Energy - ESTAT</t>
  </si>
  <si>
    <t>Reduce the generation of food waste in processing and manufacturing by 10% in comparison to the amount generated in 2020</t>
  </si>
  <si>
    <t>Sustainable Food system (PF11) + Waste management (PF12)
target added based on discussion with JRC expert (Valeria De Laurentiis)</t>
  </si>
  <si>
    <t>10% reduction by 2030</t>
  </si>
  <si>
    <t>Legislation on batteries in support of the Strategic Action Plan on Batteries and the circular economy</t>
  </si>
  <si>
    <t>Concerning batteries and waste batteries, amending Directive 2008/98/EC and Regulation (EU) 2019/1020 and repealing Directive 2006/66/EC</t>
  </si>
  <si>
    <t>All recycling shall achieve at least the following targets for recovery of materials: 
No later than 31 December 2027
-50% lithium
No later than 31 December 2031: 
-80% lithium</t>
  </si>
  <si>
    <t>Batteries (PF12)</t>
  </si>
  <si>
    <t>Based on the current draft guidance for the calculation and verification rules, the target for lithium is in principle feasible. Significant investments in lithium recycling systems are required.    </t>
  </si>
  <si>
    <t>BATTERIES</t>
  </si>
  <si>
    <t xml:space="preserve">All recycling shall achieve at least the following targets for recovery of materials: 
No later than 31 December 2027
-90% for cobalt, copper, lead and nickel, 
No later than 31 December 2031: 
-95% for cobalt, copper, lead, and nickel, 
</t>
  </si>
  <si>
    <t>merged together all the targets related to recovery of materials, except for lithium</t>
  </si>
  <si>
    <t xml:space="preserve">Based on the existing draft guidance for the calculation and verification rules for material recovery, the targets for cobalt, copper, lead and nickel are feasible. Even though, the target for lithium is in principle feasible, significant investments in lithium recycling systems are required.   </t>
  </si>
  <si>
    <t>Recycling shall achieve at least the following targets for recycling efficiency:
No later than 31 December 2025
-	65% by average weight of lithium-based batteries;
No later than 31 December 2030
-	70% by average weight of lithium-based batterie</t>
  </si>
  <si>
    <t xml:space="preserve">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</si>
  <si>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</si>
  <si>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</si>
  <si>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The 2025 target for lithium-based batteries is in principle feasible, however due to the increasing diversity of lithium-based batteries on the market, it is important to closely monitor the performance towards the target. 
</t>
  </si>
  <si>
    <t xml:space="preserve">All batteries incorporated in market products shall be readily removable and replaceable by the end-user at any time during the lifetime (except some derogations)
</t>
  </si>
  <si>
    <t xml:space="preserve">Removability and replaceability of portable batteries and LMT batteries </t>
  </si>
  <si>
    <t>All by 2027</t>
  </si>
  <si>
    <t xml:space="preserve">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t>
  </si>
  <si>
    <t xml:space="preserve">Recycled content in industrial batteries, electric vehicle batteries, LMT batteries and SLI batteries: Cobalt:  16 % by 2031 (26% by 2036); Lead: 85% (85%); Nickel: 6% (12%); Lithium 6% (15%)
</t>
  </si>
  <si>
    <t>Recycled content in industrial batteries, electric vehicle batteries, LMT batteries and SLI batteries</t>
  </si>
  <si>
    <t>Cobalt:  6 % by 2031 (26% by 2036); Lead: 85% (85%); Nickel: 6% (12%); Lithium 6% (15%)</t>
  </si>
  <si>
    <t xml:space="preserve">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t>
  </si>
  <si>
    <t>Producers of LMT (Light Means of Transport) batteries or producer responsibility organisations, shall attain, and maintain durably, at least the following collection targets of waste LMT batteries: 51 % by 31 December 2028; 61 % by 31 December 2031.</t>
  </si>
  <si>
    <t>Collection of waste LMT batteries</t>
  </si>
  <si>
    <t>51 % by 2028, 61 % by 2031</t>
  </si>
  <si>
    <t xml:space="preserve">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t>
  </si>
  <si>
    <t>Producers of portable batteries or producer responsibility organisations, shall attain, and maintain durably, at least the 
following collection targets for waste portable batteries: 45 % by 31 December 2023; 63 % by 31 December 2027; 73 % by 31 December 2030.</t>
  </si>
  <si>
    <t>Expert judgment</t>
  </si>
  <si>
    <t>Collection of waste portable batteries</t>
  </si>
  <si>
    <t>45 % by 2023, 63 % by 2027, 73 % by 2030</t>
  </si>
  <si>
    <t xml:space="preserve">The calculation method is still under development and the targets will be updated accordingly, still maintaining the same level of ambition.
There is no data for the moment to assess how far we stand from the targets. JRC assumes that these ambitious targets are in principle reachable, although there might have high disparities among member states. 
</t>
  </si>
  <si>
    <t xml:space="preserve">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t>
  </si>
  <si>
    <t>Currently, there is no official monitoring system in place. However, some available studies #(Mehlhart et al., 2017) have already demonstrated that this “no loss” target is not yet reached and can be technically hard to achieve.</t>
  </si>
  <si>
    <t>Initiatives to stimulate lead markets for climate neutral and circular products in energy intensive industrial sectors</t>
  </si>
  <si>
    <t>EU Industrial strategy</t>
  </si>
  <si>
    <t>A Green Deal Industrial Plan for the Net-Zero Age</t>
  </si>
  <si>
    <t>On establishing a framework of measures for strengthening Europe’s net-zero technology products manufacturing ecosystem (Net Zero Industry Act)</t>
  </si>
  <si>
    <t>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t>
  </si>
  <si>
    <t>Critical Raw Materials (PF12 and 13)</t>
  </si>
  <si>
    <t>Establishing a framework for ensuring a secure and sustainable supply of critical raw materials and amending Regulations (EU) 168/2013, (EU) 2018/858, 2018/1724 and (EU) 2019/1020</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</si>
  <si>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</si>
  <si>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Diversification of supply</t>
  </si>
  <si>
    <t xml:space="preserve">8 materials out of 16 have values below the benchmark (cobalt, copper, germanium, manganese, natural graphite, nickel, titanium, tungsten). For this materials, the main supplying countries provide less than 65% of the total annual consumption. </t>
  </si>
  <si>
    <t>Study on the critical raw materials for the EU 2023</t>
  </si>
  <si>
    <t>Union's access to a secure and sustainable supply of critical raw materials by ensuring that the Union's recycling capacity, including for all intermediate recycling steps, is able to produce at least 15% of the Union's annual consumption of strategic raw materials</t>
  </si>
  <si>
    <t>rather than a target, this is a benchmark as AT LEAST 15% of the strategic raw materials consumed in EU should come from recycling</t>
  </si>
  <si>
    <t>End-of-Life Recycling Input Rate (EoL-RIR)</t>
  </si>
  <si>
    <t xml:space="preserve">The historical trends of the recycling capacity for strategic materials can be assessed looking at the evolution of the End-of-Life Recycling Input Rate (EoL-RIR) over time.  
Out of 16 strategic materials:  
-	For 5 material the recycling capacity was above the 25% benchmark in 2022 (copper, tungsten, cobalt, nickel, HREE)
-	 For 6 materials, EoL-RIR has been always 0% or below 5% (bismuth, boron, gallium, germanium,  lithium, natural graphite)
-	For 5 materials EoL-RIR was stably below the benchmark (magnesium, manganese, titanium, LREE) while for PGM it decreased from 35% to 10% in the timeframe 2013-2022. 
</t>
  </si>
  <si>
    <t xml:space="preserve">Circular Economy Indicators - ESTAT </t>
  </si>
  <si>
    <t>https://ec.europa.eu/eurostat/databrowser/view/cei_srm010/default/table?lang=en</t>
  </si>
  <si>
    <t>Union's access to a secure and sustainable supply of critical raw materials by ensuring that the Union's processing capacity, including for all intermediate processing steps, is able to produce at least 40% of the Union's annual consumption of strategic raw materials</t>
  </si>
  <si>
    <t>rather than a target, this is a benchmark as AT LEAST 40% of the strategic raw materials consumed in EU should be preocessed domestically</t>
  </si>
  <si>
    <t>EU self-sufficiency at processing phase</t>
  </si>
  <si>
    <t xml:space="preserve">The historical time trends (2011-2022) for the EU self-sufficiency at processing phase for the 16 strategic materials show that: 
-	Self-sufficiency of 3 materials (copper, cobalt and germanium) was above the benchmark in 2022. While for copper this value was stably above 80% in the period 2011-2022, the trend was fluctuating and more unstable in the case of cobalt and germanium, but increasing in the overall period considered.      
-	Self-sufficiency has always been 0% for 6 materials (lithium, magnesium, natural graphite, titanium, HREE, LREE)
-	Self-sufficiency was below the benchmark in 2022 for 4 materials (bismuth, boron, gallium, PGM), with gallium showing a drastic decrease from 2011 (100%) to 2022 (2%). 
-	3 materials do not have sufficient data (tungsten, nickel, manganese)
</t>
  </si>
  <si>
    <t>https://ec.europa.eu/eurostat/databrowser/product/view/cei_gsr020</t>
  </si>
  <si>
    <t>Study on the critical raw materials for the EU 2023; Study on the EU’s list of critical raw materials (2020)</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</si>
  <si>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t>
  </si>
  <si>
    <t>rather than a target, this is a benchmark as AT LEAST 10% of the strategic raw materials consumed in EU should be extracted domestically</t>
  </si>
  <si>
    <t>EU self-sufficiency at extraction phase</t>
  </si>
  <si>
    <t xml:space="preserve">The historical time trends (2011-2022) for the EU self-sufficiency at extraction phase for the 16 strategic materials show that: 
-	4 materials have value above the benchmark of 10% (cobalt, copper, lithium, nickel and tungsten) in 2022 and their trends have been stably above the benchmark (copper and nickel) or slightly increasing in the period 2011-2022 (cobalt and lithium, both with 19% self-sufficiency in 2022)      
-	Self-sufficiency at extraction level has always been below 2% in the case of 10 materials (bismuth, boron, gallium, germanium, magnesium, natural graphite,  titanium, platinum group metals, heavy rare earth element (HREE) and Light Rare Earth Elements (LREE))
-	One materials (manganese) is below the benchmark, with values ranging from 4 to 10% in the timeframe 2016-2022. </t>
  </si>
  <si>
    <t>A New Industrial Strategy for Europe</t>
  </si>
  <si>
    <t>Updating the 2020 New Industrial Strategy: Building a stronger Single Market for Europe’s recovery</t>
  </si>
  <si>
    <t>Circular Economy Action Plan, including a sustainable products initiative and particular focus on resource intense sectors such as textiles, construction, electronics and plastics</t>
  </si>
  <si>
    <t>EU Strategy for Sustainable and Circular Textiles</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</si>
  <si>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</si>
  <si>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 xml:space="preserve">A harmonised and mandatory Extended Producer Responsibility (EPR) scheme for textile waste has been included in the Commission proposal for a revised Waste Framework Directive, as a flagship measure.   </t>
  </si>
  <si>
    <t>By 2030 textile products placed on the EU market are long-lived and recyclable, to a great extent made of recycled fibres, free of hazardous substances and produced in respect of social rights and the environment</t>
  </si>
  <si>
    <t xml:space="preserve">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t>
  </si>
  <si>
    <t>A new Circular Economy Action Plan. For a cleaner and more competitive Europe</t>
  </si>
  <si>
    <t>Double its circular material use rate in the coming decade</t>
  </si>
  <si>
    <t>Circular material use rate</t>
  </si>
  <si>
    <t>With the current pace of improvement, the EU is not on track to achieve its target of doubling the CMUR by 2030. (EEA 2023) https://www.eea.europa.eu/publications/how-far-is-europe-from)</t>
  </si>
  <si>
    <t>Circular material use rate in the EU</t>
  </si>
  <si>
    <t>gap analysis present. Data: CEI_SRM030, env_ac_curm</t>
  </si>
  <si>
    <t>https://ec.europa.eu/eurostat/databrowser/view/CEI_SRM030/default/table?lang=en</t>
  </si>
  <si>
    <t>Reduce landfill to a maximum of 10% of municipal waste</t>
  </si>
  <si>
    <t>average landfilling rate of municipal waste</t>
  </si>
  <si>
    <t>The average landfilling rate of municipal waste in the EU27 was 20% as of 2021, and has been steadily decreasing since 2010 (79%) at an average rate of 2.8% per year over the period</t>
  </si>
  <si>
    <t>Waste generation in Europe</t>
  </si>
  <si>
    <t>no gap analysis. Data: env_wasgen.</t>
  </si>
  <si>
    <t>https://ec.europa.eu/eurostat/databrowser/view/TEN00138/default/table?lang=en&amp;category=env.env_was.env_wasgt</t>
  </si>
  <si>
    <t>Halve the amount of residual (non-recycled) municipal waste</t>
  </si>
  <si>
    <t>Share of residual (non-recycled) municipal waste</t>
  </si>
  <si>
    <t xml:space="preserve">Municipal waste recycling rate in the EU27 (Eurostat) was 49.6% as of 2021, and has been steadily increasing since 2010 (38%) with an average rate of 2.8% per year over the period. </t>
  </si>
  <si>
    <t xml:space="preserve">no gap analysis. Data: env_wasgen.
GDP and main components </t>
  </si>
  <si>
    <t>https://ec.europa.eu/eurostat/databrowser/view/sdg_11_60/default/table?lang=en</t>
  </si>
  <si>
    <t>6. Preserving and protecting biodiversity</t>
  </si>
  <si>
    <t>Zero pollution action plan for water, air and soil</t>
  </si>
  <si>
    <t>EU Soil Strategy for 2030</t>
  </si>
  <si>
    <t xml:space="preserve">Reach no net land take </t>
  </si>
  <si>
    <t>Soil (PF9)</t>
  </si>
  <si>
    <t>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t>
  </si>
  <si>
    <t>"Drought impact on ecosystems in Europe"</t>
  </si>
  <si>
    <t>15</t>
  </si>
  <si>
    <t>https://www.eea.europa.eu/data-and-maps/indicators/land-take-3/assessment</t>
  </si>
  <si>
    <t>https://ec.europa.eu/eurostat/databrowser/product/page/sdg_15_41</t>
  </si>
  <si>
    <t>Measures to address the main drivers of biodiversity loss</t>
  </si>
  <si>
    <t>On Nature Restoration</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</si>
  <si>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</si>
  <si>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Nature restoration (PF10)</t>
  </si>
  <si>
    <t xml:space="preserve">This is being discussed in the trilogues. A clear picture is expected by end 2023. For the time being, the trend is on-going work as planned
</t>
  </si>
  <si>
    <t>on going as planned</t>
  </si>
  <si>
    <t xml:space="preserve">partially covered in "Common bird index in Europe" </t>
  </si>
  <si>
    <t>No gap analysis. Data: Common birds in Europe, population index</t>
  </si>
  <si>
    <t>FOREST</t>
  </si>
  <si>
    <t>NATURE RESTORATION</t>
  </si>
  <si>
    <t>https://foresteurope.org/wp-content/uploads/2016/08/SoEF_2020.pdf</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</si>
  <si>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</si>
  <si>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NEW!</t>
  </si>
  <si>
    <t xml:space="preserve">Nearly 13.000.000 trees have been planted, but this represents only 0.4 % of the desired target. Unless the rate of planting trees is massively increased, the target will not be reached by 2030. </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</si>
  <si>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</si>
  <si>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Linked to target 4 of the BDS</t>
  </si>
  <si>
    <t xml:space="preserve">(a) 110 by 2030; 120 by 2040; 130 by 2050 for Member States listed in Annex V; (b) 105 by 2030; 110 by 2040; 115 by 2050 for Member States listed in Annex IV </t>
  </si>
  <si>
    <t>EEA showed that the farmland birds are steadily decreasing</t>
  </si>
  <si>
    <t>AGRICULTURAL LAND</t>
  </si>
  <si>
    <t>EUROSTAT</t>
  </si>
  <si>
    <t>https://ec.europa.eu/eurostat/databrowser/view/ENV_BIO2$DEFAULTVIEW/default/table?lang=en</t>
  </si>
  <si>
    <t>(marine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</si>
  <si>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 xml:space="preserve">Considering the last report on the conservation status and trend in conservation status of marina habitats,  there is still a quite important percentage of UNKNOWN status (either XX or U1/U2) #( https://www.eea.europa.eu/themes/biodiversity/state-of-nature-in-the-eu/article-17-national-summary-dashboards-archived/conservation-status-and-trends). MS should implement more effective monitoring program to assess the status of marine habitats in order to achieve the EGD target </t>
  </si>
  <si>
    <t>14.a</t>
  </si>
  <si>
    <t>14</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</si>
  <si>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</si>
  <si>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 xml:space="preserve"> Only accessible with passive restoration methods (i.e. as no take marine protected area) we have reached only 12% of MPA and &lt;1% are strictly protected</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</si>
  <si>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</si>
  <si>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 xml:space="preserve"> 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(e.g. https://doi.org/10.3389/fmars.2020.544105)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</si>
  <si>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</si>
  <si>
    <t xml:space="preserve">The JRC and EEA are developing an indicator to characterise the number of free-flowing rivers, no data is available yet.   </t>
  </si>
  <si>
    <t>6</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</si>
  <si>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</si>
  <si>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 xml:space="preserve">Only passive restoration methods are available to access this target </t>
  </si>
  <si>
    <t xml:space="preserve">(terrestrial, coastal and freshwater ecosystems) Member States shall ensure that the condition is known for at least 90% of area distributed overall habitat types listed in Annex I by 2030 and 100% by 2040. </t>
  </si>
  <si>
    <t>considering the last report on the conservation status and trend in conservation status of marina habitats, there is still a quite important percentage of UNKNOWN status (either XX or U1/U2) #(https://www.eea.europa.eu/themes/biodiversity/state-of-nature-in-the-eu/article-17-national-summary-dashboards-archived/conservation-status-and-trends). MS should implement more effective monitoring program to assess the status of marine habitats in order to achieve the EGD target</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</si>
  <si>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</si>
  <si>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 xml:space="preserve">Only passive restoration methods area available (i.e. as no take marine protected area), we have reached only 12% of MPA and &lt;1% are strictly protected. In addition: 
    for sea bird species connectivity, it is important to align the BDS and REPowerEU targets 
    for habitat connectivity, it is important to develop a useful indicator in time for MS reporting. (FYI, this is in progress) </t>
  </si>
  <si>
    <t>Forest connectivity</t>
  </si>
  <si>
    <t>No gap analysis. Data: Small Woody Features and Forest type 2018</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</si>
  <si>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</si>
  <si>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 xml:space="preserve">Considering the last report on the conservation status and trend in conservation status of marine habitats, most of the marine areas are between categories UNFAVOURABLE (U1/U2) and UNKNOWN (XX) status 
#https://www.eea.europa.eu/themes/biodiversity/state-of-nature-in-the-eu/article-17-national-summary-dashboards-archived/conservation-status-and-trends) 
FF: There are some examples of restoration measures already put in place across European Sea, but without an immediate implementation of NRL, as well as other directives (e.g. BBS, WFD, MSFD), the EGD target would not be achieved </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</si>
  <si>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</si>
  <si>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time.The complete achievement of the target also is also dependenst on the restoration methods and selected the marine ecosystems to be restored. The timescale of thelenght of the recovery period varies as diverse arewith the marine habitats to restore. In addition, there are other challenges that MS has to face #(https://doi.org/10.3389/fmars.2020.544105) Finally, the actual implementation of BDS target on EFFECTIVE marine protected areas (30% and 10% strictly protected by 2030), i.e. as passive restoration method, as well as the other directives (e.g. WFD, MSFD),  would contribute in achieving the EDG target </t>
  </si>
  <si>
    <t>The common fisheries policy today and tomorrow: a Fisheries and Oceans Pact towards sustainable, science-based, innovative and inclusive fisheries management</t>
  </si>
  <si>
    <t>In accordance with the CFP, all harvested stocks should be fished at maximum sustainable yield (MSY)</t>
  </si>
  <si>
    <t xml:space="preserve">in the North East Atlantic (both EU and non-EU waters), stock status has significantly improved from 2003 to 2021, but still an important share of stocks are overexploited. </t>
  </si>
  <si>
    <t>Positive, but not clear</t>
  </si>
  <si>
    <t>MARINE ECOSYSTEMS</t>
  </si>
  <si>
    <t>https://ec.europa.eu/eurostat/cache/metadata/en/sdg_14_30_esmsip2.htm</t>
  </si>
  <si>
    <t>On the conservation of fisheries resources and the protection of marine ecosystems through technical measures</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</si>
  <si>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 (target in common with biodiversity strategy)</t>
  </si>
  <si>
    <t>similar to indicator 16 of the Biodiversity strategy (209) but here the focus is on marine species</t>
  </si>
  <si>
    <t>Fisheries and aquaculture (PF10) + Biodiversity (PF10)</t>
  </si>
  <si>
    <t>As for the indicator 16 of the Biodiversity Strategy, thereare no data yet to measure it</t>
  </si>
  <si>
    <t>EU Biodiversity Strategy for 2030</t>
  </si>
  <si>
    <t>14. Cities with at least 20.000 inhabitants have an ambitious Urban Greening Plan</t>
  </si>
  <si>
    <t>Biodiversity (PF10)</t>
  </si>
  <si>
    <t>No data and no plan to get them yet</t>
  </si>
  <si>
    <t>no data</t>
  </si>
  <si>
    <t>BIODIVERSITY</t>
  </si>
  <si>
    <t>11.b</t>
  </si>
  <si>
    <t>13. The losses of nutrients from fertilisers are reduced by 50%, resulting in the reduction of the use of fertilisers by at least 20%</t>
  </si>
  <si>
    <t>similar target repeated (187-282). Check with Sust Food System and Zephir</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</si>
  <si>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may call for further measures to be taken.</t>
  </si>
  <si>
    <t>Nutrients in freshwater in Europe</t>
  </si>
  <si>
    <t>no gap analysis. Data: EA</t>
  </si>
  <si>
    <t>12. There is a 50% reduction in the number of Red List species threatened by invasive alien species</t>
  </si>
  <si>
    <t>asked to Ana Cristina Cardoso and Eugenio Gervasini (JRC.D2) for confirmation if red or yellow. they decided for grey</t>
  </si>
  <si>
    <t>The expected increase in alien species introductions and establishment of IAS due to global trade (including web trade), travel, and climate change, will possibly lead to increased adverse impacts on biodiversity and ecosystems, human health and the economy. However, there are also actions to mitigate the effects of IAS which should (partly) counterbalance the expected increase in impact, but actually there are not indicators to measure this. The assessment by the ERL Pulse project is due in 2024.</t>
  </si>
  <si>
    <t>to check: red or yellow?</t>
  </si>
  <si>
    <t xml:space="preserve">8 At least 25% of agricultural land is under organic farming management, and the uptake of agro-ecological practise is significantly increased </t>
  </si>
  <si>
    <t>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t>
  </si>
  <si>
    <t>Agricultural area under organic farming in Europe</t>
  </si>
  <si>
    <t>agreement - not on track. Gap analysis present. Data: member states</t>
  </si>
  <si>
    <t>2</t>
  </si>
  <si>
    <t>7. At least 10% of agricultural area is under high-diversity landscape features</t>
  </si>
  <si>
    <t xml:space="preserve">The JRC is currently developing an indicator to monitor progress towards this target but it is not ready yet, so it is too early to draw any conclusion </t>
  </si>
  <si>
    <t>6. The risk and use of chemical pesticides is reduced by 50%, and the use of more hazardous pesticides is reduced by 50% (target partially in common with the Farm to Fork Strategy)</t>
  </si>
  <si>
    <t xml:space="preserve">same targets repeated above (SFS fiche). The conclusion is the same (checked with the Sust Food Syst). 
Stephanie Bopp: Agree, what I used is based on data up to 2021. This is my source: https://food.ec.europa.eu/plants/pesticides/sustainable-use-pesticides/farm-fork-targets-progress/eu-trends_en </t>
  </si>
  <si>
    <t>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t>
  </si>
  <si>
    <t>2b. Strictly protect all remaining EU primary and old-growth forests (target partially in common with the Forest Strategy)</t>
  </si>
  <si>
    <t>all by 2030</t>
  </si>
  <si>
    <t xml:space="preserve">The strict protection of primary and old-growth forests is planned to occur in 2029. The COMM and MS are working in close cooperation for achieving this target. </t>
  </si>
  <si>
    <t>ongoing as planned</t>
  </si>
  <si>
    <t>2.a Strictly protect at least a third of the EU'S protected areas</t>
  </si>
  <si>
    <t>at least one third by 2030</t>
  </si>
  <si>
    <t xml:space="preserve">We lack indicators to check whether we are on track or not. Seven out of the nine actions set in the EU BDS to foster biodiversity protection in the EU still need to be implemented by 2030, but they all appear on track so far. We have no official information reported to EEA by MS. However, there is an independant scientific assessment (https://link.springer.com/article/10.1007/s10531-023-02644-5) showing that currently only 3.5 % of protected areas are strictly protected. </t>
  </si>
  <si>
    <t>Restore degraded land and soil, including land affected by desertification, drought and floods</t>
  </si>
  <si>
    <t>On the production and marketing of forest reproductive material, amending Regulations (EU) 2016/2031 and 2017/625 of the European Parliament and of the Council and repealing Council Directive 1999/105/EC (Regulation on forest reproductive material)</t>
  </si>
  <si>
    <t>Ensuring resilient and sustainable use of EU's natural resources</t>
  </si>
  <si>
    <t>(Specific targets are included in the proposals under this communication)</t>
  </si>
  <si>
    <t>Giving the time issue for restoration and limitations of soft law for SFM, it is questionable of this target can be achieved in a meaningful way.</t>
  </si>
  <si>
    <t>New EU Forest Strategy for 2030</t>
  </si>
  <si>
    <t>Providing financial incentives for forest owners and managers for improving the quantity and quality of EU forests</t>
  </si>
  <si>
    <t>asked COLDITZ Rene (D1)</t>
  </si>
  <si>
    <t xml:space="preserve">Forests </t>
  </si>
  <si>
    <t>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t>
  </si>
  <si>
    <t>Ensuring forest restoration and reinforced sustainable forest management for climate adaptation and forest resilience</t>
  </si>
  <si>
    <t>With the NRL politically agreed, there is a binding legal basis for reaching restoration targets in the EU. Assuming no major obstacles in definitive political adoption, it will be mid 2024 until the law is in force, hence there is not much time. 
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t>
  </si>
  <si>
    <t>Protecting EU’s last remaining primary and old-growth forests</t>
  </si>
  <si>
    <t xml:space="preserve">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t>
  </si>
  <si>
    <t>Developing skills and empowering people for sustainable forest-based bioeconomy</t>
  </si>
  <si>
    <t xml:space="preserve">very general, too keep or not? (asked Sara + Andrea)
Sara Mub: These ambitions are “to promote”, “to ensure”, “to develop” and they are not targets per se. In any case, in order to assess progress, there would need to be dedicated indictors. </t>
  </si>
  <si>
    <t>Bioeconomy</t>
  </si>
  <si>
    <t>4</t>
  </si>
  <si>
    <t>Measures to support deforestation-free value chains</t>
  </si>
  <si>
    <t>Promoting non-wood forest-based bioeconomy, including ecotourism</t>
  </si>
  <si>
    <t>Ensuring sustainable use of wood-based resources for bioenergy</t>
  </si>
  <si>
    <t>Promoting the sustainable forest bioeconomy for long-lived wood products</t>
  </si>
  <si>
    <t>On the making available on the Union market and the export from the Union of certain commodities and products associated with deforestation and forest degradation and repealing Regulation (EU) No 995/2010</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</si>
  <si>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</si>
  <si>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Updated on 06.11.2023, asked to Elena
not quantified, deleted</t>
  </si>
  <si>
    <t>Proposal on ecosystem accounts</t>
  </si>
  <si>
    <t>https://ecosystem-accounts.jrc.ec.europa.eu/</t>
  </si>
  <si>
    <t>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t>
  </si>
  <si>
    <t>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</si>
  <si>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</si>
  <si>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 xml:space="preserve">Common bird index in Europe </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</si>
  <si>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</si>
  <si>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</si>
  <si>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SOIL</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</si>
  <si>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</si>
  <si>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</si>
  <si>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We do not know in this moment if this target will be reintroduced through the trilogues</t>
  </si>
  <si>
    <t>(agricultural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t>
  </si>
  <si>
    <t>(marine ecosystem) Member States shall also ensure, by 2040 at the latest, that the condition is known for at least 50% of the area distributed over all habitat types listed in group 7 of Annex II and 100% by 2050</t>
  </si>
  <si>
    <t>(marine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</si>
  <si>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</si>
  <si>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</si>
  <si>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slighltly different. asked to  MENGOLINI Anna (JRC-PETTEN) and KOUKOUFIKIS Giorgos from PF20 C7</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</si>
  <si>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</si>
  <si>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</si>
  <si>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t>
  </si>
  <si>
    <t>(terrestrial, coastal and freshwater ecosystems) (from the original Proposal, chapter II, art. 4, par. 7) Member States shall ensure that areas where the habitat types listed in Annex I occur do not deteriorate</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</si>
  <si>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</si>
  <si>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not assessed yet</t>
  </si>
  <si>
    <t>(chapter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t>
  </si>
  <si>
    <t>merged with the previous two</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</si>
  <si>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</si>
  <si>
    <t>Unclear if MS will react on time</t>
  </si>
  <si>
    <t xml:space="preserve">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
</t>
  </si>
  <si>
    <t>Optimise exploitation patterns to provide protection for juveniles and spawning aggregations of marine biological resources</t>
  </si>
  <si>
    <t>EU Action Plan: Protecting and restoring marine ecosystems for sustainable and resilient fisheries</t>
  </si>
  <si>
    <t>Revision of the EU Pollinators Initiative. A new deal for pollinators</t>
  </si>
  <si>
    <t>The target "Improving pollinator conservation and tackling the causes of their decline" was removed, because similar to another target in biodiv strategy.</t>
  </si>
  <si>
    <t xml:space="preserve">Combat desertification, restore degraded land and soil, including land affected by desertification, drought and floods, and strive to achieve a land degradation-neutral world (SDG 15.3) </t>
  </si>
  <si>
    <t xml:space="preserve">Currently, there is no coherent EU methodology to identify areas affected by desertification nor action to combat and restore affected lands. In addition, the incidences of both droughts and floods have increased during the past decade. </t>
  </si>
  <si>
    <t>https://wad.jrc.ec.europa.eu/</t>
  </si>
  <si>
    <t>On Soil Monitoring and Resilience (Soil Monitoring Law)</t>
  </si>
  <si>
    <t xml:space="preserve">no specific targets, that are not already in other docs </t>
  </si>
  <si>
    <t xml:space="preserve">16. The by-catch of species is eliminated or reduced to a level that allows species recovery and conservation </t>
  </si>
  <si>
    <t>ask Elisa Alonso Aller (JRC.D2) for more information</t>
  </si>
  <si>
    <t>no</t>
  </si>
  <si>
    <t>no data (we do not have indicator yet as threshold levels for by-catch have not been defined yet)</t>
  </si>
  <si>
    <t>15. The negative impacts on sensitive species and habitats, including on the seabed through fishing and extraction activities, are substantially reduced to achieve good environmental status</t>
  </si>
  <si>
    <t>we will use an extended version of SDG 14_30</t>
  </si>
  <si>
    <t>The proportion of fish stocks sustainably exploited has increased from 29.32 % in 2009 to 44.93 % in 2019, so an increase of 1.6% per year. If the trend continues, around 60% of fish stocks will be sustainably exploited by 2030.</t>
  </si>
  <si>
    <t>11. At least 25.000 km of free-flowing rivers are restored</t>
  </si>
  <si>
    <t>THIS SHOULD BE MATCHED WITH THE CORRESPONDANCE IN THE NRL, KEEPING THE ASSESSMENT BUT POINTING IT OUT AS BINDING</t>
  </si>
  <si>
    <t xml:space="preserve">The JRC and EEA are currently developing an indicator to characterise the amount of free-flowing rivers, but no data is available yet, so no conclusion can be drawn.  </t>
  </si>
  <si>
    <t>10. Significant progress in the remediation of contaminated soil sites</t>
  </si>
  <si>
    <t>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t>
  </si>
  <si>
    <t>9. Three billion trees are planted in the EU, in full respect of ecological principles</t>
  </si>
  <si>
    <t>Currently, nearly 13.000.000 trees have been planted, but this represents only 0.4 % of the desired target. So unless trees are massively planted, the target will not be reached by 2030.</t>
  </si>
  <si>
    <t>5. The decline of pollinators is reversed (the target is in common with "A New Deal for Pollinators")</t>
  </si>
  <si>
    <t>Based on trends in the grassland butterfly index, pollinators are still declining. Another indicator that would include more pollinators is under development to better characterise the decline of pollinators.</t>
  </si>
  <si>
    <t>negative</t>
  </si>
  <si>
    <t xml:space="preserve">4. By 2030, significant areas of degraded and carbon-rich ecosystems are restored. Habitats and species show no deterioration in conservation trends and status; and at least 30% reach favourable conservation status or at least show a positive trend. </t>
  </si>
  <si>
    <t>The Nature Restoration Law, recently approved, aims to set legally-binding targets at EU level. The monitoring of the trends will be performed by the EEA, which will draw up regular technical reports on progress towards the targets</t>
  </si>
  <si>
    <t>3. Effectively manage all protected areas, defining clear conservation objectives and measures, and monitoring them appropriately</t>
  </si>
  <si>
    <t>We lack indicators to characterise effective management of EU protected areas, but EEA is currently investigating how the information reported by Member States can be used to that purpose. It is too early to draw any conclusion.</t>
  </si>
  <si>
    <t>1.b Legally protect a minimum of 30% of the EU's sea area</t>
  </si>
  <si>
    <t>30% by 2030</t>
  </si>
  <si>
    <t xml:space="preserve">12% of EU's sea area is currently covered by protected areas, including 9% by Natura 2000 designated protected areas and 4.5% by nationally designated protected areas </t>
  </si>
  <si>
    <t>Marine protected areas in Europe’s seas</t>
  </si>
  <si>
    <t>agreement, positive but out of track. Gap analysis present. Data: Natura 2000, CDDA, HELCOM MPAs.
OSPAR Marine Protected Areas Network.
EEA coastline for analysis.
EEA marine assessment areas</t>
  </si>
  <si>
    <t>1.a Legally protect a minimum of 30% of the EU's land area</t>
  </si>
  <si>
    <t>26% of EU’s land area is currently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(source EEA: https://www.eea.europa.eu/ims/terrestrial-protected-areas-in-europe).</t>
  </si>
  <si>
    <t>Terrestrial protected areas in Europe</t>
  </si>
  <si>
    <t>agreement, positive but out of track. Gap analysis present. Data: Natura 2000, CDDA, EBM 2020.</t>
  </si>
  <si>
    <t>EGD Thematic Areas</t>
  </si>
  <si>
    <t>EGD Actions</t>
  </si>
  <si>
    <t>Key Policy Documents</t>
  </si>
  <si>
    <t>0=Com-asp 1=Com-qu 2=Prop 3=Legal</t>
  </si>
  <si>
    <t>List of Targets</t>
  </si>
  <si>
    <r>
      <rPr>
        <b/>
        <sz val="14"/>
        <color rgb="FFFFFFFF"/>
        <rFont val="EC Square Sans Pro"/>
        <family val="2"/>
      </rPr>
      <t xml:space="preserve">Actions*
</t>
    </r>
    <r>
      <rPr>
        <sz val="14"/>
        <color rgb="FFFFFFFF"/>
        <rFont val="EC Square Sans Pro"/>
        <family val="2"/>
      </rPr>
      <t>*referring to EGD Objectives set out in COM(2019) 640 ANNEX</t>
    </r>
  </si>
  <si>
    <t>Target code</t>
  </si>
  <si>
    <t>TA1.1</t>
  </si>
  <si>
    <t>Climate Neutrality (2040 target under discussion)</t>
  </si>
  <si>
    <t>TA1.2</t>
  </si>
  <si>
    <t>2040 target under discussion</t>
  </si>
  <si>
    <t>TA1.3</t>
  </si>
  <si>
    <t>Reduce of 55% GHG emissions compared to 1990 levels (2040 target under discussion)</t>
  </si>
  <si>
    <t>TA1.4</t>
  </si>
  <si>
    <t>TA1.5</t>
  </si>
  <si>
    <t>CBAM</t>
  </si>
  <si>
    <t>TA1.6</t>
  </si>
  <si>
    <t>Recast</t>
  </si>
  <si>
    <t>TA1.7</t>
  </si>
  <si>
    <t>Reduce methane emissions of 35% if compared to 2005 levels</t>
  </si>
  <si>
    <t>TA1.8</t>
  </si>
  <si>
    <t>on track</t>
  </si>
  <si>
    <t>TA1.9</t>
  </si>
  <si>
    <t>TA1.10</t>
  </si>
  <si>
    <t>TA1.11</t>
  </si>
  <si>
    <t>TA1.12</t>
  </si>
  <si>
    <t>TA1.13</t>
  </si>
  <si>
    <t>TA1.14</t>
  </si>
  <si>
    <t>TA1.15</t>
  </si>
  <si>
    <t>Reduce buildings’ greenhouse gas emissions by 60%, compared to 2015 levels, by 2030</t>
  </si>
  <si>
    <t>TA1.16</t>
  </si>
  <si>
    <t>TA2.1</t>
  </si>
  <si>
    <t>TA2.2</t>
  </si>
  <si>
    <t>TA2.3</t>
  </si>
  <si>
    <t>TA2.4</t>
  </si>
  <si>
    <t>TA2.5</t>
  </si>
  <si>
    <t>TA2.6</t>
  </si>
  <si>
    <t>TA2.7</t>
  </si>
  <si>
    <t>TA2.8</t>
  </si>
  <si>
    <t>TA2.9</t>
  </si>
  <si>
    <t>4. Sustainable and smart mobility</t>
  </si>
  <si>
    <t>TA4.1</t>
  </si>
  <si>
    <t xml:space="preserve">*The amendments in Dir. 2023/2413 are also intended to support the achievement of the Union’s target of an annual production of sustainable biomethane of 35 billion cubic meters by 2030, set out in the SWD(2022) 230 of 18 May 2022 accompanying the REPowerEU Plan
Taken from Directive (EU) 2023/2413 as regards the promotion of energy from renewable sources
</t>
  </si>
  <si>
    <t>TA2.10</t>
  </si>
  <si>
    <t>TA2.11</t>
  </si>
  <si>
    <t>TA2.12</t>
  </si>
  <si>
    <t>TA2.13</t>
  </si>
  <si>
    <t>TA2.14</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</si>
  <si>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</si>
  <si>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</si>
  <si>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TA2.16</t>
  </si>
  <si>
    <t>TA2.17</t>
  </si>
  <si>
    <t>TA2.18</t>
  </si>
  <si>
    <t>TA2.19</t>
  </si>
  <si>
    <t>TA2.20</t>
  </si>
  <si>
    <t>TA2.21</t>
  </si>
  <si>
    <t>TA2.22</t>
  </si>
  <si>
    <t>TA2.23</t>
  </si>
  <si>
    <t>TA2.24</t>
  </si>
  <si>
    <t>TA2.25</t>
  </si>
  <si>
    <t>TA2.26</t>
  </si>
  <si>
    <t>TA2.27</t>
  </si>
  <si>
    <t>TA2.28</t>
  </si>
  <si>
    <t>TA2.29</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</si>
  <si>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</si>
  <si>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</si>
  <si>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TA2.31</t>
  </si>
  <si>
    <t>TA2.32</t>
  </si>
  <si>
    <t>same as TA1.16</t>
  </si>
  <si>
    <t>same as TA2.29</t>
  </si>
  <si>
    <t>TA2.35</t>
  </si>
  <si>
    <t>TA2.36</t>
  </si>
  <si>
    <t>TA2.37</t>
  </si>
  <si>
    <t>TA2.38</t>
  </si>
  <si>
    <t>TA2.39</t>
  </si>
  <si>
    <t>TA2.40</t>
  </si>
  <si>
    <t>TA3.1</t>
  </si>
  <si>
    <t>TA3.2</t>
  </si>
  <si>
    <t>TA3.3</t>
  </si>
  <si>
    <t>TA3.4</t>
  </si>
  <si>
    <t>TA3.5</t>
  </si>
  <si>
    <t>TA3.6</t>
  </si>
  <si>
    <t>TA3.7</t>
  </si>
  <si>
    <t>TA3.8</t>
  </si>
  <si>
    <t>TA3.9</t>
  </si>
  <si>
    <t>TA3.10</t>
  </si>
  <si>
    <t>TA3.11</t>
  </si>
  <si>
    <t>TA3.12</t>
  </si>
  <si>
    <t>TA3.13</t>
  </si>
  <si>
    <t>TA3.14</t>
  </si>
  <si>
    <t>TA3.15</t>
  </si>
  <si>
    <t>TA3.16</t>
  </si>
  <si>
    <t>TA3.17</t>
  </si>
  <si>
    <t>TA3.18</t>
  </si>
  <si>
    <t>TA3.19</t>
  </si>
  <si>
    <t>TA3.20</t>
  </si>
  <si>
    <t>TA3.21</t>
  </si>
  <si>
    <t>TA3.22</t>
  </si>
  <si>
    <t>TA3.23</t>
  </si>
  <si>
    <t>TA3.24</t>
  </si>
  <si>
    <t>TA3.25</t>
  </si>
  <si>
    <t>TA3.26</t>
  </si>
  <si>
    <t>TA3.27</t>
  </si>
  <si>
    <t>TA3.28</t>
  </si>
  <si>
    <t>TA3.29</t>
  </si>
  <si>
    <t>TA3.30</t>
  </si>
  <si>
    <t>TA3.31</t>
  </si>
  <si>
    <t>TA3.32</t>
  </si>
  <si>
    <t>TA3.33</t>
  </si>
  <si>
    <t>TA3.34</t>
  </si>
  <si>
    <t>TA3.35</t>
  </si>
  <si>
    <t>TA3.36</t>
  </si>
  <si>
    <t>TA3.37</t>
  </si>
  <si>
    <t>TA3.38</t>
  </si>
  <si>
    <t>TA3.39</t>
  </si>
  <si>
    <t>TA3.40</t>
  </si>
  <si>
    <t>TA3.41</t>
  </si>
  <si>
    <t>TA3.42</t>
  </si>
  <si>
    <t>TA3.43</t>
  </si>
  <si>
    <t>TA3.44</t>
  </si>
  <si>
    <t>TA3.45</t>
  </si>
  <si>
    <t>TA3.46</t>
  </si>
  <si>
    <t>TA3.47</t>
  </si>
  <si>
    <t>TA3.48</t>
  </si>
  <si>
    <t>Amending Directive 2003/87/EC as regards aviation's contribution to the Union’s economy-wide emission reduction target and appropriately implementing a global market-based measure</t>
  </si>
  <si>
    <t>TA4.2</t>
  </si>
  <si>
    <t>Comprehensive plan to increase the EU 2030 climate target to at least 50% and towards 55% in a responsible way</t>
  </si>
  <si>
    <t>On the use of renewable and low-carbon fuels in maritime transport and amending Directive 2009/16/EC</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</si>
  <si>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</si>
  <si>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</si>
  <si>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Currently at 0%</t>
  </si>
  <si>
    <t>TA4.4</t>
  </si>
  <si>
    <t>A target for the use of RFNBO of 2% of the energy used on board by a ship from 2034</t>
  </si>
  <si>
    <t>On ensuring a level playing field for sustainable air transport</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</si>
  <si>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</si>
  <si>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</si>
  <si>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2% by 2025</t>
  </si>
  <si>
    <t>TA4.6</t>
  </si>
  <si>
    <t>Synthetic aviation fuels are expected to play a role in the decarbonisation of the sector already by 2030 and should contribute to at least 35% of the aviation fuel mix by 2050, according to the EC proposal for ReFuelEU Aviation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</si>
  <si>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</si>
  <si>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</si>
  <si>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1% by 2025%</t>
  </si>
  <si>
    <t>TA4.8</t>
  </si>
  <si>
    <t>Member States with maritime ports should endeavour to ensure that from 2030 the share of renewable fuels of non-biological origin in the total amount of energy supplied to the maritime transport sector is at least 1,2 %.</t>
  </si>
  <si>
    <t>Sustainable and Smart Mobility Strategy – putting European transport on track for the future</t>
  </si>
  <si>
    <t>TA4.9</t>
  </si>
  <si>
    <t>Cut the emissions of transport sector by 90%</t>
  </si>
  <si>
    <t>90% by 2050</t>
  </si>
  <si>
    <t>https://www.eea.europa.eu/ims/greenhouse-gas-emissions-from-transport</t>
  </si>
  <si>
    <t>TA4.10</t>
  </si>
  <si>
    <t>EU fisheries are encouraged to continue the positive trend, as observed for the period 2009-2019, towards reducing fuel intensity by reducing the fossil-fuel consumption per kg of landed product for at least an additional 15% for the period 2019-2030</t>
  </si>
  <si>
    <t>15% by 2030</t>
  </si>
  <si>
    <t>Strategy for sustainable and smart mobility</t>
  </si>
  <si>
    <t>Amending Council Directive 92/106/EEC as regards a support framework for intermodal transport of goods and Regulation (EU) 2020/1056 of the European Parliament and the Council as regards calculation of external costs savings and generation of aggregated data</t>
  </si>
  <si>
    <t>TA4.11</t>
  </si>
  <si>
    <t>Reduce the average door-to-door cost of combined transport operations by at least 10% within 7 years</t>
  </si>
  <si>
    <t>TA4.12</t>
  </si>
  <si>
    <t>GHG intensity reduction target in the maritme sector (link Agreement Council - Parliament on 23.03.2023): -2% from 1 January 2025; -6% from 1 January 2030; -14.5% from 1 January 2035; -31% from 1 January 2040; -62% from 1 January 2045; -80% from 1 January 2050)</t>
  </si>
  <si>
    <t xml:space="preserve">2% by 2025, 6% by 2030, 14.5% by 2035, 31% by 2040, 62% by 2045, 80% by 2050. 
</t>
  </si>
  <si>
    <t>Amending Regulation (EU) 2019/1242 as regards strengthening the CO₂ emission performance standards for new heavy-duty vehicles and integrating reporting obligations, and repealing Regulation (EU) 2018/956</t>
  </si>
  <si>
    <t>TA4.13</t>
  </si>
  <si>
    <t>For new urban buses the share of zeroemissions vehicles shall be 100% as from the reporting period of the year 2030</t>
  </si>
  <si>
    <t>on the use of renewable and low-carbon fuels in maritime transport and amending Directive 2009/16/EC</t>
  </si>
  <si>
    <t>TA4.14</t>
  </si>
  <si>
    <t>Renewable and low-carbon fuels should represent between 6% and 9% of the international maritime transport fuel mix by 2030 and between 86% and 88% by 2050</t>
  </si>
  <si>
    <t>6%-9% by 2030</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</si>
  <si>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</si>
  <si>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</si>
  <si>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15% CO2 reduction by 2025, 45% by 2030, 65% by 2035, 90% by 2040</t>
  </si>
  <si>
    <t>setting CO2 emission performance standards for new passenger cars and for new light commercial vehicles, and repealing Regulations (EC) No 443/2009 and (EU) No 510/2011</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</si>
  <si>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</si>
  <si>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</si>
  <si>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TA4.17</t>
  </si>
  <si>
    <t>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t>
  </si>
  <si>
    <t>TA4.18</t>
  </si>
  <si>
    <t>Assessment of legislative options to boost the production and supply of sustainable alternative fuels for the different transport modes</t>
  </si>
  <si>
    <t>TA4.19</t>
  </si>
  <si>
    <t>A hydrogen strategy for a climate-neutral Europe</t>
  </si>
  <si>
    <t>TA4.20</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</si>
  <si>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</si>
  <si>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</si>
  <si>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</si>
  <si>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Funding call to support the deployment of public recharging and refuelling points as part of alternative fuel infrastructure</t>
  </si>
  <si>
    <t>Annual sustainable growth strategy 2021</t>
  </si>
  <si>
    <t>Communication from the Commission to the European Parliament, the Council, the European Economic and Social Committee, the Committee of the Regions and the European Investment Bank</t>
  </si>
  <si>
    <t>TA4.22</t>
  </si>
  <si>
    <t xml:space="preserve">Build three million public electric charging points by 2030. Build one million public electric charging points by 2025. </t>
  </si>
  <si>
    <t>One million by 2025, 3 millions by 2030</t>
  </si>
  <si>
    <t>https://www.mckinsey.com/industries/automotive-and-assembly/our-insights/europes-ev-opportunity-and-the-charging-infrastructure-needed-to-meet-it</t>
  </si>
  <si>
    <t>TA4.23</t>
  </si>
  <si>
    <t>Build 1.000 hydrogen stations by 2030. By 2025, build half of the 1.000 hydrogen stations needed for 2030</t>
  </si>
  <si>
    <t>https://www.statista.com/statistics/859095/eu-hydrogen-number-of-fueling-stations/</t>
  </si>
  <si>
    <t>A strategic rollout plan to outline a set of supplementary actions to support the rapid deployment of alternative fuels infrastructure</t>
  </si>
  <si>
    <t>TA4.24</t>
  </si>
  <si>
    <t>On the deployment of alternative fuels infrastructure, and repealing Directive 2014/94/EU of the European Parliament and of the Council</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</si>
  <si>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</si>
  <si>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</si>
  <si>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TA4.26</t>
  </si>
  <si>
    <t>TA4.27</t>
  </si>
  <si>
    <t>TA4.28</t>
  </si>
  <si>
    <t>by 31 December 2030, in each safe and secure parking area at least four publicly accessible recharging stations dedicated to heavy-duty electric vehicles with an individual power output of at least 100 kW are deployed</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</si>
  <si>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</si>
  <si>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</si>
  <si>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TA4.30</t>
  </si>
  <si>
    <t>Member States shall ensure that, by 31 December 2030, at least one publicly accessible hydrogen refuelling station is deployed in each urban node.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</si>
  <si>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</si>
  <si>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</si>
  <si>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</si>
  <si>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</si>
  <si>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</si>
  <si>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</si>
  <si>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TA4.34</t>
  </si>
  <si>
    <t>Initiatives to increase and better manage the capacity of railways and inland waterways</t>
  </si>
  <si>
    <t>NAIADES III: Boosting future-proof European inland waterway transport</t>
  </si>
  <si>
    <t>TA4.35</t>
  </si>
  <si>
    <t>TA4.36</t>
  </si>
  <si>
    <t>Transport by inland waterways and short sea shipping will increase by 25% compared to 2015, by 2030. They will increase by 50% by 2050.</t>
  </si>
  <si>
    <t>+25% by 2030; +50% by 2050</t>
  </si>
  <si>
    <t>https://ec.europa.eu/eurostat/databrowser/view/MAR_SG_AM_CW/default/table?lang=en&amp;category=mar.mar_s</t>
  </si>
  <si>
    <t>TA4.37</t>
  </si>
  <si>
    <t xml:space="preserve">Rail freight traffic will increase by 50% compared to 2015 by 2030. It will double by 2050. </t>
  </si>
  <si>
    <t>+50% by 2030, double by 2050</t>
  </si>
  <si>
    <t>https://ec.europa.eu/eurostat/databrowser/view/RAIL_GO_TYPEPAS__custom_4604115/default/table?lang=en</t>
  </si>
  <si>
    <t>TA4.38</t>
  </si>
  <si>
    <t>High-speed rail traffic will double compared to 2015, by 2030. It will triple by 2050.</t>
  </si>
  <si>
    <t>Double by 2030, triple by 2050</t>
  </si>
  <si>
    <t>https://ec.europa.eu/eurostat/databrowser/view/rail_if_line_sp/default/table?lang=en</t>
  </si>
  <si>
    <t>TA4.39</t>
  </si>
  <si>
    <t>The multimodal Trans-European Transport Network (TEN-T) equipped for sustainable and smart transport with high speed connectivity will be operational for the core network, by 2030. It will be operational for the comprehensive network, by 2050.</t>
  </si>
  <si>
    <t>https://ec.europa.eu/transport/infrastructure/tentec/tentec-portal/site/index_en.htm</t>
  </si>
  <si>
    <t>TA4.40</t>
  </si>
  <si>
    <t>Rail and waterborne-based intermodal transport will be able to compete on equal footing with road-only transport in the EU</t>
  </si>
  <si>
    <t>Review of the Alternative Fuels Infrastructure Directive and the Trans European Network – Transport Regulation</t>
  </si>
  <si>
    <t>on Union guidelines for the development of the trans-European transport network and repealing Decision No 661/2010/EU (revision upcoming)</t>
  </si>
  <si>
    <t>TA4.41</t>
  </si>
  <si>
    <t>Proposal for more stringent air pollutant emissions standards for combustion-engine vehicles</t>
  </si>
  <si>
    <t>'Fit for 55': delivering the EU's 2030 Climate Target on the way to climate neutrality</t>
  </si>
  <si>
    <t>TA4.42</t>
  </si>
  <si>
    <t>TA4.43</t>
  </si>
  <si>
    <t>Scheduled collective travel of under 500 km should be carbon neutral within the EU</t>
  </si>
  <si>
    <t>TA4.44</t>
  </si>
  <si>
    <t>Nearly all cars, vans, buses as well as new heavy-duty vehicles will be zero-emission</t>
  </si>
  <si>
    <t>https://ec.europa.eu/eurostat/databrowser/view/cli_act_noec/default/table?lang=en</t>
  </si>
  <si>
    <t>TA4.45</t>
  </si>
  <si>
    <t>There will be at least 30 million zero-emission cars and 80.000 zero-emission lorries in operation</t>
  </si>
  <si>
    <t>Zero-emission ocean-going vessels will become market ready</t>
  </si>
  <si>
    <t>TA4.46</t>
  </si>
  <si>
    <t>Zero-emission large zero-emission aircraft will become market ready</t>
  </si>
  <si>
    <t>On type-approval of motor vehicles and engines and of systems, components and separate technical units intended for such vehicles, with respect to their emissions and battery durability (Euro 7) and repealing Regulations (EC) No 715/2007 and (EC) No 595/2</t>
  </si>
  <si>
    <t>TA4.47</t>
  </si>
  <si>
    <t>Euro 7 pollutant limits</t>
  </si>
  <si>
    <t>TA4.48</t>
  </si>
  <si>
    <t>Revised proposal for a Directive on Combined Transport</t>
  </si>
  <si>
    <t>TA4.49</t>
  </si>
  <si>
    <t>TA4.50</t>
  </si>
  <si>
    <t>All external costs of transport within the EU will be covered by the transport users</t>
  </si>
  <si>
    <t>TA4.51</t>
  </si>
  <si>
    <t>Seamless multimodal passenger transport will be facilitated by integrated electronic ticketing</t>
  </si>
  <si>
    <t>Freight transport will be paperless</t>
  </si>
  <si>
    <t>TA4.53</t>
  </si>
  <si>
    <t>The death toll for all modes of transport in the EU will be close to zero</t>
  </si>
  <si>
    <t>https://ec.europa.eu/eurostat/databrowser/view/tps00165/default/table?lang=en&amp;category=mar.mar_s</t>
  </si>
  <si>
    <t>TA4.54</t>
  </si>
  <si>
    <t>Active transport modes, such as cycling, have seen growth with cities announcing over 2300 km of extra cycling infrastructure. This should be doubled in the next decade towards 5000 km in safe bike lanes</t>
  </si>
  <si>
    <t>The new EU Urban Mobility Framework</t>
  </si>
  <si>
    <t>TA4.55</t>
  </si>
  <si>
    <t>Zero-emission in urban logistics</t>
  </si>
  <si>
    <t>On a new approach for a sustainable blue economy in the EU. Transforming the EU's Blue Economy for a Sustainable Future</t>
  </si>
  <si>
    <t>TA4.56</t>
  </si>
  <si>
    <t>Increase the uptake of short-sea shipping instead of using more polluting modes</t>
  </si>
  <si>
    <t>POLLUTION</t>
  </si>
  <si>
    <t>TA4.57</t>
  </si>
  <si>
    <t>Renovate the EU’s maritime fleet (e.g. passenger ships and supply vessels for offshore installations) to improve their energy efficiency</t>
  </si>
  <si>
    <t>TA4.58</t>
  </si>
  <si>
    <t>Pursue the objective of zero-emission ports</t>
  </si>
  <si>
    <t>5. Greening the Common Agricultural Policy / ‘Farm to Fork’ Strategy</t>
  </si>
  <si>
    <t>‘Farm to Fork’ Strategy Measures, including legislative, to significantly reduce the use and risk of chemical pesticides, as well as the use of fertilizers and antibiotics</t>
  </si>
  <si>
    <t>A Farm to Fork Strategy</t>
  </si>
  <si>
    <t>TA5.1</t>
  </si>
  <si>
    <t>50% by 2030</t>
  </si>
  <si>
    <t>TA5.2</t>
  </si>
  <si>
    <t xml:space="preserve">Reduce overall EU sales of antimicrobials for farmed animals and in aquaculture by 50% by 2030.   </t>
  </si>
  <si>
    <t>CHEMICALS</t>
  </si>
  <si>
    <t>European Medicines Agency</t>
  </si>
  <si>
    <t>https://www.ema.europa.eu/en/veterinary-regulatory/overview/antimicrobial-resistance/european-surveillance-veterinary-antimicrobial-consumption-esvac#interactive-esvac-database-section</t>
  </si>
  <si>
    <t>Direct link to data: https://esvacbi.ema.europa.eu/analytics/saw.dll?Dashboard</t>
  </si>
  <si>
    <t>Eurostat SDG Monitoring report: https://ec.europa.eu/eurostat/documents/15234730/16817772/KS-04-23-184-EN-N.pdf/845a1782-998d-a767-b097-f22ebe93d422?t=1688373085450&amp;download=true</t>
  </si>
  <si>
    <t>TA5.3</t>
  </si>
  <si>
    <t>Reduce nutrient losses by at least 50%, while ensuring no deterioration on soil fertility</t>
  </si>
  <si>
    <t xml:space="preserve">European Environmental Agency (also ESTAT SDG indicators): </t>
  </si>
  <si>
    <t>SDG_06_40: https://ec.europa.eu/eurostat/databrowser/view/sdg_06_40/default/table?lang=en AND (SDG_06_50):
https://ec.europa.eu/eurostat/databrowser/view/sdg_06_50/default/table?lang=en</t>
  </si>
  <si>
    <t>https://ec.europa.eu/eurostat/statistics-explained/index.php?title=SDG_6_-_Clean_water_and_sanitation#Nitrate_in_groundwater</t>
  </si>
  <si>
    <t>TA5.4</t>
  </si>
  <si>
    <t>https://ec.europa.eu/eurostat/databrowser/view/sdg_02_52/default/table?lang=en</t>
  </si>
  <si>
    <t>https://food.ec.europa.eu/plants/pesticides/sustainable-use-pesticides/farm-fork-targets-progress/eu-trends_en</t>
  </si>
  <si>
    <t>TA5.5</t>
  </si>
  <si>
    <t>https://food.ec.europa.eu/plants/pesticides/sustainable-use-pesticides/farm-fork-targets-progress/member-states-trends_en</t>
  </si>
  <si>
    <t>TA5.6</t>
  </si>
  <si>
    <t>Source:  EUMOFA based on Eurostat (European Market Observatory for Ficheries and Aquculture products)</t>
  </si>
  <si>
    <t>https://www.eumofa.eu/documents/20178/432372/Organic+aquaculture+in+the+EU_final+report_ONLINE.pdf
Table 4 and Figure 4 of the report: https://www.eumofa.eu/documents/20178/432372/Organic+aquaculture+in+the+EU_final+report_ONLINE.pdf</t>
  </si>
  <si>
    <t>ESTAT Organic aquaculture production: https://ec.europa.eu/eurostat/databrowser/view/org_aqtspec/default/table?lang=en</t>
  </si>
  <si>
    <t>Environment and Energy Indicator set - ESTAT (total aquaculture): https://ec.europa.eu/eurostat/databrowser/view/tag00075/default/table?lang=en</t>
  </si>
  <si>
    <t>TA5.7</t>
  </si>
  <si>
    <t xml:space="preserve">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t>
  </si>
  <si>
    <t>TA5.8</t>
  </si>
  <si>
    <t xml:space="preserve">Sustainable use of water. Preserving freshwater, boosting water reuse in agriculture.  </t>
  </si>
  <si>
    <t>TA5.9</t>
  </si>
  <si>
    <t>TA5.10</t>
  </si>
  <si>
    <t>Increase renewable energy in agriculture and food sector. Adopt energy efficiency solutions in the agriculture and food sector, by reducing energy consumption in the sector</t>
  </si>
  <si>
    <t>TA5.11</t>
  </si>
  <si>
    <t xml:space="preserve">Protect the environment and restore natural resources. Preserve biodiversity and reduce biodiversity loss.  </t>
  </si>
  <si>
    <t>TA5.12</t>
  </si>
  <si>
    <t xml:space="preserve">Secure and ensure access to a range of quality seeds for plant varieties in order to adapt to the pressures of climate change  </t>
  </si>
  <si>
    <t>TA5.13</t>
  </si>
  <si>
    <t>Reduce food waste. Prevent food loss and waste. Halve per capita food waste at retail and consumer levels</t>
  </si>
  <si>
    <t>TA5.14</t>
  </si>
  <si>
    <t xml:space="preserve">Scale-up and promote sustainable and socially responsible production methods and circular business models in food processing and retail. </t>
  </si>
  <si>
    <t>TA5.15</t>
  </si>
  <si>
    <t>Reduce the environmental and climate footprint of the EU food system, operating within planetary boundaries</t>
  </si>
  <si>
    <t>TA5.16</t>
  </si>
  <si>
    <t xml:space="preserve">Ensure fair income and salaries. Improve income of primary producers to ensure their sustainable livelihood.  </t>
  </si>
  <si>
    <t>TA5.17</t>
  </si>
  <si>
    <t xml:space="preserve">Help farmers and fishers to strengthen their position in the supply chain and to capture a fair share of the added value of sustainable production   </t>
  </si>
  <si>
    <t>TA5.18</t>
  </si>
  <si>
    <t>Improve agricultural rules that strengthen the position of farmers (e.g. producers of products with geographical indications), their cooperatives and producer organisations in the food supply chain. </t>
  </si>
  <si>
    <t>TA5.19</t>
  </si>
  <si>
    <t xml:space="preserve">Preserve the affordability of food.  </t>
  </si>
  <si>
    <t>TA5.20</t>
  </si>
  <si>
    <t xml:space="preserve">Foster the competitiveness of the EU supply sector  </t>
  </si>
  <si>
    <t>TA5.21</t>
  </si>
  <si>
    <t xml:space="preserve">Ensure access to fast broadband to all farmers and all rural areas (enabler for jobs, businesses, investments, improvement in quality of life in rural areas and enabler to mainstream precision farming and use of artificial intelligence)  </t>
  </si>
  <si>
    <t>TA5.22</t>
  </si>
  <si>
    <t xml:space="preserve">Create shorter supply chains will support reducing dependence on long-haul transportation.  </t>
  </si>
  <si>
    <t>TA5.23</t>
  </si>
  <si>
    <t xml:space="preserve">Create new job opportunities.   </t>
  </si>
  <si>
    <t>TA5.24</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</si>
  <si>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</si>
  <si>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TA5.25</t>
  </si>
  <si>
    <t xml:space="preserve">Promote better animal welfare to improve animal health and food quality   </t>
  </si>
  <si>
    <t>TA5.26</t>
  </si>
  <si>
    <t xml:space="preserve">Strengthen educational messages on the importance of healthy nutrition, sustainable food production and consumption, and reducing food waste. </t>
  </si>
  <si>
    <t>TA5.27</t>
  </si>
  <si>
    <t xml:space="preserve">Provide food information and labelling to empower consumers to make informed, healthy and sustainable food choices  </t>
  </si>
  <si>
    <t>TA5.28</t>
  </si>
  <si>
    <t xml:space="preserve">Extend the mandatory origin or provenance indications to certain products.  </t>
  </si>
  <si>
    <t>TA5.29</t>
  </si>
  <si>
    <t xml:space="preserve">Improve availability of sustainable food. Ensure that the healthy option is always the easiest one. Ensure food supply.   </t>
  </si>
  <si>
    <t>TA5.30</t>
  </si>
  <si>
    <t xml:space="preserve">Ensure affordability and access to sufficient, nutritious and sustainable food.  </t>
  </si>
  <si>
    <t>TA5.31</t>
  </si>
  <si>
    <t xml:space="preserve">Increase reformulation of food products in line with guidelines for healthy and sustainable diets  </t>
  </si>
  <si>
    <t>TA5.32</t>
  </si>
  <si>
    <t>Ensuring all access to quality, safe, sustainable, nutritious food.</t>
  </si>
  <si>
    <t>TA5.33</t>
  </si>
  <si>
    <t xml:space="preserve">Move to healthier and more sustainable diets  </t>
  </si>
  <si>
    <t>TA5.34</t>
  </si>
  <si>
    <t xml:space="preserve">Reverse prevalence of overweight and diet-related diseases   </t>
  </si>
  <si>
    <t>TA5.35</t>
  </si>
  <si>
    <t xml:space="preserve">Strengthen the resilience of the EU food system. Build up resilience to possible future diseases and pandemics.  Increasing the sustainability of food producers will ultimately increase their resilience.   </t>
  </si>
  <si>
    <t>TA5.36</t>
  </si>
  <si>
    <t xml:space="preserve">On plants obtained by certain new genomic techniques and their food and feed, and amending Regulation (EU) 2017/625
</t>
  </si>
  <si>
    <t>TA5.37</t>
  </si>
  <si>
    <t>TA6.1</t>
  </si>
  <si>
    <t>TA6.2</t>
  </si>
  <si>
    <t>TA6.3</t>
  </si>
  <si>
    <t>TA6.4</t>
  </si>
  <si>
    <t>TA6.5</t>
  </si>
  <si>
    <t>TA6.7</t>
  </si>
  <si>
    <t>TA6.8</t>
  </si>
  <si>
    <t>TA6.9</t>
  </si>
  <si>
    <t>TA6.10</t>
  </si>
  <si>
    <t>TA6.11</t>
  </si>
  <si>
    <t>TA6.12</t>
  </si>
  <si>
    <t>TA6.13</t>
  </si>
  <si>
    <t>TA6.14</t>
  </si>
  <si>
    <t>TA6.15</t>
  </si>
  <si>
    <t>TA6.16</t>
  </si>
  <si>
    <t>TA6.17</t>
  </si>
  <si>
    <t>TA6.18</t>
  </si>
  <si>
    <t>TA6.19</t>
  </si>
  <si>
    <t>TA6.20</t>
  </si>
  <si>
    <t>TA6.21</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</si>
  <si>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</si>
  <si>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</si>
  <si>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</si>
  <si>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</si>
  <si>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</si>
  <si>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</si>
  <si>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TA6.27</t>
  </si>
  <si>
    <t>TA6.28</t>
  </si>
  <si>
    <t>TA6.29</t>
  </si>
  <si>
    <t>TA6.30</t>
  </si>
  <si>
    <t>TA6.31</t>
  </si>
  <si>
    <t>(Proposal for) Regulation of the European Parliament and of the Council</t>
  </si>
  <si>
    <t>TA6.32</t>
  </si>
  <si>
    <t>TA6.33</t>
  </si>
  <si>
    <t>TA6.34</t>
  </si>
  <si>
    <t>15.1,14.2</t>
  </si>
  <si>
    <t>TA6.35</t>
  </si>
  <si>
    <t>TA6.36</t>
  </si>
  <si>
    <t>TA6.37</t>
  </si>
  <si>
    <t>TA6.38</t>
  </si>
  <si>
    <t>TA6.39</t>
  </si>
  <si>
    <t>TA6.40</t>
  </si>
  <si>
    <t>TA6.41</t>
  </si>
  <si>
    <t>TA6.42</t>
  </si>
  <si>
    <t>TA6.43</t>
  </si>
  <si>
    <t>TA6.44</t>
  </si>
  <si>
    <t>TA6.45</t>
  </si>
  <si>
    <t>TA6.46</t>
  </si>
  <si>
    <t>TA6.47</t>
  </si>
  <si>
    <t>TA6.48</t>
  </si>
  <si>
    <t>TA6.49</t>
  </si>
  <si>
    <t>TA6.50</t>
  </si>
  <si>
    <t>TA6.51</t>
  </si>
  <si>
    <t>TA6.52</t>
  </si>
  <si>
    <t>TA6.53</t>
  </si>
  <si>
    <t>TA6.54</t>
  </si>
  <si>
    <t>TA6.55</t>
  </si>
  <si>
    <t>TA6.56</t>
  </si>
  <si>
    <t>TA6.57</t>
  </si>
  <si>
    <t>TA6.58</t>
  </si>
  <si>
    <t>TA6.59</t>
  </si>
  <si>
    <t>TA6.60</t>
  </si>
  <si>
    <t>TA6.61</t>
  </si>
  <si>
    <t>TA6.62</t>
  </si>
  <si>
    <t>TA6.63</t>
  </si>
  <si>
    <t>7. Towards a zero-pollution ambition for a toxic free environment</t>
  </si>
  <si>
    <t>TA7.1</t>
  </si>
  <si>
    <t>The obligation to set up urban wastewater collecting systems is extended to all agglomerations with a p.e. of 1.000 or more and all source of urban wastewater should be connected to them</t>
  </si>
  <si>
    <t>WATER</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</si>
  <si>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</si>
  <si>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</si>
  <si>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TA7.3</t>
  </si>
  <si>
    <t>Member States will be required to improve and maintain access to sanitation for all, in particular for vulnerable and marginalised</t>
  </si>
  <si>
    <t>SOCIAL</t>
  </si>
  <si>
    <t>EU SDG indicator 06_10 and 06_20</t>
  </si>
  <si>
    <t>on the quality of water intended for human consumption</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</si>
  <si>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</si>
  <si>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</si>
  <si>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on ambient air quality and cleaner air for Europe</t>
  </si>
  <si>
    <t>TA7.5</t>
  </si>
  <si>
    <t xml:space="preserve">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t>
  </si>
  <si>
    <t>Chemicals strategy for sustainability</t>
  </si>
  <si>
    <t>Establishing a European assessment framework for ‘safe and sustainable by design’ chemicals and materials</t>
  </si>
  <si>
    <t>Commission Recommendation</t>
  </si>
  <si>
    <t>TA7.6</t>
  </si>
  <si>
    <t>TA7.7</t>
  </si>
  <si>
    <t>Reach good chemical and quantitative status in groundwaters and surfacewaters</t>
  </si>
  <si>
    <t>Revision of measures to address pollution from large industrial installations</t>
  </si>
  <si>
    <t>On reporting of environmental data from industrial installations and establishing an Industrial Emissions Portal</t>
  </si>
  <si>
    <t>TA7.8</t>
  </si>
  <si>
    <t>Directive 2010/75/EU of the European Parliament and of the Council of 24 November 2010 on industrial emissions (integrated pollution prevention and control) and Council Directive 1999/31/EC of 26 April 1999 on the landfill of waste</t>
  </si>
  <si>
    <t>TA7.9</t>
  </si>
  <si>
    <t xml:space="preserve">Pathway to a Healthy Planet for All EU Action Plan: 'Towards Zero Pollution for Air, Water and Soil'
</t>
  </si>
  <si>
    <t>TA7.10</t>
  </si>
  <si>
    <t>TA7.11</t>
  </si>
  <si>
    <t>TA7.12</t>
  </si>
  <si>
    <t>TA7.13</t>
  </si>
  <si>
    <t>Improve air quality to reduce the number of premature deaths caused by air pollution by 55%</t>
  </si>
  <si>
    <t>55% reduction by 2030 as compared to 2005</t>
  </si>
  <si>
    <t>https://www.eea.europa.eu/ims/health-impacts-of-exposure-to</t>
  </si>
  <si>
    <t>TA7.14</t>
  </si>
  <si>
    <t>Improve water quality by reducing waste, plastic litter at sea (by 50%) and microplastics released into the environment (by 30%)</t>
  </si>
  <si>
    <t>- 50% by 2030</t>
  </si>
  <si>
    <t>TA7.15</t>
  </si>
  <si>
    <t>-30% by 2030</t>
  </si>
  <si>
    <t>TA7.16</t>
  </si>
  <si>
    <t>Reduce by 25% the EU ecosystems where air pollution threatens biodiversity</t>
  </si>
  <si>
    <t>25% reduction by 2030 compared to 2005</t>
  </si>
  <si>
    <t>TA7.17</t>
  </si>
  <si>
    <t>Reduce the share of people chronically disturbed by transport noise by 30%</t>
  </si>
  <si>
    <t>30% reduction by 2030 compared to 2017</t>
  </si>
  <si>
    <t>https://ec.europa.eu/eurostat/databrowser/view/ilc_mddw04/default/table?lang=en</t>
  </si>
  <si>
    <t>TA7.18</t>
  </si>
  <si>
    <t>Reduce significantly total waste generation and by 50% residual municipal waste</t>
  </si>
  <si>
    <t>significant, 50% by 2030</t>
  </si>
  <si>
    <t>https://ec.europa.eu/eurostat/databrowser/view/ENV_WASMUN__custom_368357/bookmark/table?lang=en&amp;bookmarkId=b14ecb70-e7b6-46ad-b426-a1a40727b861</t>
  </si>
  <si>
    <t>TA7.19</t>
  </si>
  <si>
    <t>TA7.20</t>
  </si>
  <si>
    <t>Having all soils in healthy condition by 2050</t>
  </si>
  <si>
    <t>100% by 2050</t>
  </si>
  <si>
    <t>https://www.eea.europa.eu/data-and-maps/data/soil-contamination-2</t>
  </si>
  <si>
    <t>TA7.21</t>
  </si>
  <si>
    <t>On ambient air quality and cleaner air for Europe</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</si>
  <si>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</si>
  <si>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
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</si>
  <si>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TA7.23</t>
  </si>
  <si>
    <t>TA7.24</t>
  </si>
  <si>
    <t>amending Directive 2000/60/EC establishing a framework for Community action in the field of water policy, Directive 2006/118/EC on the protection of groundwater against pollution and deterioration and Directive 2008/105/EC on environmental quality standards in the field of water policy</t>
  </si>
  <si>
    <t>TA7.25</t>
  </si>
  <si>
    <t>N. initial targets</t>
  </si>
  <si>
    <t>N. targets quantified</t>
  </si>
  <si>
    <t>Total targets</t>
  </si>
  <si>
    <t>total</t>
  </si>
  <si>
    <t>1 Legally binding (and quantified)</t>
  </si>
  <si>
    <t>2. Non-legally binding, quantified</t>
  </si>
  <si>
    <t>3. Non-legally-binding, not quantified</t>
  </si>
  <si>
    <t>Total</t>
  </si>
  <si>
    <t>n. quant.</t>
  </si>
  <si>
    <t>Targets from Legal acts (Reg, Direct)</t>
  </si>
  <si>
    <t>Targets from Proposals</t>
  </si>
  <si>
    <t>Targets from Communications</t>
  </si>
  <si>
    <t>ONLY QUANTIFIED:</t>
  </si>
  <si>
    <t>Targets from Comm - quantif</t>
  </si>
  <si>
    <t>Total QUANTIFIED</t>
  </si>
  <si>
    <t>Targets coming from</t>
  </si>
  <si>
    <t>Sum of n</t>
  </si>
  <si>
    <t>Column Labels</t>
  </si>
  <si>
    <t>Row Labels</t>
  </si>
  <si>
    <t>Sum of Targets from legal acts</t>
  </si>
  <si>
    <t>Sum of Targets from Proposal</t>
  </si>
  <si>
    <t>Legal acts</t>
  </si>
  <si>
    <t>Proposals</t>
  </si>
  <si>
    <t>Coms quant</t>
  </si>
  <si>
    <t>Coms not quant</t>
  </si>
  <si>
    <t>(blank)</t>
  </si>
  <si>
    <t>(blank) Total</t>
  </si>
  <si>
    <t>Grand Total</t>
  </si>
  <si>
    <t>1. Climate</t>
  </si>
  <si>
    <t>2. Energy</t>
  </si>
  <si>
    <t>3. Industry CE</t>
  </si>
  <si>
    <t>4. Mobility</t>
  </si>
  <si>
    <t>5. F2F</t>
  </si>
  <si>
    <t>6. Biodiversity</t>
  </si>
  <si>
    <t>7. Zero pollution</t>
  </si>
  <si>
    <t>Total QUANT</t>
  </si>
  <si>
    <t>Target assessment - Total by type of target</t>
  </si>
  <si>
    <t>Targets assessed so far</t>
  </si>
  <si>
    <t>Target assessment by thematic area</t>
  </si>
  <si>
    <t>Targets assessment in %, considering only the targets already assessed</t>
  </si>
  <si>
    <t>Total by type of target</t>
  </si>
  <si>
    <t>Not progressing</t>
  </si>
  <si>
    <t>Not assessed</t>
  </si>
  <si>
    <t>Total assessed</t>
  </si>
  <si>
    <t>%</t>
  </si>
  <si>
    <t>Legal act</t>
  </si>
  <si>
    <t>Proposal</t>
  </si>
  <si>
    <t>Communication - quantified</t>
  </si>
  <si>
    <t>Communication - not quantified</t>
  </si>
  <si>
    <t>N</t>
  </si>
  <si>
    <t>Climate ambition</t>
  </si>
  <si>
    <t>Clean, affordable and secure energy</t>
  </si>
  <si>
    <t>Industrial strategy for a clean and circular economy</t>
  </si>
  <si>
    <t>Sustainable and smart mobility</t>
  </si>
  <si>
    <t>CAP / Farm to Fork</t>
  </si>
  <si>
    <t>Preserving and protecting biodiversity</t>
  </si>
  <si>
    <t>Towards a zero-pollution ambition</t>
  </si>
  <si>
    <t>On track to achieve</t>
  </si>
  <si>
    <t>Communications</t>
  </si>
  <si>
    <t>Total by type of target and fiche</t>
  </si>
  <si>
    <t>not progressing</t>
  </si>
  <si>
    <t>accel needed</t>
  </si>
  <si>
    <t>Type of target</t>
  </si>
  <si>
    <t>no data-Com</t>
  </si>
  <si>
    <t>prop</t>
  </si>
  <si>
    <t>leg</t>
  </si>
  <si>
    <t>com</t>
  </si>
  <si>
    <t>Sustainable fuels (PF2)</t>
  </si>
  <si>
    <t>Quantifiable</t>
  </si>
  <si>
    <t xml:space="preserve">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Shape </t>
  </si>
  <si>
    <t xml:space="preserve">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While EU greenhouse gases emissions were reduced by 32.5% between 1990 and 2022, the speed of GHG emission reductions in the decade 2020-2030 needs to triple compared to previous decades.  
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On the other hand, if more stringent policies are set than initially proposed by the EC, this could lead to an overachievement of the 2030 target [20].   
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The detailed analyses underlying the Impact Assessment will give first indications on priorities of the development of the technologies and markets, and the policy packages following the 2040 climate target setting. 
Both 2040 and 2050 targets, require a much deeper transformation of the energy system, through large scale deployment of new technologies that are not yet fully mature, and requiring high investment efforts. 
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In addition, larger emission reductions in difficult-to-abate sectors like agriculture will be needed, and a larger role for land as a carbon sink.  
 </t>
  </si>
  <si>
    <t xml:space="preserve">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</si>
  <si>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 However, the EU-wide implementation and the exclusion of agricultural emissions in ETS2 contribute to a reduced uncertainty in attaining the 2030 target compared to the ESR. </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</si>
  <si>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</si>
  <si>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</si>
  <si>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 xml:space="preserve">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t>
  </si>
  <si>
    <t>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t>
  </si>
  <si>
    <t xml:space="preserve">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</si>
  <si>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t>
  </si>
  <si>
    <t>The use of renewable hydrogen in Europe is negligible up to now. This includes also industrial processes.</t>
  </si>
  <si>
    <t xml:space="preserve">European production capacity is not yet officially monitored, but there are estimates of production of around 23kH2/y. Very far away from the target of 10 MtH2/y. </t>
  </si>
  <si>
    <t xml:space="preserve">In 2022, there were 177 GWac (ac: alternating current). Solar capacity has to almost double to reach the 2030 target.  </t>
  </si>
  <si>
    <t>Share should be 4,5% by 2030. In 2021, the relative size of solar thermal in overall heat consumption was 0.687 TWh (0.1%), over the total of 651 TWh.   
According to EurObserv'ER, there was a 10% growth in 2022, while the required annual rate growth is 12% to reach the target.</t>
  </si>
  <si>
    <t xml:space="preserve">The  installations in 2022 were : 41 GWp (about 34 GWac).  Market needs to increase to meet the targets </t>
  </si>
  <si>
    <t xml:space="preserve">The EU reached a 21.8 % share of its gross final energy consumption from renewable sources in 2021, with a g. Gap of 20.7% remaining towards the 2030 targetin 2021. Acceleration is needed to reach the 2030 target. </t>
  </si>
  <si>
    <t xml:space="preserve">A 1.6 percentage point annual increase leads to 26% share of renewables by 2030. Share in 2021 was 9.7%, a slight decline from the 2020 share of 10%. Acceleration is needed to reach the 2030 target.   </t>
  </si>
  <si>
    <t>to change the target formulation, based on the text in the doc</t>
  </si>
  <si>
    <t xml:space="preserve">In 2021 the EU average share was 9%, with a g. Gap of 20%  remaining towards the 2030 target.in 2021. Two Mmember Sstates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</si>
  <si>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</si>
  <si>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changed the target formulation, based on the text in the doc</t>
  </si>
  <si>
    <t xml:space="preserve">The share of renewable energy in the H&amp;C sector increased from 22.9% to 23.2% from 2021 to 2022.  </t>
  </si>
  <si>
    <t xml:space="preserve">2021 FEC consumption = 968.4 Mtoe
Distance to the 2030 target is 21.2 %.
The Energy Efficiency target for 2020 of 959 Mtoe for EU27 has been reached.
</t>
  </si>
  <si>
    <t>2021  primary energy consumption = 1311 Mtoe. Distance to the 2030 target is 24.3%</t>
  </si>
  <si>
    <t>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t>
  </si>
  <si>
    <t>In 2022, the cumulative installed capacity for wind offshore is 16.2 GW, requiring a more than 10 times increase in annual installations compared to 2022 (from 1.2 to 13.3 GW/yr) to reach 109 GW by 2030.</t>
  </si>
  <si>
    <t xml:space="preserve">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t>
  </si>
  <si>
    <t xml:space="preserve">Global manufacturing capacity of electrolysers is expected to more than double at the end of 2023, reaching around 3.3 GW/y in Europe  
If all facilities planned are managing to become fully operational with the expected timing, 104 GW of electrolysers could already be deployed in 2026. </t>
  </si>
  <si>
    <t>The share was 38% in 2021, leaving a gap  of 17% to reach the target of 55% in 2030. One MS has already reached its 2030 target. On track to meet the lower end of the target for 2030 if the current acceleration rate is maintained.</t>
  </si>
  <si>
    <t>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t>
  </si>
  <si>
    <t xml:space="preserve">The calculation methodology is under development and these targets will be updated accordingly, whilst maintaining the same level of ambition.  
Currently, there is no data to assess the distance to the targets. 
Assuming the ambition of the targets, attention might be paid in the implementation phase at Member State level.  
</t>
  </si>
  <si>
    <t xml:space="preserve">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t>
  </si>
  <si>
    <t xml:space="preserve">Data for these targets is only available for 2020 in Eurostat. However, based on the analysis performed in the impact assessment of the Proposal for a Directive amending Directive 2008/98/EC on waste [96], it is possible to estimate that the target is feasible, but progress needs to accelerate to reach the target value. </t>
  </si>
  <si>
    <t xml:space="preserve">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t>
  </si>
  <si>
    <t xml:space="preserve">For all packaging, at EU level, the 2025 recycling rate target is feasible. However, 10 Member States are at risk of missing the 2025 target, including Bulgaria, Croatia, Cyprus, Greece, Hungary, Lithuania, Malta, Poland, Romania and Slovakia [90]. </t>
  </si>
  <si>
    <t xml:space="preserve">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t>
  </si>
  <si>
    <t xml:space="preserve">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t>
  </si>
  <si>
    <t xml:space="preserve">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t>
  </si>
  <si>
    <t xml:space="preserve">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</si>
  <si>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
  </si>
  <si>
    <t xml:space="preserve">Based on the current draft guidance for the calculation and verification rules for material recovery, the targets for cobalt, copper, lead and nickel are feasible.  </t>
  </si>
  <si>
    <t xml:space="preserve">For wooden packaging, at EU level, the recycling rates are very feasible or have already been achieved. Nonetheless, Croatia and Malta are at risk of missing the 2025 target [90]. </t>
  </si>
  <si>
    <t xml:space="preserve">Considering the high recycling rates for metallic packaging, at EU level2, the 2025 and 2030 recycling targets seem achievable. However, 5 Member States are at risk of missing the 2025 target, including Croatia, Denmark, Malta, Portugal and Romania [90]. </t>
  </si>
  <si>
    <t xml:space="preserve">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t>
  </si>
  <si>
    <t>For glass packaging, at least at EU level, the recycling rate targets are very feasible or have already been achieved. Several Member States are at risk of missing the 2025 target, including Bulgaria, Croatia, Cyprus, Greece, Hungary, Lithuania, Malta, Poland, Portugal and Romania [90].</t>
  </si>
  <si>
    <t xml:space="preserve">For paper and cardboard packaging, at least at EU level, the recycling rate targets are very feasible or have already been achieved. Nonetheless, Croatia, Malta, Slovakia and Spain are at risk of missing the 2025 target [90]. </t>
  </si>
  <si>
    <t xml:space="preserve">Most EU Member States have already set up a separate collection system for textile waste, in preparation of this mandatory target. 
</t>
  </si>
  <si>
    <t>new, asked Monica</t>
  </si>
  <si>
    <t>No data available</t>
  </si>
  <si>
    <t>check Matteo</t>
  </si>
  <si>
    <t>Difficult to identify KPIs covering different high speed connectivity aspects</t>
  </si>
  <si>
    <t xml:space="preserve">Use of collective transport modes for passenger transport and non-road transport modes for freight transport in Europe </t>
  </si>
  <si>
    <t>no gap analysis. Data: Statistical pocketbook 2022, SDG_09_69, SDG_09_50.</t>
  </si>
  <si>
    <t>asked to Monica, also to Isabel and Thomas</t>
  </si>
  <si>
    <t>It is very difficult to capture all external costs and how they are covered by the transport users.</t>
  </si>
  <si>
    <t>moved from area 1 to 4</t>
  </si>
  <si>
    <t>Synthetic fuels are not available on the market, conversion pathways are at early technology development levels, facing major techno-economic challenges. The target for 2025 seems unlikely to be reached.</t>
  </si>
  <si>
    <t>Renewable fuels of non-biological origin (RFNBO)
moved from area 1 to 4</t>
  </si>
  <si>
    <t>Synthetic fuels are not available on the market, conversion pathways are at early technology development levels, facing major  techno-economic challenges</t>
  </si>
  <si>
    <t>Share of aviation fuels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</si>
  <si>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</si>
  <si>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 xml:space="preserve">Sustainable and smart mobility + Greenhouse gas emission (PF8) </t>
  </si>
  <si>
    <t>The EEA projections suggest that, even with measures currently planned in the Member States, emissions from domestic navigation are projected to remain relatively stable in the coming years. International maritme transport emissions are projected to continue increasing.</t>
  </si>
  <si>
    <t>partially covered by "Use of collective transport modes for passenger transport and non-road transport modes for freight transport in Europe"</t>
  </si>
  <si>
    <t>Gap analysis not present. We also don't specify a trend to compare to. Data: Statistical pocketbook 2022, SDG_9_60, SDG_9_50</t>
  </si>
  <si>
    <t>Share of renewable and low-carbon fuels in international maritime transport fuel mix</t>
  </si>
  <si>
    <t>The contribution of renewable and low-carbon fuels in maritime is practically negligible currently.  No sustainable biofuel use was reported in Eurostat in maritime in 2021</t>
  </si>
  <si>
    <t>Progress is slow and might be even reversing in some cases. Currently it does not seem a viable economic option to maintain a large network of HRS</t>
  </si>
  <si>
    <t>31.5 bcm from 2021. Biomethane production in 2021 reached 3.5 bcm; this target requires additional 5,000 plants. </t>
  </si>
  <si>
    <t>moved from area 1 to 4, check the assessment, looking at EEA projections</t>
  </si>
  <si>
    <t>Decarbonisation of ROAD transport (PF6) + Greenhouse gas emission (PF8) + Sustainable and smart mobility</t>
  </si>
  <si>
    <t>GHG emission from transport</t>
  </si>
  <si>
    <t xml:space="preserve">The current steady reduction of emissions is expected to continue in the coming decades. 
More info at https://www.eea.europa.eu/en/analysis/indicators/greenhouse-gas-emissions-from-transport?activeAccordion=309c5ef9-de09-4759-bc02-802370dfa366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</si>
  <si>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there is an idicator (Use of collective transport modes for passenger transport and non-road transport modes for freight transport in Europe ) for the use of public transport</t>
  </si>
  <si>
    <t>Decarbonisation of ROAD transport (PF6)</t>
  </si>
  <si>
    <t xml:space="preserve">12.7% of all new busses registered in the EU27 in 2022 were BEV. </t>
  </si>
  <si>
    <t>"Use of collective transport modes for passenger transport and non-road transport modes for freight transport in Europe "</t>
  </si>
  <si>
    <t>No gap analysis. Data: Statistical pocketbook 2022, SDG_09_60, SDG_09_50</t>
  </si>
  <si>
    <t>Amending Regulation (EU) 2019/631 as regards strengthening the CO2 emission performance standards for new passenger cars and new light commercial vehicles in line with the Union’s increased climate ambition</t>
  </si>
  <si>
    <t>From 1 January 2025, a zero- and low-emission vehicles' benchmark equal to a 25 % share of the respective fleets of new passenger cars and 17% of the respective fleets of new light commercial vehicles shall apply in accordance with points 6.3 of Parts A and B of Annex I, respectively.</t>
  </si>
  <si>
    <t xml:space="preserve">share of zero- and low-emission vehicles' benchmark for new passenger cars </t>
  </si>
  <si>
    <t>25% by 2025</t>
  </si>
  <si>
    <t>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t>
  </si>
  <si>
    <t>share of zero- and low-emission vehicles' benchmark for new light commercial vehicles (Vans)</t>
  </si>
  <si>
    <t>17% by 2025</t>
  </si>
  <si>
    <t>For vans, the new registration share of BEV and PHEV together was 5% in 2022.</t>
  </si>
  <si>
    <t xml:space="preserve">From 1 January 2025, the following EU fleet-wide targets shall apply: (a) for the average emissions of the new passenger car fleet, an EU fleet-wide target equal to a 15 % reduction of the target in 2021 
From 1 January 2030, the following EU fleet-wide targets shall apply: (a) for the average emissions of the new passenger car fleet, an EU fleet-wide target equal to a 55 % reduction of the target in 2021
From 1 January 2035, the following EU fleet-wide targets shall apply: (a) for the average emissions of the new passenger car fleet, an EU fleet-wide target equal to a 100 % reduction of the target in 2021 </t>
  </si>
  <si>
    <t>Reductions of CO2 emissions in the annual new passenger car fleet, compared to the target of 2021</t>
  </si>
  <si>
    <t>15% CO2 reduction (corresponding to 93.6 g/km) by 2025, 55% (49.5 g/km) by 2030, 100 % (0 g/km) by 2035</t>
  </si>
  <si>
    <t xml:space="preserve">Emissions decreasing, today at 110 g/km (reaching 2021 WLTP ref.), but still above 2025 target. On-road real world emissions (JRC certified) still about 140 g/km
</t>
  </si>
  <si>
    <t xml:space="preserve">From 1 January 2025, the following EU fleet-wide targets shall apply: (a) for the average emissions of the new light commercial vehicles fleet, an EU fleet-wide target equal to a 15 % reduction of the target in 2021 
From 1 January 2030, the following EU fleet-wide targets shall apply: (a) for the average emissions of the new light commercial vehicles fleet, an EU fleet-wide target equal to a 55 % reduction of the target in 2021
From 1 January 2035, the following EU fleet-wide targets shall apply: (a) for the average emissions of the new light commercial vehicles fleet, an EU fleet-wide target equal to a 100 % reduction of the target in 2021 </t>
  </si>
  <si>
    <t>Reductions of CO2 emissions in the annual new light commercial vehicles (Vans) fleet, compared to the target of 2021</t>
  </si>
  <si>
    <t>15% CO2 reduction (corresponding to 153.9  g/km) by 2025, 55% (90.6  g/km) by 2030, 100 % (0 g/km) by 2035</t>
  </si>
  <si>
    <t xml:space="preserve">Emissions decreasing, today at 181 g/km (reaching 2021 WLTP ref.). On-road real world emissions above 200 g/km </t>
  </si>
  <si>
    <t xml:space="preserve">CO2 emissions reduction from HDV (heavy duty vehicles) </t>
  </si>
  <si>
    <t>The average specific CO2 emissions of new heavy-duty vehicles in groups 4, 5, 9 and 10 has decreased by 0.55%, from 52.75g/t.km in 2019 to 52.45g/t.km in 2020. If the same yearly reduction rate persists, the reduction target will not be achieved in time.</t>
  </si>
  <si>
    <t>Initiative are ongoing and deployment of electrolysers is increasing, but it is unlikely that the target of deploying 6 GW of hydrogen generation capacity will be reached by the end of 2024</t>
  </si>
  <si>
    <t>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t>
  </si>
  <si>
    <t>This target could be reached in a few MSs, but for the majority we do not have information. Hydrogen was not mandatory in the AFID 2014/94/EU. That target is mandatory for the AFIR  (EU) 2023/1804 applicable from 13 April 2024.</t>
  </si>
  <si>
    <t xml:space="preserve">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t>
  </si>
  <si>
    <t>The rail freight traffic, measured in billion tonne-kilometres (tkm), showed an increase of 2.8% in 2021 compared to 2015. The trend is going in the right direction, but not with the desired pace to reach the target of +50% by 2030.</t>
  </si>
  <si>
    <t xml:space="preserve">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t>
  </si>
  <si>
    <t>Share of biofuels</t>
  </si>
  <si>
    <t>The contribution of advanced biofuels and biogas produced from the feedstock listed in Part A of Annex IX in transport already reached 0.8 % in 2021 (without multipliers). Future developments depend on the availability of Part A of Annex IX feedstock</t>
  </si>
  <si>
    <t>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UNR157 and EU Regulation 2022/1426 represent two important milestones in this area as they allow the introduction of automated vehicles of different levels in the EU market. Even if their effect on road fatalities will hardly be visible in the years to come, on the long run, automated vehicles are considered an essential tool to achieve vision zero. For the time being the two regulations require that AVs to be placed on the market guarantee the same safety level of a competent and careful human driver supported by state-of-the-art vehicle technologies. 
Another aspect worth mentioning is the plan to put in place a Road Transport Agency in the EU.</t>
  </si>
  <si>
    <t>3</t>
  </si>
  <si>
    <t>reduction of fossil-fuel consumption per kg of landed product</t>
  </si>
  <si>
    <t>Sustainable fuels (PF2) ?</t>
  </si>
  <si>
    <t>Member States shall ensure that along the TEN-T core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</si>
  <si>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</si>
  <si>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a minimum coverage of publicly accessible recharging points dedicated to heavy-duty electric vehicles in their territory.To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</si>
  <si>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</si>
  <si>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by 31 December 2030, along the TEN-T core road network, publicly accessible recharging pools dedicated to heavy-duty electric vehicles are deployed in each direction of travel with a maximum distance of 60 km between them and that each recharging pool offers a power output of at least 3 600 kW and includes at least two recharging points with an individual power output of at least 350 kW;</t>
  </si>
  <si>
    <t>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</si>
  <si>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Member States shall ensure that a minimum shore-side electricity supply for seagoing container and passenger ships is provided in maritime ports by 1 January 2030 to meet at least 90% of their demands. More specifics according to the type of ports are available in the Regulation</t>
  </si>
  <si>
    <t>At least 30 million zero-emission vehicles will be in operation on European roads</t>
  </si>
  <si>
    <t>asked to  MENGOLINI Anna (JRC-PETTEN) and KOUKOUFIKIS Giorgos from PF20 C7</t>
  </si>
  <si>
    <t>Sustainable cities + Greenhouse gas emission (PF8)</t>
  </si>
  <si>
    <t>ask to evaluate</t>
  </si>
  <si>
    <t>F2F Monitoring System - from Food System Fiche (Annex II)</t>
  </si>
  <si>
    <t>No adequate indicator is available at the moment to assess this objective.</t>
  </si>
  <si>
    <t xml:space="preserve">The Overview Report on the Use of Indicators for Animal Welfare at Farm” of DG SANTE recommended the use of the five freedoms (British Farm Animal Welfare Council): 1) Freedom from hunger and thirst, 2) Freedom from discomfort, 3) Freedom from pain, injury or disease, 4) Freedom to express normal behaviour, 5) Freedom from fear and distress. The majority of the EU requirements for animal welfare at farm focus on the provision of resources rather than animal based requirements. Consequently, only limited data are available for measuring these latter. While freedom 1) is the absolute precondition of welfare, its real progress could be measured in areas of freedom 2-5. An overarching indicator would be to look at stocking densities of various species. However such (or other relevant) data are not reported at EU level. </t>
  </si>
  <si>
    <t>Food Waste (F2F Monitor 0270 - Headline)</t>
  </si>
  <si>
    <t xml:space="preserve">The indicator measures the amount of food waste for all stages of the supply chain reported by the MS. Note that  at the moment two data points are available, 2020 and 2021, therefore it is still early to define a clear trend. The MS should report on food waste every four years. </t>
  </si>
  <si>
    <t>Cannot be currently assessed due to lack of data.</t>
  </si>
  <si>
    <t>8</t>
  </si>
  <si>
    <t xml:space="preserve">Indicator 0015 - Obesity rate by body mass index (BMI). </t>
  </si>
  <si>
    <t>The indicator as reported in Eurostat indicates that the proportion of overweight adults in the EU has slightly increase from 51% in 2014 to 53% in 2019. Reversing the prevalence of overweight in the EU remains a public health challenge considering the negative trends observed.</t>
  </si>
  <si>
    <t>Final energy consumption in agriculture, forestry and food industry</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</si>
  <si>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t>
  </si>
  <si>
    <t>Common Farmland Birds Indicator</t>
  </si>
  <si>
    <t>Birds are sensitive to environmental pressures and their populations can reflect changes in the health of the environment. Long-term trends show that between 1990 and 2021, the index decreased by 36% in the EU. At present, it seems unlikely that the decline in populations of common farmland birds can be reversed by 2030. To ensure the recovery, Member States need to significantly increase the implementation of existing policies and put new appropriate conservation and restoration objectives and measures in place.</t>
  </si>
  <si>
    <t>According to JRC study, the EU food system is transgressing some Planetary Boundaries including climate change and novel entities (particulate matter, freshwater ecotoxicity). JRC study reference: Sala, S., De Laurentiis, V. and Sanye Mengual, E., Food consumption and waste: environmental impacts from a supply chain perspective, European Commission, 2023, JRC129245.</t>
  </si>
  <si>
    <t>Indicator 0284 - Consumer food inflation</t>
  </si>
  <si>
    <t xml:space="preserve">Indicator 0284 - Consumer food inflation
Indexed to 2015 – Increase from 80.52% (2005) to 125.18% (2022). Since 2015, the increase has been 25%
Indicator 0065 - Price indices of the means of agricultural production, input
In real prices, the goods and services currently consumed in agriculture became almost 26% more expensive since 2015, while the goods and services contributing to agricultural investment increased by 8%. Combined, the increase of total inputs was 22%.
</t>
  </si>
  <si>
    <t>Employment by economic activity. It gives total employment in agriculture, the food industry and food services in absolute terms and also as a share of total employment.</t>
  </si>
  <si>
    <t xml:space="preserve">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</si>
  <si>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Indicator 0282 -  Headline indicator: Self-sufficiency rates - commodities</t>
  </si>
  <si>
    <t>This indicator is very dependent on the type of commodity, as there are commodities that are not even produced in the EU in significant quantities (e.g. soya). Within the “main” commodities, the EU is self-sufficient in meat, but has a 17% deficit in dairy. As for cereals, the EU is self-sufficient in soft wheat and barley, but not in maize.</t>
  </si>
  <si>
    <t xml:space="preserve">F2F Monitoring System - from Food System Fiche (Annex II) - changed, previously it was "Create a healthy and sustainable food environment"  </t>
  </si>
  <si>
    <t>Prevalence of moderate or severe food insecurity in the population</t>
  </si>
  <si>
    <t>In Europe, the FAO estimated prevalence of moderate or severe food insecurity was 8% in 2022. This figure has remained stable since 2014 indicating slow progress on this indicator. Among EU countries, values for 2022 ranged between 3% in Luxembourg and 16% in Romania and Bulgaria.</t>
  </si>
  <si>
    <t>Percent of the population who cannot afford a healthy diet</t>
  </si>
  <si>
    <t>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t>
  </si>
  <si>
    <t>Ratio plant to total protein supply</t>
  </si>
  <si>
    <t>The ratio plant to total protein supply indicator is derived from FAO supply data. It examines the contribution of plant food sources to total protein (animal+plant) supply and can inform on the transition towards more plant-based food diets based on food supply data. Since 2012, a slight decrease has been observed across most EU countries (between 1 and 5%) suggesting plant food sources are contributing less to protein supply in relation to animal food sources. Data from national dietary surveys can provide actual food consumption estimates and better inform about the transition towards healthy, sustainable diets.</t>
  </si>
  <si>
    <t>F2F Monitoring System - from Food System Fiche (Annex II)
similar target with Biodiv strategy and Zero Pollution</t>
  </si>
  <si>
    <t>Water quality - Nitrates in groundwater (F2F Monitor 0087 - Headline, ESTAT SDG_06_40). Phosphate in rivers (F2F Monitor 0032 - Pool, ESTAT SDG_06_50)</t>
  </si>
  <si>
    <t>The EU aggregate based on 18 MS show a positive trend (– 0.7 % annual growth rate) between 2015-2020. However, this slight reduction still far away from the 50% aimed by 2030. It should be noted that the long-term trend (2005-2020) for the EU aggregate was slighlty negative (0.003 % annual growth rate). The amount of phosphate in rivers at EU level showed negative trend (4.4 % annual growth rate) in short-run (2015-2020) and positive trend (– 0.5 % annual growth rate) in long-run (2005-2020).</t>
  </si>
  <si>
    <t>Increase sustainable fishing and aquaculture. Bring fish stocks to sustainable levels. Significant increase in organic aquaculture (target in common with CFP)</t>
  </si>
  <si>
    <t xml:space="preserve">Fishing pressure relative to maximum sustainable yield (trends in F/FMSY) #0008 - Headline
Organic aquaculture production. (EUMOFA report), Proportion of organic aquaculture production (EUMOFA report, F2F Monitor 0307 - Placeholder). </t>
  </si>
  <si>
    <t xml:space="preserve">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According to EUMOFA, based on EU (EUROSTAT) and national sources, the total organic aquaculture production in the EU-27 is estimated at 74.032 tonnes in 2020 accounting for 6,4% of the total EU aquaculture production. The EU organic aquaculture production in 2015 was estimated at 46.341 tonnes at EU 27 level (49.723 tonnes at EU 28 level), accounting for 4% of the EU aquaculture sector. Therefore the trend is positive, there is a significant increase (60% in 5 years) in organic aquaculture at EU level, however the share of the total aquaculture production has decreased and shows a relatively low proportion (4%). A strong growth of organic aquaculture is observed in Italy, France, Spain, Germany, Denmark and Bulgaria, while a decrease is reported in Ireland and Hungary. </t>
  </si>
  <si>
    <t>Indicator: GHG food system emissions. (Headline).   https://edgar.jrc.ec.europa.eu/edgar_food</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</si>
  <si>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85.86% of the emissions in 1990).</t>
  </si>
  <si>
    <t>Water use in agriculture (WEI+)</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</si>
  <si>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102 in 2019, in contrast to France's 2.6. Seven MSs recorded a WEI+ score of less than 1, indicating that their water storage capacity exceeded their consumption.</t>
  </si>
  <si>
    <t xml:space="preserve">Increase organic farming with the aim to achieve at least 25% of total farmland under organic farming by 2030 (target in common with the Biodiversity Strategy 2030)  </t>
  </si>
  <si>
    <t xml:space="preserve">Area under organic farming (% of the total utilised agricultural area). </t>
  </si>
  <si>
    <t xml:space="preserve">Moderate progress rate, but not enough to reach the target by 2030. Compound annual growth rate (CAGR): 6.7% per year (observed i.e. increased from 5.6% to 9.1% (2012-2020)) and 9.3% per year (required to meet target). </t>
  </si>
  <si>
    <t>Indicator 0077 - Agricultural and food products trade balance</t>
  </si>
  <si>
    <t>Trade balance of food products has increased. Between 2002 and 2022, the EU28 transformed from a net importer to a net exporter of food products, with a positive trade balance of 40 billion EUR (current prices). However, we are still a net exporter of both agricultural products and fish and fish products. In aggregate, the EU became a net exporter of agricultural products, fish and fish products and food products in 2020 and continues to be one, although the growing trend was discontinued in 2022.</t>
  </si>
  <si>
    <t>Indicator 0212 - Annual road freight transport by distance class</t>
  </si>
  <si>
    <t>There have been almost no changes in the number of tonnes transported in the difference distance categories. Since 2013, approximately 30% of the freight is transported less than 50 km, and another 30% is transported between 50 and 150 km.</t>
  </si>
  <si>
    <t>Sales of antimicrobials for food producing animals (F2F Monitor 0099 - Headline)</t>
  </si>
  <si>
    <t xml:space="preserve">The sales of antimicrobials for use in food-producing animals in Europe (25 countries) fell considerably since 2011. The sales decreased in 22 countries by a range between 5% and 65%. However, 1 country saw only a minor reduction in sales while 2 countries saw sales increase by more than 5%. By 2021, EU Member States had already achieved around one third of this overall reduction target. (18 % reduction in EU sales of antimicrobials for farmed animals and in aquaculture compared with the 2018 baseline). </t>
  </si>
  <si>
    <t>Reduce by 50% the use of more hazardous pesticides (target in common with the Biodiversity Strategy and Zero Pollution Action Plan)</t>
  </si>
  <si>
    <t>F2F Monitoring System - from Food System Fiche (Annex II)
same target with Biodiversity. The conclusion is the same (checked with the Biodiv fiche)</t>
  </si>
  <si>
    <t>Use of more hazardous pesticides (F2F Monitor 0028 - Headline, ESTAT SDG_02_52)</t>
  </si>
  <si>
    <t>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t>
  </si>
  <si>
    <t>Reduce by 50% the use and risk of chemical pesticides (target in common with the Biodiversity Strategy and Zero Pollution Action Plan)</t>
  </si>
  <si>
    <t>Use and risk of chemical pesticides (F2F Monitor 0211 - Headline)</t>
  </si>
  <si>
    <t>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t>
  </si>
  <si>
    <t>Number of plant genetic resources for food and agriculture secured in either medium- or long-term conservation facilities</t>
  </si>
  <si>
    <t>The FAO progress assessment of SDG INDICATOR 2.5.1.a, for the period 1995-2021, observes a global trend of improvement in Europe, with a slowdown in improvement particularly in the last five years.</t>
  </si>
  <si>
    <t>Indicator 0072 - Farmers income compared to wages in the rest of the economy</t>
  </si>
  <si>
    <t>Indicator 0072 - Farmers income compared to wages in the rest of the economy
This indicator compares agricultural income to average wages in the economy and provides an estimate for the average income opportunities that a person would have outside of agriculture.It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Indicator 0075- Agricultural farm income by type of farming, region, by farm size also shows a positive trend. Farm net income has nearly doubled from EUR 17 152 in 2013 to EUR 32 107 in 2021 at the EU27 level – corresponding to a CAGR equal to 8%. There are of course discrepancies in growth rates per type of farming activity and per MS.</t>
  </si>
  <si>
    <t>Indicator 0079 - Value Added along the food chain</t>
  </si>
  <si>
    <t>Indicator 0079 - Value Added along the food chain
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Indicator 0134 - Labour productivity in agriculture, in forestry and in the food industry – also indicates a stable yet slow increase over the last decade.</t>
  </si>
  <si>
    <t>Indicator 0132 - Gross fixed capital formation in agriculture</t>
  </si>
  <si>
    <t xml:space="preserve">Gross fixed capital formation is an important indicator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whole, total capital formation have Increased from 44K in 2005 to 68K in 2022 , corresponding to a CAGR of 2.8% and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</si>
  <si>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Indicator 0286 - Rural next generation access (NGA) broadband coverage</t>
  </si>
  <si>
    <t xml:space="preserve">Rural NGA broadband availability in NGA has significantly improved over the past decade, with the percentage of households having access increasingfrom 18% of rural households in 2013 to 73% in 2022. Most MSs remain above the EU average of 73%. However, despite of showing growth in the last decade, some MSs e.g. Poland (2013: 18%, 2022: 40%) Croatia (2013:&gt;1%, 2022: 52%) still lag behind.  
In addition, indicator 0344 - Gross fixed capital formation in fixed intangible assets, which reports on the investment of farm in intangible assets e.g. computer software, shows positive trend at the EU level. However, the complete analysis across multiple MSs  is constrained due to limited data availability in some countries.
</t>
  </si>
  <si>
    <t>Source: EUVR</t>
  </si>
  <si>
    <t>Waste generation</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</si>
  <si>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 pagg. 209-210 (online data code: env_wasmun).</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</si>
  <si>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</si>
  <si>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 xml:space="preserve">While secondary and tertiary wastewater treatment is being implemented compliant with Directive 91/271/EEC, several chemical micropollutants escape treatment plants and contribute to pollution of the receiving waters. Only a few Member states have already started implementing quaternary treatment for the removal of micropollutants. The ongoing revision of the Directive will require quaternary treatment for all larger plants, also based on an extended producer responsibility (EPR) scheme that will help finance the corresponding treatment costs.  </t>
  </si>
  <si>
    <t>Share of healthy soil</t>
  </si>
  <si>
    <t xml:space="preserve">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t>
  </si>
  <si>
    <t>Improve soil quality by reducing nutrient losses and chemical pesticides’ use by 50% (target partially in common with the Farm to Fork strategy and Biodiversity strategy) - focus on water quality and nutrient loss</t>
  </si>
  <si>
    <t>same target of above, but focus on a specific aspect</t>
  </si>
  <si>
    <t>ZEPHIR (PF9)</t>
  </si>
  <si>
    <t>Nutrient (N and P) load in the water</t>
  </si>
  <si>
    <t xml:space="preserve">Possible reduction of nutrient inputs into marine ecosystems:  nitrogen 32 %, phosphorous 17 %.
50 % reduction of nutrient input could be achieved in four of ten examined  regions for nitrogen and in two of ten for phosphorous. </t>
  </si>
  <si>
    <t>info Zero Pollution Outlook</t>
  </si>
  <si>
    <t>Number of people highly annoyed</t>
  </si>
  <si>
    <t>Current estimates show that the number will not decline by more than 19% by 2030</t>
  </si>
  <si>
    <t>Ecosystem area in the EU-27 where the critical loads for eutrophication are exceeded (km2)</t>
  </si>
  <si>
    <t>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t>
  </si>
  <si>
    <t xml:space="preserve">Concentration microplastics </t>
  </si>
  <si>
    <t xml:space="preserve">Microplastic concentration in soils is expected to further increase (double by 2060 compared to 2019) due to the incorporation of sewage sludge. </t>
  </si>
  <si>
    <t>Concentration of plastic litter at sea</t>
  </si>
  <si>
    <t xml:space="preserve">14 % reduction of plastic litter (in 8% of the basin surface of the Mediteranean Sea and 44 % of all beaches) with a total ban on single-use-plastic items. 
25 % reduction of plastic litter (in 50 % of the basin surface and 54 % of all beaches) with a total ban on plastic littering in the EU. </t>
  </si>
  <si>
    <t>Improve soil quality by reducing nutrient losses and chemical pesticides’ use by 50% (target partially in common with the Farm to Fork strategy and Biodiversity strategy) - focus on water quality and chemical pesticides</t>
  </si>
  <si>
    <t>Chemicals load (duoran and terbuthylazine) in water</t>
  </si>
  <si>
    <t xml:space="preserve">56 % reduction in pesticides concentration can be achieved in shelf seas, 12 % in open seas, depending on the persistence of the pesticide.  </t>
  </si>
  <si>
    <t xml:space="preserve">“During rainfall events, storm water overflows […] and urban runoff represent a sizeable remaining source of loads sent to the environment […] expected to increase due to the combined effects of urbanisation and progressive change of the rain regime due to climate change. Most of this pollution takes place during a relatively short period of time bringing suddenly, in the receiving water body, a peak of untreated pollutants including waste and litters from the streets, such as plastics and micro-plastics (‘flushing effect’). […] Part of this pollution is due to a lack of detailed provisions […]. Reporting under the WFD showed that at least 15% of UWWTPs above 10.000 p.e. are in waterbodies failing to meet the WFD ecological status due to [storm water overflows]. According to a report from the EEA, the absence of proper management measures […] combined with the increasing number of heavy rains events due to climate change are the main reasons why the limit values of the BWD for bacteria are exceeded in several EU bathing areas. The situation differs from one agglomeration to another depending on the local conditions (rainfall patterns, density of population, urbanisation green spaces), but also according to the performance of the collecting/treatment system. The Evaluation also showed that the lack of specific provisions in the Directive has led to an uneven management of the issue across the MS […]. Only very few MS have put in place systematic integrated water management approaches in their cities: the division of competences between services in charge of wastewater collection and/ortreatment, urban planning, monitoring of water bodies quality, often represents an obstacle for designing integrated, optimal and cost effective solutions” (source: SWD(2022) 541 final). The ongoing revision of the Directive will improve the homogeneity and effectiveness of response by requiring member states to set up appropriate management plans.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</si>
  <si>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</si>
  <si>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91/271/EEC. The ongoing revision of the Directive will push nutrient removal further by imposing stricter standards. This will also contribute indirectly to the reduction of GHG emissions.</t>
  </si>
  <si>
    <t>Premature deaths attributable to exposure to total PM2.5 (number of cases)</t>
  </si>
  <si>
    <t>As a result of the revision to the Ambient Air Quality Directive proposed by the Commission, it is likely that reductions by over 70%, compared to 2005 levels, can be achieved in 2030.</t>
  </si>
  <si>
    <t>Premature deaths due to exposure to fine particulate matter in Europe</t>
  </si>
  <si>
    <t>agreement - on track. Gap analysis present. Data:</t>
  </si>
  <si>
    <t>Improve soil quality by reducing nutrient losses and chemical pesticides’ use by 50% (target partially in common with the Farm to Fork strategy and Biodiversity strategy) - focus on soil quality and pesticides</t>
  </si>
  <si>
    <t>target similar to the ones above: Soil (PF9) + Biodiversity (PF10). Here the focus should be on soil quality</t>
  </si>
  <si>
    <t>Pesticide concentration in soil</t>
  </si>
  <si>
    <t xml:space="preserve">Reduction of (more hazardous) pesticide concentration in soil due to increased organic farming and other farm-to-fork objectives. </t>
  </si>
  <si>
    <t xml:space="preserve">asked to colleagues in D2 (Quaranta e Pistocchi)
not sure to keep it quantified, but we decided yes since there is a proper indicator measuring it </t>
  </si>
  <si>
    <t>The Eurostat SDG report 2023 shows a positive trend in the access to basic sanitation and connection to secondary waste water treatment. In particular, the share of the population without a bath, shower, or indoor flushing toilet in their household fell from 2.2 % in 2015 to 1.5 % in 2020. Data also show that the share of the EU population connected to secondary waste water treatment has increased continuously since 2000, reaching 81.1 % in 2020. Growth in the share of people connected to secondary treatment indicates that the Urban Waste Water Treatment Directive has helped to reduce pollution and improve water quality in Europe’s rivers, lakes and coastal waters. The ongoing revision of the Directive will bring additional improvements not only for water quality but also for access to sanitation.</t>
  </si>
  <si>
    <t xml:space="preserve">“Small agglomerations are covered by Directive [91/271/EEC] only in a very general manner and yet constitute a significant pressure on 11% of the EU’s surface water bodies (EEA): […] around 24,9% of the remaining load for BOD, 15,8% for N, 18,9% for P, 26,2% for E. coli and 9,7% for micro-pollutants. The situation varies across MS: some MS like AT, DE, SE and FR have established in their legislation that all urban wastewater needs to be treated. Other MS have set standards for smaller agglomerations with a few, like EE, IE and PT, going beyond the requirements set out in the Directive” (source: SWD(2022) 541 final). The ongoing revision of the Directive will bring additional improvements by requiring collection and treatment of wastewater for agglomerations between 1000 and 2000 p.e.  </t>
  </si>
  <si>
    <t>On persistent organic pollutants</t>
  </si>
  <si>
    <t>Member States shall identify and remove from use equipment (e.g. transformers, capacitors or other receptacles containing liquid stocks) containing more than 0,005 % PCBs and volumes greater than 0,05 dm3, as soon as possible but no later than 31 December 2025</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</si>
  <si>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t>
  </si>
  <si>
    <t xml:space="preserve">The EU reached a 21.8 % share of its gross final energy consumption from renewable sources in 2021, with a gap of 20.7% remaining towards the 2030 target. Acceleration is needed to reach the 2030 target. </t>
  </si>
  <si>
    <t xml:space="preserve">In 2021 the EU average share was 9%, with a gap of 20%  remaining towards the 2030 target. Two Member 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</si>
  <si>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</si>
  <si>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 xml:space="preserve">Target set in 2023, data is currently not available to assess this target. </t>
  </si>
  <si>
    <t xml:space="preserve">This target aims to increase the circular material use rate (CMUR) from 11.7% in 2020 to 23.4% in 2030.  This target has been steady since 2010, registering an increase of less than 1 percentage point [101]. As such, there is a stagnation in the pace of improvement of the CMUR indicator.   </t>
  </si>
  <si>
    <t xml:space="preserve">The municipal waste recycling rate has been steadily increasing since 2010 (38%), reaching 49.6% in 2021 [100].   </t>
  </si>
  <si>
    <t xml:space="preserve">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t>
  </si>
  <si>
    <t xml:space="preserve">The historical time trends (2011-2022) for the EU self-sufficiency at extraction phase for EU self-sufficiency at extraction phase for the 16 strategic materials can be extracted based on data from [97] and [98] and [99]. Results show that: 
     In 2022, cobalt, copper, lithium and nickel are above the benchmark of 10%, while for their trends have been stably above the benchmark (i.e., copper and nickel) or increased slightly in the period 2011-2022 (i.e., cobalt and lithium)3.  
    For bismuth, boron, gallium, germanium, magnesium, natural graphite, titanium, platinum group metals, heavy rare earth element (HREE) and Light Rare Earth Elements (LREE)), EU’s self-sufficiency has always been below 2%.  
    Between 2016 and 2022, EU’s self-sufficiency for manganese was below the benchmark, with values ranging from 4 to 10% in the timeframe 2016-2022. </t>
  </si>
  <si>
    <t xml:space="preserve">The historical time trends (2011-2022) for the EU self-sufficiency at processing phase for the 16 strategic materials ancan be extracted based on data from [97] and [98] and [99]. Results show that:  
    The EU’s self-sufficiency for copper, cobalt and germanium was above the benchmark in 2022. For copper, this value has been stably above 80% in the period 2011-2022. For cobalt and germanium, the trend was fluctuating and more unstable, but increasing in between 2018 and 2022.  
    The EU’s self-sufficiency was below the benchmark in 2022 for bismuth, boron, gallium, PGM, with gallium showing a drastic decrease from 2011 (100%) to 2022 (2%).  
    The EU has no self-sufficiency to process lithium, magnesium, natural graphite, titanium, HREE, LREE, while there is no sufficient data available for tungsten, nickel and manganese. 
</t>
  </si>
  <si>
    <t xml:space="preserve">The historical trends of the recycling capacity for strategic materials can be assessed looking at the evolution of the End-of-Life Recycling Input Rate (EoL-RIR) over time.   
Out of 16 strategic materials:   
    For copper, tungsten cobalt, nickel, HREE, the recycling capacity was above the 25% benchmark in 2022. 
    For bismuth, boron, gallium, germanium, lithium, natural graphite, the EoL-RIR has varied between 0% and 5%. 
    Between 2013 and 2022, for magnesium, manganese, titanium and LREE, the EoL-RIR has been stably below the benchmark. 
Half of the 16 strategic raw materials have values above the 65% target, therefore there is a low diversification of sourcing countries.  These include bismuth, gallium, lithium, magnesium, platinum group metals, HREE and LREE.  
</t>
  </si>
  <si>
    <t xml:space="preserve">Half of the 16 strategic raw materials have values above the 65% target, therefore there is a low diversification of sourcing countries.  These include bismuth, gallium, lithium, magnesium, platinum group metals, HREE and LREE.  </t>
  </si>
  <si>
    <t>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t>
  </si>
  <si>
    <t>Synthetic fuels are not available on the market, conversion pathways are at early technology development levels, facing major  techno-economic challenges.</t>
  </si>
  <si>
    <t xml:space="preserve">The EEA projections suggest that, even with measures currently planned in the Member States, emissions from domestic navigation are projected to remain relatively stable in the coming years. International maritime transport emissions are projected to continue increasing. 
More information on EU Agreement reached on cutting maritime transport emissions  
</t>
  </si>
  <si>
    <t xml:space="preserve">The current steady reduction of emissions is expected to continue in the coming decades.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</si>
  <si>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 xml:space="preserve">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t>
  </si>
  <si>
    <t xml:space="preserve">The average specific CO2 emissions of new heavy-duty vehicles in groups 4, 5, 9 and 10 has decreased by 0.55%, from 52.75g/t.km in 2019 to 52.45g/t.km in 2020. If the same yearly reduction rate persists, the reduction target will not be achieved in time. </t>
  </si>
  <si>
    <t>Initiative are ongoing and deployment of electrolysers is increasing, but it is unlikely that the target of deploying 6 GW of hydrogen generation capacity will be reached by the end of 2024.</t>
  </si>
  <si>
    <t xml:space="preserve">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t>
  </si>
  <si>
    <t xml:space="preserve">0.2% from 2021. The contribution of advanced biofuels and biogas produced from the feedstock listed in Part A of Annex IX in transport already reached 0.8 % in 2021 (without multipliers). Future developments depend on the availability of Part A of Annex IX feedstock. </t>
  </si>
  <si>
    <t>under assessment</t>
  </si>
  <si>
    <t>No adequate indicator is available at the moment to assess this objective</t>
  </si>
  <si>
    <t xml:space="preserve">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t>
  </si>
  <si>
    <t xml:space="preserve">According to JRC study #(Sala et al., 2023), the EU food system is transgressing some Planetary Boundaries including climate change and novel entities (particulate matter, freshwater ecotoxicity).  </t>
  </si>
  <si>
    <t xml:space="preserve">The annual average of food prices, indexed to 2015, has increased from 80% (2005) to 125% (2022), an average yearly inflation of almost 2.5%. Since 2015, food prices have risen by 25%, and the biggest increase has taken place in 2022. 
</t>
  </si>
  <si>
    <t xml:space="preserve">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</si>
  <si>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</si>
  <si>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</si>
  <si>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t>
  </si>
  <si>
    <t>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t>
  </si>
  <si>
    <t>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</si>
  <si>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</si>
  <si>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t>
  </si>
  <si>
    <t>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t>
  </si>
  <si>
    <t>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t>
  </si>
  <si>
    <t xml:space="preserve">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t>
  </si>
  <si>
    <t xml:space="preserve">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t>
  </si>
  <si>
    <t>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t>
  </si>
  <si>
    <t xml:space="preserve">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t>
  </si>
  <si>
    <t xml:space="preserve">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</si>
  <si>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</si>
  <si>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t>
  </si>
  <si>
    <t>Data on the extension of areas under restoration measures are not yet available at EU level.</t>
  </si>
  <si>
    <t>Protected areas do not necessarily mean that they have a restoration programme. Currently, data on the extension of areas under restoration is not available at EU level.</t>
  </si>
  <si>
    <t>New target. Data on restoration has not been collected systematically at EU level yet.</t>
  </si>
  <si>
    <t>No data is yet available</t>
  </si>
  <si>
    <t xml:space="preserve">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t>
  </si>
  <si>
    <t xml:space="preserve">The common farmland bird index is steadily decreasing [143]  </t>
  </si>
  <si>
    <t>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t>
  </si>
  <si>
    <t xml:space="preserve">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BBS, WFD, MSFD), the EGD target would not be achieved
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</si>
  <si>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Based on trends in the grassland butterfly index, pollinators are still declining. Another indicator that would include more pollinators is under development to better characterise the decline of pollinators. </t>
  </si>
  <si>
    <t xml:space="preserve">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t>
  </si>
  <si>
    <t xml:space="preserve">Only passive restoration methods are available to access this target (i.e. as no take marine protected area), we have reached only 12% of MPA and &lt;1% are strictly protected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</si>
  <si>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t>
  </si>
  <si>
    <t xml:space="preserve">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t>
  </si>
  <si>
    <t xml:space="preserve">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t>
  </si>
  <si>
    <t xml:space="preserve">12% of EU's sea area is currently covered by protected areas, including 9% by Natura 2000 designated protected areas and 4.5% by nationally designated protected areas. </t>
  </si>
  <si>
    <t>26% of EU’s land area is currently covered by protected areas, including 18.6% by Natura 2000 designated protected areas and 17.3% by nationally designated protected areas.</t>
  </si>
  <si>
    <t xml:space="preserve">A clear picture is expected by end 2023 or early 2024. For the time being, the assessment of the trend is on-going work as planned.
</t>
  </si>
  <si>
    <t>The target has been welcomed and endorsed by Council, which is key for this target. This year COM issued guidelines [145]. However, the target still lacks a common non-ambiguous definition of what is primary and old growth forest.   
The strict protection of all primary and old-growth forests is planned to occur in 2029. The COMM and MS are working in close cooperation for achieving this target.</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</si>
  <si>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t>
  </si>
  <si>
    <t xml:space="preserve">Considering water quality and nutrient losses, possible reduction of nutrient inputs into marine ecosystems: nitrogen 32%, phosphorous 17%. 50 % reduction of nutrient input could be achieved in four of ten examined regions for nitrogen and in two of ten for phosphorous. 
Source: Zero Pollution Outlook, 2022 </t>
  </si>
  <si>
    <t xml:space="preserve">Current estimates show that the number will not decline by more than 19% by 2030 Source: Zero Pollution Outlook, 2022 </t>
  </si>
  <si>
    <t xml:space="preserve">Concentration of plastic litter at sea: 14 % reduction of plastic litter (in 8% of the basin surface of the Mediterranean Sea and 44 % of all beaches) with a total ban on single-use-plastic items. </t>
  </si>
  <si>
    <t xml:space="preserve">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Source: Zero Pollution Outlook, 2022  </t>
  </si>
  <si>
    <t>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t>
  </si>
  <si>
    <t xml:space="preserve">As a result of the revision to the Ambient Air Quality Directive proposed by the Commission, it is likely that reductions by over 70%, compared to 2005 levels, can be achieved in 2030. Source: First 'zero pollution' monitoring and outlook. COM(2022) 674 final </t>
  </si>
  <si>
    <t xml:space="preserve">Considering soil quality and pesticides, reduction of (more hazardous) pesticide concentration in soil due to increased organic farming and other farm-to-fork objectives. </t>
  </si>
  <si>
    <t xml:space="preserve">There is a positive trend in the access to basic sanitation and connection to secondary wastewater treatment. Overall, the share of population without a bath, shower, or indoor flushing toilet in their household has decreased from 2.2% in 2015 to 1.5% in 2020 [28]. However, in some Member States, there are still high shares of the population without access to basic sanitary facilities in 2020, such as Romania (21.2%).  
The share of the EU population connected to secondary wastewater treatment has also increased continuously since 2000, reaching 81.1% in 2020 [28]. The ongoing revision of the Urban Waste Water Treatment Directive will bring additional improvements not only for water quality, but also for access to sanitation. </t>
  </si>
  <si>
    <t xml:space="preserve">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t>
  </si>
  <si>
    <t>In zones and agglomerations where the levels of sulphur dioxide, nitrogen dioxide, particulate matter (PM10 and PM2.5), lead, benzene, and carbon monoxide, arsenic, cadmium, nickel and benzo(a)pyrene in ambient air are below the respective limit values specified in Section 1 of Annex I Annexes XI and XIV, Member States shall maintain the levels of those pollutants below the limit values</t>
  </si>
  <si>
    <t>Details for Sum of n - Main thematic areas*
*referring to EGD Objectives set out in COM(2019) 640 final ANNEX: 1. Climate ambition</t>
  </si>
  <si>
    <t>Reduce methane emissions from 35 to 37% if compared to 2005 levels</t>
  </si>
  <si>
    <t>asked to evaluate</t>
  </si>
  <si>
    <t>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</si>
  <si>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0.2% from 2021. The contribution of advanced biofuels and biogas produced from the feedstock listed in Part A of Annex IX in transport already reached 0.8 % in 2021 (without multipliers). Future developments depend on the availability of Part A of Annex IX feedstock</t>
  </si>
  <si>
    <t xml:space="preserve">The amendments set out in this Directive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
  </si>
  <si>
    <t>Details for Sum of Targets from legal acts - Main thematic areas*
*referring to EGD Objectives set out in COM(2019) 640 final ANNEX: 6. Preserving and protecting biodiversity</t>
  </si>
  <si>
    <t>check with Matteo</t>
  </si>
  <si>
    <t xml:space="preserve">PF number and title </t>
  </si>
  <si>
    <t>Leadership Team</t>
  </si>
  <si>
    <t>1. Shaping Green transitions for a Sustainable Europe</t>
  </si>
  <si>
    <t>Ardente Fulvio (D.3)</t>
  </si>
  <si>
    <t>Avraamides Marios (D.1)</t>
  </si>
  <si>
    <t>Georgakaki Aliki (C.7)</t>
  </si>
  <si>
    <t>Gourdon Thomas (B.5)</t>
  </si>
  <si>
    <t>Marelli Louisa (D.1)</t>
  </si>
  <si>
    <t>M'Barek Robert (D.4)</t>
  </si>
  <si>
    <t>Mubareka Sarah (D.1)</t>
  </si>
  <si>
    <t>Pennington David (D.3)</t>
  </si>
  <si>
    <t>Sala Serenella (D.3)</t>
  </si>
  <si>
    <t>2. Sustainable, clean, innovative, and competitive energy solutions</t>
  </si>
  <si>
    <t>Christou Michalis (C.7)</t>
  </si>
  <si>
    <t>Dunlop Ewan (C.2)</t>
  </si>
  <si>
    <t>Koolen Derck (C.7)</t>
  </si>
  <si>
    <t>Kotsakis Evangelos (C.3)</t>
  </si>
  <si>
    <t>Scarlat Nicolae (C.2)</t>
  </si>
  <si>
    <t>Scholz Harald (C.4)</t>
  </si>
  <si>
    <t>Szabo Sandor (C.2)</t>
  </si>
  <si>
    <t>Taylor Nigel (C.2)</t>
  </si>
  <si>
    <t>Thomassen Georg (C.3)</t>
  </si>
  <si>
    <t>Uihlein Andreas (C.7)</t>
  </si>
  <si>
    <t>Vitiello Silvia (C.3)</t>
  </si>
  <si>
    <t>3. Clean hydrogen and other decarbonised gases</t>
  </si>
  <si>
    <t>Acosta Iborra Beatriz (C.1)</t>
  </si>
  <si>
    <t>Bolado Lavin Ricardo (C.3)</t>
  </si>
  <si>
    <t>Bonani Walter</t>
  </si>
  <si>
    <t>Cologna Marco (G.I.2)</t>
  </si>
  <si>
    <t>Dolci Francesco (C.1)</t>
  </si>
  <si>
    <t>Efthimiadis Tilemahos (C.3)</t>
  </si>
  <si>
    <t>Seibert Alice (G.II.6)</t>
  </si>
  <si>
    <t>4. Safety of nuclear technology in support of the transition towards climate neutrality</t>
  </si>
  <si>
    <t>Aldave De Las Heras Laura (G.I.3)</t>
  </si>
  <si>
    <t>Bremier Stephane (G.I)</t>
  </si>
  <si>
    <t>Kopecky Stefan (G.II.5)</t>
  </si>
  <si>
    <t>Martin Oliver (G.I.4)</t>
  </si>
  <si>
    <t>Raison Philippe (G.II.6)</t>
  </si>
  <si>
    <t>Wiss Thierry (G.I.2)</t>
  </si>
  <si>
    <t>5. Small modular reactors</t>
  </si>
  <si>
    <t>Freis Daniel (G.I.2)</t>
  </si>
  <si>
    <t>Fuetterer Michael (G.I.4)</t>
  </si>
  <si>
    <t>Tanarro Collodron Jorge (02)</t>
  </si>
  <si>
    <t>Van Uffelen Paul (G.II.6)</t>
  </si>
  <si>
    <t>6. Decarbonised, small and safe mobility</t>
  </si>
  <si>
    <t>Bonnel Pierre (C.4)</t>
  </si>
  <si>
    <t>Christidis Panayotis (C.6)</t>
  </si>
  <si>
    <t>Ciuffo Biagio (C.4)</t>
  </si>
  <si>
    <t>Fontaras Georgios (C.4)</t>
  </si>
  <si>
    <t>Ibanez Juan (C.6)</t>
  </si>
  <si>
    <t>Minarini Fabrizio (C.4)</t>
  </si>
  <si>
    <t>Paffumi Elena (C.4)</t>
  </si>
  <si>
    <t>7. Cities and buildings for better lives</t>
  </si>
  <si>
    <t>Bavetta Maurizio (C.2)</t>
  </si>
  <si>
    <t>Bertoldi Paola (C.2)</t>
  </si>
  <si>
    <t>Carlsson Johan (C.7)</t>
  </si>
  <si>
    <t>Lavalle Carlo (B.3)</t>
  </si>
  <si>
    <t>Martinez Fernandez Ana Maria (C.2)</t>
  </si>
  <si>
    <t>Monforti-Ferrario Fabio (C.5)</t>
  </si>
  <si>
    <t>Tsionis Georgios (E.3)</t>
  </si>
  <si>
    <t>Vetters Nadja (C.2)</t>
  </si>
  <si>
    <t>8. Pathways to climate neutrality through a low-carbon energy system and land use management</t>
  </si>
  <si>
    <t>Dentener Frank (D.5)</t>
  </si>
  <si>
    <t>Dowling Paul (C.6)</t>
  </si>
  <si>
    <t>Grassi Giacomo (D.1)</t>
  </si>
  <si>
    <t>Manca Giovanni (C.5)</t>
  </si>
  <si>
    <t>Migliavacca Mirco (D.1)</t>
  </si>
  <si>
    <t>Neuwahl Frederik (C.6)</t>
  </si>
  <si>
    <t>Perez Dominguez Ignacio (D.4)</t>
  </si>
  <si>
    <t>Weitzel Matthias (C.6)</t>
  </si>
  <si>
    <t>9. Zero pollution for planetary health</t>
  </si>
  <si>
    <t>Aschberger Karin (D.2)</t>
  </si>
  <si>
    <t>Astorga-Llorenz Maria (C.4)</t>
  </si>
  <si>
    <t>Belz Susanne (F.2)</t>
  </si>
  <si>
    <t>Gawlik Bernd (D.2)</t>
  </si>
  <si>
    <t>Held Andrea (F.6)</t>
  </si>
  <si>
    <t>Jones Arwyn (D.3)</t>
  </si>
  <si>
    <t>Martini Giorgio (C.4)</t>
  </si>
  <si>
    <t>Pisoni Enrico (C.5)</t>
  </si>
  <si>
    <t>Rauscher Hubert (F.2)</t>
  </si>
  <si>
    <t>Thunis Philippe (C.5)</t>
  </si>
  <si>
    <t>Wojda Piotr (D.3)</t>
  </si>
  <si>
    <t>Worth Andrew (F.3)</t>
  </si>
  <si>
    <t>10. Healthy biodiversity and natural capital accounting</t>
  </si>
  <si>
    <t>Barredo Cano Jose Ignacio (D.1)</t>
  </si>
  <si>
    <t>Bopp Stephanie (F.3)</t>
  </si>
  <si>
    <t>Cardoso Ana (D.2)</t>
  </si>
  <si>
    <t>Dubois Gregoire (D.6)</t>
  </si>
  <si>
    <t>Marin Ferrer Montserrat (D.6)</t>
  </si>
  <si>
    <t>Paracchini Maria-Luisa (D.5)</t>
  </si>
  <si>
    <t>Petracco Giudici Marco (B.1)</t>
  </si>
  <si>
    <t>Tamborra Marialuisa (D.3)</t>
  </si>
  <si>
    <t>Van Der Velde Marijn (D.5)</t>
  </si>
  <si>
    <t>11. Transition to sustainable food systems in a European and Global context</t>
  </si>
  <si>
    <t>Barreiro Hurle Jesus (D.4)</t>
  </si>
  <si>
    <t>Barrero Josefa (F.2)</t>
  </si>
  <si>
    <t>Ciaian Pavel (D.4)</t>
  </si>
  <si>
    <t>Crutzen Hugues (F.5)</t>
  </si>
  <si>
    <t>De La Calle Guntinas Maria Beatriz (F.4)</t>
  </si>
  <si>
    <t>Dehouck Pieter (F.5)</t>
  </si>
  <si>
    <t>Fellman Thomas (D.4)</t>
  </si>
  <si>
    <t>Louro Caldeiro Sandra (F.1)</t>
  </si>
  <si>
    <t>Maes Olivier (D.5)</t>
  </si>
  <si>
    <t>Niemeyer Stefan (D.5)</t>
  </si>
  <si>
    <t>Panagos Panagiotis (D.3)</t>
  </si>
  <si>
    <t>Rembold Felix (D.5)</t>
  </si>
  <si>
    <t>Terres Jean (D.5)</t>
  </si>
  <si>
    <t>Vandenberg Maurits (D.5)</t>
  </si>
  <si>
    <t>Wollgast Jan (F.1)</t>
  </si>
  <si>
    <t>12. Sustainable materials and products for a circular and resilient Europe</t>
  </si>
  <si>
    <t>De Oliveira Gama Caldas Miguel Nuno (B.5)</t>
  </si>
  <si>
    <t>Mathieux Fabrice (D.3)</t>
  </si>
  <si>
    <t>Pfrang Andreas (C.1)</t>
  </si>
  <si>
    <t>Saveyn Hans (B.5)</t>
  </si>
  <si>
    <t>13. Industrial transformations for sustainability, competitiveness and open strategic autonomy</t>
  </si>
  <si>
    <t>Aries Eric (B.5)</t>
  </si>
  <si>
    <t>De Prato Giuditta (T.1)</t>
  </si>
  <si>
    <t>Fazio Alessandro (B.6)</t>
  </si>
  <si>
    <t>Genty Aurelien (B.6)</t>
  </si>
  <si>
    <t>Moya Jose (C.7)</t>
  </si>
  <si>
    <t>Nardo Michela (B.1)</t>
  </si>
  <si>
    <t>Van Wimersma Greidanus Herman (E.6)</t>
  </si>
  <si>
    <t>14. Monitoring and shaping the digital transition</t>
  </si>
  <si>
    <t>Di Girolamo Francesca (B.1)</t>
  </si>
  <si>
    <t>Nai Fovino Igor (T.2)</t>
  </si>
  <si>
    <t>Tuebke Alexander (B.6)</t>
  </si>
  <si>
    <t>Vespe Michele (T.1)</t>
  </si>
  <si>
    <t>15. Trustworthy AI</t>
  </si>
  <si>
    <t>Gomez Gutierrez Emilia (T.3)</t>
  </si>
  <si>
    <t>Sanchez Martinez Jose Ignacio (T.2)</t>
  </si>
  <si>
    <t>16. Cybersecurity of society and industry</t>
  </si>
  <si>
    <t>Baldini Gianmarco (E.2)</t>
  </si>
  <si>
    <t>Fulli Gianlucca</t>
  </si>
  <si>
    <t>Herrera Alcantara Antonio (T.2)</t>
  </si>
  <si>
    <t>Lutz Michael (T.1)</t>
  </si>
  <si>
    <t>Nai Fovina Igor (T.2)</t>
  </si>
  <si>
    <t>Rana Antonia (T.2)</t>
  </si>
  <si>
    <t>17. Exploiting data as a strategic resource for science and policy</t>
  </si>
  <si>
    <t>Cardoso Domingos (T.4)</t>
  </si>
  <si>
    <t>Eulaerts Olivier (T.5)</t>
  </si>
  <si>
    <t>Friis-Christensen Anders (T.4)</t>
  </si>
  <si>
    <t>Moslinger Margot (T.4)</t>
  </si>
  <si>
    <t>Torti Fransesca (T.5)</t>
  </si>
  <si>
    <t>Tsois Aris (T.5)</t>
  </si>
  <si>
    <t>18. Observing the earth for policy</t>
  </si>
  <si>
    <t>Achard Frederic (D.1)</t>
  </si>
  <si>
    <t>Beck Pieter (D.1)</t>
  </si>
  <si>
    <t>Borio Daniele (D.5)</t>
  </si>
  <si>
    <t>Camia Andrea (D.6)</t>
  </si>
  <si>
    <t>Cherlet Michael (D.6)</t>
  </si>
  <si>
    <t>Devos Wim (D.5)</t>
  </si>
  <si>
    <t>Dowell Mark (D.6)</t>
  </si>
  <si>
    <t>Gobron Nadine (D.6)</t>
  </si>
  <si>
    <t>Kristopaitis Evaldas (E.6)</t>
  </si>
  <si>
    <t>Loudjani Philippe (D.5)</t>
  </si>
  <si>
    <t>Melin Frederic (D.2)</t>
  </si>
  <si>
    <t>Urbano Ferdinando (D.5)</t>
  </si>
  <si>
    <t>19. Galileo next generation</t>
  </si>
  <si>
    <t>Cerutti Isabella (E.2)</t>
  </si>
  <si>
    <t>Ferragut Jaime (E.2)</t>
  </si>
  <si>
    <t>Fortuny Guasch Joaquim (E.2)</t>
  </si>
  <si>
    <t>20. Towards an inclusive and resilient society</t>
  </si>
  <si>
    <t>Benczur Peter (B.1)</t>
  </si>
  <si>
    <t>Della Valle Nives (C.2)</t>
  </si>
  <si>
    <t>D'Hombres Beatrice (S.3)</t>
  </si>
  <si>
    <t>Koukoufikis Georgios (C.7)</t>
  </si>
  <si>
    <t>Mengolini Ana Maria (C.3)</t>
  </si>
  <si>
    <t>Stasio Andrzej Leszek (B.2)</t>
  </si>
  <si>
    <t>Weitzel Mathias (C.6)</t>
  </si>
  <si>
    <t>21. Education, skills and employment for a fair twin transition</t>
  </si>
  <si>
    <t>Biagi Federico (B.6)</t>
  </si>
  <si>
    <t>Cachia Romina (T.1)</t>
  </si>
  <si>
    <t>Fernandez Macias Enrique (B.6)</t>
  </si>
  <si>
    <t>22. Economic governance and structural reforms</t>
  </si>
  <si>
    <t>Ciriaci Daria (B.7)</t>
  </si>
  <si>
    <t>Papini Andrea (B.2)</t>
  </si>
  <si>
    <t>Ratto Marco (B.1)</t>
  </si>
  <si>
    <t>23. Territorial intelligence for EU policies</t>
  </si>
  <si>
    <t>Auteri Davide (B.3)</t>
  </si>
  <si>
    <t>Conte Andrea (B.7)</t>
  </si>
  <si>
    <t>Marques Santos Anabela (B.7)</t>
  </si>
  <si>
    <t>Siragusa Alice (B.3)</t>
  </si>
  <si>
    <t>24. Science for the global gateway and the international Green Deal</t>
  </si>
  <si>
    <t>Belis Claudio (C.5)</t>
  </si>
  <si>
    <t>Boden John Mark (B.3)</t>
  </si>
  <si>
    <t>Carmona Moreno Cesar (D.2)</t>
  </si>
  <si>
    <t>Clerici Marco (D.6)</t>
  </si>
  <si>
    <t>Dobricic Srdan (C.5)</t>
  </si>
  <si>
    <t>Ferrari Emanuele (D.4)</t>
  </si>
  <si>
    <t>Manfredi Simone (D.3)</t>
  </si>
  <si>
    <t>Minnebo Philip (C.3)</t>
  </si>
  <si>
    <t>Peedell Stephen (D.6)</t>
  </si>
  <si>
    <t>Silverii Rocco (G.I.4)</t>
  </si>
  <si>
    <t>25. Enhanced situational awareness for crisis management</t>
  </si>
  <si>
    <t>Baruth Bettina (D.5)</t>
  </si>
  <si>
    <t>De Groeve Tom (E.1)</t>
  </si>
  <si>
    <t>Doherty Brian (T.5)</t>
  </si>
  <si>
    <t>Pla Freixa Patricia (G.I.4)</t>
  </si>
  <si>
    <t>Poljansek Karmen (E.1)</t>
  </si>
  <si>
    <t>Salamon Peter (E.1)</t>
  </si>
  <si>
    <t>26. Understanding and acting on future risks and opportunities of the future</t>
  </si>
  <si>
    <t>Alessi Lucia (B.1)</t>
  </si>
  <si>
    <t>Bock Anne-Katrin (S.1)</t>
  </si>
  <si>
    <t>Cescatti Alessandro (D.1)</t>
  </si>
  <si>
    <t>Ciscar Martinez Juan Carlos (C.6)</t>
  </si>
  <si>
    <t>Dimova Silvia (E.3)</t>
  </si>
  <si>
    <t>Muench Stefan (S.1)</t>
  </si>
  <si>
    <t>Toreti Andrea (E.1)</t>
  </si>
  <si>
    <t>27. Better preparedness and response to health crises</t>
  </si>
  <si>
    <t>Coecke Sandra (F.7)</t>
  </si>
  <si>
    <t>Corbisier Philippe (F.5)</t>
  </si>
  <si>
    <t>Ruiz Ana Maria (F.2)</t>
  </si>
  <si>
    <t>28. Innovation in life and health sciences</t>
  </si>
  <si>
    <t>Bettio Manola (F.1)</t>
  </si>
  <si>
    <t>Deceuninck Pierre (F.3)</t>
  </si>
  <si>
    <t>Griesinger Claudius (F.2)</t>
  </si>
  <si>
    <t>Martin Simona (F.1)</t>
  </si>
  <si>
    <t>Patak Dennstedt Alexandre (F.7)</t>
  </si>
  <si>
    <t>29. Tackling cancer and other NCD</t>
  </si>
  <si>
    <t>Janusch Roi Annett (F.1)</t>
  </si>
  <si>
    <t>Morgenstern Alfred (G.II.6)</t>
  </si>
  <si>
    <t>Stepien Magdalena (F.1)</t>
  </si>
  <si>
    <t>30. Science for security</t>
  </si>
  <si>
    <t>Beslay Laurent (T.2)</t>
  </si>
  <si>
    <t>Ferraro di Silvi e Castiglione Guido (E.4)</t>
  </si>
  <si>
    <t>Iatan Alina (02)</t>
  </si>
  <si>
    <t>Jungwirth Rainer (E.2)</t>
  </si>
  <si>
    <t>Larcher Martin (E.3)</t>
  </si>
  <si>
    <t>Mayer Klaus (G.II.08)</t>
  </si>
  <si>
    <t>31. Support to nuclear compliance assurance</t>
  </si>
  <si>
    <t>Aregbe Yetunde (G.II.5)</t>
  </si>
  <si>
    <t>Matuzas Vaidas (G.I.3)</t>
  </si>
  <si>
    <t>Sequeira Vitor (G.II.7)</t>
  </si>
  <si>
    <t>Sevini Filippo (G.II.7)</t>
  </si>
  <si>
    <t>Simola Kaisa (G.I.4)</t>
  </si>
  <si>
    <t>Zuleger Evelyn (G.II.8)</t>
  </si>
  <si>
    <t>32. Challenges and opportunities of population dynamics and migration</t>
  </si>
  <si>
    <t>Barbossa Ferreira Paulo</t>
  </si>
  <si>
    <t>Ciriolo Emanuele (S.1)</t>
  </si>
  <si>
    <t>Kajander Nina (E.5)</t>
  </si>
  <si>
    <t>Scapolo Fabiana (E.5)</t>
  </si>
  <si>
    <t>Tarchi Dario (E.5)</t>
  </si>
  <si>
    <t>33. Innovative policymaking in a complex world: science, foresight and evaluation for policy-making and democracy </t>
  </si>
  <si>
    <t>Baggio Marianna (S.1)</t>
  </si>
  <si>
    <t>Balahur Alexandra (S.1)</t>
  </si>
  <si>
    <t>Bock Ann-Katrin (S.1)</t>
  </si>
  <si>
    <t>Gadzina-Kolodziejska Agnieszka (S.2)</t>
  </si>
  <si>
    <t>Jenet Andreas (S.4)</t>
  </si>
  <si>
    <t>Kourti Naouma (S.4)</t>
  </si>
  <si>
    <t>Kovacic Matija (S.3)</t>
  </si>
  <si>
    <t>Krieger Kristian (S.2)</t>
  </si>
  <si>
    <t>Martinho Guimaraes Pires Pereira Angela (S.2)</t>
  </si>
  <si>
    <t>Paruolo Paulo (S.3)</t>
  </si>
  <si>
    <t>Smits Paul (S.3)</t>
  </si>
  <si>
    <t>List of Portfolios (https://joint-research-centre.ec.europa.eu/jrc-science-and-knowledge-activities_en)</t>
  </si>
  <si>
    <r>
      <t xml:space="preserve">2. Sustainable, clean, innovative, and competitive </t>
    </r>
    <r>
      <rPr>
        <b/>
        <sz val="11"/>
        <color theme="1"/>
        <rFont val="Calibri"/>
        <family val="2"/>
        <scheme val="minor"/>
      </rPr>
      <t>energy</t>
    </r>
    <r>
      <rPr>
        <sz val="11"/>
        <color theme="1"/>
        <rFont val="Calibri"/>
        <family val="2"/>
        <scheme val="minor"/>
      </rPr>
      <t xml:space="preserve"> solutions</t>
    </r>
  </si>
  <si>
    <r>
      <t xml:space="preserve">3. Clean </t>
    </r>
    <r>
      <rPr>
        <b/>
        <sz val="11"/>
        <color theme="1"/>
        <rFont val="Calibri"/>
        <family val="2"/>
        <scheme val="minor"/>
      </rPr>
      <t>hydrogen</t>
    </r>
    <r>
      <rPr>
        <sz val="11"/>
        <color theme="1"/>
        <rFont val="Calibri"/>
        <family val="2"/>
        <scheme val="minor"/>
      </rPr>
      <t xml:space="preserve"> and other decarbonised gases</t>
    </r>
  </si>
  <si>
    <r>
      <t xml:space="preserve">4. Safety of </t>
    </r>
    <r>
      <rPr>
        <b/>
        <sz val="11"/>
        <color theme="1"/>
        <rFont val="Calibri"/>
        <family val="2"/>
        <scheme val="minor"/>
      </rPr>
      <t>nuclear</t>
    </r>
    <r>
      <rPr>
        <sz val="11"/>
        <color theme="1"/>
        <rFont val="Calibri"/>
        <family val="2"/>
        <scheme val="minor"/>
      </rPr>
      <t xml:space="preserve"> technology in support of the transition towards climate neutrality</t>
    </r>
  </si>
  <si>
    <r>
      <t xml:space="preserve">6. Decarbonised, small and safe </t>
    </r>
    <r>
      <rPr>
        <b/>
        <sz val="11"/>
        <color theme="1"/>
        <rFont val="Calibri"/>
        <family val="2"/>
        <scheme val="minor"/>
      </rPr>
      <t>mobility</t>
    </r>
  </si>
  <si>
    <r>
      <t xml:space="preserve">7. Cities and </t>
    </r>
    <r>
      <rPr>
        <b/>
        <sz val="11"/>
        <color theme="1"/>
        <rFont val="Calibri"/>
        <family val="2"/>
        <scheme val="minor"/>
      </rPr>
      <t>buildings</t>
    </r>
    <r>
      <rPr>
        <sz val="11"/>
        <color theme="1"/>
        <rFont val="Calibri"/>
        <family val="2"/>
        <scheme val="minor"/>
      </rPr>
      <t xml:space="preserve"> for better lives</t>
    </r>
  </si>
  <si>
    <r>
      <t xml:space="preserve">8. Pathways to </t>
    </r>
    <r>
      <rPr>
        <b/>
        <sz val="11"/>
        <color theme="1"/>
        <rFont val="Calibri"/>
        <family val="2"/>
        <scheme val="minor"/>
      </rPr>
      <t>climate</t>
    </r>
    <r>
      <rPr>
        <sz val="11"/>
        <color theme="1"/>
        <rFont val="Calibri"/>
        <family val="2"/>
        <scheme val="minor"/>
      </rPr>
      <t xml:space="preserve"> neutrality through a low-carbon energy system and land use management</t>
    </r>
  </si>
  <si>
    <r>
      <t xml:space="preserve">9. Zero </t>
    </r>
    <r>
      <rPr>
        <b/>
        <sz val="11"/>
        <color theme="1"/>
        <rFont val="Calibri"/>
        <family val="2"/>
        <scheme val="minor"/>
      </rPr>
      <t>pollution</t>
    </r>
    <r>
      <rPr>
        <sz val="11"/>
        <color theme="1"/>
        <rFont val="Calibri"/>
        <family val="2"/>
        <scheme val="minor"/>
      </rPr>
      <t xml:space="preserve"> for planetary health</t>
    </r>
  </si>
  <si>
    <r>
      <t xml:space="preserve">10. Healthy </t>
    </r>
    <r>
      <rPr>
        <b/>
        <sz val="11"/>
        <color theme="1"/>
        <rFont val="Calibri"/>
        <family val="2"/>
        <scheme val="minor"/>
      </rPr>
      <t>biodiversity</t>
    </r>
    <r>
      <rPr>
        <sz val="11"/>
        <color theme="1"/>
        <rFont val="Calibri"/>
        <family val="2"/>
        <scheme val="minor"/>
      </rPr>
      <t xml:space="preserve"> and natural capital accounting</t>
    </r>
  </si>
  <si>
    <r>
      <t xml:space="preserve">11. Transition to sustainable </t>
    </r>
    <r>
      <rPr>
        <b/>
        <sz val="11"/>
        <color theme="1"/>
        <rFont val="Calibri"/>
        <family val="2"/>
        <scheme val="minor"/>
      </rPr>
      <t>food systems</t>
    </r>
    <r>
      <rPr>
        <sz val="11"/>
        <color theme="1"/>
        <rFont val="Calibri"/>
        <family val="2"/>
        <scheme val="minor"/>
      </rPr>
      <t xml:space="preserve"> in a European and Global context</t>
    </r>
  </si>
  <si>
    <r>
      <t xml:space="preserve">12. Sustainable materials and products for a </t>
    </r>
    <r>
      <rPr>
        <b/>
        <sz val="11"/>
        <color theme="1"/>
        <rFont val="Calibri"/>
        <family val="2"/>
        <scheme val="minor"/>
      </rPr>
      <t>circular</t>
    </r>
    <r>
      <rPr>
        <sz val="11"/>
        <color theme="1"/>
        <rFont val="Calibri"/>
        <family val="2"/>
        <scheme val="minor"/>
      </rPr>
      <t xml:space="preserve"> and resilient Europe</t>
    </r>
  </si>
  <si>
    <r>
      <t xml:space="preserve">13. </t>
    </r>
    <r>
      <rPr>
        <b/>
        <sz val="11"/>
        <color theme="1"/>
        <rFont val="Calibri"/>
        <family val="2"/>
        <scheme val="minor"/>
      </rPr>
      <t>Industrial</t>
    </r>
    <r>
      <rPr>
        <sz val="11"/>
        <color theme="1"/>
        <rFont val="Calibri"/>
        <family val="2"/>
        <scheme val="minor"/>
      </rPr>
      <t xml:space="preserve"> transformations for sustainability, competitiveness and open strategic autonomy</t>
    </r>
  </si>
  <si>
    <r>
      <t xml:space="preserve">14. Monitoring and shaping the </t>
    </r>
    <r>
      <rPr>
        <b/>
        <sz val="11"/>
        <color theme="1"/>
        <rFont val="Calibri"/>
        <family val="2"/>
        <scheme val="minor"/>
      </rPr>
      <t>digital</t>
    </r>
    <r>
      <rPr>
        <sz val="11"/>
        <color theme="1"/>
        <rFont val="Calibri"/>
        <family val="2"/>
        <scheme val="minor"/>
      </rPr>
      <t xml:space="preserve"> transition</t>
    </r>
  </si>
  <si>
    <r>
      <t xml:space="preserve">20. Towards an </t>
    </r>
    <r>
      <rPr>
        <b/>
        <sz val="11"/>
        <color theme="1"/>
        <rFont val="Calibri"/>
        <family val="2"/>
        <scheme val="minor"/>
      </rPr>
      <t>inclusive</t>
    </r>
    <r>
      <rPr>
        <sz val="11"/>
        <color theme="1"/>
        <rFont val="Calibri"/>
        <family val="2"/>
        <scheme val="minor"/>
      </rPr>
      <t xml:space="preserve"> and </t>
    </r>
    <r>
      <rPr>
        <b/>
        <sz val="11"/>
        <color theme="1"/>
        <rFont val="Calibri"/>
        <family val="2"/>
        <scheme val="minor"/>
      </rPr>
      <t>resilient</t>
    </r>
    <r>
      <rPr>
        <sz val="11"/>
        <color theme="1"/>
        <rFont val="Calibri"/>
        <family val="2"/>
        <scheme val="minor"/>
      </rPr>
      <t xml:space="preserve"> society</t>
    </r>
  </si>
  <si>
    <r>
      <t xml:space="preserve">21. Education, skills and employment for a </t>
    </r>
    <r>
      <rPr>
        <b/>
        <sz val="11"/>
        <color theme="1"/>
        <rFont val="Calibri"/>
        <family val="2"/>
        <scheme val="minor"/>
      </rPr>
      <t>fair twin transition</t>
    </r>
  </si>
  <si>
    <r>
      <t xml:space="preserve">22. </t>
    </r>
    <r>
      <rPr>
        <b/>
        <sz val="11"/>
        <color theme="1"/>
        <rFont val="Calibri"/>
        <family val="2"/>
        <scheme val="minor"/>
      </rPr>
      <t>Economic</t>
    </r>
    <r>
      <rPr>
        <sz val="11"/>
        <color theme="1"/>
        <rFont val="Calibri"/>
        <family val="2"/>
        <scheme val="minor"/>
      </rPr>
      <t xml:space="preserve"> governance and structural reforms</t>
    </r>
  </si>
  <si>
    <r>
      <t xml:space="preserve">23. </t>
    </r>
    <r>
      <rPr>
        <b/>
        <sz val="11"/>
        <color theme="1"/>
        <rFont val="Calibri"/>
        <family val="2"/>
        <scheme val="minor"/>
      </rPr>
      <t>Territorial</t>
    </r>
    <r>
      <rPr>
        <sz val="11"/>
        <color theme="1"/>
        <rFont val="Calibri"/>
        <family val="2"/>
        <scheme val="minor"/>
      </rPr>
      <t xml:space="preserve"> intelligence for EU policies</t>
    </r>
  </si>
  <si>
    <r>
      <t>24. Science for the</t>
    </r>
    <r>
      <rPr>
        <b/>
        <sz val="11"/>
        <color theme="1"/>
        <rFont val="Calibri"/>
        <family val="2"/>
        <scheme val="minor"/>
      </rPr>
      <t xml:space="preserve"> global gateway</t>
    </r>
    <r>
      <rPr>
        <sz val="11"/>
        <color theme="1"/>
        <rFont val="Calibri"/>
        <family val="2"/>
        <scheme val="minor"/>
      </rPr>
      <t xml:space="preserve"> and the international Green Deal</t>
    </r>
  </si>
  <si>
    <r>
      <t xml:space="preserve">25. Enhanced situational awareness for </t>
    </r>
    <r>
      <rPr>
        <b/>
        <sz val="11"/>
        <color theme="1"/>
        <rFont val="Calibri"/>
        <family val="2"/>
        <scheme val="minor"/>
      </rPr>
      <t>crisis management</t>
    </r>
  </si>
  <si>
    <r>
      <t xml:space="preserve">26. Understanding and acting on </t>
    </r>
    <r>
      <rPr>
        <b/>
        <sz val="11"/>
        <color theme="1"/>
        <rFont val="Calibri"/>
        <family val="2"/>
        <scheme val="minor"/>
      </rPr>
      <t>future risks</t>
    </r>
    <r>
      <rPr>
        <sz val="11"/>
        <color theme="1"/>
        <rFont val="Calibri"/>
        <family val="2"/>
        <scheme val="minor"/>
      </rPr>
      <t xml:space="preserve"> and opportunities of the future</t>
    </r>
  </si>
  <si>
    <r>
      <t>27. Better preparedness and response to</t>
    </r>
    <r>
      <rPr>
        <b/>
        <sz val="11"/>
        <color theme="1"/>
        <rFont val="Calibri"/>
        <family val="2"/>
        <scheme val="minor"/>
      </rPr>
      <t xml:space="preserve"> health crises</t>
    </r>
  </si>
  <si>
    <r>
      <t xml:space="preserve">28. Innovation in life and </t>
    </r>
    <r>
      <rPr>
        <b/>
        <sz val="11"/>
        <color theme="1"/>
        <rFont val="Calibri"/>
        <family val="2"/>
        <scheme val="minor"/>
      </rPr>
      <t>health sciences</t>
    </r>
  </si>
  <si>
    <r>
      <t xml:space="preserve">29. Tackling </t>
    </r>
    <r>
      <rPr>
        <b/>
        <sz val="11"/>
        <color theme="1"/>
        <rFont val="Calibri"/>
        <family val="2"/>
        <scheme val="minor"/>
      </rPr>
      <t>cancer</t>
    </r>
    <r>
      <rPr>
        <sz val="11"/>
        <color theme="1"/>
        <rFont val="Calibri"/>
        <family val="2"/>
        <scheme val="minor"/>
      </rPr>
      <t xml:space="preserve"> and other NCD</t>
    </r>
  </si>
  <si>
    <r>
      <t xml:space="preserve">30. Science for </t>
    </r>
    <r>
      <rPr>
        <b/>
        <sz val="11"/>
        <color theme="1"/>
        <rFont val="Calibri"/>
        <family val="2"/>
        <scheme val="minor"/>
      </rPr>
      <t>security</t>
    </r>
  </si>
  <si>
    <r>
      <t xml:space="preserve">31. Support to </t>
    </r>
    <r>
      <rPr>
        <b/>
        <sz val="11"/>
        <color theme="1"/>
        <rFont val="Calibri"/>
        <family val="2"/>
        <scheme val="minor"/>
      </rPr>
      <t>nuclear compliance</t>
    </r>
    <r>
      <rPr>
        <sz val="11"/>
        <color theme="1"/>
        <rFont val="Calibri"/>
        <family val="2"/>
        <scheme val="minor"/>
      </rPr>
      <t xml:space="preserve"> assurance</t>
    </r>
  </si>
  <si>
    <r>
      <t xml:space="preserve">32. Challenges and opportunities of </t>
    </r>
    <r>
      <rPr>
        <b/>
        <sz val="11"/>
        <color theme="1"/>
        <rFont val="Calibri"/>
        <family val="2"/>
        <scheme val="minor"/>
      </rPr>
      <t>population</t>
    </r>
    <r>
      <rPr>
        <sz val="11"/>
        <color theme="1"/>
        <rFont val="Calibri"/>
        <family val="2"/>
        <scheme val="minor"/>
      </rPr>
      <t xml:space="preserve"> dynamics and migration</t>
    </r>
  </si>
  <si>
    <r>
      <t xml:space="preserve">33. Innovative </t>
    </r>
    <r>
      <rPr>
        <b/>
        <sz val="11"/>
        <color theme="1"/>
        <rFont val="Calibri"/>
        <family val="2"/>
        <scheme val="minor"/>
      </rPr>
      <t>policymaking</t>
    </r>
    <r>
      <rPr>
        <sz val="11"/>
        <color theme="1"/>
        <rFont val="Calibri"/>
        <family val="2"/>
        <scheme val="minor"/>
      </rPr>
      <t xml:space="preserve"> in a complex world: science, </t>
    </r>
    <r>
      <rPr>
        <b/>
        <sz val="11"/>
        <color theme="1"/>
        <rFont val="Calibri"/>
        <family val="2"/>
        <scheme val="minor"/>
      </rPr>
      <t>foresight</t>
    </r>
    <r>
      <rPr>
        <sz val="11"/>
        <color theme="1"/>
        <rFont val="Calibri"/>
        <family val="2"/>
        <scheme val="minor"/>
      </rPr>
      <t xml:space="preserve"> and evaluation for policy-making and democracy </t>
    </r>
  </si>
  <si>
    <t>Assessment</t>
  </si>
  <si>
    <t>orange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</si>
  <si>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</si>
  <si>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</si>
  <si>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green</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</si>
  <si>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</si>
  <si>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grey</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</si>
  <si>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</si>
  <si>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</si>
  <si>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red</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</si>
  <si>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</si>
  <si>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No debit rule. For the period from 2021 to 2025, each Member State shall ensure that greenhouse gas emissions from the sector do not exceed greenhouse gas removals, calculated as the sum of total emissions and total removals on its territory in all the land accounting categories. The accounting benchmark for the EU is ca. -229 MtCO2e/year for 2021-2025 LULUCF Regulation</t>
  </si>
  <si>
    <t>Achieve an EU net greenhouse gas removal of 310 million tonnes CO2 equivalent per year for the land use, land use change and forestry (LULUCF) sector, by 2030, and Member State-specific targets for 2030 summing up to -42 MtCO2e increase in LULUCF sink between 2016-2018 and 2030.</t>
  </si>
  <si>
    <t>ESR. Increased national targets in line with an EU- wide reduction of 40% in the ESR sectors compared to 2005. Member States contribute to the overall EU reduction in 2030 with targets ranging from -10% to -50% below 2005 level (sectors: transport, buildings, agriculture and waste)
Regulation (EU) 2023/857</t>
  </si>
  <si>
    <t>ETS2. Contribution of the buildings and road transport sectors of 43% emission reductions by 2030 compared to 2005 and of the additional sectors, a combined cost-efficient contribution of 42% emission reductions by 2030 compared to 2005
Directive (EU) 2023/959</t>
  </si>
  <si>
    <t>EU ETS. The contribution of the sectors covered by the existing EU Emission trading System (EU ETS) with respect to the EU Climate ambition should be of -62% compared to 2005 (increasing the linear emissions reduction factor from 2.2% per year up to 4.4%), by 2030
Directive (EU) 2023/959</t>
  </si>
  <si>
    <t>Reduce by at least 55% net GHG emissions compared to 1990 levels, by 2030</t>
  </si>
  <si>
    <t>Reduce methane emissions by 35 to 37% compared to 2005 levels, by 2030
An EU Strategy to reduce methane emissions</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</si>
  <si>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</si>
  <si>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Member States shall collectively ensure that the share of energy from renewable sources in the Union’s gross final consumption of energy in 2030 is at least 42.5%. RED III (Directive (EU) 2023/2413)</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</si>
  <si>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</si>
  <si>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The amount of renewable fuels and renewable electricity supplied to the transport sector leads to a: (i) share of renewable energy within the final consumption of energy in the transport sector of at least 29 % by 2030; or
(ii) GHG intensity reduction of at least 14.5 % by 2030, compared to the baseline set out in Article 27(1), in accordance with an indicative trajectory set by the Member State.
RED III (Directive (EU) 2023/2413)</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</si>
  <si>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</si>
  <si>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By 2022, achieve 18% of the total increase in the share of energy from renewable sources between that Member State’s binding 2020 national target, and its contribution to the 2030 target of the share of energy from renewable sources in gross final consumption of energy. Achieve 43% by 2025, 65% by 2027.
RED III (Directive (EU) 2023/2413)</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</si>
  <si>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</si>
  <si>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[Indicative target]
RED III (Directive (EU) 2023/2413)</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</si>
  <si>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</si>
  <si>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Member States shall set an indicative target for innovative renewable energy technology of at least 5% of newly installed renewable energy capacity by 2030.
RED III (Directive (EU) 2023/2413)</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</si>
  <si>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</si>
  <si>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RED III (Directive (EU) 2023/2413)</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</si>
  <si>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</si>
  <si>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Member States shall ensure that the total final energy consumption of all public bodies combined is reduced by at least 1.9% each year, when compared to 2021. Directive (EU) 2023/1791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</si>
  <si>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</si>
  <si>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Member States shall collectively ensure a reduction
of energy consumption of at least 11.7% in 2030 compared to the projections of the 2020 EU Reference Scenario so that the Union’s final energy consumption amounts to no more than 763 Mtoe.
Directive (EU) 2023/1791</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</si>
  <si>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</si>
  <si>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Member States shall make efforts to collectively contribute to the indicative Union primary energy consumption target amounting to no more than 992.5 Mtoe in 2030.
Directive (EU) 2023/1791</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</si>
  <si>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</si>
  <si>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</si>
  <si>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</si>
  <si>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TA2.41</t>
  </si>
  <si>
    <t>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 energy buildings or zero-emission buildings in accordance with Article 9 of Directive 2010/31/EU. Directive (EU) 2023/1791</t>
  </si>
  <si>
    <t>According to SWD(2023)646, several Member States did not reach their annual targets. Member States will have to step up their efforts to be able to meet the savings requirement in 2030.</t>
  </si>
  <si>
    <r>
      <t>Indicative national targets aiming to achieve the deep renovation of at least 35 million building units by 2030 to support reaching an annual energy renovation rate of 3 % or more for the period till 2050 (</t>
    </r>
    <r>
      <rPr>
        <u/>
        <sz val="10"/>
        <color theme="0" tint="-0.499984740745262"/>
        <rFont val="EC Square Sans Pro"/>
      </rPr>
      <t>see latest test adopted by EP on 14.03.2023</t>
    </r>
    <r>
      <rPr>
        <sz val="10"/>
        <color theme="0" tint="-0.499984740745262"/>
        <rFont val="EC Square Sans Pro"/>
      </rPr>
      <t>)</t>
    </r>
  </si>
  <si>
    <r>
      <t>Member States will also have to set out specific measures on the phase-out of fossil fuels in heating and cooling with a view to a complete phase-out of boilers powered by fossil fuels by 2040</t>
    </r>
    <r>
      <rPr>
        <b/>
        <sz val="9"/>
        <color theme="0" tint="-0.499984740745262"/>
        <rFont val="EC Square Sans Pro"/>
      </rPr>
      <t xml:space="preserve"> 
See ‘Commission welcomes political agreement on new rules to boost energy performance of buildings across the EU’ </t>
    </r>
  </si>
  <si>
    <r>
      <t>See ‘Commission welcomes political agreement on new rules to boost energy performance of buildings across the EU’</t>
    </r>
    <r>
      <rPr>
        <b/>
        <sz val="9"/>
        <color theme="0" tint="-0.499984740745262"/>
        <rFont val="EC Square Sans Pro"/>
      </rPr>
      <t> </t>
    </r>
  </si>
  <si>
    <r>
      <t>Develop measures to significantly increase efforts to identify, investigate, assess and remediate contaminated sites, so that soil pollution will no longer pose a health or environmental risk (</t>
    </r>
    <r>
      <rPr>
        <strike/>
        <u/>
        <sz val="10"/>
        <color theme="0" tint="-0.499984740745262"/>
        <rFont val="EC Square Sans Pro"/>
      </rPr>
      <t>target in common with the Biodiversity Strategy</t>
    </r>
    <r>
      <rPr>
        <strike/>
        <sz val="10"/>
        <color theme="0" tint="-0.499984740745262"/>
        <rFont val="EC Square Sans Pro"/>
      </rPr>
      <t>)</t>
    </r>
  </si>
  <si>
    <r>
      <t>Improve soil quality by reducing nutrient losses and chemical pesticides’ use by 50% (</t>
    </r>
    <r>
      <rPr>
        <u/>
        <sz val="10"/>
        <color theme="0" tint="-0.499984740745262"/>
        <rFont val="EC Square Sans Pro"/>
      </rPr>
      <t>target partially in common with the Farm to Fork strategy and Biodiversity strategy</t>
    </r>
    <r>
      <rPr>
        <sz val="10"/>
        <color theme="0" tint="-0.499984740745262"/>
        <rFont val="EC Square Sans Pro"/>
      </rPr>
      <t>) - focus on water quality and nutrient loss</t>
    </r>
  </si>
  <si>
    <r>
      <t>Minimise or eliminate the use of pesticides in sensitive areas such as urban green areas (</t>
    </r>
    <r>
      <rPr>
        <u/>
        <sz val="10"/>
        <color theme="0" tint="-0.499984740745262"/>
        <rFont val="EC Square Sans Pro"/>
      </rPr>
      <t>target not strictly reported in the Biodiversity dashboard platform</t>
    </r>
    <r>
      <rPr>
        <sz val="10"/>
        <color theme="0" tint="-0.499984740745262"/>
        <rFont val="EC Square Sans Pro"/>
      </rPr>
      <t>)</t>
    </r>
  </si>
  <si>
    <r>
      <rPr>
        <b/>
        <sz val="10"/>
        <color theme="0" tint="-0.499984740745262"/>
        <rFont val="EC Square Sans Pro"/>
      </rPr>
      <t xml:space="preserve">Remove micropollutants from wastewater. </t>
    </r>
    <r>
      <rPr>
        <sz val="10"/>
        <color theme="0" tint="-0.499984740745262"/>
        <rFont val="EC Square Sans Pro"/>
      </rPr>
      <t xml:space="preserve">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r>
  </si>
  <si>
    <r>
      <rPr>
        <b/>
        <sz val="10"/>
        <color theme="0" tint="-0.499984740745262"/>
        <rFont val="EC Square Sans Pro"/>
      </rPr>
      <t>Improve nutrient removal from wastewater.</t>
    </r>
    <r>
      <rPr>
        <sz val="10"/>
        <color theme="0" tint="-0.499984740745262"/>
        <rFont val="EC Square Sans Pro"/>
      </rPr>
      <t xml:space="preserve">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r>
  </si>
  <si>
    <t>Member States shall ensure that the average primary energy use of the entire residential building stock decreases by at least 16% compared to 2020 by 2030; and by at least 20-22% compared to 2020 by 2035
EPBD (Directive (EU) 2024/1275)</t>
  </si>
  <si>
    <t>EU residential consumption in 2022 was 242 Mtoe (reduced by -2.1% on average in EU Member States compared to 2020). Strong acceleration is needed to meet the 2030 target</t>
  </si>
  <si>
    <t>Member states will have to renovate 16% of worst- performing non-residential buildings by 2030 and, by 2033, the worst-performing 26% through minimum energy performance requirements.
EPBD (Directive (EU) 2024/1275)</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</si>
  <si>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</si>
  <si>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The national measures will have to ensure that at least 55% of the decrease of the average primary energy use is achieved through the renovation of the worst-performing buildings.
EPBD (Directive (EU) 2024/1275)</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</si>
  <si>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</si>
  <si>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Indicative target of at least a 49% share of energy from renewable sources in the building sector in the Union’s final energy consumption in buildings in 2030. RED III (Directive (EU) 2023/2413)</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</si>
  <si>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</si>
  <si>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RED III (Directive (EU) 2023/2413)</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</si>
  <si>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</si>
  <si>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A target of 15% electricity interconnection for 2030
RED III (Directive (EU) 2023/2413)</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</si>
  <si>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</si>
  <si>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Member States shall ensure that the contribution
of renewable fuels of non-biological origin used for final energy and non-energy purposes shall be at least 42% of the hydrogen used for final energy and non-energy purposes in industry by 2030, and 60% by 2035.
RED III (Directive (EU) 2023/2413)</t>
  </si>
  <si>
    <t>The use of renewable hydrogen in Europe was negligible up to 2023, including also in industrial processes.</t>
  </si>
  <si>
    <t>Reach energy neutrality in the wastewater treatment sector by 2045.
Directive concerning urban wastewater</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</si>
  <si>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</si>
  <si>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By 2030, the share of renewable energy in the electricity mix should double to 55-60%, and projections show a share of around 84% by 2050. The remaining gap should be covered by other low-carbon options.
An EU Strategy for Energy System Integration</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</si>
  <si>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</si>
  <si>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Reduce buildings’ final energy consumption by 14%.
A Renovation Wave for Europe</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</si>
  <si>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</si>
  <si>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At least double the annual energy renovation rate of residential and non-residential buildings by 2030 and to foster deep energy renovations.
A Renovation Wave for Europe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</si>
  <si>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</si>
  <si>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Double the current deployment rate of individual heat pumps, resulting in a cumulative 10 million units by 2027 and 30 million units by 2030.
REPowerEU</t>
  </si>
  <si>
    <t>The deployment rate was 2.2 million heat pumps in 2021 and 3 million in 2022. There are nearly 20 million heat pumps installed in the EU as of 2022. The current rate is enough to reach the 2030 target.</t>
  </si>
  <si>
    <t>Reduce buildings’ energy consumption for heating and cooling by 18% compared to 2015 levels by 2030
A Renovation Wave for Europe</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</si>
  <si>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</si>
  <si>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Reduce buildings’ greenhouse gas emissions by 60%, by 2030 (compared to 2015), and reach climate neutrality by 2050
A Renovation Wave for Europe</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</si>
  <si>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</si>
  <si>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Set up at least one renewables-based energy community in every municipality with a population higher than 10.000 by 2025
EU Solar Energy Strategy</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</si>
  <si>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</si>
  <si>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Bring online over 320 GW of solar photovoltaic by 2025 and almost 600 GW by 2030
EU Solar Energy Strategy</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</si>
  <si>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</si>
  <si>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Energy demand to be covered by solar heat and geothermal should at least triple (rate is currently at 1.5%)
EU Solar Energy Strategy</t>
  </si>
  <si>
    <t>Share should be 4.5% by 2030. In 2021, the relative size of solar thermal in overall heat consumption was 0.687 TWh (0.1%), over the total of 651 TWh. According to EurObserv'ER, there was a 10% growth in 2022, while the required annual rate growth is 12% to reach the target.</t>
  </si>
  <si>
    <t>Over this decade, the EU will need to install, on average, approximately 45 GW per year of PV to reach the share of 45% of energy coming from renewables set out in the REPowerEU Plan.
EU Solar Energy Strategy</t>
  </si>
  <si>
    <t>The installations in 2023 are estimated at 56 GWp (about 47 GWac) growing from 41 GWp (about 34 GWac) in 2022. At this current rate, the target is met.</t>
  </si>
  <si>
    <t>Cumulative EU offshore goals of installed capacity: 60 GW by 2030 and 300 GW by 2050
An EU offshore Renewable Energy Strategy</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</si>
  <si>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</si>
  <si>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The strategy sets targets for an installed capacity of at least 1 GW of ocean energy by 2030 and 40 GW by 2050
An EU offshore Renewable Energy Strategy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</si>
  <si>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</si>
  <si>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r>
      <t>5. The decline of pollinators is reversed (</t>
    </r>
    <r>
      <rPr>
        <u/>
        <sz val="10"/>
        <color theme="1"/>
        <rFont val="EC Square Sans Pro"/>
      </rPr>
      <t>the target is in common with "A New Deal for Pollinators"</t>
    </r>
    <r>
      <rPr>
        <sz val="10"/>
        <color theme="1"/>
        <rFont val="EC Square Sans Pro"/>
      </rPr>
      <t>)</t>
    </r>
  </si>
  <si>
    <t>REPowerEU sets a target of 10 million tonnes of domestic renewable hydrogen production and 10 million tonnes of renewable hydrogen imports by 2030.
REPowerEU</t>
  </si>
  <si>
    <t>European production capacity is not yet officially monitored, but there are estimates of production of around 23ktH2/year, which is very far away from the target of 10 MtH2/year. Imports are currently non-existent.</t>
  </si>
  <si>
    <t>Around 30% of EU primary steel production is ex- pected to be decarbonised on the basis of renewable hydrogen.
REPowerEU</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</si>
  <si>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</si>
  <si>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</si>
  <si>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Initiatives are ongoing and deployment of electrolysers is increasing, but it is unlikely that the target of deploying 6 GW of hydrogen generation capacity will be reached by the end of 2024.</t>
  </si>
  <si>
    <t>Currently, there is no official monitoring system in place and therefore it is not possible to assess if the target will be reached.</t>
  </si>
  <si>
    <t>Producers of portable batteries or, where appointed in accordance with Article 57(1), producer responsibility organisations, shall attain, and maintain durably,
at least the following collection targets for waste portable batteries:
- 45% by 31 December 2023; - 63% by 31 December 2027; - 73% by 31 December 2030. Regulation (EU) 2023/1542</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</si>
  <si>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</si>
  <si>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Producers of LMT batteries or, where appointed in accordance with Article 57(1), producer responsibility organisations, shall attain, and maintain durably, at least the following collection targets of waste LMT batteries:
- 51% by 31 December 2028; - 61% by 31 December 2031. Regulation (EU) 2023/1542</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</si>
  <si>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</si>
  <si>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
From 18 August 2031, 16% cobalt; 85% lead; 6% lithium; and 6% nickel;
From 18 August 2036, 26% cobalt; 85% lead; 12% lithium; and 15% nickel.
Regulation (EU) 2023/1542</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</si>
  <si>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</si>
  <si>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 xml:space="preserve">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
Regulation (EU) 2023/1542
</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</si>
  <si>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</si>
  <si>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 Regulation (EU) 2023/1542</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</si>
  <si>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</si>
  <si>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Recycling shall achieve at least the following targets for recycling efficiency:
- No later than 31 December 2025, 65% by average weight of lithium-based batteries;
- No later than 31 December 2030, 70% by average weight of lithium-based batteries.
Regulation (EU) 2023/1542</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</si>
  <si>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</si>
  <si>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All recycling shall achieve at least the following targets for recovery of materials:
- No later than 31 December 2027, 90% for cobalt, copper, lead, nickel;
- No later than 31 December 2031, 95% for cobalt, copper, lead, nickel;
Regulation (EU) 2023/1542</t>
  </si>
  <si>
    <t>Based on the current draft guidance for the calculation and verification rules for material recovery, the targets for cobalt, copper, lead and nickel are feasible.</t>
  </si>
  <si>
    <t>All recycling shall achieve at least the following targets for recovery of materials, 50% for lithium, no later than 31 December 2027; and 80% for lithium no later than 31 December 2031.
Regulation (EU) 2023/1542</t>
  </si>
  <si>
    <t>Based on the current draft guidance for the calculation and verification rules, the target for lithium is in principle feasible. Significant investments in lithium recycling systems are required.</t>
  </si>
  <si>
    <t>By 2030, Union extraction capacity should be able
of extracting the ores, minerals or concentrates needed to produce at least 10% of the Union’s annual consumption of strategic raw materials, to the extent possible in light of the Union’s reserves.
Regulation (EU) 2024/1252</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</si>
  <si>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</si>
  <si>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By 2030, Union processing capacity, including for all intermediate processing steps, should be able of producing at least 40% of the Union’s annual consumption of strategic raw materials. Regulation (EU) 2024/1252</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</si>
  <si>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</si>
  <si>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By 2030, Union recycling capacity, including for
all intermediate recycling steps, should be able
of producing at least 25% of the Union’s annual consumption of strategic raw materials and should be able of recycling significantly increasing amounts of each strategic raw material from waste.
Regulation (EU) 2024/1252</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</si>
  <si>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</si>
  <si>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Diversify the Union’s imports of strategic raw materials with a view to ensuring that, by 2030, the Union’s annual consumption of each strategic raw ma- terial at any relevant stage of processing can rely on imports from several third countries or from overseas countries or territories (OCTs) and that no third country accounts for more than 65% of the Union’s annual consumption of such a strategic raw material. Regulation (EU) 2024/1252</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</si>
  <si>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</si>
  <si>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Union’s annual deployment needs.Net Zero Industry Act</t>
  </si>
  <si>
    <t>Target set in 2023, data is currently not available to assess this target.</t>
  </si>
  <si>
    <t>All packaging shall be recyclable
Proposal on packaging and packaging waste</t>
  </si>
  <si>
    <t>Criteria and assessment methodology under development</t>
  </si>
  <si>
    <t>Member States shall take measures to achieve a sus- 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</si>
  <si>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</si>
  <si>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</si>
  <si>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</si>
  <si>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</si>
  <si>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</si>
  <si>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</si>
  <si>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</si>
  <si>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</si>
  <si>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</si>
  <si>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</si>
  <si>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</si>
  <si>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</si>
  <si>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</si>
  <si>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</si>
  <si>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</si>
  <si>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Member States shall take the necessary measures to attain a recycling target of 75% of paper and card- 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</si>
  <si>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</si>
  <si>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
Proposal on packaging and packaging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</si>
  <si>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</si>
  <si>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Reduce the generation of food waste in processing and manufacturing by 10% in comparison to the amount generated in 2020
Proposal amending Directive 2008/98/EC on waste</t>
  </si>
  <si>
    <t>Reduce the generation of food waste per capita, jointly in retail and other distribution of food, in restaurants and food services and in households, by 30% in comparison to the amount generated in 2020 Proposal amending Directive 2008/98/EC on waste</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</si>
  <si>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</si>
  <si>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starting, lighting and ignition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
Regulation (EU) 2023/1542</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</si>
  <si>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</si>
  <si>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</si>
  <si>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</si>
  <si>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TA3.49</t>
  </si>
  <si>
    <t>TA3.50</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</si>
  <si>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</si>
  <si>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</si>
  <si>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</si>
  <si>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TA3.51</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</si>
  <si>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</si>
  <si>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</si>
  <si>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</si>
  <si>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</si>
  <si>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</si>
  <si>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Halve the amount of residual (non-recycled) municipal waste by 2030
A new Circular Economy Action Plan</t>
  </si>
  <si>
    <t>Double EU’s circular material use rate in the coming decade
A new Circular Economy Action Plan</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</si>
  <si>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</si>
  <si>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</si>
  <si>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</si>
  <si>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</si>
  <si>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Member States shall ensure that, by 31 December 2030, at least one publicly accessible hydrogen refuelling station is deployed in each urban node. Regulation (EU) 2023/1804</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</si>
  <si>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</si>
  <si>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The extent of the urban nodes equipped with publicly accessible hydrogen refuel- ling stations is mostly localised in the central-northern EU (see TENtec Interactive Map Viewer). The number of Hydrogen refuelling stations is steadily increasing in the EU. The Alternative Fuels Infrastructure Regulation sets the minimum goals for hydrogen refuelling stations deployment until 2030, which should significantly increase from the current 200 operational stations
(see Clean Hydrogen Monitor 2023, p. 145)</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</si>
  <si>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</si>
  <si>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</si>
  <si>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</si>
  <si>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</si>
  <si>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</si>
  <si>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</si>
  <si>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Achieve an annual production of sustainable biomethane of 35 billion cubic meters by 2030 Directive (EU) 2023/2413</t>
  </si>
  <si>
    <t>In 2021, the total biomethane production in the EU was 3.5 billion cubic meters, produced in about 1300 biomethane plants. Production increased in 2022 to reach 4.2 bcm. In order to reach 35 billion cubic meters, an estimate of 5000 additional plants are required. .</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</si>
  <si>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</si>
  <si>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</si>
  <si>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</si>
  <si>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</si>
  <si>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</si>
  <si>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</si>
  <si>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</si>
  <si>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Member States shall ensure that, at the end of each year, the following power output targets are met cumu- 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</si>
  <si>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</si>
  <si>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</si>
  <si>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target supports the vision of 3 million charging points by 2030 under the Sustainable and Smart Mobility strategy. As of mid-2024, around 730.000 charging points are available in the EU (see TENtec Interactive Map Viewer). According to the EC Dashboard towards zero-emission vehicle, around 60% of charging points in the EU are concentrated in three EU countries (Germany, France, Netherlands), while Eastern EU is lagging behind. To meet the 3 million charging points ambition, around 400.000 new points need to be installed annually, with a significant gap with respect to the 153.000 new public charging points installed in 2023 [158].</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</si>
  <si>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</si>
  <si>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Despite the lack of specific data regarding recharging pools for heavy-duty electric vehicles, the extent of the TEN-T network served by high voltage recharging points stays so far limited to central Europe, with significant infrastructure improvement needed in Southern and Eastern EU, alongside the core and comprehensive networks (see TENtec Interactive Map Viewer).</t>
  </si>
  <si>
    <t>By 31 December 2030, in each safe and secure parking area at least four publicly accessible recharging stations dedicated to heavy-duty electric vehicles with an individual power output of at least 100 kW are deployed.
Regulation (EU) 2023/1804</t>
  </si>
  <si>
    <t>The extent of the TEN-T network equipped with safe and secure parking complying with the target is localised in central-northern EU (see TENtec Interactive Map Viewer). However, data available is not updated and it is not possible to assess whether the current number of secure parking areas for heavy-duty electric vehicles and the speed of installation is sufficient to reach the 2030 target.</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</si>
  <si>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</si>
  <si>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</si>
  <si>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 ger craft above 5.000 gross tonnes that are moored at the quayside at the maritime port concerned Regulation (EU) 2023/1804</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</si>
  <si>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 prehensive inland waterway ports by 1 January 2030. Regulation (EU) 2023/1804</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</si>
  <si>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</si>
  <si>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The average specific CO2 emissions of new heavy-duty vehicles in groups 4, 5, 9 and 10 has decreased by 0.55%, from 52.75g/t.km in 2019 to 52.45g/t.km in 2020. The rate of decrease is therefore slow and acceleration is needed to achieve the targets.</t>
  </si>
  <si>
    <t>For [...] “urban buses” manufacturers shall comply with the 90% (in the reporting period 2030-2034) and 100% (as from 2035) minimum shares in their fleet of new heavy-duty vehicles
Regulation (EU) 2024/1610</t>
  </si>
  <si>
    <t>Following the Regulation, due to the technical readiness of urban buses and
the need to improve urban air quality, this target supports the need to have a mandatory minimum share of new zero-emission urban buses. According to the European Automobile Manufacturers’ Association (ACEA) and Rabobank, the whole EU bus fleet consists of around 715.000-750.000 vehicles, with city buses representing around 215.000 units (around 30%). Looking at city buses only, there has been a steady decrease in the number of new city buses fuelled by Diesel since 2016, increasingly being replaced by electric vehicles. A market growth average close to 18% could help achieve the 2030 target. This is feasible, given the 2020-2023 market trend (source: Rabobank). It should be finally noted that a collapse of the diesel buses market is unlikely (e.g. due to the need in rural areas), and new electrically chargeable buses accounted for 12.7% in the total EU bus market in 2022, making up only 1.4% of total buses on EU roads (source: ACEA).</t>
  </si>
  <si>
    <t>Reduce the average door-to-door cost of combined transport operations by at least 10% within 7 years Proposal for a Directive to support framework for intermodal transport of goods</t>
  </si>
  <si>
    <t>No available data.</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</si>
  <si>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</si>
  <si>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</si>
  <si>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Zero-emission in urban logistics
The new EU Urban Mobility Framework.</t>
  </si>
  <si>
    <t>Although it has been estimated that urban freight is an important traffic component (10% to 15% of vehicle equivalent miles) and is responsible for 20% to 25% of urban transport related CO2 emissions [159], [160], there is no sufficient data to assess the trend.</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</si>
  <si>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</si>
  <si>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</si>
  <si>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Reduce overall EU sales of antimicrobials for farmed animals and in aquaculture by 50% by 2030.</t>
  </si>
  <si>
    <t>Indicator: Sales of antimicrobials for food producing animals (Source: EMA). According to the 13th European Surveillance of Veterinary Antimicrobial Consumption report, the overall sales of antimicrobials for use in food-producing animals within the EU have fallen between 2018 and 2022 by 28.3%. During this period, the overall EU sales have thus reached more than half of the reduction target, which shows that the target can be achieved by 2030.</t>
  </si>
  <si>
    <t>Reduce by 50% the use and risk of chemical pesticides
Target in Common with Biodiversity Strategy (see Thematic Area 6) and Zero Pollution Action Plan (see Thematic Area 7)</t>
  </si>
  <si>
    <t xml:space="preserve"> Indicator: Use and risk of chemical pesticides (Source: DG SANTE).
According to data published by DG SANTE, the use and risk of chemical pesticides decreased by 33 % between the baseline period of 2015–2017 and 2021. The use and risk of chemical pesticides shows a decrease of 6% from 2020 to 2021. These overall downward trends show that the target can be achieved by 20301. [182]
1 It should be noted that the current EU-wide indicator, which applies risk weightings to four different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</si>
  <si>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Reduce by 50% the use of more hazardous pesticides
Target in Common with Biodiversity Strategy (see Thematic Area 6) and Zero Pollution Action Plan (see Thematic Area 7)</t>
  </si>
  <si>
    <t>Indicator: Use of more hazardous pesticides (Source: DG SANTE).
According to data published by DG SANTE, the use of more hazardous pesticides fell by 21 % between the baseline period of 2015–2017 and 2021. The use
of more hazardous pesticides shows an increase of 5% from 2020 to 2021. Achievement of the 50% reduction target by 2030 remains challenging.
It should be noted that while this indicator intends to monitor the use of the more hazardous pesticides, it does not take into account the exposure and hence the impact they might have on the environment and human health. In the future, this indicator could be complemented with a risk indicator showing changes in the actual risks2.
2 Options include better grouping of substances, group weighting reflecting substances’ toxicities, standardisation of sales data with recommended application rates and utilisation of pesticide use data instead of the sales data as the basis for a new indicator</t>
  </si>
  <si>
    <t>Reduce nutrient losses by at least 50%, while ensuring that there is no deterioration in soil fertility.</t>
  </si>
  <si>
    <t>Indicator: Nitrate in groundwater (Source: EEA).
The EU aggregate for nitrate content in groundwater based on 18 Member States shows a positive trend (–0.7% annual growth rate) between 2015 and 2020. However, this slight reduction is still far away from the 50% aimed by 2030. It should be noted that the long-term trend (2005-2020) for the EU aggregate was rather stagnant (0.003% annual growth rate).</t>
  </si>
  <si>
    <t>Increase organic farming with the aim to achieve at least 25% of total farmland under organic farming by 2030
Target in Common with Biodiversity Strategy (see Thematic Area 6)</t>
  </si>
  <si>
    <t xml:space="preserve"> Indicator: Area under organic farming (% of the total utilised agricultural area) (Source: Eurostat). Moderate progress rate, but not enough to reach
the target by 2030. The compound annual growth rate (CAGR) is 6.7% per year observed i.e. an increase from 5.6% to 9.1% (2012-2020), while 9.3% per year would be required to meet the target</t>
  </si>
  <si>
    <t>Reduce food waste. Prevent food loss and waste. Halve per capita food waste at retail and consumer levels*
*See also Directive (EU) 2018/851 on waste with a target on food waste reduction of 30% by 2025</t>
  </si>
  <si>
    <t>Indicator: Food Waste (Source: Eurostat). It should be noted that at the moment only two data points are available, 2020 and 2021, therefore, it is still early to define a clear trend. The Member States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[108]. In the proposal the target has been redefined with a reduction of food consumption by 30% at retail and consumption level, plus a reduction of 10% in manufacturing (see Thematic Area 3).</t>
  </si>
  <si>
    <t>Digitalisation and knowledge transfer. Ensure access to fast broadband to all farmers and all rural areas to achieve the objective of 100% access by 2025 (enabler for jobs, businesses, investments, improve- 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</si>
  <si>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</si>
  <si>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 xml:space="preserve">Ensure that agriculture, fisheries and aquaculture, and the food value chain contribute to the target of reducing net greenhouse gas emissions to at least 55% below 1990 levels by 2030 and to the
achievement of the objective for a climate-neutral Union in 2050. </t>
  </si>
  <si>
    <t>The trend (from 1990 to 2018) of this indicator for the EU 27 countries covering the GHG emissions from the
entire food value chain (from production to consumption within the EU territory) is in the desired direction to contribute to the 55% net reduction and climate neutrality targets set by the EC for all economic sectors in the EU combined. However, the
lack of current data, and the unpredictability of certain components of the GHG food system emission indicator (as temporal or geographical changes
in LULUC), make the prediction to 2030 very uncertain. In 2018 (the last recorded year in the time series) the total EU GHG food system emissions
represented 85.86% of the GHG food system emissions in 1990. Indicator: GHG food system emissions (Source: JRC EDGAR Food).</t>
  </si>
  <si>
    <t>Water: Preserving freshwater, boosting water reuse in agriculture.</t>
  </si>
  <si>
    <t>Overall, using a 3-year moving average, the EU has seen a 14% improvement in the Water Exploitation Index (WEI+) compared to 2011. This improvement
was observed in 14 Member States. However, further improvements are necessary. Efforts are needed to reduce the inequality in total water use as a percentage of the
renewable freshwater resources between Member States, especially in the Mediterranean area. (Renewable freshwater resources in the WEI+ index are computed considering mainly a change in the water storage capacity (groundwater and surface water) of a given territory. For example, Cyprus had
a WEI+ of 113% in 2019, in contrast to France's 2.8%. Seven Member States recorded a WEI+ score of less than 1, indicating that their water storage capacity exceeded their consumption. Indicator: Water use in agriculture (Water exploitation index, plus - WEI+) (Source: EEA).</t>
  </si>
  <si>
    <t>Aquatic living resources: Increase sustainable fishing and aquaculture. Bring fish stocks to sustainable levels. Significant increase in organic aquaculture</t>
  </si>
  <si>
    <t>This is the objective of the CFP to ensure that fishing and aquaculture are environmentally sustainable and managed in a manner consistent with the objectives of achieving economic, social and employment benefits. This indicator shows the modelled average ratio of fishing mortality to its associated reference point (FMSY or its proxy) over time since 2003. It monitors the trend of F/FMSY at the level of European waters (Northeast Atlantic, Mediterranean and Black Sea). The aim is to have a decreasing trend (as the starting point was 1.56) and to reach the lowest possible level below 1. A downward trend was observed throughout the time series, thus showing an improvement in the sustainable exploitation of fish stocks. Although the indicator
in 2021 stands at 0.88, lower values are expected in case of full sustainable exploitation since some stocks are still overfished (F&gt;FMSY). Indicator: Fishing pressure relative to maximum sustainable yield (trends in F/ FMSY) (Source: JRC).</t>
  </si>
  <si>
    <t>Energy: Increase renewable energy in the agriculture and food sector.
Adopt energy efficiency solutions in the agriculture and food sector, by
reducing energy consumption.</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</si>
  <si>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54.32 million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
Indicator: Final energy consumption in agriculture, forestry and food industry (Source: Eurostat).</t>
  </si>
  <si>
    <t>Biodiversity conservation and restoration of natural resources: Protect the environment and restore natural resources. Preserve biodiversity and reduce biodiversity loss.</t>
  </si>
  <si>
    <t>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Indicator: Consumption Footprint - Food (biodiversity loss) (Source: JRC).</t>
  </si>
  <si>
    <t>The FAO progress assessment of SDG indicator 2.5.1.a, for the period 1995-2021, observes a global trend of improvement in Europe, with a slowdown in improvement particularly in the last five years. Indicator: Number of plant genetic resources for food and agriculture secured in either medium- or long-term conservation facilities (Source: FAO).</t>
  </si>
  <si>
    <t>Genetic biodiversity of food production systems: Secure and ensure access to a range of quality seeds for plant varieties in order to adapt to the pressures of climate change.</t>
  </si>
  <si>
    <t>Circular economy: Scale-up and promote sustainable and socially responsible production methods and circular business models in food processing and retail.</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</si>
  <si>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</si>
  <si>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Consumption footprint: Reduce the environmental and climate footprint of the EU food system, operating within planetary boundaries. Reduce the EU’s contribution to global deforestation and forest degradation.</t>
  </si>
  <si>
    <t>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</si>
  <si>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</si>
  <si>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</si>
  <si>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Sectorial growth: Help farmers and fishers to strengthen their position in the supply chain and to capture a fair share of the added value of sustainable production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</si>
  <si>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</si>
  <si>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 xml:space="preserve"> Market power and business structure: Improve agricultural rules that strengthen the position of farmers (e.g. producers of products with geographical indications), their cooperatives and producer organisations in the food supply chain. </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</si>
  <si>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</si>
  <si>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Price: Preserve the price affordability of food.</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</si>
  <si>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</si>
  <si>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Trade: Foster the competitiveness of the EU supply sector.</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</si>
  <si>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</si>
  <si>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Transport, accessibility and infrastructure: Create shorter supply chains will support reducing dependence on long-haul transportation.</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</si>
  <si>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</si>
  <si>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Employment and working conditions: Create new job opportunities. Improve working conditions, ensure occupation health and safety.</t>
  </si>
  <si>
    <t>Social protection and poverty: Ensure fair, inclusive and ethical value chains. Ensure workers’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</si>
  <si>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 xml:space="preserve">Animal welfare: Promote better animal welfare to improve animal health and food quality. </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</si>
  <si>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</si>
  <si>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</si>
  <si>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Food availability: Improve availability of sustainable food. Ensure that the healthy option is always the easiest one. Ensure food supply.</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</si>
  <si>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</si>
  <si>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</si>
  <si>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Properties of food: Increase reformulation of food products in line with guidelines for healthy and sustainable diets</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</si>
  <si>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</si>
  <si>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</si>
  <si>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</si>
  <si>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Health impact of diets: Reversing of the rise in overweight and obesity rates across the EU by 2030</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</si>
  <si>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</si>
  <si>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Food security: Ensuring food security and access to quality, safe, sustainable, nutritious food for all.</t>
  </si>
  <si>
    <t xml:space="preserve"> In the absence of agreed
categories and calculation methodology, currently, the resilience of food system cannot be described with a
single indicator.</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</si>
  <si>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</si>
  <si>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Terrestrial ecosystems. Member States shall put in place [...] measures [...] to jointly cover, as a Union tar- get, throughout the areas and ecosystems [...] defined in Art. 2, by 2030, at least 20% of land areas in need of restoration and, by 2050, all ecosystems in need of restoration.
'Nature Restoration Law'</t>
  </si>
  <si>
    <t>Data on restoration has not been systematically collected at the EU level yet.</t>
  </si>
  <si>
    <t>Marine ecosystems. Member States shall put in place [...] measures [...] to jointly cover, as a Union target, throughout the areas and ecosystems [...] defined in Art. 2, by 2030, at least 20% of sea areas in need of restoration and, by 2050, all ecosystems in need of restoration.
'Nature Restoration Law'</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</si>
  <si>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</si>
  <si>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Terrestrial, coastal and freshwater ecosystems. Member States shall put in place the restoration measures [...] to improve to good condition areas of habitat types listed in Annex I which are not in good condition. Such measures shall be in place: (a) on at least 30% by 2030 of the total area of all habitat types listed in Annex I that is not in good condition [...], and (b) on at least 60 % by 2040 and on at least 90% by 2050.
'Nature Restoration Law'</t>
  </si>
  <si>
    <t>Protected areas do not necessarily mean that they have a restoration programme. Currently, data on the extension of areas under restoration is not available at the EU level.</t>
  </si>
  <si>
    <t>Terrestrial, coastal and freshwater ecosystems. Member States shall put in place the restoration measures [...] to re-establish the habitat types listed
in Annex 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listed in Annex I [...] by 2030, at least 60% by 2040, and 100 % by 2050.
'Nature Restoration Law'</t>
  </si>
  <si>
    <t>Data on the extension of areas under restoration measures are not yet available at the EU level.</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</si>
  <si>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 to improve the quality and quantity of those habitats, including by re-establishing them, and to enhance connectivity, until sufficient quality and quantity of those habitats is achieved.
'Nature Restoration Law'</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</si>
  <si>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</si>
  <si>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Terrestrial, coastal and freshwater ecosystems. Member States shall ensure that condition is known for at least 90% of the area distributed overall habitat types listed in Annex I by 2030 and 100% by 2040. 'Nature Restoration Law'</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</si>
  <si>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</si>
  <si>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'Nature Restoration Law'</t>
  </si>
  <si>
    <t>The EU has reached so far 26% terrestrial protected area and 12% of MPA.</t>
  </si>
  <si>
    <t>Natural connectivity of rivers and natural functions
of the related floodplains. Member States shall make an inventory of artificial barriers and remove them to connectivity of surface waters and, taking into account their socio-economic functions, identify the barriers that need to be removed to contribute to the achieve- ment of the restoration targets set out in Article 4 of this Regulation and of the objective of restoring at least 25.000 km of rivers into free-flowing rivers in the Union.
'Nature Restoration Law'
(Parallel target of the Biodiversity Strategy: “11. At least 25.000 km of free-flowing rivers are restored”)</t>
  </si>
  <si>
    <t>The JRC and the EEA are developing an indicator to characterise the number of free-flowing rivers, no data is available yet.</t>
  </si>
  <si>
    <t>Marine ecosystems. Member States shall put in place the restoration measures [...] to improve [...] areas of habitat types listed in Annex II which are not in good condition. Such measures shall be in place: (a) on at least 30% by 2030 of the total area of groups 1–6 of habitat types listed in Annex II [...]; (b) on at least 60% by 2040 and on at least 90% by 2050 of the area of each of the groups 1–6 of habitat types listed in An- nex II [...]; (c) on at least two thirds of the percentage, referred to in point (d), by 2040 of the area of group 7 of habitat types listed in Annex II [...]
'Nature Restoration Law'</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</si>
  <si>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</si>
  <si>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ecosystems.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as quantified in the national restoration plan referred to in Article 12, by 2030, at least 60% of that surface by 2040, and 100% of that surface by 2050.
'Nature Restoration Law'</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</si>
  <si>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</si>
  <si>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Marine ecosystems.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'Nature Restoration Law'</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</si>
  <si>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</si>
  <si>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Recent EU-wide data to measure this target according to the reference year of the regulation is not available yet. However, national data from Member States might be available</t>
  </si>
  <si>
    <t>Data on urban green space is not yet available, nor is the implementing act that provides a methodology to identify satisfactory levels.</t>
  </si>
  <si>
    <t>Data on tree canopy cover is not yet available, nor is the implementing act that provides a methodology to identify satisfactory levels.</t>
  </si>
  <si>
    <r>
      <rPr>
        <b/>
        <u/>
        <sz val="10"/>
        <color theme="1"/>
        <rFont val="EC Square Sans Pro"/>
      </rPr>
      <t>(urban ecosystems)</t>
    </r>
    <r>
      <rPr>
        <sz val="10"/>
        <color theme="1"/>
        <rFont val="EC Square Sans Pro"/>
      </rPr>
      <t xml:space="preserve"> Member States shall achieve, in each urban ecosystem area, determined in accordance with Article 14(4), an increasing trend of urban tree canopy cover, measured every six years after 31 December 2030, until the satisfactory level identified in accordance with Article 14(5) is reached.
'Nature Restoration Law'</t>
    </r>
  </si>
  <si>
    <r>
      <rPr>
        <b/>
        <u/>
        <sz val="10"/>
        <color theme="1"/>
        <rFont val="EC Square Sans Pro"/>
      </rPr>
      <t>(urban ecosystems)</t>
    </r>
    <r>
      <rPr>
        <sz val="10"/>
        <color theme="1"/>
        <rFont val="EC Square Sans Pro"/>
      </rPr>
      <t xml:space="preserve"> By 2030,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and the share of urban tree canopy cover therein exceeds 10%. 'Nature Restoration Law'</t>
    </r>
  </si>
  <si>
    <r>
      <rPr>
        <b/>
        <u/>
        <sz val="10"/>
        <color theme="1"/>
        <rFont val="EC Square Sans Pro"/>
      </rPr>
      <t>(urban ecosystems)</t>
    </r>
    <r>
      <rPr>
        <sz val="10"/>
        <color theme="1"/>
        <rFont val="EC Square Sans Pro"/>
      </rPr>
      <t xml:space="preserve"> Member States shall achieve thereafter an increasing trend in the total national area of urban green space, including through the integration of urban green space into buildings and infrastructure, in urban ecosystem areas, determined in accordance with Article 14(4), measured every six years after 31 December 2030, until a satisfactory level identified in accordance with Article 14(5) is reached.
'Nature Restoration Law'</t>
    </r>
  </si>
  <si>
    <r>
      <rPr>
        <b/>
        <u/>
        <sz val="10"/>
        <color theme="1"/>
        <rFont val="EC Square Sans Pro"/>
      </rPr>
      <t>(pollinator)</t>
    </r>
    <r>
      <rPr>
        <sz val="10"/>
        <color theme="1"/>
        <rFont val="EC Square Sans Pro"/>
      </rPr>
      <t xml:space="preserve"> Member States shall, by putting in place in a timely manner appropriate and effective measures, improve pollinator diversity and reverse the decline of pollina- tor populations at the latest by 2030 and thereafter achieve an increasing trend of pollinator populations, measured at least every six years from 2030, until satisfactory levels are achieved, as set in accordance with Article 14(5).
'Nature Restoration Law'
Parallel target of the Biodiversity Strategy: “5. The decline of pollinators is reversed”</t>
    </r>
  </si>
  <si>
    <t>New target, data not yet available</t>
  </si>
  <si>
    <r>
      <rPr>
        <b/>
        <u/>
        <sz val="10"/>
        <color theme="1"/>
        <rFont val="EC Square Sans Pro"/>
      </rPr>
      <t>(forest ecosystems)</t>
    </r>
    <r>
      <rPr>
        <sz val="10"/>
        <color theme="1"/>
        <rFont val="EC Square Sans Pro"/>
      </rPr>
      <t xml:space="preserve">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States concerned: (a) standing deadwood (b) lying deadwood (c) share of forests with uneven-aged structure (d) forest connectivity (e) stock of organic carbon (f) share of forests dominated by native tree species (g) tree species diversity.
'Nature Restoration Law'</t>
    </r>
  </si>
  <si>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</si>
  <si>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r>
      <rPr>
        <b/>
        <u/>
        <sz val="10"/>
        <color theme="1"/>
        <rFont val="EC Square Sans Pro"/>
      </rPr>
      <t>(forest ecosystems)</t>
    </r>
    <r>
      <rPr>
        <sz val="10"/>
        <color theme="1"/>
        <rFont val="EC Square Sans Pro"/>
      </rPr>
      <t xml:space="preserve">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'Nature Restoration Law'
Parallel target of the Biodiversity Strategy: “4. By 2030, significant areas of degraded and carbon-rich ecosystems are restored. Habitats and species show no deterioration in conservation trends and status; and at least 30% reach favourable conservation status or at least show a positive trend”</t>
    </r>
  </si>
  <si>
    <t>At the time of writing (mid-2024), over 23.000.000 trees have been planted since 2021 (see the Live Status Counter for EU dashboard). The pace of new trees planted has to massively speed up to reach the target by 2030.</t>
  </si>
  <si>
    <r>
      <rPr>
        <b/>
        <u/>
        <sz val="10"/>
        <color theme="1"/>
        <rFont val="EC Square Sans Pro"/>
      </rPr>
      <t>(trees)</t>
    </r>
    <r>
      <rPr>
        <sz val="10"/>
        <color theme="1"/>
        <rFont val="EC Square Sans Pro"/>
      </rPr>
      <t xml:space="preserve"> When identifying and implementing the restoration measures to meet the objectives and obligations set out in Articles 4, 6, 7, 8, 9 and 10, Member States shall aim to contribute to the commitment of planting at least three billion additional trees by 2030 at Union level. 'Nature Restoration Law'
Parallel target of the Biodiversity Strategy: “9. Three billion trees are planted in the EU, in full respect of ecological principles”</t>
    </r>
  </si>
  <si>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</si>
  <si>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r>
      <rPr>
        <b/>
        <u/>
        <sz val="10"/>
        <color theme="1"/>
        <rFont val="EC Square Sans Pro"/>
      </rPr>
      <t>(agricultural ecosystems)</t>
    </r>
    <r>
      <rPr>
        <b/>
        <sz val="10"/>
        <color theme="1"/>
        <rFont val="EC Square Sans Pro"/>
      </rPr>
      <t xml:space="preserve"> </t>
    </r>
    <r>
      <rPr>
        <sz val="10"/>
        <color theme="1"/>
        <rFont val="EC Square Sans Pro"/>
      </rPr>
      <t>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14(5), are reached: (a) grassland butterfly index; (b) stock of organic carbon in cropland mineral soils; (c) share of agricultural land with high-diversity landscape features. 'Nature Restoration Law'</t>
    </r>
  </si>
  <si>
    <t>The common farmland bird index is steadily decreasing [207], [208].</t>
  </si>
  <si>
    <r>
      <rPr>
        <b/>
        <u/>
        <sz val="10"/>
        <color theme="1"/>
        <rFont val="EC Square Sans Pro"/>
      </rPr>
      <t>(agricultural ecosystems)</t>
    </r>
    <r>
      <rPr>
        <sz val="10"/>
        <color theme="1"/>
        <rFont val="EC Square Sans Pro"/>
      </rPr>
      <t xml:space="preserve">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'Nature Restoration Law'</t>
    </r>
  </si>
  <si>
    <t>The EU Soil Observatory (EUSO) established [196], [197] that over 60% of the EU land is affected by soil degradation. This is considered an underestimation due to the lack of data currently available.</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</si>
  <si>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</si>
  <si>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12% of EU's sea area is currently covered by protected areas, including 9% by Natura 2000 designated protected areas and 4.5% by nationally designated protected areas.</t>
  </si>
  <si>
    <t>1.a Legally protect a minimum of 30% of the EU’s land area</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</si>
  <si>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</si>
  <si>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2b. Strictly protect all remaining EU primary and old- growth forests
Biodiversity Strategy
Target in common with the New EU Forest Strategy</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</si>
  <si>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</si>
  <si>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7. At least 10% of agricultural area is under high-diversity landscape features Biodiversity Strategy</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</si>
  <si>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</si>
  <si>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r>
      <rPr>
        <u/>
        <sz val="10"/>
        <color theme="1"/>
        <rFont val="EC Square Sans Pro"/>
      </rPr>
      <t>(agricultural ecosystems)</t>
    </r>
    <r>
      <rPr>
        <sz val="10"/>
        <color theme="1"/>
        <rFont val="EC Square Sans Pro"/>
      </rPr>
      <t xml:space="preserve"> Member States shall put in place measures which shall aim to restore organic soils in agricultural use constituting drained peatlands. Those measures shall be in place on at least: (a) 30% of such areas by 2030, of which at least a quarter shall be rewetted; (b) 40% of such areas by 2040, of which at least a third shall be rewetted; (c) 50% of such areas by 2050, of which at least a third shall be rewetted.
'Nature Restoration Law'</t>
    </r>
  </si>
  <si>
    <t>See table above.</t>
  </si>
  <si>
    <r>
      <t>6. The risk and use of chemical pesticides is reduced by 50%, and the use of more hazardous pesticides is reduced by 50%
Biodiversity Strategy
Target in common with the Farm to Fork Strategy and already assessed in Thematic Area 5</t>
    </r>
    <r>
      <rPr>
        <u/>
        <sz val="10"/>
        <color theme="0" tint="-0.499984740745262"/>
        <rFont val="EC Square Sans Pro"/>
      </rPr>
      <t>trategy</t>
    </r>
    <r>
      <rPr>
        <sz val="10"/>
        <color theme="0" tint="-0.499984740745262"/>
        <rFont val="EC Square Sans Pro"/>
      </rPr>
      <t>)</t>
    </r>
  </si>
  <si>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</si>
  <si>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13. The losses of nutrients from fertilisers are reduced by 50%, resulting in the reduction of the use of fertilisers by at least 20%*
Biodiversity Strategy
See also assessment in Thematic Area 7</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</si>
  <si>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</si>
  <si>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12. There is a 50% reduction in the number of Red List species threatened by Invasive Alien Species (IAS) Biodiversity Strategy</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</si>
  <si>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</si>
  <si>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 xml:space="preserve">14. Cities with at least 20.000 inhabitants have an ambitious Urban Greening Plan
</t>
  </si>
  <si>
    <t>No data is yet available.</t>
  </si>
  <si>
    <t>Reach no net land take
(EU Soil Strategy for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</si>
  <si>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</si>
  <si>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In accordance with the CFP, it is crucial to continue and accelerate the work of rebuilding and keeping fish stocks above MSY levels (Maximum Sustainable Yield) 'Fisheries and Ocean Pact'</t>
  </si>
  <si>
    <t>In the Northeast Atlantic (both EU and non-EU waters), stock status has significantly improved from 2003 to 2021, but still an important share of stocks is overexploited.</t>
  </si>
  <si>
    <t>Member States shall take the measures necessary to ensure that water intended for human consumption is wholesome and clean, by meeting several requirements related to micro-organisms and parasites which constitute a potential danger to human health and quality standards recalled in the Directive.
Directive 2020/2184 (‘Drinking Water Directive)</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</si>
  <si>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</si>
  <si>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</si>
  <si>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</si>
  <si>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</si>
  <si>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</si>
  <si>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</si>
  <si>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</si>
  <si>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</si>
  <si>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Proposal for a Directive amending the Water Framework Directive, the Groundwater Directive, and the Environmental Quality Standards Directive</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</si>
  <si>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</si>
  <si>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Improve air quality to reduce the number of premature deaths caused by air pollution by 55% by 2030
(2030 target contributing to the 2050 ambition of a toxic-free environment)</t>
  </si>
  <si>
    <t>As a result of the revision to the new Ambient Air Quality Directive, it is likely that reductions by over 70%, compared to 2005 levels, can be achieved by 2030. Source: Zero Pollution Outlook [218].</t>
  </si>
  <si>
    <t>Improve water quality by reducing waste, plastic litter at sea (by 50%)</t>
  </si>
  <si>
    <t>Improve water quality by reducing microplastics released into the environment (by 30%)</t>
  </si>
  <si>
    <t>Concentration of plastic litter at sea: 14% reduction of plastic litter (in 8% of the basin surface of the Mediterranean Sea and 44% of all beaches) with a total ban on single-use-plastic items. Source: Zero Pollution Outlook [218].</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</si>
  <si>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</si>
  <si>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 xml:space="preserve">Reduce by 25% the EU ecosystems where air pollution threatens biodiversity, by 2030 (compared to 2005) (2030 target contributing to the 2050 ambition of a toxic-free environment)
</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</si>
  <si>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</si>
  <si>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Reduce the share of people chronically disturbed by transport noise by 30%, by 2030 (compared to 2017) (2030 target contributing to the 2050 ambition of a toxic-free environment)</t>
  </si>
  <si>
    <t>Current estimates show that the number will not decline by more than 19% by 2030. Source: Zero Pollution Outlook [218].</t>
  </si>
  <si>
    <t>Improve soil quality by reducing chemical pesticides’ use by 50%, by 2030</t>
  </si>
  <si>
    <t>Improve soil quality by reducing nutrient losses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</si>
  <si>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</si>
  <si>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</si>
  <si>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</si>
  <si>
    <t>orange Total</t>
  </si>
  <si>
    <t>green Total</t>
  </si>
  <si>
    <t>grey Total</t>
  </si>
  <si>
    <t>red Total</t>
  </si>
  <si>
    <t>(Multiple Items)</t>
  </si>
  <si>
    <r>
      <t>Indicative national targets aiming to achieve the deep renovation of at least 35 million building units by 2030 to support reaching an annual energy renovation rate of 3 % or more for the period till 2050 (</t>
    </r>
    <r>
      <rPr>
        <u/>
        <sz val="12"/>
        <color theme="1"/>
        <rFont val="Calibri Light"/>
        <family val="2"/>
        <scheme val="major"/>
      </rPr>
      <t>see latest test adopted by EP on 14.03.2023</t>
    </r>
    <r>
      <rPr>
        <sz val="12"/>
        <color theme="1"/>
        <rFont val="Calibri Light"/>
        <family val="2"/>
        <scheme val="major"/>
      </rPr>
      <t>)</t>
    </r>
  </si>
  <si>
    <r>
      <t>Member States will also have to set out specific measures on the phase-out of fossil fuels in heating and cooling with a view to a complete phase-out of boilers powered by fossil fuels by 2040</t>
    </r>
    <r>
      <rPr>
        <b/>
        <sz val="12"/>
        <color theme="1"/>
        <rFont val="Calibri Light"/>
        <family val="2"/>
        <scheme val="major"/>
      </rPr>
      <t xml:space="preserve"> 
See ‘Commission welcomes political agreement on new rules to boost energy performance of buildings across the EU’ </t>
    </r>
  </si>
  <si>
    <r>
      <t>See ‘Commission welcomes political agreement on new rules to boost energy performance of buildings across the EU’</t>
    </r>
    <r>
      <rPr>
        <b/>
        <sz val="12"/>
        <color theme="1"/>
        <rFont val="Calibri Light"/>
        <family val="2"/>
        <scheme val="major"/>
      </rPr>
      <t> </t>
    </r>
  </si>
  <si>
    <r>
      <t>5. The decline of pollinators is reversed (</t>
    </r>
    <r>
      <rPr>
        <u/>
        <sz val="12"/>
        <color theme="1"/>
        <rFont val="Calibri Light"/>
        <family val="2"/>
        <scheme val="major"/>
      </rPr>
      <t>the target is in common with "A New Deal for Pollinators"</t>
    </r>
    <r>
      <rPr>
        <sz val="12"/>
        <color theme="1"/>
        <rFont val="Calibri Light"/>
        <family val="2"/>
        <scheme val="major"/>
      </rPr>
      <t>)</t>
    </r>
  </si>
  <si>
    <r>
      <t>6. The risk and use of chemical pesticides is reduced by 50%, and the use of more hazardous pesticides is reduced by 50%
Biodiversity Strategy
Target in common with the Farm to Fork Strategy and already assessed in Thematic Area 5</t>
    </r>
    <r>
      <rPr>
        <u/>
        <sz val="12"/>
        <color theme="1"/>
        <rFont val="Calibri Light"/>
        <family val="2"/>
        <scheme val="major"/>
      </rPr>
      <t>trategy</t>
    </r>
    <r>
      <rPr>
        <sz val="12"/>
        <color theme="1"/>
        <rFont val="Calibri Light"/>
        <family val="2"/>
        <scheme val="major"/>
      </rPr>
      <t>)</t>
    </r>
  </si>
  <si>
    <r>
      <rPr>
        <b/>
        <u/>
        <sz val="12"/>
        <color theme="1"/>
        <rFont val="Calibri Light"/>
        <family val="2"/>
        <scheme val="major"/>
      </rPr>
      <t>(urban ecosystems)</t>
    </r>
    <r>
      <rPr>
        <sz val="12"/>
        <color theme="1"/>
        <rFont val="Calibri Light"/>
        <family val="2"/>
        <scheme val="major"/>
      </rPr>
      <t xml:space="preserve"> By 2030,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and the share of urban tree canopy cover therein exceeds 10%. 'Nature Restoration Law'</t>
    </r>
  </si>
  <si>
    <r>
      <rPr>
        <b/>
        <u/>
        <sz val="12"/>
        <color theme="1"/>
        <rFont val="Calibri Light"/>
        <family val="2"/>
        <scheme val="major"/>
      </rPr>
      <t>(urban ecosystems)</t>
    </r>
    <r>
      <rPr>
        <sz val="12"/>
        <color theme="1"/>
        <rFont val="Calibri Light"/>
        <family val="2"/>
        <scheme val="major"/>
      </rPr>
      <t xml:space="preserve"> Member States shall achieve thereafter an increasing trend in the total national area of urban green space, including through the integration of urban green space into buildings and infrastructure, in urban ecosystem areas, determined in accordance with Article 14(4), measured every six years after 31 December 2030, until a satisfactory level identified in accordance with Article 14(5) is reached.
'Nature Restoration Law'</t>
    </r>
  </si>
  <si>
    <r>
      <rPr>
        <b/>
        <u/>
        <sz val="12"/>
        <color theme="1"/>
        <rFont val="Calibri Light"/>
        <family val="2"/>
        <scheme val="major"/>
      </rPr>
      <t>(urban ecosystems)</t>
    </r>
    <r>
      <rPr>
        <sz val="12"/>
        <color theme="1"/>
        <rFont val="Calibri Light"/>
        <family val="2"/>
        <scheme val="major"/>
      </rPr>
      <t xml:space="preserve"> Member States shall achieve, in each urban ecosystem area, determined in accordance with Article 14(4), an increasing trend of urban tree canopy cover, measured every six years after 31 December 2030, until the satisfactory level identified in accordance with Article 14(5) is reached.
'Nature Restoration Law'</t>
    </r>
  </si>
  <si>
    <r>
      <rPr>
        <b/>
        <u/>
        <sz val="12"/>
        <color theme="1"/>
        <rFont val="Calibri Light"/>
        <family val="2"/>
        <scheme val="major"/>
      </rPr>
      <t>(pollinator)</t>
    </r>
    <r>
      <rPr>
        <sz val="12"/>
        <color theme="1"/>
        <rFont val="Calibri Light"/>
        <family val="2"/>
        <scheme val="major"/>
      </rPr>
      <t xml:space="preserve"> Member States shall, by putting in place in a timely manner appropriate and effective measures, improve pollinator diversity and reverse the decline of pollina- tor populations at the latest by 2030 and thereafter achieve an increasing trend of pollinator populations, measured at least every six years from 2030, until satisfactory levels are achieved, as set in accordance with Article 14(5).
'Nature Restoration Law'
Parallel target of the Biodiversity Strategy: “5. The decline of pollinators is reversed”</t>
    </r>
  </si>
  <si>
    <r>
      <rPr>
        <b/>
        <u/>
        <sz val="12"/>
        <color theme="1"/>
        <rFont val="Calibri Light"/>
        <family val="2"/>
        <scheme val="major"/>
      </rPr>
      <t>(agricultural ecosystems)</t>
    </r>
    <r>
      <rPr>
        <b/>
        <sz val="12"/>
        <color theme="1"/>
        <rFont val="Calibri Light"/>
        <family val="2"/>
        <scheme val="major"/>
      </rPr>
      <t xml:space="preserve"> </t>
    </r>
    <r>
      <rPr>
        <sz val="12"/>
        <color theme="1"/>
        <rFont val="Calibri Light"/>
        <family val="2"/>
        <scheme val="major"/>
      </rPr>
      <t>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14(5), are reached: (a) grassland butterfly index; (b) stock of organic carbon in cropland mineral soils; (c) share of agricultural land with high-diversity landscape features. 'Nature Restoration Law'</t>
    </r>
  </si>
  <si>
    <r>
      <rPr>
        <b/>
        <u/>
        <sz val="12"/>
        <color theme="1"/>
        <rFont val="Calibri Light"/>
        <family val="2"/>
        <scheme val="major"/>
      </rPr>
      <t>(agricultural ecosystems)</t>
    </r>
    <r>
      <rPr>
        <sz val="12"/>
        <color theme="1"/>
        <rFont val="Calibri Light"/>
        <family val="2"/>
        <scheme val="major"/>
      </rPr>
      <t xml:space="preserve">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'Nature Restoration Law'</t>
    </r>
  </si>
  <si>
    <r>
      <rPr>
        <u/>
        <sz val="12"/>
        <color theme="1"/>
        <rFont val="Calibri Light"/>
        <family val="2"/>
        <scheme val="major"/>
      </rPr>
      <t>(agricultural ecosystems)</t>
    </r>
    <r>
      <rPr>
        <sz val="12"/>
        <color theme="1"/>
        <rFont val="Calibri Light"/>
        <family val="2"/>
        <scheme val="major"/>
      </rPr>
      <t xml:space="preserve"> Member States shall put in place measures which shall aim to restore organic soils in agricultural use constituting drained peatlands. Those measures shall be in place on at least: (a) 30% of such areas by 2030, of which at least a quarter shall be rewetted; (b) 40% of such areas by 2040, of which at least a third shall be rewetted; (c) 50% of such areas by 2050, of which at least a third shall be rewetted.
'Nature Restoration Law'</t>
    </r>
  </si>
  <si>
    <r>
      <rPr>
        <b/>
        <u/>
        <sz val="12"/>
        <color theme="1"/>
        <rFont val="Calibri Light"/>
        <family val="2"/>
        <scheme val="major"/>
      </rPr>
      <t>(trees)</t>
    </r>
    <r>
      <rPr>
        <sz val="12"/>
        <color theme="1"/>
        <rFont val="Calibri Light"/>
        <family val="2"/>
        <scheme val="major"/>
      </rPr>
      <t xml:space="preserve"> When identifying and implementing the restoration measures to meet the objectives and obligations set out in Articles 4, 6, 7, 8, 9 and 10, Member States shall aim to contribute to the commitment of planting at least three billion additional trees by 2030 at Union level. 'Nature Restoration Law'
Parallel target of the Biodiversity Strategy: “9. Three billion trees are planted in the EU, in full respect of ecological principles”</t>
    </r>
  </si>
  <si>
    <r>
      <rPr>
        <b/>
        <u/>
        <sz val="12"/>
        <color theme="1"/>
        <rFont val="Calibri Light"/>
        <family val="2"/>
        <scheme val="major"/>
      </rPr>
      <t>(forest ecosystems)</t>
    </r>
    <r>
      <rPr>
        <sz val="12"/>
        <color theme="1"/>
        <rFont val="Calibri Light"/>
        <family val="2"/>
        <scheme val="major"/>
      </rPr>
      <t xml:space="preserve">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States concerned: (a) standing deadwood (b) lying deadwood (c) share of forests with uneven-aged structure (d) forest connectivity (e) stock of organic carbon (f) share of forests dominated by native tree species (g) tree species diversity.
'Nature Restoration Law'</t>
    </r>
  </si>
  <si>
    <r>
      <rPr>
        <b/>
        <u/>
        <sz val="12"/>
        <color theme="1"/>
        <rFont val="Calibri Light"/>
        <family val="2"/>
        <scheme val="major"/>
      </rPr>
      <t>(forest ecosystems)</t>
    </r>
    <r>
      <rPr>
        <sz val="12"/>
        <color theme="1"/>
        <rFont val="Calibri Light"/>
        <family val="2"/>
        <scheme val="major"/>
      </rPr>
      <t xml:space="preserve">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'Nature Restoration Law'
Parallel target of the Biodiversity Strategy: “4. By 2030, significant areas of degraded and carbon-rich ecosystems are restored. Habitats and species show no deterioration in conservation trends and status; and at least 30% reach favourable conservation status or at least show a positive trend”</t>
    </r>
  </si>
  <si>
    <r>
      <t>Develop measures to significantly increase efforts to identify, investigate, assess and remediate contaminated sites, so that soil pollution will no longer pose a health or environmental risk (</t>
    </r>
    <r>
      <rPr>
        <strike/>
        <u/>
        <sz val="12"/>
        <color theme="1"/>
        <rFont val="Calibri Light"/>
        <family val="2"/>
        <scheme val="major"/>
      </rPr>
      <t>target in common with the Biodiversity Strategy</t>
    </r>
    <r>
      <rPr>
        <strike/>
        <sz val="12"/>
        <color theme="1"/>
        <rFont val="Calibri Light"/>
        <family val="2"/>
        <scheme val="major"/>
      </rPr>
      <t>)</t>
    </r>
  </si>
  <si>
    <r>
      <t>Improve soil quality by reducing nutrient losses and chemical pesticides’ use by 50% (</t>
    </r>
    <r>
      <rPr>
        <u/>
        <sz val="12"/>
        <color theme="1"/>
        <rFont val="Calibri Light"/>
        <family val="2"/>
        <scheme val="major"/>
      </rPr>
      <t>target partially in common with the Farm to Fork strategy and Biodiversity strategy</t>
    </r>
    <r>
      <rPr>
        <sz val="12"/>
        <color theme="1"/>
        <rFont val="Calibri Light"/>
        <family val="2"/>
        <scheme val="major"/>
      </rPr>
      <t>) - focus on water quality and nutrient loss</t>
    </r>
  </si>
  <si>
    <r>
      <t>Minimise or eliminate the use of pesticides in sensitive areas such as urban green areas (</t>
    </r>
    <r>
      <rPr>
        <u/>
        <sz val="12"/>
        <color theme="1"/>
        <rFont val="Calibri Light"/>
        <family val="2"/>
        <scheme val="major"/>
      </rPr>
      <t>target not strictly reported in the Biodiversity dashboard platform</t>
    </r>
    <r>
      <rPr>
        <sz val="12"/>
        <color theme="1"/>
        <rFont val="Calibri Light"/>
        <family val="2"/>
        <scheme val="major"/>
      </rPr>
      <t>)</t>
    </r>
  </si>
  <si>
    <r>
      <rPr>
        <b/>
        <sz val="12"/>
        <color theme="1"/>
        <rFont val="Calibri Light"/>
        <family val="2"/>
        <scheme val="major"/>
      </rPr>
      <t xml:space="preserve">Remove micropollutants from wastewater. </t>
    </r>
    <r>
      <rPr>
        <sz val="12"/>
        <color theme="1"/>
        <rFont val="Calibri Light"/>
        <family val="2"/>
        <scheme val="major"/>
      </rPr>
      <t xml:space="preserve">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r>
  </si>
  <si>
    <r>
      <rPr>
        <b/>
        <sz val="12"/>
        <color theme="1"/>
        <rFont val="Calibri Light"/>
        <family val="2"/>
        <scheme val="major"/>
      </rPr>
      <t>Improve nutrient removal from wastewater.</t>
    </r>
    <r>
      <rPr>
        <sz val="12"/>
        <color theme="1"/>
        <rFont val="Calibri Light"/>
        <family val="2"/>
        <scheme val="major"/>
      </rPr>
      <t xml:space="preserve">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</si>
</sst>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1"/>
      <color theme="1"/>
      <name val="EC Square Sans Pro"/>
      <family val="2"/>
    </font>
    <font>
      <b/>
      <sz val="11"/>
      <color theme="1"/>
      <name val="EC Square Sans Pro"/>
      <family val="2"/>
    </font>
    <font>
      <i/>
      <sz val="11"/>
      <color theme="1"/>
      <name val="EC Square Sans Pro"/>
      <family val="2"/>
    </font>
    <font>
      <sz val="12"/>
      <color theme="1"/>
      <name val="EC Square Sans Pro"/>
      <family val="2"/>
    </font>
    <font>
      <u/>
      <sz val="11"/>
      <color theme="10"/>
      <name val="Calibri"/>
      <family val="2"/>
      <scheme val="minor"/>
    </font>
    <font>
      <sz val="10"/>
      <color theme="1"/>
      <name val="EC Square Sans Pro"/>
      <family val="2"/>
    </font>
    <font>
      <i/>
      <sz val="10"/>
      <name val="EC Square Sans Pro"/>
      <family val="2"/>
    </font>
    <font>
      <sz val="10"/>
      <color theme="4" tint="-0.249977111117893"/>
      <name val="EC Square Sans Pro"/>
      <family val="2"/>
    </font>
    <font>
      <sz val="10"/>
      <name val="EC Square Sans Pro"/>
      <family val="2"/>
    </font>
    <font>
      <b/>
      <sz val="11"/>
      <color theme="1"/>
      <name val="Calibri"/>
      <family val="2"/>
      <scheme val="minor"/>
    </font>
    <font>
      <sz val="14"/>
      <color theme="1"/>
      <name val="EC Square Sans Pro"/>
      <family val="2"/>
    </font>
    <font>
      <sz val="10"/>
      <color rgb="FF000000"/>
      <name val="EC Square Sans Pro"/>
      <family val="2"/>
    </font>
    <font>
      <strike/>
      <sz val="10"/>
      <name val="EC Square Sans Pro"/>
      <family val="2"/>
    </font>
    <font>
      <sz val="10"/>
      <color rgb="FFFF0000"/>
      <name val="EC Square Sans Pro"/>
      <family val="2"/>
    </font>
    <font>
      <sz val="10"/>
      <color theme="9"/>
      <name val="EC Square Sans Pro"/>
      <family val="2"/>
    </font>
    <font>
      <sz val="11"/>
      <color theme="1"/>
      <name val="Calibri"/>
      <family val="2"/>
      <scheme val="minor"/>
    </font>
    <font>
      <b/>
      <sz val="14"/>
      <color rgb="FFFFFFFF"/>
      <name val="EC Square Sans Pro"/>
      <family val="2"/>
    </font>
    <font>
      <sz val="14"/>
      <color rgb="FFFFFFFF"/>
      <name val="EC Square Sans Pro"/>
      <family val="2"/>
    </font>
    <font>
      <b/>
      <sz val="14"/>
      <color theme="0"/>
      <name val="EC Square Sans Pro"/>
      <family val="2"/>
    </font>
    <font>
      <sz val="10"/>
      <color theme="10"/>
      <name val="EC Square Sans Pro"/>
      <family val="2"/>
    </font>
    <font>
      <b/>
      <sz val="10"/>
      <name val="EC Square Sans Pro"/>
      <family val="2"/>
    </font>
    <font>
      <sz val="12"/>
      <color theme="1"/>
      <name val="EC Square Sans Pro"/>
      <family val="2"/>
    </font>
    <font>
      <sz val="11"/>
      <color theme="0" tint="-0.249977111117893"/>
      <name val="Calibri"/>
      <family val="2"/>
      <scheme val="minor"/>
    </font>
    <font>
      <b/>
      <sz val="12"/>
      <color theme="0"/>
      <name val="EC Square Sans Pro"/>
      <family val="2"/>
    </font>
    <font>
      <b/>
      <sz val="10"/>
      <color rgb="FFFFFFFF"/>
      <name val="EC Square Sans Pro"/>
      <family val="2"/>
    </font>
    <font>
      <strike/>
      <sz val="10"/>
      <color rgb="FF000000"/>
      <name val="EC Square Sans Pro"/>
      <family val="2"/>
    </font>
    <font>
      <sz val="11"/>
      <color rgb="FF1F497D"/>
      <name val="Calibri"/>
      <family val="2"/>
    </font>
    <font>
      <sz val="10"/>
      <color theme="1"/>
      <name val="EC Square Sans Pro"/>
    </font>
    <font>
      <sz val="10"/>
      <name val="EC Square Sans Pro"/>
    </font>
    <font>
      <sz val="10"/>
      <color rgb="FF000000"/>
      <name val="EC Square Sans Pro"/>
    </font>
    <font>
      <u/>
      <sz val="9"/>
      <color rgb="FFD13438"/>
      <name val="EC Square Sans Pro"/>
      <charset val="1"/>
    </font>
    <font>
      <sz val="10"/>
      <color rgb="FF000000"/>
      <name val="EC Square Sans Pro"/>
      <charset val="1"/>
    </font>
    <font>
      <strike/>
      <sz val="10"/>
      <color rgb="FF000000"/>
      <name val="EC Square Sans Pro"/>
    </font>
    <font>
      <b/>
      <sz val="11"/>
      <color rgb="FF000000"/>
      <name val="Calibri"/>
      <family val="2"/>
    </font>
    <font>
      <sz val="11"/>
      <color rgb="FF000000"/>
      <name val="Calibri"/>
      <family val="2"/>
    </font>
    <font>
      <b/>
      <sz val="14"/>
      <color theme="1"/>
      <name val="EC Square Sans Pro"/>
      <family val="2"/>
    </font>
    <font>
      <b/>
      <sz val="14"/>
      <color theme="1"/>
      <name val="EC Square Sans Pro"/>
    </font>
    <font>
      <u/>
      <sz val="10"/>
      <color theme="1"/>
      <name val="EC Square Sans Pro"/>
    </font>
    <font>
      <sz val="10"/>
      <color theme="0" tint="-0.499984740745262"/>
      <name val="EC Square Sans Pro"/>
    </font>
    <font>
      <b/>
      <sz val="10"/>
      <color theme="0" tint="-0.499984740745262"/>
      <name val="EC Square Sans Pro"/>
    </font>
    <font>
      <u/>
      <sz val="10"/>
      <color theme="0" tint="-0.499984740745262"/>
      <name val="EC Square Sans Pro"/>
    </font>
    <font>
      <b/>
      <sz val="9"/>
      <color theme="0" tint="-0.499984740745262"/>
      <name val="EC Square Sans Pro"/>
    </font>
    <font>
      <u/>
      <sz val="9"/>
      <color theme="0" tint="-0.499984740745262"/>
      <name val="EC Square Sans Pro"/>
    </font>
    <font>
      <strike/>
      <sz val="10"/>
      <color theme="0" tint="-0.499984740745262"/>
      <name val="EC Square Sans Pro"/>
    </font>
    <font>
      <strike/>
      <u/>
      <sz val="10"/>
      <color theme="0" tint="-0.499984740745262"/>
      <name val="EC Square Sans Pro"/>
    </font>
    <font>
      <i/>
      <sz val="10"/>
      <color theme="0" tint="-0.499984740745262"/>
      <name val="EC Square Sans Pro"/>
    </font>
    <font>
      <b/>
      <u/>
      <sz val="10"/>
      <color theme="1"/>
      <name val="EC Square Sans Pro"/>
    </font>
    <font>
      <b/>
      <sz val="10"/>
      <color theme="1"/>
      <name val="EC Square Sans Pro"/>
    </font>
    <font>
      <sz val="10"/>
      <color theme="4" tint="-0.249977111117893"/>
      <name val="EC Square Sans Pro"/>
    </font>
    <font>
      <sz val="8"/>
      <name val="Calibri"/>
      <family val="2"/>
      <scheme val="minor"/>
    </font>
    <font>
      <sz val="12"/>
      <color rgb="FF232323"/>
      <name val="ECSquareSansProLight"/>
    </font>
    <font>
      <b/>
      <sz val="12"/>
      <color theme="1"/>
      <name val="Calibri Light"/>
      <family val="2"/>
      <scheme val="major"/>
    </font>
    <font>
      <sz val="12"/>
      <color theme="1"/>
      <name val="Calibri Light"/>
      <family val="2"/>
      <scheme val="major"/>
    </font>
    <font>
      <u/>
      <sz val="12"/>
      <color theme="1"/>
      <name val="Calibri Light"/>
      <family val="2"/>
      <scheme val="major"/>
    </font>
    <font>
      <strike/>
      <sz val="12"/>
      <color theme="1"/>
      <name val="Calibri Light"/>
      <family val="2"/>
      <scheme val="major"/>
    </font>
    <font>
      <b/>
      <u/>
      <sz val="12"/>
      <color theme="1"/>
      <name val="Calibri Light"/>
      <family val="2"/>
      <scheme val="major"/>
    </font>
    <font>
      <strike/>
      <u/>
      <sz val="12"/>
      <color theme="1"/>
      <name val="Calibri Light"/>
      <family val="2"/>
      <scheme val="major"/>
    </font>
  </fonts>
  <fills count="26">
    <fill>
      <patternFill patternType="none"/>
    </fill>
    <fill>
      <patternFill patternType="gray125"/>
    </fill>
    <fill>
      <patternFill patternType="solid">
        <fgColor rgb="FF808080"/>
        <bgColor indexed="64"/>
      </patternFill>
    </fill>
    <fill>
      <patternFill patternType="solid">
        <fgColor rgb="FFC00000"/>
        <bgColor indexed="64"/>
      </patternFill>
    </fill>
    <fill>
      <patternFill patternType="solid">
        <fgColor rgb="FFD96666"/>
        <bgColor indexed="64"/>
      </patternFill>
    </fill>
    <fill>
      <patternFill patternType="solid">
        <fgColor rgb="FF0070C0"/>
        <bgColor indexed="64"/>
      </patternFill>
    </fill>
    <fill>
      <patternFill patternType="solid">
        <fgColor rgb="FF9BC2E6"/>
        <bgColor indexed="64"/>
      </patternFill>
    </fill>
    <fill>
      <patternFill patternType="solid">
        <fgColor rgb="FFFF9100"/>
        <bgColor indexed="64"/>
      </patternFill>
    </fill>
    <fill>
      <patternFill patternType="solid">
        <fgColor rgb="FF262626"/>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7"/>
        <bgColor indexed="64"/>
      </patternFill>
    </fill>
    <fill>
      <patternFill patternType="solid">
        <fgColor theme="0" tint="-0.14999847407452621"/>
        <bgColor theme="0" tint="-0.14999847407452621"/>
      </patternFill>
    </fill>
    <fill>
      <patternFill patternType="solid">
        <fgColor theme="2"/>
        <bgColor indexed="64"/>
      </patternFill>
    </fill>
  </fills>
  <borders count="59">
    <border>
      <left/>
      <right/>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dashed">
        <color indexed="64"/>
      </top>
      <bottom style="dashed">
        <color indexed="64"/>
      </bottom>
      <diagonal/>
    </border>
    <border>
      <left/>
      <right/>
      <top style="thin">
        <color indexed="64"/>
      </top>
      <bottom style="dotted">
        <color indexed="64"/>
      </bottom>
      <diagonal/>
    </border>
    <border>
      <left/>
      <right/>
      <top style="dashed">
        <color indexed="64"/>
      </top>
      <bottom style="thin">
        <color indexed="64"/>
      </bottom>
      <diagonal/>
    </border>
    <border>
      <left/>
      <right/>
      <top/>
      <bottom style="dotted">
        <color indexed="64"/>
      </bottom>
      <diagonal/>
    </border>
    <border>
      <left/>
      <right/>
      <top style="dashed">
        <color indexed="64"/>
      </top>
      <bottom style="dotted">
        <color indexed="64"/>
      </bottom>
      <diagonal/>
    </border>
    <border>
      <left/>
      <right/>
      <top style="medium">
        <color indexed="64"/>
      </top>
      <bottom style="dotted">
        <color indexed="64"/>
      </bottom>
      <diagonal/>
    </border>
    <border>
      <left/>
      <right/>
      <top/>
      <bottom style="dashed">
        <color indexed="64"/>
      </bottom>
      <diagonal/>
    </border>
    <border>
      <left/>
      <right/>
      <top style="dotted">
        <color indexed="64"/>
      </top>
      <bottom style="thin">
        <color indexed="64"/>
      </bottom>
      <diagonal/>
    </border>
    <border>
      <left/>
      <right/>
      <top style="dotted">
        <color indexed="64"/>
      </top>
      <bottom style="dotted">
        <color indexed="64"/>
      </bottom>
      <diagonal/>
    </border>
    <border>
      <left/>
      <right/>
      <top style="dotted">
        <color indexed="64"/>
      </top>
      <bottom/>
      <diagonal/>
    </border>
    <border>
      <left style="thin">
        <color rgb="FFF2F2F2"/>
      </left>
      <right style="thin">
        <color rgb="FFF2F2F2"/>
      </right>
      <top style="thin">
        <color rgb="FFF2F2F2"/>
      </top>
      <bottom/>
      <diagonal/>
    </border>
    <border>
      <left style="thin">
        <color rgb="FFF2F2F2"/>
      </left>
      <right style="thin">
        <color rgb="FFF2F2F2"/>
      </right>
      <top/>
      <bottom/>
      <diagonal/>
    </border>
    <border>
      <left style="thin">
        <color rgb="FFF2F2F2"/>
      </left>
      <right style="thin">
        <color rgb="FFF2F2F2"/>
      </right>
      <top/>
      <bottom style="thin">
        <color rgb="FFF2F2F2"/>
      </bottom>
      <diagonal/>
    </border>
    <border>
      <left/>
      <right/>
      <top style="dotted">
        <color indexed="64"/>
      </top>
      <bottom style="medium">
        <color indexed="64"/>
      </bottom>
      <diagonal/>
    </border>
    <border>
      <left/>
      <right/>
      <top/>
      <bottom style="thick">
        <color rgb="FF000000"/>
      </bottom>
      <diagonal/>
    </border>
    <border>
      <left/>
      <right/>
      <top style="thin">
        <color theme="4" tint="0.39997558519241921"/>
      </top>
      <bottom/>
      <diagonal/>
    </border>
    <border>
      <left/>
      <right/>
      <top style="dashed">
        <color indexed="64"/>
      </top>
      <bottom style="thick">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ck">
        <color rgb="FF000000"/>
      </top>
      <bottom style="dotted">
        <color indexed="64"/>
      </bottom>
      <diagonal/>
    </border>
    <border>
      <left/>
      <right/>
      <top style="thick">
        <color indexed="64"/>
      </top>
      <bottom style="dotted">
        <color indexed="64"/>
      </bottom>
      <diagonal/>
    </border>
    <border>
      <left/>
      <right/>
      <top style="thin">
        <color indexed="64"/>
      </top>
      <bottom style="medium">
        <color indexed="64"/>
      </bottom>
      <diagonal/>
    </border>
    <border>
      <left/>
      <right/>
      <top style="dotted">
        <color indexed="64"/>
      </top>
      <bottom style="thick">
        <color indexed="64"/>
      </bottom>
      <diagonal/>
    </border>
    <border>
      <left/>
      <right/>
      <top style="dashed">
        <color indexed="64"/>
      </top>
      <bottom style="thin">
        <color rgb="FF000000"/>
      </bottom>
      <diagonal/>
    </border>
    <border>
      <left/>
      <right/>
      <top/>
      <bottom style="thin">
        <color rgb="FF000000"/>
      </bottom>
      <diagonal/>
    </border>
    <border>
      <left/>
      <right/>
      <top/>
      <bottom style="dashed">
        <color rgb="FF000000"/>
      </bottom>
      <diagonal/>
    </border>
    <border>
      <left/>
      <right/>
      <top/>
      <bottom style="medium">
        <color rgb="FF000000"/>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bottom style="thin">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dotted">
        <color indexed="64"/>
      </bottom>
      <diagonal/>
    </border>
    <border>
      <left style="medium">
        <color indexed="64"/>
      </left>
      <right style="medium">
        <color indexed="64"/>
      </right>
      <top/>
      <bottom style="dashed">
        <color indexed="64"/>
      </bottom>
      <diagonal/>
    </border>
    <border>
      <left style="medium">
        <color indexed="64"/>
      </left>
      <right style="medium">
        <color indexed="64"/>
      </right>
      <top/>
      <bottom style="dotted">
        <color indexed="64"/>
      </bottom>
      <diagonal/>
    </border>
    <border>
      <left style="medium">
        <color indexed="64"/>
      </left>
      <right style="medium">
        <color indexed="64"/>
      </right>
      <top style="dotted">
        <color indexed="64"/>
      </top>
      <bottom style="thin">
        <color indexed="64"/>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style="dotted">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dotted">
        <color indexed="64"/>
      </top>
      <bottom style="thick">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523">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wrapText="1"/>
    </xf>
    <xf numFmtId="0" fontId="2" fillId="0" borderId="1" xfId="0" applyFont="1" applyBorder="1" applyAlignment="1">
      <alignment wrapText="1"/>
    </xf>
    <xf numFmtId="0" fontId="5" fillId="0" borderId="0" xfId="1" applyAlignment="1">
      <alignment horizontal="left"/>
    </xf>
    <xf numFmtId="0" fontId="4" fillId="0" borderId="4"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5" xfId="0" applyFont="1" applyBorder="1" applyAlignment="1">
      <alignment vertical="center" wrapText="1"/>
    </xf>
    <xf numFmtId="0" fontId="5" fillId="0" borderId="16" xfId="1" applyBorder="1"/>
    <xf numFmtId="0" fontId="0" fillId="0" borderId="16" xfId="0" applyBorder="1"/>
    <xf numFmtId="0" fontId="0" fillId="0" borderId="17" xfId="0" applyBorder="1"/>
    <xf numFmtId="0" fontId="0" fillId="0" borderId="18" xfId="0" applyBorder="1"/>
    <xf numFmtId="0" fontId="10" fillId="0" borderId="0" xfId="0" applyFont="1"/>
    <xf numFmtId="0" fontId="11" fillId="0" borderId="0" xfId="0" applyFont="1" applyAlignment="1">
      <alignment horizontal="center" vertical="center" wrapText="1"/>
    </xf>
    <xf numFmtId="0" fontId="8" fillId="9" borderId="0" xfId="1" applyFont="1" applyFill="1" applyBorder="1" applyAlignment="1">
      <alignment vertical="center" wrapText="1"/>
    </xf>
    <xf numFmtId="0" fontId="6" fillId="9" borderId="0" xfId="0" applyFont="1" applyFill="1" applyAlignment="1">
      <alignment vertical="center" wrapText="1"/>
    </xf>
    <xf numFmtId="0" fontId="9" fillId="9" borderId="12" xfId="1" applyFont="1" applyFill="1" applyBorder="1" applyAlignment="1">
      <alignment vertical="center" wrapText="1"/>
    </xf>
    <xf numFmtId="0" fontId="8" fillId="9" borderId="2" xfId="1" applyFont="1" applyFill="1" applyBorder="1" applyAlignment="1">
      <alignment vertical="center" wrapText="1"/>
    </xf>
    <xf numFmtId="0" fontId="9" fillId="9" borderId="2" xfId="1" applyFont="1" applyFill="1" applyBorder="1" applyAlignment="1">
      <alignment vertical="center" wrapText="1"/>
    </xf>
    <xf numFmtId="0" fontId="9" fillId="9" borderId="9" xfId="1" applyFont="1" applyFill="1" applyBorder="1" applyAlignment="1">
      <alignment vertical="center" wrapText="1"/>
    </xf>
    <xf numFmtId="0" fontId="8" fillId="9" borderId="14" xfId="1" applyFont="1" applyFill="1" applyBorder="1" applyAlignment="1">
      <alignment vertical="center" wrapText="1"/>
    </xf>
    <xf numFmtId="0" fontId="9" fillId="9" borderId="14" xfId="1" applyFont="1" applyFill="1" applyBorder="1" applyAlignment="1">
      <alignment vertical="center" wrapText="1"/>
    </xf>
    <xf numFmtId="0" fontId="8" fillId="9" borderId="9" xfId="1" applyFont="1" applyFill="1" applyBorder="1" applyAlignment="1">
      <alignment vertical="center" wrapText="1"/>
    </xf>
    <xf numFmtId="0" fontId="9" fillId="9" borderId="6" xfId="1" applyFont="1" applyFill="1" applyBorder="1" applyAlignment="1">
      <alignment vertical="center" wrapText="1"/>
    </xf>
    <xf numFmtId="0" fontId="8" fillId="9" borderId="12" xfId="1" applyFont="1" applyFill="1" applyBorder="1" applyAlignment="1">
      <alignment vertical="center" wrapText="1"/>
    </xf>
    <xf numFmtId="0" fontId="8" fillId="9" borderId="10" xfId="1" applyFont="1" applyFill="1" applyBorder="1" applyAlignment="1">
      <alignment vertical="center" wrapText="1"/>
    </xf>
    <xf numFmtId="0" fontId="9" fillId="9" borderId="8" xfId="1" applyFont="1" applyFill="1" applyBorder="1" applyAlignment="1">
      <alignment vertical="center" wrapText="1"/>
    </xf>
    <xf numFmtId="0" fontId="9" fillId="9" borderId="3" xfId="1" applyFont="1" applyFill="1" applyBorder="1" applyAlignment="1">
      <alignment vertical="center" wrapText="1"/>
    </xf>
    <xf numFmtId="0" fontId="6" fillId="9" borderId="5" xfId="0" applyFont="1" applyFill="1" applyBorder="1" applyAlignment="1">
      <alignment vertical="center" wrapText="1"/>
    </xf>
    <xf numFmtId="0" fontId="8" fillId="9" borderId="3" xfId="1" applyFont="1" applyFill="1" applyBorder="1" applyAlignment="1">
      <alignment vertical="center" wrapText="1"/>
    </xf>
    <xf numFmtId="0" fontId="9" fillId="9" borderId="0" xfId="1" applyFont="1" applyFill="1" applyBorder="1" applyAlignment="1">
      <alignment vertical="center" wrapText="1"/>
    </xf>
    <xf numFmtId="0" fontId="8" fillId="9" borderId="5" xfId="1" applyFont="1" applyFill="1" applyBorder="1" applyAlignment="1">
      <alignment vertical="center" wrapText="1"/>
    </xf>
    <xf numFmtId="0" fontId="9" fillId="9" borderId="3" xfId="0" applyFont="1" applyFill="1" applyBorder="1" applyAlignment="1">
      <alignment vertical="center" wrapText="1"/>
    </xf>
    <xf numFmtId="0" fontId="9" fillId="9" borderId="7" xfId="1" applyFont="1" applyFill="1" applyBorder="1" applyAlignment="1">
      <alignment vertical="center" wrapText="1"/>
    </xf>
    <xf numFmtId="0" fontId="8" fillId="9" borderId="7" xfId="1" applyFont="1" applyFill="1" applyBorder="1" applyAlignment="1">
      <alignment vertical="center" wrapText="1"/>
    </xf>
    <xf numFmtId="0" fontId="9" fillId="9" borderId="13" xfId="1" applyFont="1" applyFill="1" applyBorder="1" applyAlignment="1">
      <alignment vertical="center" wrapText="1"/>
    </xf>
    <xf numFmtId="0" fontId="9" fillId="9" borderId="11" xfId="1" applyFont="1" applyFill="1" applyBorder="1" applyAlignment="1">
      <alignment vertical="center" wrapText="1"/>
    </xf>
    <xf numFmtId="0" fontId="9" fillId="9" borderId="0" xfId="0" applyFont="1" applyFill="1" applyAlignment="1">
      <alignment vertical="center" wrapText="1"/>
    </xf>
    <xf numFmtId="0" fontId="9" fillId="11" borderId="0" xfId="0" applyFont="1" applyFill="1" applyAlignment="1">
      <alignment vertical="center" wrapText="1"/>
    </xf>
    <xf numFmtId="0" fontId="17" fillId="5" borderId="0" xfId="0" applyFont="1" applyFill="1" applyAlignment="1">
      <alignment horizontal="center" vertical="center" wrapText="1"/>
    </xf>
    <xf numFmtId="0" fontId="11" fillId="0" borderId="0" xfId="0" applyFont="1" applyAlignment="1">
      <alignment vertical="center" wrapText="1"/>
    </xf>
    <xf numFmtId="0" fontId="0" fillId="0" borderId="0" xfId="0" pivotButton="1"/>
    <xf numFmtId="0" fontId="0" fillId="0" borderId="0" xfId="0" applyAlignment="1">
      <alignment horizontal="left"/>
    </xf>
    <xf numFmtId="9" fontId="0" fillId="0" borderId="0" xfId="2" applyFont="1"/>
    <xf numFmtId="0" fontId="9" fillId="0" borderId="2" xfId="1" applyFont="1" applyFill="1" applyBorder="1" applyAlignment="1">
      <alignment vertical="center" wrapText="1"/>
    </xf>
    <xf numFmtId="0" fontId="10" fillId="13" borderId="21" xfId="0" applyFont="1" applyFill="1" applyBorder="1" applyAlignment="1">
      <alignment horizontal="left"/>
    </xf>
    <xf numFmtId="0" fontId="9" fillId="9" borderId="14" xfId="1" applyFont="1" applyFill="1" applyBorder="1" applyAlignment="1">
      <alignment horizontal="left" vertical="center" wrapText="1"/>
    </xf>
    <xf numFmtId="0" fontId="10" fillId="13" borderId="21" xfId="0" applyFont="1" applyFill="1" applyBorder="1"/>
    <xf numFmtId="0" fontId="18" fillId="6" borderId="20" xfId="0" applyFont="1" applyFill="1" applyBorder="1" applyAlignment="1">
      <alignment horizontal="center" vertical="center" wrapText="1"/>
    </xf>
    <xf numFmtId="0" fontId="12" fillId="12" borderId="0" xfId="0" applyFont="1" applyFill="1" applyAlignment="1">
      <alignment vertical="center" wrapText="1"/>
    </xf>
    <xf numFmtId="0" fontId="9" fillId="9" borderId="14" xfId="0" applyFont="1" applyFill="1" applyBorder="1" applyAlignment="1">
      <alignment vertical="center" wrapText="1"/>
    </xf>
    <xf numFmtId="0" fontId="9" fillId="9" borderId="5" xfId="0" applyFont="1" applyFill="1" applyBorder="1" applyAlignment="1">
      <alignment vertical="center" wrapText="1"/>
    </xf>
    <xf numFmtId="0" fontId="9" fillId="9" borderId="12" xfId="0" applyFont="1" applyFill="1" applyBorder="1" applyAlignment="1">
      <alignment vertical="center" wrapText="1"/>
    </xf>
    <xf numFmtId="0" fontId="9" fillId="9" borderId="9" xfId="0" applyFont="1" applyFill="1" applyBorder="1" applyAlignment="1">
      <alignment vertical="center" wrapText="1"/>
    </xf>
    <xf numFmtId="0" fontId="9" fillId="0" borderId="0" xfId="1" applyFont="1" applyFill="1" applyBorder="1" applyAlignment="1">
      <alignment vertical="center" wrapText="1"/>
    </xf>
    <xf numFmtId="0" fontId="6" fillId="9"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8" fillId="9" borderId="1" xfId="1" applyFont="1" applyFill="1" applyBorder="1" applyAlignment="1">
      <alignment vertical="center" wrapText="1"/>
    </xf>
    <xf numFmtId="0" fontId="6" fillId="9" borderId="23" xfId="0" applyFont="1" applyFill="1" applyBorder="1" applyAlignment="1">
      <alignment vertical="center" wrapText="1"/>
    </xf>
    <xf numFmtId="0" fontId="8" fillId="9" borderId="23" xfId="1" applyFont="1" applyFill="1" applyBorder="1" applyAlignment="1">
      <alignment vertical="center" wrapText="1"/>
    </xf>
    <xf numFmtId="0" fontId="9" fillId="9" borderId="23" xfId="1" applyFont="1" applyFill="1" applyBorder="1" applyAlignment="1">
      <alignment vertical="center" wrapText="1"/>
    </xf>
    <xf numFmtId="0" fontId="8" fillId="9" borderId="24" xfId="1" applyFont="1" applyFill="1" applyBorder="1" applyAlignment="1">
      <alignment vertical="center" wrapText="1"/>
    </xf>
    <xf numFmtId="0" fontId="8" fillId="9" borderId="25" xfId="1" applyFont="1" applyFill="1" applyBorder="1" applyAlignment="1">
      <alignment vertical="center" wrapText="1"/>
    </xf>
    <xf numFmtId="0" fontId="8" fillId="9" borderId="13" xfId="1" applyFont="1" applyFill="1" applyBorder="1" applyAlignment="1">
      <alignment vertical="center" wrapText="1"/>
    </xf>
    <xf numFmtId="0" fontId="9" fillId="9" borderId="25" xfId="0" applyFont="1" applyFill="1" applyBorder="1" applyAlignment="1">
      <alignment vertical="center" wrapText="1"/>
    </xf>
    <xf numFmtId="0" fontId="9" fillId="9" borderId="24" xfId="0" applyFont="1" applyFill="1" applyBorder="1" applyAlignment="1">
      <alignment vertical="center" wrapText="1"/>
    </xf>
    <xf numFmtId="0" fontId="9" fillId="9" borderId="7" xfId="0" applyFont="1" applyFill="1" applyBorder="1" applyAlignment="1">
      <alignment vertical="center" wrapText="1"/>
    </xf>
    <xf numFmtId="0" fontId="9" fillId="9" borderId="2" xfId="0" applyFont="1" applyFill="1" applyBorder="1" applyAlignment="1">
      <alignment vertical="center" wrapText="1"/>
    </xf>
    <xf numFmtId="0" fontId="9" fillId="9" borderId="23" xfId="0" applyFont="1" applyFill="1" applyBorder="1" applyAlignment="1">
      <alignment vertical="center" wrapText="1"/>
    </xf>
    <xf numFmtId="0" fontId="9" fillId="9" borderId="10" xfId="0" applyFont="1" applyFill="1" applyBorder="1" applyAlignment="1">
      <alignment vertical="center" wrapText="1"/>
    </xf>
    <xf numFmtId="0" fontId="9" fillId="9" borderId="13" xfId="0" applyFont="1" applyFill="1" applyBorder="1" applyAlignment="1">
      <alignment vertical="center" wrapText="1"/>
    </xf>
    <xf numFmtId="0" fontId="9" fillId="9" borderId="1" xfId="0" applyFont="1" applyFill="1" applyBorder="1" applyAlignment="1">
      <alignment vertical="center" wrapText="1"/>
    </xf>
    <xf numFmtId="0" fontId="9" fillId="12" borderId="7" xfId="0" applyFont="1" applyFill="1" applyBorder="1" applyAlignment="1">
      <alignment vertical="center" wrapText="1"/>
    </xf>
    <xf numFmtId="0" fontId="19" fillId="2" borderId="20" xfId="0" applyFont="1" applyFill="1" applyBorder="1" applyAlignment="1">
      <alignment horizontal="center" vertical="center" wrapText="1"/>
    </xf>
    <xf numFmtId="0" fontId="8" fillId="9" borderId="26" xfId="1" applyFont="1" applyFill="1" applyBorder="1" applyAlignment="1">
      <alignment vertical="center" wrapText="1"/>
    </xf>
    <xf numFmtId="0" fontId="9" fillId="9" borderId="26" xfId="0" applyFont="1" applyFill="1" applyBorder="1" applyAlignment="1">
      <alignment vertical="center" wrapText="1"/>
    </xf>
    <xf numFmtId="0" fontId="8" fillId="9" borderId="11" xfId="1" applyFont="1" applyFill="1" applyBorder="1" applyAlignment="1">
      <alignment vertical="center" wrapText="1"/>
    </xf>
    <xf numFmtId="0" fontId="9" fillId="9" borderId="11" xfId="0" applyFont="1" applyFill="1" applyBorder="1" applyAlignment="1">
      <alignment vertical="center" wrapText="1"/>
    </xf>
    <xf numFmtId="0" fontId="9" fillId="12" borderId="14" xfId="0" applyFont="1" applyFill="1" applyBorder="1" applyAlignment="1">
      <alignment vertical="center" wrapText="1"/>
    </xf>
    <xf numFmtId="0" fontId="20" fillId="12" borderId="5" xfId="1" applyFont="1" applyFill="1" applyBorder="1" applyAlignment="1">
      <alignment vertical="center" wrapText="1"/>
    </xf>
    <xf numFmtId="0" fontId="20" fillId="12" borderId="14" xfId="1" applyFont="1" applyFill="1" applyBorder="1" applyAlignment="1">
      <alignment vertical="center" wrapText="1"/>
    </xf>
    <xf numFmtId="0" fontId="20" fillId="12" borderId="7" xfId="1" applyFont="1" applyFill="1" applyBorder="1" applyAlignment="1">
      <alignment vertical="center" wrapText="1"/>
    </xf>
    <xf numFmtId="0" fontId="19" fillId="3" borderId="0" xfId="0" applyFont="1" applyFill="1" applyAlignment="1">
      <alignment horizontal="center" vertical="center" wrapText="1"/>
    </xf>
    <xf numFmtId="0" fontId="19" fillId="4" borderId="20" xfId="0" applyFont="1" applyFill="1" applyBorder="1" applyAlignment="1">
      <alignment horizontal="center" vertical="center" wrapText="1"/>
    </xf>
    <xf numFmtId="0" fontId="21" fillId="9" borderId="0" xfId="0" applyFont="1" applyFill="1" applyAlignment="1">
      <alignment vertical="center" wrapText="1"/>
    </xf>
    <xf numFmtId="0" fontId="21" fillId="9" borderId="1" xfId="0" applyFont="1" applyFill="1" applyBorder="1" applyAlignment="1">
      <alignment vertical="center" wrapText="1"/>
    </xf>
    <xf numFmtId="0" fontId="21" fillId="11" borderId="0" xfId="0" applyFont="1" applyFill="1" applyAlignment="1">
      <alignment vertical="center" wrapText="1"/>
    </xf>
    <xf numFmtId="0" fontId="6" fillId="11" borderId="0" xfId="0" applyFont="1" applyFill="1" applyAlignment="1">
      <alignment vertical="center" wrapText="1"/>
    </xf>
    <xf numFmtId="0" fontId="8" fillId="11" borderId="26" xfId="1" applyFont="1" applyFill="1" applyBorder="1" applyAlignment="1">
      <alignment vertical="center" wrapText="1"/>
    </xf>
    <xf numFmtId="0" fontId="9" fillId="11" borderId="26" xfId="0" applyFont="1" applyFill="1" applyBorder="1" applyAlignment="1">
      <alignment vertical="center" wrapText="1"/>
    </xf>
    <xf numFmtId="0" fontId="8" fillId="11" borderId="14" xfId="1" applyFont="1" applyFill="1" applyBorder="1" applyAlignment="1">
      <alignment vertical="center" wrapText="1"/>
    </xf>
    <xf numFmtId="0" fontId="9" fillId="11" borderId="14" xfId="0" applyFont="1" applyFill="1" applyBorder="1" applyAlignment="1">
      <alignment vertical="center" wrapText="1"/>
    </xf>
    <xf numFmtId="0" fontId="8" fillId="11" borderId="2" xfId="1" applyFont="1" applyFill="1" applyBorder="1" applyAlignment="1">
      <alignment vertical="center" wrapText="1"/>
    </xf>
    <xf numFmtId="0" fontId="9" fillId="11" borderId="2" xfId="0" applyFont="1" applyFill="1" applyBorder="1" applyAlignment="1">
      <alignment vertical="center" wrapText="1"/>
    </xf>
    <xf numFmtId="0" fontId="12" fillId="14" borderId="0" xfId="0" applyFont="1" applyFill="1" applyAlignment="1">
      <alignment vertical="center" wrapText="1"/>
    </xf>
    <xf numFmtId="0" fontId="8" fillId="11" borderId="7" xfId="1" applyFont="1" applyFill="1" applyBorder="1" applyAlignment="1">
      <alignment vertical="center" wrapText="1"/>
    </xf>
    <xf numFmtId="0" fontId="9" fillId="11" borderId="7" xfId="0" applyFont="1" applyFill="1" applyBorder="1" applyAlignment="1">
      <alignment vertical="center" wrapText="1"/>
    </xf>
    <xf numFmtId="0" fontId="8" fillId="11" borderId="5" xfId="1" applyFont="1" applyFill="1" applyBorder="1" applyAlignment="1">
      <alignment vertical="center" wrapText="1"/>
    </xf>
    <xf numFmtId="0" fontId="9" fillId="11" borderId="5" xfId="0" applyFont="1" applyFill="1" applyBorder="1" applyAlignment="1">
      <alignment vertical="center" wrapText="1"/>
    </xf>
    <xf numFmtId="0" fontId="8" fillId="11" borderId="3" xfId="1" applyFont="1" applyFill="1" applyBorder="1" applyAlignment="1">
      <alignment vertical="center" wrapText="1"/>
    </xf>
    <xf numFmtId="0" fontId="9" fillId="11" borderId="3" xfId="0" applyFont="1" applyFill="1" applyBorder="1" applyAlignment="1">
      <alignment vertical="center" wrapText="1"/>
    </xf>
    <xf numFmtId="0" fontId="9" fillId="11" borderId="3" xfId="1" applyFont="1" applyFill="1" applyBorder="1" applyAlignment="1">
      <alignment vertical="center" wrapText="1"/>
    </xf>
    <xf numFmtId="0" fontId="6" fillId="11" borderId="5" xfId="0" applyFont="1" applyFill="1" applyBorder="1" applyAlignment="1">
      <alignment vertical="center" wrapText="1"/>
    </xf>
    <xf numFmtId="0" fontId="6" fillId="11" borderId="23" xfId="0" applyFont="1" applyFill="1" applyBorder="1" applyAlignment="1">
      <alignment vertical="center" wrapText="1"/>
    </xf>
    <xf numFmtId="0" fontId="8" fillId="11" borderId="23" xfId="1" applyFont="1" applyFill="1" applyBorder="1" applyAlignment="1">
      <alignment vertical="center" wrapText="1"/>
    </xf>
    <xf numFmtId="0" fontId="9" fillId="11" borderId="23" xfId="0" applyFont="1" applyFill="1" applyBorder="1" applyAlignment="1">
      <alignment vertical="center" wrapText="1"/>
    </xf>
    <xf numFmtId="0" fontId="9" fillId="11" borderId="11" xfId="0" applyFont="1" applyFill="1" applyBorder="1" applyAlignment="1">
      <alignment vertical="center" wrapText="1"/>
    </xf>
    <xf numFmtId="0" fontId="21" fillId="11" borderId="1" xfId="0" applyFont="1" applyFill="1" applyBorder="1" applyAlignment="1">
      <alignment vertical="center" wrapText="1"/>
    </xf>
    <xf numFmtId="0" fontId="6" fillId="11" borderId="1" xfId="0" applyFont="1" applyFill="1" applyBorder="1" applyAlignment="1">
      <alignment vertical="center" wrapText="1"/>
    </xf>
    <xf numFmtId="0" fontId="8" fillId="11" borderId="1" xfId="1" applyFont="1" applyFill="1" applyBorder="1" applyAlignment="1">
      <alignment vertical="center" wrapText="1"/>
    </xf>
    <xf numFmtId="0" fontId="9" fillId="11" borderId="1" xfId="0" applyFont="1" applyFill="1" applyBorder="1" applyAlignment="1">
      <alignment vertical="center" wrapText="1"/>
    </xf>
    <xf numFmtId="0" fontId="8" fillId="11" borderId="0" xfId="1" applyFont="1" applyFill="1" applyBorder="1" applyAlignment="1">
      <alignment vertical="center" wrapText="1"/>
    </xf>
    <xf numFmtId="0" fontId="8" fillId="11" borderId="9" xfId="1" applyFont="1" applyFill="1" applyBorder="1" applyAlignment="1">
      <alignment vertical="center" wrapText="1"/>
    </xf>
    <xf numFmtId="0" fontId="9" fillId="11" borderId="9" xfId="0" applyFont="1" applyFill="1" applyBorder="1" applyAlignment="1">
      <alignment vertical="center" wrapText="1"/>
    </xf>
    <xf numFmtId="0" fontId="8" fillId="11" borderId="12" xfId="1" applyFont="1" applyFill="1" applyBorder="1" applyAlignment="1">
      <alignment vertical="center" wrapText="1"/>
    </xf>
    <xf numFmtId="0" fontId="9" fillId="11" borderId="12" xfId="0" applyFont="1" applyFill="1" applyBorder="1" applyAlignment="1">
      <alignment vertical="center" wrapText="1"/>
    </xf>
    <xf numFmtId="0" fontId="9" fillId="11" borderId="10" xfId="0" applyFont="1" applyFill="1" applyBorder="1" applyAlignment="1">
      <alignment vertical="center" wrapText="1"/>
    </xf>
    <xf numFmtId="0" fontId="8" fillId="11" borderId="13" xfId="1" applyFont="1" applyFill="1" applyBorder="1" applyAlignment="1">
      <alignment vertical="center" wrapText="1"/>
    </xf>
    <xf numFmtId="0" fontId="9" fillId="11" borderId="13" xfId="0" applyFont="1" applyFill="1" applyBorder="1" applyAlignment="1">
      <alignment vertical="center" wrapText="1"/>
    </xf>
    <xf numFmtId="0" fontId="8" fillId="11" borderId="24" xfId="1" applyFont="1" applyFill="1" applyBorder="1" applyAlignment="1">
      <alignment vertical="center" wrapText="1"/>
    </xf>
    <xf numFmtId="0" fontId="9" fillId="11" borderId="6" xfId="0" applyFont="1" applyFill="1" applyBorder="1" applyAlignment="1">
      <alignment vertical="center" wrapText="1"/>
    </xf>
    <xf numFmtId="0" fontId="8" fillId="11" borderId="19" xfId="1" applyFont="1" applyFill="1" applyBorder="1" applyAlignment="1">
      <alignment vertical="center" wrapText="1"/>
    </xf>
    <xf numFmtId="0" fontId="9" fillId="11" borderId="19" xfId="0" applyFont="1" applyFill="1" applyBorder="1" applyAlignment="1">
      <alignment vertical="center" wrapText="1"/>
    </xf>
    <xf numFmtId="0" fontId="17" fillId="2" borderId="20" xfId="0" applyFont="1" applyFill="1" applyBorder="1" applyAlignment="1">
      <alignment horizontal="center" vertical="center" wrapText="1"/>
    </xf>
    <xf numFmtId="0" fontId="8" fillId="9" borderId="29" xfId="1" applyFont="1" applyFill="1" applyBorder="1" applyAlignment="1">
      <alignment vertical="center" wrapText="1"/>
    </xf>
    <xf numFmtId="0" fontId="6" fillId="9" borderId="32" xfId="0" applyFont="1" applyFill="1" applyBorder="1" applyAlignment="1">
      <alignment vertical="center" wrapText="1"/>
    </xf>
    <xf numFmtId="0" fontId="9" fillId="11" borderId="24" xfId="0" applyFont="1" applyFill="1" applyBorder="1" applyAlignment="1">
      <alignment vertical="center" wrapText="1"/>
    </xf>
    <xf numFmtId="0" fontId="17" fillId="8" borderId="0" xfId="0" applyFont="1" applyFill="1" applyAlignment="1">
      <alignment horizontal="center" vertical="center" wrapText="1"/>
    </xf>
    <xf numFmtId="0" fontId="17" fillId="16" borderId="0" xfId="0" applyFont="1" applyFill="1" applyAlignment="1">
      <alignment horizontal="center" vertical="center" wrapText="1"/>
    </xf>
    <xf numFmtId="9" fontId="9" fillId="9" borderId="0" xfId="0" applyNumberFormat="1" applyFont="1" applyFill="1" applyAlignment="1">
      <alignment vertical="center" wrapText="1"/>
    </xf>
    <xf numFmtId="0" fontId="9" fillId="9" borderId="25" xfId="0" applyFont="1" applyFill="1" applyBorder="1" applyAlignment="1">
      <alignment horizontal="left" vertical="center" wrapText="1"/>
    </xf>
    <xf numFmtId="0" fontId="9" fillId="9" borderId="5" xfId="0" applyFont="1" applyFill="1" applyBorder="1" applyAlignment="1">
      <alignment horizontal="left" vertical="center" wrapText="1"/>
    </xf>
    <xf numFmtId="0" fontId="9" fillId="9" borderId="24" xfId="0" applyFont="1" applyFill="1" applyBorder="1" applyAlignment="1">
      <alignment horizontal="left" vertical="center" wrapText="1"/>
    </xf>
    <xf numFmtId="0" fontId="9" fillId="9" borderId="3" xfId="0" applyFont="1" applyFill="1" applyBorder="1" applyAlignment="1">
      <alignment horizontal="left" vertical="center" wrapText="1"/>
    </xf>
    <xf numFmtId="0" fontId="9" fillId="9" borderId="7" xfId="0" applyFont="1" applyFill="1" applyBorder="1" applyAlignment="1">
      <alignment horizontal="left" vertical="center" wrapText="1"/>
    </xf>
    <xf numFmtId="0" fontId="9" fillId="9" borderId="2" xfId="0" applyFont="1" applyFill="1" applyBorder="1" applyAlignment="1">
      <alignment horizontal="left" vertical="center" wrapText="1"/>
    </xf>
    <xf numFmtId="0" fontId="9" fillId="9" borderId="14" xfId="0" applyFont="1" applyFill="1" applyBorder="1" applyAlignment="1">
      <alignment horizontal="left" vertical="center" wrapText="1"/>
    </xf>
    <xf numFmtId="0" fontId="9" fillId="9" borderId="23" xfId="0" applyFont="1" applyFill="1" applyBorder="1" applyAlignment="1">
      <alignment horizontal="left" vertical="center" wrapText="1"/>
    </xf>
    <xf numFmtId="0" fontId="9" fillId="9" borderId="12"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9" xfId="0" applyFont="1" applyFill="1" applyBorder="1" applyAlignment="1">
      <alignment horizontal="left" vertical="center" wrapText="1"/>
    </xf>
    <xf numFmtId="0" fontId="9" fillId="9" borderId="0" xfId="0" applyFont="1" applyFill="1" applyAlignment="1">
      <alignment horizontal="left" vertical="center" wrapText="1"/>
    </xf>
    <xf numFmtId="0" fontId="9" fillId="9" borderId="1" xfId="0" applyFont="1" applyFill="1" applyBorder="1" applyAlignment="1">
      <alignment horizontal="left" vertical="center" wrapText="1"/>
    </xf>
    <xf numFmtId="0" fontId="9" fillId="11" borderId="14"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9" fillId="11" borderId="7" xfId="0" applyFont="1" applyFill="1" applyBorder="1" applyAlignment="1">
      <alignment horizontal="left" vertical="center" wrapText="1"/>
    </xf>
    <xf numFmtId="0" fontId="9" fillId="11" borderId="3" xfId="0" applyFont="1" applyFill="1" applyBorder="1" applyAlignment="1">
      <alignment horizontal="left" vertical="center" wrapText="1"/>
    </xf>
    <xf numFmtId="0" fontId="9" fillId="9" borderId="12" xfId="1" applyFont="1" applyFill="1" applyBorder="1" applyAlignment="1">
      <alignment horizontal="left" vertical="center" wrapText="1"/>
    </xf>
    <xf numFmtId="0" fontId="9" fillId="9" borderId="11" xfId="0" applyFont="1" applyFill="1" applyBorder="1" applyAlignment="1">
      <alignment horizontal="left" vertical="center" wrapText="1"/>
    </xf>
    <xf numFmtId="0" fontId="9" fillId="11" borderId="0" xfId="0" applyFont="1" applyFill="1" applyAlignment="1">
      <alignment horizontal="left" vertical="center" wrapText="1"/>
    </xf>
    <xf numFmtId="0" fontId="9" fillId="11" borderId="9" xfId="0" applyFont="1" applyFill="1" applyBorder="1" applyAlignment="1">
      <alignment horizontal="left" vertical="center" wrapText="1"/>
    </xf>
    <xf numFmtId="0" fontId="0" fillId="0" borderId="0" xfId="0" applyAlignment="1">
      <alignment horizontal="left" indent="1"/>
    </xf>
    <xf numFmtId="0" fontId="0" fillId="18" borderId="0" xfId="0" applyFill="1"/>
    <xf numFmtId="0" fontId="12" fillId="12" borderId="23" xfId="0" applyFont="1" applyFill="1" applyBorder="1" applyAlignment="1">
      <alignment vertical="center" wrapText="1"/>
    </xf>
    <xf numFmtId="0" fontId="8" fillId="9" borderId="32" xfId="1" applyFont="1" applyFill="1" applyBorder="1" applyAlignment="1">
      <alignment vertical="center" wrapText="1"/>
    </xf>
    <xf numFmtId="0" fontId="8" fillId="11" borderId="8" xfId="1" applyFont="1" applyFill="1" applyBorder="1" applyAlignment="1">
      <alignment vertical="center" wrapText="1"/>
    </xf>
    <xf numFmtId="0" fontId="8" fillId="9" borderId="31" xfId="1" applyFont="1" applyFill="1" applyBorder="1" applyAlignment="1">
      <alignment vertical="center" wrapText="1"/>
    </xf>
    <xf numFmtId="0" fontId="9" fillId="9" borderId="23" xfId="1" applyFont="1" applyFill="1" applyBorder="1" applyAlignment="1">
      <alignment horizontal="left" vertical="center" wrapText="1"/>
    </xf>
    <xf numFmtId="0" fontId="9" fillId="9" borderId="0" xfId="1" applyFont="1" applyFill="1" applyBorder="1" applyAlignment="1">
      <alignment horizontal="left" vertical="center" wrapText="1"/>
    </xf>
    <xf numFmtId="0" fontId="9" fillId="0" borderId="14" xfId="1" applyFont="1" applyFill="1" applyBorder="1" applyAlignment="1">
      <alignment vertical="center" wrapText="1"/>
    </xf>
    <xf numFmtId="0" fontId="9" fillId="9" borderId="0" xfId="1" applyFont="1" applyFill="1" applyBorder="1" applyAlignment="1">
      <alignment horizontal="left" vertical="top" wrapText="1"/>
    </xf>
    <xf numFmtId="9" fontId="0" fillId="0" borderId="0" xfId="0" applyNumberFormat="1"/>
    <xf numFmtId="9" fontId="10" fillId="0" borderId="0" xfId="0" applyNumberFormat="1" applyFont="1" applyAlignment="1">
      <alignment horizontal="left"/>
    </xf>
    <xf numFmtId="0" fontId="0" fillId="0" borderId="0" xfId="0" applyAlignment="1">
      <alignment horizontal="right"/>
    </xf>
    <xf numFmtId="0" fontId="9" fillId="9" borderId="2" xfId="1" applyFont="1" applyFill="1" applyBorder="1" applyAlignment="1">
      <alignment horizontal="left" vertical="center" wrapText="1"/>
    </xf>
    <xf numFmtId="0" fontId="9" fillId="0" borderId="5" xfId="1" applyFont="1" applyFill="1" applyBorder="1" applyAlignment="1">
      <alignment vertical="center" wrapText="1"/>
    </xf>
    <xf numFmtId="0" fontId="9" fillId="9" borderId="14" xfId="0" applyFont="1" applyFill="1" applyBorder="1" applyAlignment="1">
      <alignment horizontal="left" vertical="top" wrapText="1"/>
    </xf>
    <xf numFmtId="0" fontId="19" fillId="2" borderId="20" xfId="0" applyFont="1" applyFill="1" applyBorder="1" applyAlignment="1">
      <alignment horizontal="left" vertical="top" wrapText="1"/>
    </xf>
    <xf numFmtId="0" fontId="9" fillId="9" borderId="0" xfId="0" applyFont="1" applyFill="1" applyAlignment="1">
      <alignment horizontal="left" vertical="top" wrapText="1"/>
    </xf>
    <xf numFmtId="0" fontId="9" fillId="9" borderId="2" xfId="0" applyFont="1" applyFill="1" applyBorder="1" applyAlignment="1">
      <alignment horizontal="left" vertical="top" wrapText="1"/>
    </xf>
    <xf numFmtId="0" fontId="9" fillId="11" borderId="14" xfId="0" applyFont="1" applyFill="1" applyBorder="1" applyAlignment="1">
      <alignment horizontal="left" vertical="top" wrapText="1"/>
    </xf>
    <xf numFmtId="0" fontId="9" fillId="9" borderId="13" xfId="0" applyFont="1" applyFill="1" applyBorder="1" applyAlignment="1">
      <alignment horizontal="left" vertical="top" wrapText="1"/>
    </xf>
    <xf numFmtId="0" fontId="9" fillId="9" borderId="3" xfId="0" applyFont="1" applyFill="1" applyBorder="1" applyAlignment="1">
      <alignment horizontal="left" vertical="top" wrapText="1"/>
    </xf>
    <xf numFmtId="0" fontId="9" fillId="11" borderId="13" xfId="0" applyFont="1" applyFill="1" applyBorder="1" applyAlignment="1">
      <alignment horizontal="left" vertical="top" wrapText="1"/>
    </xf>
    <xf numFmtId="0" fontId="9" fillId="11" borderId="1" xfId="0" applyFont="1" applyFill="1" applyBorder="1" applyAlignment="1">
      <alignment horizontal="left" vertical="top" wrapText="1"/>
    </xf>
    <xf numFmtId="0" fontId="9" fillId="11" borderId="7" xfId="0" applyFont="1" applyFill="1" applyBorder="1" applyAlignment="1">
      <alignment horizontal="left" vertical="top" wrapText="1"/>
    </xf>
    <xf numFmtId="0" fontId="9" fillId="9" borderId="14" xfId="1" applyFont="1" applyFill="1" applyBorder="1" applyAlignment="1">
      <alignment horizontal="left" vertical="top" wrapText="1"/>
    </xf>
    <xf numFmtId="0" fontId="9" fillId="9" borderId="23" xfId="0" applyFont="1" applyFill="1" applyBorder="1" applyAlignment="1">
      <alignment horizontal="left" vertical="top" wrapText="1"/>
    </xf>
    <xf numFmtId="0" fontId="9" fillId="11" borderId="2" xfId="0" applyFont="1" applyFill="1" applyBorder="1" applyAlignment="1">
      <alignment horizontal="left" vertical="top" wrapText="1"/>
    </xf>
    <xf numFmtId="0" fontId="9" fillId="11" borderId="26" xfId="0" applyFont="1" applyFill="1" applyBorder="1" applyAlignment="1">
      <alignment horizontal="left" vertical="top" wrapText="1"/>
    </xf>
    <xf numFmtId="0" fontId="9" fillId="11" borderId="0" xfId="0" applyFont="1" applyFill="1" applyAlignment="1">
      <alignment horizontal="left" vertical="top" wrapText="1"/>
    </xf>
    <xf numFmtId="0" fontId="9" fillId="11" borderId="5" xfId="0" applyFont="1" applyFill="1" applyBorder="1" applyAlignment="1">
      <alignment horizontal="left" vertical="top" wrapText="1"/>
    </xf>
    <xf numFmtId="0" fontId="9" fillId="11" borderId="24" xfId="0" applyFont="1" applyFill="1" applyBorder="1" applyAlignment="1">
      <alignment horizontal="left" vertical="top" wrapText="1"/>
    </xf>
    <xf numFmtId="0" fontId="9" fillId="11" borderId="12" xfId="0" applyFont="1" applyFill="1" applyBorder="1" applyAlignment="1">
      <alignment horizontal="left" vertical="top" wrapText="1"/>
    </xf>
    <xf numFmtId="0" fontId="9" fillId="11" borderId="23"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26" xfId="0" applyFont="1" applyFill="1" applyBorder="1" applyAlignment="1">
      <alignment horizontal="left" vertical="top" wrapText="1"/>
    </xf>
    <xf numFmtId="0" fontId="9" fillId="11" borderId="9" xfId="0" applyFont="1" applyFill="1" applyBorder="1" applyAlignment="1">
      <alignment horizontal="left" vertical="top" wrapText="1"/>
    </xf>
    <xf numFmtId="0" fontId="9" fillId="11" borderId="3" xfId="0" applyFont="1" applyFill="1" applyBorder="1" applyAlignment="1">
      <alignment horizontal="left" vertical="top" wrapText="1"/>
    </xf>
    <xf numFmtId="0" fontId="9" fillId="14" borderId="14" xfId="0" applyFont="1" applyFill="1" applyBorder="1" applyAlignment="1">
      <alignment horizontal="left" vertical="top" wrapText="1"/>
    </xf>
    <xf numFmtId="0" fontId="9" fillId="12" borderId="5" xfId="0" applyFont="1" applyFill="1" applyBorder="1" applyAlignment="1">
      <alignment horizontal="left" vertical="top" wrapText="1"/>
    </xf>
    <xf numFmtId="0" fontId="9" fillId="9" borderId="11" xfId="1" applyFont="1" applyFill="1" applyBorder="1" applyAlignment="1">
      <alignment horizontal="left" vertical="top" wrapText="1"/>
    </xf>
    <xf numFmtId="0" fontId="9" fillId="12" borderId="14" xfId="0" applyFont="1" applyFill="1" applyBorder="1" applyAlignment="1">
      <alignment horizontal="left" vertical="top" wrapText="1"/>
    </xf>
    <xf numFmtId="0" fontId="9" fillId="12" borderId="7" xfId="0" applyFont="1" applyFill="1" applyBorder="1" applyAlignment="1">
      <alignment horizontal="left" vertical="top" wrapText="1"/>
    </xf>
    <xf numFmtId="0" fontId="7" fillId="9" borderId="0" xfId="0" applyFont="1" applyFill="1" applyAlignment="1">
      <alignment horizontal="left" vertical="top" wrapText="1"/>
    </xf>
    <xf numFmtId="0" fontId="10" fillId="19" borderId="0" xfId="0" applyFont="1" applyFill="1"/>
    <xf numFmtId="9" fontId="10" fillId="19" borderId="0" xfId="0" applyNumberFormat="1" applyFont="1" applyFill="1"/>
    <xf numFmtId="0" fontId="9" fillId="9" borderId="7" xfId="1" applyFont="1" applyFill="1" applyBorder="1" applyAlignment="1">
      <alignment horizontal="left" vertical="top" wrapText="1"/>
    </xf>
    <xf numFmtId="0" fontId="9" fillId="11" borderId="3" xfId="1" applyFont="1" applyFill="1" applyBorder="1" applyAlignment="1">
      <alignment horizontal="left" vertical="top" wrapText="1"/>
    </xf>
    <xf numFmtId="0" fontId="22" fillId="0" borderId="0" xfId="0" applyFont="1" applyAlignment="1">
      <alignment vertical="center" wrapText="1"/>
    </xf>
    <xf numFmtId="0" fontId="9" fillId="0" borderId="9" xfId="1" applyFont="1" applyFill="1" applyBorder="1" applyAlignment="1">
      <alignment vertical="center" wrapText="1"/>
    </xf>
    <xf numFmtId="0" fontId="9" fillId="0" borderId="1" xfId="1" applyFont="1" applyFill="1" applyBorder="1" applyAlignment="1">
      <alignment vertical="center" wrapText="1"/>
    </xf>
    <xf numFmtId="0" fontId="9" fillId="0" borderId="3" xfId="1" applyFont="1" applyFill="1" applyBorder="1" applyAlignment="1">
      <alignment vertical="center" wrapText="1"/>
    </xf>
    <xf numFmtId="0" fontId="9" fillId="0" borderId="11" xfId="1" applyFont="1" applyFill="1" applyBorder="1" applyAlignment="1">
      <alignment vertical="center" wrapText="1"/>
    </xf>
    <xf numFmtId="0" fontId="9" fillId="0" borderId="24" xfId="1" applyFont="1" applyFill="1" applyBorder="1" applyAlignment="1">
      <alignment vertical="center" wrapText="1"/>
    </xf>
    <xf numFmtId="0" fontId="9" fillId="20" borderId="0" xfId="0" applyFont="1" applyFill="1" applyAlignment="1">
      <alignment horizontal="left" vertical="top" wrapText="1"/>
    </xf>
    <xf numFmtId="0" fontId="9" fillId="20" borderId="0" xfId="0" applyFont="1" applyFill="1" applyAlignment="1">
      <alignment horizontal="right" vertical="center" wrapText="1"/>
    </xf>
    <xf numFmtId="0" fontId="9" fillId="20" borderId="0" xfId="0" applyFont="1" applyFill="1" applyAlignment="1">
      <alignment vertical="center" wrapText="1"/>
    </xf>
    <xf numFmtId="0" fontId="0" fillId="20" borderId="0" xfId="0" applyFill="1"/>
    <xf numFmtId="9" fontId="9" fillId="20" borderId="0" xfId="0" applyNumberFormat="1" applyFont="1" applyFill="1" applyAlignment="1">
      <alignment vertical="center" wrapText="1"/>
    </xf>
    <xf numFmtId="0" fontId="23" fillId="0" borderId="0" xfId="0" applyFont="1"/>
    <xf numFmtId="0" fontId="24" fillId="17" borderId="20" xfId="0" applyFont="1" applyFill="1" applyBorder="1" applyAlignment="1">
      <alignment horizontal="center" vertical="center" wrapText="1"/>
    </xf>
    <xf numFmtId="0" fontId="24" fillId="15" borderId="20" xfId="0" applyFont="1" applyFill="1" applyBorder="1" applyAlignment="1">
      <alignment horizontal="center" vertical="center" wrapText="1"/>
    </xf>
    <xf numFmtId="0" fontId="10" fillId="21" borderId="0" xfId="0" applyFont="1" applyFill="1"/>
    <xf numFmtId="0" fontId="0" fillId="21" borderId="0" xfId="0" applyFill="1"/>
    <xf numFmtId="0" fontId="24" fillId="23" borderId="20" xfId="0" applyFont="1" applyFill="1" applyBorder="1" applyAlignment="1">
      <alignment horizontal="center" vertical="center" wrapText="1"/>
    </xf>
    <xf numFmtId="0" fontId="25" fillId="22" borderId="0" xfId="0" applyFont="1" applyFill="1" applyAlignment="1">
      <alignment horizontal="center" vertical="center" wrapText="1"/>
    </xf>
    <xf numFmtId="9" fontId="9" fillId="0" borderId="0" xfId="0" applyNumberFormat="1" applyFont="1" applyAlignment="1">
      <alignment vertical="center" wrapText="1"/>
    </xf>
    <xf numFmtId="0" fontId="5" fillId="9" borderId="0" xfId="1" applyFill="1" applyBorder="1" applyAlignment="1">
      <alignment vertical="center" wrapText="1"/>
    </xf>
    <xf numFmtId="0" fontId="10" fillId="13" borderId="0" xfId="0" applyFont="1" applyFill="1"/>
    <xf numFmtId="0" fontId="10" fillId="13" borderId="33" xfId="0" applyFont="1" applyFill="1" applyBorder="1"/>
    <xf numFmtId="0" fontId="10" fillId="0" borderId="33" xfId="0" applyFont="1" applyBorder="1"/>
    <xf numFmtId="0" fontId="10" fillId="0" borderId="33" xfId="0" applyFont="1" applyBorder="1" applyAlignment="1">
      <alignment horizontal="left"/>
    </xf>
    <xf numFmtId="0" fontId="10" fillId="24" borderId="0" xfId="0" applyFont="1" applyFill="1"/>
    <xf numFmtId="0" fontId="10" fillId="24" borderId="33" xfId="0" applyFont="1" applyFill="1" applyBorder="1"/>
    <xf numFmtId="0" fontId="0" fillId="24" borderId="0" xfId="0" applyFill="1"/>
    <xf numFmtId="0" fontId="5" fillId="9" borderId="14" xfId="1" applyFill="1" applyBorder="1" applyAlignment="1">
      <alignment vertical="center" wrapText="1"/>
    </xf>
    <xf numFmtId="0" fontId="9" fillId="10" borderId="14" xfId="0" applyFont="1" applyFill="1" applyBorder="1" applyAlignment="1">
      <alignment vertical="center" wrapText="1"/>
    </xf>
    <xf numFmtId="0" fontId="0" fillId="0" borderId="0" xfId="0" applyAlignment="1">
      <alignment wrapText="1"/>
    </xf>
    <xf numFmtId="0" fontId="10" fillId="0" borderId="0" xfId="0" applyFont="1" applyAlignment="1">
      <alignment wrapText="1"/>
    </xf>
    <xf numFmtId="0" fontId="9" fillId="21" borderId="0" xfId="0" applyFont="1" applyFill="1" applyAlignment="1">
      <alignment horizontal="left" vertical="top" wrapText="1"/>
    </xf>
    <xf numFmtId="0" fontId="9" fillId="21" borderId="0" xfId="0" applyFont="1" applyFill="1" applyAlignment="1">
      <alignment vertical="center" wrapText="1"/>
    </xf>
    <xf numFmtId="9" fontId="9" fillId="21" borderId="0" xfId="0" applyNumberFormat="1" applyFont="1" applyFill="1" applyAlignment="1">
      <alignment vertical="center" wrapText="1"/>
    </xf>
    <xf numFmtId="0" fontId="8" fillId="9" borderId="19" xfId="1" applyFont="1" applyFill="1" applyBorder="1" applyAlignment="1">
      <alignment vertical="center" wrapText="1"/>
    </xf>
    <xf numFmtId="0" fontId="12" fillId="12" borderId="5" xfId="0" applyFont="1" applyFill="1" applyBorder="1" applyAlignment="1">
      <alignment vertical="center" wrapText="1"/>
    </xf>
    <xf numFmtId="0" fontId="8" fillId="9" borderId="7" xfId="1" applyFont="1" applyFill="1" applyBorder="1" applyAlignment="1">
      <alignment vertical="top" wrapText="1"/>
    </xf>
    <xf numFmtId="0" fontId="20" fillId="14" borderId="9" xfId="1" applyFont="1" applyFill="1" applyBorder="1" applyAlignment="1">
      <alignment vertical="center" wrapText="1"/>
    </xf>
    <xf numFmtId="0" fontId="8" fillId="9" borderId="22" xfId="1" applyFont="1" applyFill="1" applyBorder="1" applyAlignment="1">
      <alignment vertical="center" wrapText="1"/>
    </xf>
    <xf numFmtId="0" fontId="8" fillId="9" borderId="8" xfId="1" applyFont="1" applyFill="1" applyBorder="1" applyAlignment="1">
      <alignment vertical="top" wrapText="1"/>
    </xf>
    <xf numFmtId="0" fontId="20" fillId="14" borderId="14" xfId="1" applyFont="1" applyFill="1" applyBorder="1" applyAlignment="1">
      <alignment vertical="center" wrapText="1"/>
    </xf>
    <xf numFmtId="0" fontId="8" fillId="9" borderId="0" xfId="1" applyFont="1" applyFill="1" applyBorder="1" applyAlignment="1">
      <alignment vertical="top" wrapText="1"/>
    </xf>
    <xf numFmtId="0" fontId="8" fillId="9" borderId="27" xfId="1" applyFont="1" applyFill="1" applyBorder="1" applyAlignment="1">
      <alignment vertical="center" wrapText="1"/>
    </xf>
    <xf numFmtId="0" fontId="9" fillId="9" borderId="24" xfId="0" applyFont="1" applyFill="1" applyBorder="1" applyAlignment="1">
      <alignment horizontal="left" vertical="top" wrapText="1"/>
    </xf>
    <xf numFmtId="0" fontId="9" fillId="9" borderId="32" xfId="0" applyFont="1" applyFill="1" applyBorder="1" applyAlignment="1">
      <alignment horizontal="left" vertical="center" wrapText="1"/>
    </xf>
    <xf numFmtId="0" fontId="9" fillId="9" borderId="2" xfId="1" applyFont="1" applyFill="1" applyBorder="1" applyAlignment="1">
      <alignment horizontal="left" vertical="top" wrapText="1"/>
    </xf>
    <xf numFmtId="0" fontId="9" fillId="9" borderId="31" xfId="0" applyFont="1" applyFill="1" applyBorder="1" applyAlignment="1">
      <alignment horizontal="left" vertical="center" wrapText="1"/>
    </xf>
    <xf numFmtId="0" fontId="9" fillId="9" borderId="10" xfId="0" applyFont="1" applyFill="1" applyBorder="1" applyAlignment="1">
      <alignment horizontal="left" vertical="top" wrapText="1"/>
    </xf>
    <xf numFmtId="0" fontId="9" fillId="9" borderId="19" xfId="0" applyFont="1" applyFill="1" applyBorder="1" applyAlignment="1">
      <alignment horizontal="left" vertical="top" wrapText="1"/>
    </xf>
    <xf numFmtId="0" fontId="9" fillId="14" borderId="5" xfId="0" applyFont="1" applyFill="1" applyBorder="1" applyAlignment="1">
      <alignment horizontal="left" vertical="top" wrapText="1"/>
    </xf>
    <xf numFmtId="0" fontId="9" fillId="14" borderId="12" xfId="0" applyFont="1" applyFill="1" applyBorder="1" applyAlignment="1">
      <alignment horizontal="left" vertical="top" wrapText="1"/>
    </xf>
    <xf numFmtId="0" fontId="9" fillId="9" borderId="22" xfId="0" applyFont="1" applyFill="1" applyBorder="1" applyAlignment="1">
      <alignment horizontal="left" vertical="center" wrapText="1"/>
    </xf>
    <xf numFmtId="0" fontId="9" fillId="9" borderId="8" xfId="1" applyFont="1" applyFill="1" applyBorder="1" applyAlignment="1">
      <alignment horizontal="left" vertical="top" wrapText="1"/>
    </xf>
    <xf numFmtId="0" fontId="9" fillId="9" borderId="11" xfId="0" applyFont="1" applyFill="1" applyBorder="1" applyAlignment="1">
      <alignment horizontal="left" vertical="top" wrapText="1"/>
    </xf>
    <xf numFmtId="0" fontId="9" fillId="11" borderId="24" xfId="0" applyFont="1" applyFill="1" applyBorder="1" applyAlignment="1">
      <alignment horizontal="left" vertical="center" wrapText="1"/>
    </xf>
    <xf numFmtId="0" fontId="9" fillId="11" borderId="10" xfId="0" applyFont="1" applyFill="1" applyBorder="1" applyAlignment="1">
      <alignment horizontal="left" vertical="center" wrapText="1"/>
    </xf>
    <xf numFmtId="0" fontId="9" fillId="14" borderId="11" xfId="0" applyFont="1" applyFill="1" applyBorder="1" applyAlignment="1">
      <alignment horizontal="left" vertical="top" wrapText="1"/>
    </xf>
    <xf numFmtId="0" fontId="9" fillId="11" borderId="19" xfId="0" applyFont="1" applyFill="1" applyBorder="1" applyAlignment="1">
      <alignment horizontal="left" vertical="top" wrapText="1"/>
    </xf>
    <xf numFmtId="0" fontId="9" fillId="9" borderId="27" xfId="0" applyFont="1" applyFill="1" applyBorder="1" applyAlignment="1">
      <alignment horizontal="left" vertical="center" wrapText="1"/>
    </xf>
    <xf numFmtId="0" fontId="9" fillId="9" borderId="32" xfId="0" applyFont="1" applyFill="1" applyBorder="1" applyAlignment="1">
      <alignment vertical="center" wrapText="1"/>
    </xf>
    <xf numFmtId="0" fontId="9" fillId="9" borderId="31" xfId="0" applyFont="1" applyFill="1" applyBorder="1" applyAlignment="1">
      <alignment vertical="center" wrapText="1"/>
    </xf>
    <xf numFmtId="0" fontId="9" fillId="9" borderId="19" xfId="0" applyFont="1" applyFill="1" applyBorder="1" applyAlignment="1">
      <alignment vertical="center" wrapText="1"/>
    </xf>
    <xf numFmtId="0" fontId="9" fillId="14" borderId="12" xfId="0" applyFont="1" applyFill="1" applyBorder="1" applyAlignment="1">
      <alignment vertical="center" wrapText="1"/>
    </xf>
    <xf numFmtId="0" fontId="9" fillId="9" borderId="27" xfId="0" applyFont="1" applyFill="1" applyBorder="1" applyAlignment="1">
      <alignment vertical="center" wrapText="1"/>
    </xf>
    <xf numFmtId="0" fontId="28" fillId="9" borderId="0" xfId="0" applyFont="1" applyFill="1" applyAlignment="1">
      <alignment vertical="center" wrapText="1"/>
    </xf>
    <xf numFmtId="0" fontId="29" fillId="9" borderId="2" xfId="1" applyFont="1" applyFill="1" applyBorder="1" applyAlignment="1">
      <alignment vertical="center" wrapText="1"/>
    </xf>
    <xf numFmtId="0" fontId="29" fillId="9" borderId="9" xfId="0" applyFont="1" applyFill="1" applyBorder="1" applyAlignment="1">
      <alignment vertical="center" wrapText="1"/>
    </xf>
    <xf numFmtId="0" fontId="29" fillId="9" borderId="0" xfId="0" applyFont="1" applyFill="1" applyAlignment="1">
      <alignment vertical="center" wrapText="1"/>
    </xf>
    <xf numFmtId="0" fontId="29" fillId="9" borderId="22" xfId="0" applyFont="1" applyFill="1" applyBorder="1" applyAlignment="1">
      <alignment horizontal="left" vertical="center" wrapText="1"/>
    </xf>
    <xf numFmtId="0" fontId="5" fillId="9" borderId="22" xfId="1" applyFill="1" applyBorder="1" applyAlignment="1">
      <alignment vertical="center" wrapText="1"/>
    </xf>
    <xf numFmtId="0" fontId="9" fillId="17" borderId="0" xfId="0" applyFont="1" applyFill="1" applyAlignment="1">
      <alignment vertical="center" wrapText="1"/>
    </xf>
    <xf numFmtId="0" fontId="9" fillId="17" borderId="0" xfId="0" applyFont="1" applyFill="1" applyAlignment="1">
      <alignment horizontal="right" vertical="center" wrapText="1"/>
    </xf>
    <xf numFmtId="0" fontId="9" fillId="11" borderId="15" xfId="0" applyFont="1" applyFill="1" applyBorder="1" applyAlignment="1">
      <alignment vertical="center" wrapText="1"/>
    </xf>
    <xf numFmtId="0" fontId="27" fillId="0" borderId="0" xfId="0" applyFont="1" applyAlignment="1">
      <alignment wrapText="1"/>
    </xf>
    <xf numFmtId="0" fontId="27" fillId="0" borderId="2" xfId="0" applyFont="1" applyBorder="1" applyAlignment="1">
      <alignment wrapText="1"/>
    </xf>
    <xf numFmtId="0" fontId="27" fillId="0" borderId="7" xfId="0" applyFont="1" applyBorder="1" applyAlignment="1">
      <alignment wrapText="1"/>
    </xf>
    <xf numFmtId="0" fontId="32" fillId="0" borderId="0" xfId="0" applyFont="1"/>
    <xf numFmtId="0" fontId="33" fillId="9" borderId="14" xfId="1" applyFont="1" applyFill="1" applyBorder="1" applyAlignment="1">
      <alignment vertical="center" wrapText="1"/>
    </xf>
    <xf numFmtId="0" fontId="33" fillId="9" borderId="14" xfId="0" applyFont="1" applyFill="1" applyBorder="1" applyAlignment="1">
      <alignment vertical="center" wrapText="1"/>
    </xf>
    <xf numFmtId="0" fontId="0" fillId="0" borderId="0" xfId="0" applyNumberFormat="1"/>
    <xf numFmtId="0" fontId="9" fillId="0" borderId="0" xfId="0" applyFont="1" applyFill="1" applyAlignment="1">
      <alignment vertical="center" wrapText="1"/>
    </xf>
    <xf numFmtId="0" fontId="29" fillId="0" borderId="0" xfId="1" applyFont="1" applyFill="1" applyBorder="1" applyAlignment="1">
      <alignment vertical="center" wrapText="1"/>
    </xf>
    <xf numFmtId="0" fontId="30" fillId="0" borderId="3" xfId="1" applyFont="1" applyFill="1" applyBorder="1" applyAlignment="1">
      <alignment vertical="center" wrapText="1"/>
    </xf>
    <xf numFmtId="0" fontId="30" fillId="0" borderId="7" xfId="1" applyFont="1" applyFill="1" applyBorder="1" applyAlignment="1">
      <alignment vertical="center" wrapText="1"/>
    </xf>
    <xf numFmtId="0" fontId="9" fillId="0" borderId="7" xfId="1" applyFont="1" applyFill="1" applyBorder="1" applyAlignment="1">
      <alignment vertical="center" wrapText="1"/>
    </xf>
    <xf numFmtId="0" fontId="9" fillId="0" borderId="19" xfId="1" applyFont="1" applyFill="1" applyBorder="1" applyAlignment="1">
      <alignment vertical="center" wrapText="1"/>
    </xf>
    <xf numFmtId="0" fontId="9" fillId="0" borderId="23" xfId="1" applyFont="1" applyFill="1" applyBorder="1" applyAlignment="1">
      <alignment vertical="center" wrapText="1"/>
    </xf>
    <xf numFmtId="0" fontId="9" fillId="0" borderId="10" xfId="1" applyFont="1" applyFill="1" applyBorder="1" applyAlignment="1">
      <alignment vertical="center" wrapText="1"/>
    </xf>
    <xf numFmtId="0" fontId="9" fillId="0" borderId="12" xfId="1" applyFont="1" applyFill="1" applyBorder="1" applyAlignment="1">
      <alignment vertical="center" wrapText="1"/>
    </xf>
    <xf numFmtId="0" fontId="29" fillId="0" borderId="9" xfId="1" applyFont="1" applyFill="1" applyBorder="1" applyAlignment="1">
      <alignment vertical="center" wrapText="1"/>
    </xf>
    <xf numFmtId="0" fontId="15" fillId="0" borderId="14" xfId="1" applyFont="1" applyFill="1" applyBorder="1" applyAlignment="1">
      <alignment vertical="center" wrapText="1"/>
    </xf>
    <xf numFmtId="0" fontId="15" fillId="0" borderId="0" xfId="1" applyFont="1" applyFill="1" applyBorder="1" applyAlignment="1">
      <alignment vertical="center" wrapText="1"/>
    </xf>
    <xf numFmtId="0" fontId="31" fillId="0" borderId="0" xfId="0" applyFont="1" applyFill="1" applyAlignment="1">
      <alignment wrapText="1"/>
    </xf>
    <xf numFmtId="0" fontId="14" fillId="0" borderId="7" xfId="1" applyFont="1" applyFill="1" applyBorder="1" applyAlignment="1">
      <alignment vertical="center" wrapText="1"/>
    </xf>
    <xf numFmtId="0" fontId="9" fillId="0" borderId="26" xfId="1" applyFont="1" applyFill="1" applyBorder="1" applyAlignment="1">
      <alignment vertical="center" wrapText="1"/>
    </xf>
    <xf numFmtId="0" fontId="6" fillId="0" borderId="14" xfId="0" applyFont="1" applyFill="1" applyBorder="1" applyAlignment="1">
      <alignment vertical="center" wrapText="1"/>
    </xf>
    <xf numFmtId="0" fontId="9" fillId="0" borderId="2" xfId="0" applyFont="1" applyFill="1" applyBorder="1" applyAlignment="1">
      <alignment vertical="center" wrapText="1"/>
    </xf>
    <xf numFmtId="0" fontId="12" fillId="0" borderId="5" xfId="1" applyFont="1" applyFill="1" applyBorder="1" applyAlignment="1">
      <alignment vertical="center" wrapText="1"/>
    </xf>
    <xf numFmtId="0" fontId="12" fillId="0" borderId="23" xfId="1" applyFont="1" applyFill="1" applyBorder="1" applyAlignment="1">
      <alignment vertical="center" wrapText="1"/>
    </xf>
    <xf numFmtId="0" fontId="12" fillId="0" borderId="0" xfId="1" applyFont="1" applyFill="1" applyBorder="1" applyAlignment="1">
      <alignment vertical="center" wrapText="1"/>
    </xf>
    <xf numFmtId="0" fontId="12" fillId="0" borderId="0" xfId="1" applyFont="1" applyFill="1" applyBorder="1" applyAlignment="1">
      <alignment vertical="top" wrapText="1"/>
    </xf>
    <xf numFmtId="0" fontId="12" fillId="0" borderId="14" xfId="1" applyFont="1" applyFill="1" applyBorder="1" applyAlignment="1">
      <alignment vertical="top" wrapText="1"/>
    </xf>
    <xf numFmtId="0" fontId="12" fillId="0" borderId="1" xfId="1" applyFont="1" applyFill="1" applyBorder="1" applyAlignment="1">
      <alignment vertical="center" wrapText="1"/>
    </xf>
    <xf numFmtId="0" fontId="9" fillId="0" borderId="32" xfId="1" applyFont="1" applyFill="1" applyBorder="1" applyAlignment="1">
      <alignment vertical="center" wrapText="1"/>
    </xf>
    <xf numFmtId="0" fontId="13" fillId="0" borderId="14" xfId="1" applyFont="1" applyFill="1" applyBorder="1" applyAlignment="1">
      <alignment vertical="center" wrapText="1"/>
    </xf>
    <xf numFmtId="0" fontId="13" fillId="0" borderId="5" xfId="1" applyFont="1" applyFill="1" applyBorder="1" applyAlignment="1">
      <alignment vertical="center" wrapText="1"/>
    </xf>
    <xf numFmtId="0" fontId="9" fillId="0" borderId="13" xfId="1" applyFont="1" applyFill="1" applyBorder="1" applyAlignment="1">
      <alignment vertical="center" wrapText="1"/>
    </xf>
    <xf numFmtId="0" fontId="13" fillId="0" borderId="7" xfId="1" applyFont="1" applyFill="1" applyBorder="1" applyAlignment="1">
      <alignment vertical="center" wrapText="1"/>
    </xf>
    <xf numFmtId="0" fontId="13" fillId="0" borderId="2" xfId="1" applyFont="1" applyFill="1" applyBorder="1" applyAlignment="1">
      <alignment vertical="center" wrapText="1"/>
    </xf>
    <xf numFmtId="0" fontId="15" fillId="0" borderId="7" xfId="1" applyFont="1" applyFill="1" applyBorder="1" applyAlignment="1">
      <alignment vertical="center" wrapText="1"/>
    </xf>
    <xf numFmtId="0" fontId="15" fillId="0" borderId="8" xfId="1" applyFont="1" applyFill="1" applyBorder="1" applyAlignment="1">
      <alignment vertical="center" wrapText="1"/>
    </xf>
    <xf numFmtId="0" fontId="9" fillId="0" borderId="7" xfId="1" applyFont="1" applyFill="1" applyBorder="1" applyAlignment="1">
      <alignment horizontal="left" vertical="top" wrapText="1"/>
    </xf>
    <xf numFmtId="0" fontId="9" fillId="0" borderId="15" xfId="1" applyFont="1" applyFill="1" applyBorder="1" applyAlignment="1">
      <alignment vertical="center" wrapText="1"/>
    </xf>
    <xf numFmtId="0" fontId="12" fillId="0" borderId="26" xfId="1" applyFont="1" applyFill="1" applyBorder="1" applyAlignment="1">
      <alignment vertical="center" wrapText="1"/>
    </xf>
    <xf numFmtId="0" fontId="12" fillId="0" borderId="14" xfId="1" applyFont="1" applyFill="1" applyBorder="1" applyAlignment="1">
      <alignment vertical="center" wrapText="1"/>
    </xf>
    <xf numFmtId="0" fontId="12" fillId="0" borderId="13" xfId="1" applyFont="1" applyFill="1" applyBorder="1" applyAlignment="1">
      <alignment vertical="center" wrapText="1"/>
    </xf>
    <xf numFmtId="0" fontId="13" fillId="0" borderId="3" xfId="1" applyFont="1" applyFill="1" applyBorder="1" applyAlignment="1">
      <alignment vertical="center" wrapText="1"/>
    </xf>
    <xf numFmtId="0" fontId="26" fillId="0" borderId="0" xfId="1" applyFont="1" applyFill="1" applyBorder="1" applyAlignment="1">
      <alignment vertical="center" wrapText="1"/>
    </xf>
    <xf numFmtId="0" fontId="12" fillId="0" borderId="24" xfId="1" applyFont="1" applyFill="1" applyBorder="1" applyAlignment="1">
      <alignment vertical="center" wrapText="1"/>
    </xf>
    <xf numFmtId="0" fontId="12" fillId="0" borderId="3" xfId="1" applyFont="1" applyFill="1" applyBorder="1" applyAlignment="1">
      <alignment vertical="center" wrapText="1"/>
    </xf>
    <xf numFmtId="0" fontId="30" fillId="0" borderId="12" xfId="1" applyFont="1" applyFill="1" applyBorder="1" applyAlignment="1">
      <alignment vertical="center" wrapText="1"/>
    </xf>
    <xf numFmtId="0" fontId="12" fillId="0" borderId="9" xfId="1" applyFont="1" applyFill="1" applyBorder="1" applyAlignment="1">
      <alignment vertical="center" wrapText="1"/>
    </xf>
    <xf numFmtId="0" fontId="12" fillId="0" borderId="14" xfId="0" applyFont="1" applyFill="1" applyBorder="1" applyAlignment="1">
      <alignment vertical="center" wrapText="1"/>
    </xf>
    <xf numFmtId="0" fontId="30" fillId="0" borderId="14" xfId="1" applyFont="1" applyFill="1" applyBorder="1" applyAlignment="1">
      <alignment vertical="center" wrapText="1"/>
    </xf>
    <xf numFmtId="0" fontId="9" fillId="0" borderId="27" xfId="1" applyFont="1" applyFill="1" applyBorder="1" applyAlignment="1">
      <alignment vertical="center" wrapText="1"/>
    </xf>
    <xf numFmtId="0" fontId="9" fillId="0" borderId="28" xfId="1" applyFont="1" applyFill="1" applyBorder="1" applyAlignment="1">
      <alignment vertical="center" wrapText="1"/>
    </xf>
    <xf numFmtId="0" fontId="12" fillId="0" borderId="11" xfId="1" applyFont="1" applyFill="1" applyBorder="1" applyAlignment="1">
      <alignment vertical="center" wrapText="1"/>
    </xf>
    <xf numFmtId="0" fontId="26" fillId="0" borderId="14" xfId="1" applyFont="1" applyFill="1" applyBorder="1" applyAlignment="1">
      <alignment vertical="center" wrapText="1"/>
    </xf>
    <xf numFmtId="0" fontId="13" fillId="0" borderId="13" xfId="1" applyFont="1" applyFill="1" applyBorder="1" applyAlignment="1">
      <alignment vertical="center" wrapText="1"/>
    </xf>
    <xf numFmtId="0" fontId="9" fillId="0" borderId="14" xfId="0" applyFont="1" applyFill="1" applyBorder="1" applyAlignment="1">
      <alignment vertical="center" wrapText="1"/>
    </xf>
    <xf numFmtId="0" fontId="7" fillId="0" borderId="0" xfId="0" applyFont="1" applyFill="1" applyAlignment="1">
      <alignment vertical="center" wrapText="1"/>
    </xf>
    <xf numFmtId="0" fontId="36" fillId="25" borderId="0" xfId="0" applyFont="1" applyFill="1" applyAlignment="1">
      <alignment horizontal="center" vertical="center" wrapText="1"/>
    </xf>
    <xf numFmtId="0" fontId="36" fillId="25" borderId="35" xfId="0" applyFont="1" applyFill="1" applyBorder="1" applyAlignment="1">
      <alignment horizontal="center" vertical="center" wrapText="1"/>
    </xf>
    <xf numFmtId="0" fontId="36" fillId="25" borderId="20" xfId="0" applyFont="1" applyFill="1" applyBorder="1" applyAlignment="1">
      <alignment horizontal="center" vertical="center" wrapText="1"/>
    </xf>
    <xf numFmtId="0" fontId="37" fillId="25" borderId="36" xfId="0" applyFont="1" applyFill="1" applyBorder="1" applyAlignment="1">
      <alignment horizontal="center" vertical="center" wrapText="1"/>
    </xf>
    <xf numFmtId="0" fontId="9" fillId="9" borderId="39" xfId="1" applyFont="1" applyFill="1" applyBorder="1" applyAlignment="1">
      <alignment horizontal="center" vertical="center" wrapText="1"/>
    </xf>
    <xf numFmtId="0" fontId="9" fillId="9" borderId="37" xfId="1" applyFont="1" applyFill="1" applyBorder="1" applyAlignment="1">
      <alignment horizontal="center" vertical="center" wrapText="1"/>
    </xf>
    <xf numFmtId="0" fontId="29" fillId="9" borderId="38" xfId="1" applyFont="1" applyFill="1" applyBorder="1" applyAlignment="1">
      <alignment horizontal="center" vertical="center" wrapText="1"/>
    </xf>
    <xf numFmtId="0" fontId="9" fillId="9" borderId="40" xfId="1" applyFont="1" applyFill="1" applyBorder="1" applyAlignment="1">
      <alignment horizontal="center" vertical="center" wrapText="1"/>
    </xf>
    <xf numFmtId="0" fontId="9" fillId="9" borderId="41" xfId="1" applyFont="1" applyFill="1" applyBorder="1" applyAlignment="1">
      <alignment horizontal="center" vertical="center" wrapText="1"/>
    </xf>
    <xf numFmtId="0" fontId="9" fillId="9" borderId="42" xfId="1" applyFont="1" applyFill="1" applyBorder="1" applyAlignment="1">
      <alignment horizontal="center" vertical="center" wrapText="1"/>
    </xf>
    <xf numFmtId="0" fontId="9" fillId="9" borderId="35" xfId="1" applyFont="1" applyFill="1" applyBorder="1" applyAlignment="1">
      <alignment horizontal="center" vertical="center" wrapText="1"/>
    </xf>
    <xf numFmtId="0" fontId="9" fillId="9" borderId="43" xfId="1" applyFont="1" applyFill="1" applyBorder="1" applyAlignment="1">
      <alignment horizontal="center" vertical="center" wrapText="1"/>
    </xf>
    <xf numFmtId="0" fontId="9" fillId="9" borderId="38" xfId="1" applyFont="1" applyFill="1" applyBorder="1" applyAlignment="1">
      <alignment horizontal="center" vertical="center" wrapText="1"/>
    </xf>
    <xf numFmtId="0" fontId="9" fillId="11" borderId="43" xfId="1" applyFont="1" applyFill="1" applyBorder="1" applyAlignment="1">
      <alignment horizontal="center" vertical="center" wrapText="1"/>
    </xf>
    <xf numFmtId="0" fontId="9" fillId="9" borderId="44" xfId="1" applyFont="1" applyFill="1" applyBorder="1" applyAlignment="1">
      <alignment horizontal="center" vertical="center" wrapText="1"/>
    </xf>
    <xf numFmtId="0" fontId="9" fillId="9" borderId="34" xfId="1" applyFont="1" applyFill="1" applyBorder="1" applyAlignment="1">
      <alignment horizontal="center" vertical="center" wrapText="1"/>
    </xf>
    <xf numFmtId="0" fontId="9" fillId="9" borderId="45" xfId="1" applyFont="1" applyFill="1" applyBorder="1" applyAlignment="1">
      <alignment horizontal="center" vertical="center" wrapText="1"/>
    </xf>
    <xf numFmtId="0" fontId="9" fillId="9" borderId="46" xfId="1" applyFont="1" applyFill="1" applyBorder="1" applyAlignment="1">
      <alignment horizontal="center" vertical="center" wrapText="1"/>
    </xf>
    <xf numFmtId="0" fontId="9" fillId="9" borderId="47" xfId="1" applyFont="1" applyFill="1" applyBorder="1" applyAlignment="1">
      <alignment horizontal="center" vertical="center" wrapText="1"/>
    </xf>
    <xf numFmtId="0" fontId="9" fillId="9" borderId="48" xfId="1" applyFont="1" applyFill="1" applyBorder="1" applyAlignment="1">
      <alignment horizontal="center" vertical="center" wrapText="1"/>
    </xf>
    <xf numFmtId="0" fontId="9" fillId="11" borderId="38" xfId="1" applyFont="1" applyFill="1" applyBorder="1" applyAlignment="1">
      <alignment horizontal="center" vertical="center" wrapText="1"/>
    </xf>
    <xf numFmtId="0" fontId="9" fillId="11" borderId="41" xfId="1" applyFont="1" applyFill="1" applyBorder="1" applyAlignment="1">
      <alignment horizontal="center" vertical="center" wrapText="1"/>
    </xf>
    <xf numFmtId="0" fontId="9" fillId="11" borderId="42" xfId="1" applyFont="1" applyFill="1" applyBorder="1" applyAlignment="1">
      <alignment horizontal="center" vertical="center" wrapText="1"/>
    </xf>
    <xf numFmtId="0" fontId="9" fillId="11" borderId="46" xfId="1" applyFont="1" applyFill="1" applyBorder="1" applyAlignment="1">
      <alignment horizontal="center" vertical="center" wrapText="1"/>
    </xf>
    <xf numFmtId="0" fontId="9" fillId="9" borderId="50" xfId="1" applyFont="1" applyFill="1" applyBorder="1" applyAlignment="1">
      <alignment horizontal="center" vertical="center" wrapText="1"/>
    </xf>
    <xf numFmtId="0" fontId="9" fillId="9" borderId="51" xfId="1" applyFont="1" applyFill="1" applyBorder="1" applyAlignment="1">
      <alignment horizontal="center" vertical="center" wrapText="1"/>
    </xf>
    <xf numFmtId="0" fontId="9" fillId="9" borderId="52" xfId="1" applyFont="1" applyFill="1" applyBorder="1" applyAlignment="1">
      <alignment horizontal="center" vertical="center" wrapText="1"/>
    </xf>
    <xf numFmtId="0" fontId="9" fillId="11" borderId="52" xfId="1" applyFont="1" applyFill="1" applyBorder="1" applyAlignment="1">
      <alignment horizontal="center" vertical="center" wrapText="1"/>
    </xf>
    <xf numFmtId="0" fontId="9" fillId="9" borderId="53" xfId="1" applyFont="1" applyFill="1" applyBorder="1" applyAlignment="1">
      <alignment horizontal="center" vertical="center" wrapText="1"/>
    </xf>
    <xf numFmtId="0" fontId="9" fillId="9" borderId="54" xfId="1" applyFont="1" applyFill="1" applyBorder="1" applyAlignment="1">
      <alignment horizontal="center" vertical="center" wrapText="1"/>
    </xf>
    <xf numFmtId="0" fontId="9" fillId="9" borderId="49" xfId="1" applyFont="1" applyFill="1" applyBorder="1" applyAlignment="1">
      <alignment horizontal="center" vertical="center" wrapText="1"/>
    </xf>
    <xf numFmtId="0" fontId="9" fillId="11" borderId="48" xfId="1" applyFont="1" applyFill="1" applyBorder="1" applyAlignment="1">
      <alignment horizontal="center" vertical="center" wrapText="1"/>
    </xf>
    <xf numFmtId="0" fontId="9" fillId="11" borderId="51" xfId="1" applyFont="1" applyFill="1" applyBorder="1" applyAlignment="1">
      <alignment horizontal="center" vertical="center" wrapText="1"/>
    </xf>
    <xf numFmtId="0" fontId="9" fillId="11" borderId="35" xfId="1" applyFont="1" applyFill="1" applyBorder="1" applyAlignment="1">
      <alignment horizontal="center" vertical="center" wrapText="1"/>
    </xf>
    <xf numFmtId="0" fontId="9" fillId="11" borderId="37" xfId="1" applyFont="1" applyFill="1" applyBorder="1" applyAlignment="1">
      <alignment horizontal="center" vertical="center" wrapText="1"/>
    </xf>
    <xf numFmtId="0" fontId="9" fillId="11" borderId="47" xfId="1" applyFont="1" applyFill="1" applyBorder="1" applyAlignment="1">
      <alignment horizontal="center" vertical="center" wrapText="1"/>
    </xf>
    <xf numFmtId="0" fontId="9" fillId="11" borderId="40" xfId="1" applyFont="1" applyFill="1" applyBorder="1" applyAlignment="1">
      <alignment horizontal="center" vertical="center" wrapText="1"/>
    </xf>
    <xf numFmtId="0" fontId="9" fillId="11" borderId="55" xfId="1" applyFont="1" applyFill="1" applyBorder="1" applyAlignment="1">
      <alignment horizontal="center" vertical="center" wrapText="1"/>
    </xf>
    <xf numFmtId="0" fontId="9" fillId="11" borderId="44" xfId="1" applyFont="1" applyFill="1" applyBorder="1" applyAlignment="1">
      <alignment horizontal="center" vertical="center" wrapText="1"/>
    </xf>
    <xf numFmtId="0" fontId="9" fillId="11" borderId="45" xfId="1" applyFont="1" applyFill="1" applyBorder="1" applyAlignment="1">
      <alignment horizontal="center" vertical="center" wrapText="1"/>
    </xf>
    <xf numFmtId="0" fontId="9" fillId="11" borderId="34" xfId="1" applyFont="1" applyFill="1" applyBorder="1" applyAlignment="1">
      <alignment horizontal="center" vertical="center" wrapText="1"/>
    </xf>
    <xf numFmtId="0" fontId="9" fillId="11" borderId="50" xfId="1" applyFont="1" applyFill="1" applyBorder="1" applyAlignment="1">
      <alignment horizontal="center" vertical="center" wrapText="1"/>
    </xf>
    <xf numFmtId="0" fontId="9" fillId="11" borderId="54" xfId="1" applyFont="1" applyFill="1" applyBorder="1" applyAlignment="1">
      <alignment horizontal="center" vertical="center" wrapText="1"/>
    </xf>
    <xf numFmtId="0" fontId="9" fillId="9" borderId="56" xfId="1" applyFont="1" applyFill="1" applyBorder="1" applyAlignment="1">
      <alignment horizontal="center" vertical="center" wrapText="1"/>
    </xf>
    <xf numFmtId="0" fontId="9" fillId="9" borderId="57" xfId="1" applyFont="1" applyFill="1" applyBorder="1" applyAlignment="1">
      <alignment horizontal="center" vertical="center" wrapText="1"/>
    </xf>
    <xf numFmtId="0" fontId="9" fillId="9" borderId="38" xfId="0" applyFont="1" applyFill="1" applyBorder="1" applyAlignment="1">
      <alignment horizontal="center" vertical="center" wrapText="1"/>
    </xf>
    <xf numFmtId="0" fontId="9" fillId="9" borderId="55" xfId="1" applyFont="1" applyFill="1" applyBorder="1" applyAlignment="1">
      <alignment horizontal="center" vertical="center" wrapText="1"/>
    </xf>
    <xf numFmtId="0" fontId="9" fillId="9" borderId="35" xfId="0" applyFont="1" applyFill="1" applyBorder="1" applyAlignment="1">
      <alignment horizontal="center" vertical="center" wrapText="1"/>
    </xf>
    <xf numFmtId="0" fontId="7" fillId="25" borderId="35" xfId="0" applyFont="1" applyFill="1" applyBorder="1" applyAlignment="1">
      <alignment horizontal="center" vertical="center"/>
    </xf>
    <xf numFmtId="0" fontId="0" fillId="25" borderId="35" xfId="0" applyFill="1" applyBorder="1" applyAlignment="1">
      <alignment horizontal="center" vertical="center" wrapText="1"/>
    </xf>
    <xf numFmtId="9" fontId="9" fillId="25" borderId="35" xfId="0" applyNumberFormat="1" applyFont="1" applyFill="1" applyBorder="1" applyAlignment="1">
      <alignment horizontal="center" vertical="center" wrapText="1"/>
    </xf>
    <xf numFmtId="0" fontId="9" fillId="25" borderId="35" xfId="0" applyFont="1" applyFill="1" applyBorder="1" applyAlignment="1">
      <alignment horizontal="center" vertical="center" wrapText="1"/>
    </xf>
    <xf numFmtId="0" fontId="28" fillId="0" borderId="0" xfId="1" applyFont="1" applyFill="1" applyBorder="1" applyAlignment="1">
      <alignment vertical="center" wrapText="1"/>
    </xf>
    <xf numFmtId="0" fontId="39" fillId="17" borderId="0" xfId="1" applyFont="1" applyFill="1" applyBorder="1" applyAlignment="1">
      <alignment vertical="top" wrapText="1"/>
    </xf>
    <xf numFmtId="0" fontId="39" fillId="17" borderId="14" xfId="1" applyFont="1" applyFill="1" applyBorder="1" applyAlignment="1">
      <alignment vertical="top" wrapText="1"/>
    </xf>
    <xf numFmtId="0" fontId="39" fillId="17" borderId="7" xfId="1" applyFont="1" applyFill="1" applyBorder="1" applyAlignment="1">
      <alignment vertical="top" wrapText="1"/>
    </xf>
    <xf numFmtId="0" fontId="39" fillId="17" borderId="7" xfId="1" applyFont="1" applyFill="1" applyBorder="1" applyAlignment="1">
      <alignment horizontal="left" vertical="top" wrapText="1"/>
    </xf>
    <xf numFmtId="0" fontId="28" fillId="9" borderId="38" xfId="1" applyFont="1" applyFill="1" applyBorder="1" applyAlignment="1">
      <alignment horizontal="center" vertical="center" wrapText="1"/>
    </xf>
    <xf numFmtId="0" fontId="28" fillId="9" borderId="34" xfId="1" applyFont="1" applyFill="1" applyBorder="1" applyAlignment="1">
      <alignment horizontal="center" vertical="center" wrapText="1"/>
    </xf>
    <xf numFmtId="0" fontId="28" fillId="0" borderId="23" xfId="1" applyFont="1" applyFill="1" applyBorder="1" applyAlignment="1">
      <alignment vertical="center" wrapText="1"/>
    </xf>
    <xf numFmtId="0" fontId="28" fillId="9" borderId="35" xfId="1" applyFont="1" applyFill="1" applyBorder="1" applyAlignment="1">
      <alignment horizontal="center" vertical="center" wrapText="1"/>
    </xf>
    <xf numFmtId="0" fontId="28" fillId="11" borderId="38" xfId="1" applyFont="1" applyFill="1" applyBorder="1" applyAlignment="1">
      <alignment horizontal="center" vertical="center" wrapText="1"/>
    </xf>
    <xf numFmtId="0" fontId="28" fillId="17" borderId="0" xfId="1" applyFont="1" applyFill="1" applyBorder="1" applyAlignment="1">
      <alignment vertical="top" wrapText="1"/>
    </xf>
    <xf numFmtId="0" fontId="28" fillId="17" borderId="14" xfId="1" applyFont="1" applyFill="1" applyBorder="1" applyAlignment="1">
      <alignment vertical="top" wrapText="1"/>
    </xf>
    <xf numFmtId="0" fontId="28" fillId="17" borderId="7" xfId="1" applyFont="1" applyFill="1" applyBorder="1" applyAlignment="1">
      <alignment vertical="top" wrapText="1"/>
    </xf>
    <xf numFmtId="0" fontId="28" fillId="9" borderId="52" xfId="1" applyFont="1" applyFill="1" applyBorder="1" applyAlignment="1">
      <alignment horizontal="center" vertical="center" wrapText="1"/>
    </xf>
    <xf numFmtId="0" fontId="28" fillId="9" borderId="42" xfId="1" applyFont="1" applyFill="1" applyBorder="1" applyAlignment="1">
      <alignment horizontal="center" vertical="center" wrapText="1"/>
    </xf>
    <xf numFmtId="0" fontId="37" fillId="17" borderId="20" xfId="0" applyFont="1" applyFill="1" applyBorder="1" applyAlignment="1">
      <alignment horizontal="center" vertical="top" wrapText="1"/>
    </xf>
    <xf numFmtId="0" fontId="39" fillId="17" borderId="25" xfId="1" applyFont="1" applyFill="1" applyBorder="1" applyAlignment="1">
      <alignment vertical="top" wrapText="1"/>
    </xf>
    <xf numFmtId="0" fontId="28" fillId="17" borderId="5" xfId="1" applyFont="1" applyFill="1" applyBorder="1" applyAlignment="1">
      <alignment vertical="top" wrapText="1"/>
    </xf>
    <xf numFmtId="0" fontId="39" fillId="17" borderId="24" xfId="1" applyFont="1" applyFill="1" applyBorder="1" applyAlignment="1">
      <alignment vertical="top" wrapText="1"/>
    </xf>
    <xf numFmtId="0" fontId="39" fillId="17" borderId="3" xfId="1" applyFont="1" applyFill="1" applyBorder="1" applyAlignment="1">
      <alignment vertical="top" wrapText="1"/>
    </xf>
    <xf numFmtId="0" fontId="28" fillId="17" borderId="2" xfId="1" applyFont="1" applyFill="1" applyBorder="1" applyAlignment="1">
      <alignment vertical="top" wrapText="1"/>
    </xf>
    <xf numFmtId="0" fontId="28" fillId="17" borderId="9" xfId="1" applyFont="1" applyFill="1" applyBorder="1" applyAlignment="1">
      <alignment vertical="top" wrapText="1"/>
    </xf>
    <xf numFmtId="0" fontId="28" fillId="17" borderId="19" xfId="1" applyFont="1" applyFill="1" applyBorder="1" applyAlignment="1">
      <alignment vertical="top" wrapText="1"/>
    </xf>
    <xf numFmtId="0" fontId="28" fillId="17" borderId="23" xfId="1" applyFont="1" applyFill="1" applyBorder="1" applyAlignment="1">
      <alignment vertical="top" wrapText="1"/>
    </xf>
    <xf numFmtId="0" fontId="28" fillId="17" borderId="10" xfId="1" applyFont="1" applyFill="1" applyBorder="1" applyAlignment="1">
      <alignment vertical="top" wrapText="1"/>
    </xf>
    <xf numFmtId="0" fontId="28" fillId="17" borderId="12" xfId="0" applyFont="1" applyFill="1" applyBorder="1" applyAlignment="1">
      <alignment vertical="top" wrapText="1"/>
    </xf>
    <xf numFmtId="0" fontId="39" fillId="17" borderId="12" xfId="1" applyFont="1" applyFill="1" applyBorder="1" applyAlignment="1">
      <alignment vertical="top" wrapText="1"/>
    </xf>
    <xf numFmtId="0" fontId="28" fillId="17" borderId="13" xfId="1" applyFont="1" applyFill="1" applyBorder="1" applyAlignment="1">
      <alignment vertical="top" wrapText="1"/>
    </xf>
    <xf numFmtId="0" fontId="28" fillId="17" borderId="15" xfId="1" applyFont="1" applyFill="1" applyBorder="1" applyAlignment="1">
      <alignment vertical="top" wrapText="1"/>
    </xf>
    <xf numFmtId="0" fontId="28" fillId="17" borderId="1" xfId="1" applyFont="1" applyFill="1" applyBorder="1" applyAlignment="1">
      <alignment vertical="top" wrapText="1"/>
    </xf>
    <xf numFmtId="0" fontId="39" fillId="17" borderId="26" xfId="1" applyFont="1" applyFill="1" applyBorder="1" applyAlignment="1">
      <alignment vertical="top" wrapText="1"/>
    </xf>
    <xf numFmtId="0" fontId="39" fillId="17" borderId="2" xfId="1" applyFont="1" applyFill="1" applyBorder="1" applyAlignment="1">
      <alignment vertical="top" wrapText="1"/>
    </xf>
    <xf numFmtId="0" fontId="28" fillId="17" borderId="14" xfId="0" applyFont="1" applyFill="1" applyBorder="1" applyAlignment="1">
      <alignment vertical="top" wrapText="1"/>
    </xf>
    <xf numFmtId="0" fontId="28" fillId="17" borderId="31" xfId="1" applyFont="1" applyFill="1" applyBorder="1" applyAlignment="1">
      <alignment vertical="top" wrapText="1"/>
    </xf>
    <xf numFmtId="0" fontId="28" fillId="17" borderId="32" xfId="1" applyFont="1" applyFill="1" applyBorder="1" applyAlignment="1">
      <alignment vertical="top" wrapText="1"/>
    </xf>
    <xf numFmtId="0" fontId="28" fillId="17" borderId="12" xfId="1" applyFont="1" applyFill="1" applyBorder="1" applyAlignment="1">
      <alignment vertical="top" wrapText="1"/>
    </xf>
    <xf numFmtId="0" fontId="44" fillId="17" borderId="14" xfId="1" applyFont="1" applyFill="1" applyBorder="1" applyAlignment="1">
      <alignment vertical="top" wrapText="1"/>
    </xf>
    <xf numFmtId="0" fontId="44" fillId="17" borderId="5" xfId="1" applyFont="1" applyFill="1" applyBorder="1" applyAlignment="1">
      <alignment vertical="top" wrapText="1"/>
    </xf>
    <xf numFmtId="0" fontId="39" fillId="17" borderId="11" xfId="1" applyFont="1" applyFill="1" applyBorder="1" applyAlignment="1">
      <alignment vertical="top" wrapText="1"/>
    </xf>
    <xf numFmtId="0" fontId="44" fillId="17" borderId="7" xfId="1" applyFont="1" applyFill="1" applyBorder="1" applyAlignment="1">
      <alignment vertical="top" wrapText="1"/>
    </xf>
    <xf numFmtId="0" fontId="44" fillId="17" borderId="2" xfId="1" applyFont="1" applyFill="1" applyBorder="1" applyAlignment="1">
      <alignment vertical="top" wrapText="1"/>
    </xf>
    <xf numFmtId="0" fontId="39" fillId="17" borderId="8" xfId="1" applyFont="1" applyFill="1" applyBorder="1" applyAlignment="1">
      <alignment vertical="top" wrapText="1"/>
    </xf>
    <xf numFmtId="0" fontId="39" fillId="17" borderId="9" xfId="1" applyFont="1" applyFill="1" applyBorder="1" applyAlignment="1">
      <alignment vertical="top" wrapText="1"/>
    </xf>
    <xf numFmtId="0" fontId="39" fillId="17" borderId="5" xfId="1" applyFont="1" applyFill="1" applyBorder="1" applyAlignment="1">
      <alignment vertical="top" wrapText="1"/>
    </xf>
    <xf numFmtId="0" fontId="39" fillId="17" borderId="10" xfId="1" applyFont="1" applyFill="1" applyBorder="1" applyAlignment="1">
      <alignment vertical="top" wrapText="1"/>
    </xf>
    <xf numFmtId="0" fontId="39" fillId="17" borderId="23" xfId="1" applyFont="1" applyFill="1" applyBorder="1" applyAlignment="1">
      <alignment vertical="top" wrapText="1"/>
    </xf>
    <xf numFmtId="0" fontId="44" fillId="17" borderId="3" xfId="1" applyFont="1" applyFill="1" applyBorder="1" applyAlignment="1">
      <alignment vertical="top" wrapText="1"/>
    </xf>
    <xf numFmtId="0" fontId="44" fillId="17" borderId="9" xfId="1" applyFont="1" applyFill="1" applyBorder="1" applyAlignment="1">
      <alignment vertical="top" wrapText="1"/>
    </xf>
    <xf numFmtId="0" fontId="39" fillId="17" borderId="14" xfId="0" applyFont="1" applyFill="1" applyBorder="1" applyAlignment="1">
      <alignment vertical="top" wrapText="1"/>
    </xf>
    <xf numFmtId="0" fontId="39" fillId="17" borderId="19" xfId="1" applyFont="1" applyFill="1" applyBorder="1" applyAlignment="1">
      <alignment vertical="top" wrapText="1"/>
    </xf>
    <xf numFmtId="0" fontId="39" fillId="17" borderId="27" xfId="1" applyFont="1" applyFill="1" applyBorder="1" applyAlignment="1">
      <alignment vertical="top" wrapText="1"/>
    </xf>
    <xf numFmtId="0" fontId="39" fillId="17" borderId="28" xfId="1" applyFont="1" applyFill="1" applyBorder="1" applyAlignment="1">
      <alignment vertical="top" wrapText="1"/>
    </xf>
    <xf numFmtId="0" fontId="44" fillId="17" borderId="13" xfId="1" applyFont="1" applyFill="1" applyBorder="1" applyAlignment="1">
      <alignment vertical="top" wrapText="1"/>
    </xf>
    <xf numFmtId="0" fontId="39" fillId="17" borderId="0" xfId="0" applyFont="1" applyFill="1" applyAlignment="1">
      <alignment vertical="top" wrapText="1"/>
    </xf>
    <xf numFmtId="0" fontId="39" fillId="11" borderId="0" xfId="0" applyFont="1" applyFill="1" applyAlignment="1">
      <alignment vertical="top" wrapText="1"/>
    </xf>
    <xf numFmtId="0" fontId="46" fillId="11" borderId="0" xfId="0" applyFont="1" applyFill="1" applyAlignment="1">
      <alignment vertical="top" wrapText="1"/>
    </xf>
    <xf numFmtId="0" fontId="39" fillId="9" borderId="0" xfId="0" applyFont="1" applyFill="1" applyAlignment="1">
      <alignment vertical="top" wrapText="1"/>
    </xf>
    <xf numFmtId="0" fontId="49" fillId="9" borderId="0" xfId="1" applyFont="1" applyFill="1" applyBorder="1" applyAlignment="1">
      <alignment vertical="center" wrapText="1"/>
    </xf>
    <xf numFmtId="0" fontId="29" fillId="9" borderId="2" xfId="1" applyFont="1" applyFill="1" applyBorder="1" applyAlignment="1">
      <alignment horizontal="left" vertical="center" wrapText="1"/>
    </xf>
    <xf numFmtId="0" fontId="29" fillId="9" borderId="0" xfId="0" applyFont="1" applyFill="1" applyBorder="1" applyAlignment="1">
      <alignment vertical="center" wrapText="1"/>
    </xf>
    <xf numFmtId="0" fontId="29" fillId="9" borderId="0" xfId="0" applyNumberFormat="1" applyFont="1" applyFill="1" applyBorder="1" applyAlignment="1">
      <alignment vertical="center" wrapText="1"/>
    </xf>
    <xf numFmtId="0" fontId="9" fillId="0" borderId="58" xfId="1" applyFont="1" applyFill="1" applyBorder="1" applyAlignment="1">
      <alignment vertical="center" wrapText="1"/>
    </xf>
    <xf numFmtId="0" fontId="28" fillId="17" borderId="26" xfId="1" applyFont="1" applyFill="1" applyBorder="1" applyAlignment="1">
      <alignment vertical="top" wrapText="1"/>
    </xf>
    <xf numFmtId="0" fontId="28" fillId="0" borderId="9" xfId="1" applyFont="1" applyFill="1" applyBorder="1" applyAlignment="1">
      <alignment vertical="center" wrapText="1"/>
    </xf>
    <xf numFmtId="0" fontId="28" fillId="0" borderId="7" xfId="1" applyFont="1" applyFill="1" applyBorder="1" applyAlignment="1">
      <alignment vertical="center" wrapText="1"/>
    </xf>
    <xf numFmtId="0" fontId="28" fillId="0" borderId="14" xfId="1" applyFont="1" applyFill="1" applyBorder="1" applyAlignment="1">
      <alignment vertical="center" wrapText="1"/>
    </xf>
    <xf numFmtId="0" fontId="28" fillId="0" borderId="7" xfId="1" applyFont="1" applyFill="1" applyBorder="1" applyAlignment="1">
      <alignment vertical="top" wrapText="1"/>
    </xf>
    <xf numFmtId="0" fontId="28" fillId="0" borderId="12" xfId="1" applyFont="1" applyFill="1" applyBorder="1" applyAlignment="1">
      <alignment vertical="center" wrapText="1"/>
    </xf>
    <xf numFmtId="0" fontId="28" fillId="17" borderId="6" xfId="1" applyFont="1" applyFill="1" applyBorder="1" applyAlignment="1">
      <alignment vertical="top" wrapText="1"/>
    </xf>
    <xf numFmtId="0" fontId="28" fillId="0" borderId="6" xfId="1" applyFont="1" applyFill="1" applyBorder="1" applyAlignment="1">
      <alignment vertical="center" wrapText="1"/>
    </xf>
    <xf numFmtId="0" fontId="28" fillId="0" borderId="13" xfId="1" applyFont="1" applyFill="1" applyBorder="1" applyAlignment="1">
      <alignment vertical="center" wrapText="1"/>
    </xf>
    <xf numFmtId="0" fontId="28" fillId="9" borderId="48" xfId="1" applyFont="1" applyFill="1" applyBorder="1" applyAlignment="1">
      <alignment horizontal="center" vertical="center" wrapText="1"/>
    </xf>
    <xf numFmtId="0" fontId="28" fillId="11" borderId="41" xfId="1" applyFont="1" applyFill="1" applyBorder="1" applyAlignment="1">
      <alignment horizontal="center" vertical="center" wrapText="1"/>
    </xf>
    <xf numFmtId="0" fontId="28" fillId="17" borderId="3" xfId="1" applyFont="1" applyFill="1" applyBorder="1" applyAlignment="1">
      <alignment vertical="top" wrapText="1"/>
    </xf>
    <xf numFmtId="0" fontId="28" fillId="0" borderId="1" xfId="1" applyFont="1" applyFill="1" applyBorder="1" applyAlignment="1">
      <alignment vertical="center" wrapText="1"/>
    </xf>
    <xf numFmtId="0" fontId="51" fillId="0" borderId="0" xfId="0" applyFont="1" applyAlignment="1">
      <alignment horizontal="center" vertical="center"/>
    </xf>
    <xf numFmtId="0" fontId="28" fillId="17" borderId="24" xfId="1" applyFont="1" applyFill="1" applyBorder="1" applyAlignment="1">
      <alignment vertical="top" wrapText="1"/>
    </xf>
    <xf numFmtId="0" fontId="28" fillId="17" borderId="0" xfId="0" applyFont="1" applyFill="1" applyAlignment="1">
      <alignment vertical="top" wrapText="1"/>
    </xf>
    <xf numFmtId="0" fontId="28" fillId="17" borderId="11" xfId="1" applyFont="1" applyFill="1" applyBorder="1" applyAlignment="1">
      <alignment vertical="top" wrapText="1"/>
    </xf>
    <xf numFmtId="0" fontId="1" fillId="0" borderId="0" xfId="0" applyFont="1" applyAlignment="1">
      <alignment horizontal="center"/>
    </xf>
    <xf numFmtId="0" fontId="17" fillId="8" borderId="0" xfId="0" applyFont="1" applyFill="1" applyAlignment="1">
      <alignment horizontal="center" vertical="center" wrapText="1"/>
    </xf>
    <xf numFmtId="0" fontId="17" fillId="17" borderId="0" xfId="0" applyFont="1" applyFill="1" applyAlignment="1">
      <alignment horizontal="center" vertical="center" wrapText="1"/>
    </xf>
    <xf numFmtId="0" fontId="17" fillId="7" borderId="0" xfId="0" applyFont="1" applyFill="1" applyAlignment="1">
      <alignment horizontal="center" vertical="center" wrapText="1"/>
    </xf>
    <xf numFmtId="0" fontId="52" fillId="25" borderId="0" xfId="0" applyFont="1" applyFill="1" applyAlignment="1">
      <alignment horizontal="center" vertical="center" wrapText="1"/>
    </xf>
    <xf numFmtId="0" fontId="53" fillId="0" borderId="0" xfId="1" applyFont="1" applyFill="1" applyBorder="1" applyAlignment="1">
      <alignment vertical="center" wrapText="1"/>
    </xf>
    <xf numFmtId="0" fontId="53" fillId="0" borderId="0" xfId="0" applyFont="1" applyAlignment="1">
      <alignment vertical="center" wrapText="1"/>
    </xf>
    <xf numFmtId="0" fontId="53" fillId="0" borderId="0" xfId="0" applyFont="1" applyAlignment="1">
      <alignment horizontal="center" vertical="center" wrapText="1"/>
    </xf>
    <xf numFmtId="0" fontId="54" fillId="0" borderId="0" xfId="1" applyFont="1" applyFill="1" applyBorder="1" applyAlignment="1">
      <alignment vertical="center" wrapText="1"/>
    </xf>
    <xf numFmtId="0" fontId="53" fillId="0" borderId="0" xfId="1" applyFont="1" applyFill="1" applyBorder="1" applyAlignment="1">
      <alignment horizontal="center" vertical="center" wrapText="1"/>
    </xf>
    <xf numFmtId="0" fontId="54" fillId="0" borderId="0" xfId="0" applyFont="1" applyAlignment="1">
      <alignment vertical="center" wrapText="1"/>
    </xf>
    <xf numFmtId="0" fontId="54" fillId="0" borderId="0" xfId="0" applyFont="1" applyAlignment="1">
      <alignment wrapText="1"/>
    </xf>
    <xf numFmtId="0" fontId="55" fillId="0" borderId="0" xfId="1" applyFont="1" applyFill="1" applyBorder="1" applyAlignment="1">
      <alignment horizontal="center" vertical="center" wrapText="1"/>
    </xf>
    <xf numFmtId="0" fontId="55" fillId="0" borderId="0" xfId="0" applyFont="1" applyAlignment="1">
      <alignment horizontal="center" vertical="center" wrapText="1"/>
    </xf>
    <xf numFmtId="0" fontId="53" fillId="0" borderId="0" xfId="1" applyFont="1" applyFill="1" applyBorder="1" applyAlignment="1">
      <alignment vertical="top" wrapText="1"/>
    </xf>
    <xf numFmtId="0" fontId="53" fillId="0" borderId="0" xfId="0" applyFont="1" applyAlignment="1">
      <alignment horizontal="center"/>
    </xf>
    <xf numFmtId="0" fontId="55" fillId="0" borderId="0" xfId="1" applyFont="1" applyFill="1" applyBorder="1" applyAlignment="1">
      <alignment vertical="center" wrapText="1"/>
    </xf>
    <xf numFmtId="0" fontId="53" fillId="0" borderId="0" xfId="1" applyFont="1" applyFill="1" applyBorder="1" applyAlignment="1">
      <alignment horizontal="left" vertical="center" wrapText="1"/>
    </xf>
    <xf numFmtId="0" fontId="53" fillId="0" borderId="0" xfId="1" applyFont="1" applyFill="1" applyBorder="1" applyAlignment="1">
      <alignment horizontal="left" vertical="top" wrapText="1"/>
    </xf>
    <xf numFmtId="0" fontId="53" fillId="0" borderId="0" xfId="0" applyFont="1" applyAlignment="1">
      <alignment horizontal="center" vertical="center"/>
    </xf>
    <xf numFmtId="0" fontId="21" fillId="11" borderId="0" xfId="0" applyFont="1" applyFill="1" applyBorder="1" applyAlignment="1">
      <alignment vertical="center" wrapText="1"/>
    </xf>
    <xf numFmtId="0" fontId="21" fillId="9" borderId="0" xfId="0" applyFont="1" applyFill="1" applyBorder="1" applyAlignment="1">
      <alignment vertical="center" wrapText="1"/>
    </xf>
    <xf numFmtId="0" fontId="6" fillId="9" borderId="0" xfId="0" applyFont="1" applyFill="1" applyBorder="1" applyAlignment="1">
      <alignment vertical="center" wrapText="1"/>
    </xf>
    <xf numFmtId="0" fontId="8" fillId="9" borderId="5" xfId="0" applyFont="1" applyFill="1" applyBorder="1" applyAlignment="1">
      <alignment vertical="center" wrapText="1"/>
    </xf>
    <xf numFmtId="0" fontId="49" fillId="9" borderId="7" xfId="1" applyFont="1" applyFill="1" applyBorder="1" applyAlignment="1">
      <alignment vertical="center" wrapText="1"/>
    </xf>
    <xf numFmtId="0" fontId="9" fillId="9" borderId="0" xfId="0" applyFont="1" applyFill="1" applyBorder="1" applyAlignment="1">
      <alignment horizontal="left" vertical="center" wrapText="1"/>
    </xf>
    <xf numFmtId="0" fontId="9" fillId="11" borderId="0" xfId="0" applyFont="1" applyFill="1" applyBorder="1" applyAlignment="1">
      <alignment horizontal="left" vertical="top" wrapText="1"/>
    </xf>
    <xf numFmtId="0" fontId="9" fillId="9" borderId="5" xfId="1" applyFont="1" applyFill="1" applyBorder="1" applyAlignment="1">
      <alignment horizontal="left" vertical="center" wrapText="1"/>
    </xf>
    <xf numFmtId="0" fontId="9" fillId="9" borderId="30" xfId="0" applyFont="1" applyFill="1" applyBorder="1" applyAlignment="1">
      <alignment horizontal="left" vertical="center" wrapText="1"/>
    </xf>
    <xf numFmtId="0" fontId="29" fillId="9" borderId="7" xfId="1" applyFont="1" applyFill="1" applyBorder="1" applyAlignment="1">
      <alignment horizontal="left" vertical="center" wrapText="1"/>
    </xf>
    <xf numFmtId="0" fontId="9" fillId="9" borderId="0" xfId="0" applyFont="1" applyFill="1" applyBorder="1" applyAlignment="1">
      <alignment vertical="center" wrapText="1"/>
    </xf>
    <xf numFmtId="0" fontId="9" fillId="11" borderId="0" xfId="0" applyFont="1" applyFill="1" applyBorder="1" applyAlignment="1">
      <alignment vertical="center" wrapText="1"/>
    </xf>
    <xf numFmtId="0" fontId="9" fillId="9" borderId="5" xfId="1" applyFont="1" applyFill="1" applyBorder="1" applyAlignment="1">
      <alignment vertical="center" wrapText="1"/>
    </xf>
    <xf numFmtId="0" fontId="9" fillId="9" borderId="29" xfId="0" applyFont="1" applyFill="1" applyBorder="1" applyAlignment="1">
      <alignment vertical="center" wrapText="1"/>
    </xf>
    <xf numFmtId="0" fontId="29" fillId="9" borderId="7" xfId="1" applyFont="1" applyFill="1" applyBorder="1" applyAlignment="1">
      <alignment vertical="center" wrapText="1"/>
    </xf>
    <xf numFmtId="0" fontId="27" fillId="0" borderId="0" xfId="0" applyFont="1" applyBorder="1" applyAlignment="1">
      <alignment wrapText="1"/>
    </xf>
    <xf numFmtId="0" fontId="27" fillId="0" borderId="14" xfId="0" applyFont="1" applyBorder="1" applyAlignment="1">
      <alignment wrapText="1"/>
    </xf>
    <xf numFmtId="0" fontId="29" fillId="9" borderId="7" xfId="0" applyFont="1" applyFill="1" applyBorder="1" applyAlignment="1">
      <alignment vertical="center" wrapText="1"/>
    </xf>
    <xf numFmtId="0" fontId="29" fillId="9" borderId="7" xfId="0" applyNumberFormat="1" applyFont="1" applyFill="1" applyBorder="1" applyAlignment="1">
      <alignment vertical="center" wrapText="1"/>
    </xf>
    <xf numFmtId="0" fontId="13" fillId="9" borderId="2" xfId="0" applyFont="1" applyFill="1" applyBorder="1" applyAlignment="1">
      <alignment vertical="center" wrapText="1"/>
    </xf>
    <xf numFmtId="0" fontId="32" fillId="0" borderId="12" xfId="0" applyFont="1" applyBorder="1"/>
    <xf numFmtId="0" fontId="32" fillId="0" borderId="14" xfId="0" applyFont="1" applyBorder="1"/>
    <xf numFmtId="0" fontId="32" fillId="0" borderId="7" xfId="0" applyFont="1" applyBorder="1"/>
    <xf numFmtId="0" fontId="39" fillId="17" borderId="15" xfId="1" applyFont="1" applyFill="1" applyBorder="1" applyAlignment="1">
      <alignment vertical="top" wrapText="1"/>
    </xf>
    <xf numFmtId="0" fontId="43" fillId="17" borderId="14" xfId="0" applyFont="1" applyFill="1" applyBorder="1" applyAlignment="1">
      <alignment vertical="top" wrapText="1"/>
    </xf>
    <xf numFmtId="0" fontId="39" fillId="17" borderId="5" xfId="0" applyFont="1" applyFill="1" applyBorder="1" applyAlignment="1">
      <alignment vertical="top" wrapText="1"/>
    </xf>
    <xf numFmtId="0" fontId="28" fillId="17" borderId="2" xfId="0" applyFont="1" applyFill="1" applyBorder="1" applyAlignment="1">
      <alignment vertical="top" wrapText="1"/>
    </xf>
    <xf numFmtId="0" fontId="28" fillId="17" borderId="29" xfId="1" applyFont="1" applyFill="1" applyBorder="1" applyAlignment="1">
      <alignment vertical="top" wrapText="1"/>
    </xf>
    <xf numFmtId="0" fontId="44" fillId="17" borderId="11" xfId="1" applyFont="1" applyFill="1" applyBorder="1" applyAlignment="1">
      <alignment vertical="top" wrapText="1"/>
    </xf>
    <xf numFmtId="0" fontId="29" fillId="0" borderId="10" xfId="1" applyFont="1" applyFill="1" applyBorder="1" applyAlignment="1">
      <alignment vertical="center" wrapText="1"/>
    </xf>
    <xf numFmtId="0" fontId="14" fillId="0" borderId="8" xfId="1" applyFont="1" applyFill="1" applyBorder="1" applyAlignment="1">
      <alignment vertical="center" wrapText="1"/>
    </xf>
    <xf numFmtId="0" fontId="9" fillId="0" borderId="5" xfId="0" applyFont="1" applyFill="1" applyBorder="1" applyAlignment="1">
      <alignment vertical="center" wrapText="1"/>
    </xf>
    <xf numFmtId="0" fontId="30" fillId="0" borderId="29" xfId="1" applyFont="1" applyFill="1" applyBorder="1" applyAlignment="1">
      <alignment vertical="center" wrapText="1"/>
    </xf>
    <xf numFmtId="0" fontId="9" fillId="0" borderId="31" xfId="1" applyFont="1" applyFill="1" applyBorder="1" applyAlignment="1">
      <alignment vertical="center" wrapText="1"/>
    </xf>
    <xf numFmtId="0" fontId="13" fillId="0" borderId="11" xfId="1" applyFont="1" applyFill="1" applyBorder="1" applyAlignment="1">
      <alignment vertical="center" wrapText="1"/>
    </xf>
    <xf numFmtId="0" fontId="9" fillId="9" borderId="52" xfId="0" applyFont="1" applyFill="1" applyBorder="1" applyAlignment="1">
      <alignment horizontal="center" vertical="center" wrapText="1"/>
    </xf>
  </cellXfs>
  <cellStyles count="3">
    <cellStyle name="Hyperlink" xfId="1" builtinId="8"/>
    <cellStyle name="Normal" xfId="0" builtinId="0"/>
    <cellStyle name="Per cent" xfId="2" builtinId="5"/>
  </cellStyles>
  <dxfs count="21">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medium">
          <color indexed="64"/>
        </left>
        <right style="medium">
          <color indexed="64"/>
        </right>
        <top style="dotted">
          <color indexed="64"/>
        </top>
        <bottom style="dotted">
          <color indexed="64"/>
        </bottom>
      </border>
    </dxf>
    <dxf>
      <font>
        <b val="0"/>
        <i val="0"/>
        <strike val="0"/>
        <condense val="0"/>
        <extend val="0"/>
        <outline val="0"/>
        <shadow val="0"/>
        <u val="none"/>
        <vertAlign val="baseline"/>
        <sz val="10"/>
        <color auto="1"/>
        <name val="EC Square Sans Pro"/>
        <family val="2"/>
        <scheme val="none"/>
      </font>
      <fill>
        <patternFill patternType="none">
          <fgColor indexed="64"/>
          <bgColor auto="1"/>
        </patternFill>
      </fill>
      <alignment horizontal="general" vertical="center" textRotation="0" wrapText="1" indent="0" justifyLastLine="0" shrinkToFit="0" readingOrder="0"/>
      <border outline="0">
        <left/>
        <right style="medium">
          <color indexed="64"/>
        </right>
      </border>
    </dxf>
    <dxf>
      <font>
        <b val="0"/>
        <i val="0"/>
        <strike val="0"/>
        <condense val="0"/>
        <extend val="0"/>
        <outline val="0"/>
        <shadow val="0"/>
        <u val="none"/>
        <vertAlign val="baseline"/>
        <sz val="10"/>
        <color theme="0" tint="-0.499984740745262"/>
        <name val="EC Square Sans Pro"/>
        <scheme val="none"/>
      </font>
      <fill>
        <patternFill patternType="solid">
          <fgColor indexed="64"/>
          <bgColor theme="7" tint="0.3999755851924192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numFmt numFmtId="0" formatCode="General"/>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left"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theme="4" tint="-0.249977111117893"/>
        <name val="EC Square Sans Pro"/>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0"/>
        <color theme="1"/>
        <name val="EC Square Sans Pro"/>
        <scheme val="none"/>
      </font>
      <fill>
        <patternFill>
          <fgColor indexed="64"/>
          <bgColor theme="0"/>
        </patternFill>
      </fill>
      <alignment vertical="center" textRotation="0" wrapText="1" indent="0" justifyLastLine="0" shrinkToFit="0" readingOrder="0"/>
    </dxf>
    <dxf>
      <font>
        <b/>
        <i val="0"/>
        <strike val="0"/>
        <outline val="0"/>
        <shadow val="0"/>
        <u val="none"/>
        <vertAlign val="baseline"/>
        <sz val="10"/>
        <color auto="1"/>
        <name val="EC Square Sans Pro"/>
        <scheme val="none"/>
      </font>
      <fill>
        <patternFill>
          <fgColor indexed="64"/>
          <bgColor theme="0"/>
        </patternFill>
      </fill>
      <alignment vertical="center" textRotation="0" wrapText="1" indent="0" justifyLastLine="0" shrinkToFit="0" readingOrder="0"/>
    </dxf>
    <dxf>
      <font>
        <strike val="0"/>
        <outline val="0"/>
        <shadow val="0"/>
        <u val="none"/>
        <vertAlign val="baseline"/>
        <sz val="12"/>
        <color theme="1"/>
        <name val="EC Square Sans Pro"/>
        <scheme val="none"/>
      </font>
      <alignment vertical="center" textRotation="0" wrapText="1" indent="0" justifyLastLine="0" shrinkToFit="0" readingOrder="0"/>
    </dxf>
    <dxf>
      <border>
        <bottom style="thick">
          <color rgb="FF000000"/>
        </bottom>
      </border>
    </dxf>
    <dxf>
      <font>
        <b val="0"/>
        <strike val="0"/>
        <outline val="0"/>
        <shadow val="0"/>
        <u val="none"/>
        <vertAlign val="baseline"/>
        <sz val="14"/>
        <color theme="1"/>
        <name val="EC Square Sans Pro"/>
        <scheme val="none"/>
      </font>
      <fill>
        <patternFill patternType="solid">
          <fgColor indexed="64"/>
          <bgColor theme="9" tint="0.39997558519241921"/>
        </patternFill>
      </fill>
      <alignment horizontal="center" vertical="center" textRotation="0" wrapText="1" indent="0" justifyLastLine="0" shrinkToFit="0" readingOrder="0"/>
    </dxf>
    <dxf>
      <font>
        <b/>
        <i val="0"/>
        <color theme="0" tint="-0.499984740745262"/>
      </font>
    </dxf>
    <dxf>
      <font>
        <b/>
        <i val="0"/>
        <color rgb="FF00B050"/>
      </font>
    </dxf>
    <dxf>
      <font>
        <b/>
        <i val="0"/>
        <color rgb="FFFF0000"/>
      </font>
    </dxf>
    <dxf>
      <font>
        <b/>
        <i val="0"/>
        <color rgb="FFF9A13E"/>
      </font>
    </dxf>
  </dxfs>
  <tableStyles count="0" defaultTableStyle="TableStyleMedium2" defaultPivotStyle="PivotStyleLight16"/>
  <colors>
    <mruColors>
      <color rgb="FFF9A13E"/>
      <color rgb="FF99CA3C"/>
      <color rgb="FFDE435D"/>
      <color rgb="FFFF5B5B"/>
      <color rgb="FFF56A7D"/>
      <color rgb="FFF6BE3E"/>
      <color rgb="FFED7D31"/>
      <color rgb="FFF44646"/>
      <color rgb="FFC2DF8A"/>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AllTargetsAssessed_sum!$B$75</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AllTargetsAssessed_sum!$B$77:$B$83</c:f>
              <c:numCache>
                <c:formatCode>General</c:formatCode>
                <c:ptCount val="7"/>
                <c:pt idx="0">
                  <c:v>0</c:v>
                </c:pt>
                <c:pt idx="1">
                  <c:v>0</c:v>
                </c:pt>
                <c:pt idx="2">
                  <c:v>1</c:v>
                </c:pt>
                <c:pt idx="3">
                  <c:v>1</c:v>
                </c:pt>
                <c:pt idx="4">
                  <c:v>0</c:v>
                </c:pt>
                <c:pt idx="5">
                  <c:v>0</c:v>
                </c:pt>
                <c:pt idx="6">
                  <c:v>0</c:v>
                </c:pt>
              </c:numCache>
            </c:numRef>
          </c:val>
          <c:extLst>
            <c:ext xmlns:c16="http://schemas.microsoft.com/office/drawing/2014/chart" uri="{C3380CC4-5D6E-409C-BE32-E72D297353CC}">
              <c16:uniqueId val="{00000000-60E3-400B-A9EF-D7CB0B5A1117}"/>
            </c:ext>
          </c:extLst>
        </c:ser>
        <c:ser>
          <c:idx val="1"/>
          <c:order val="1"/>
          <c:tx>
            <c:strRef>
              <c:f>AllTargetsAssessed_sum!$C$75</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Lbls>
            <c:dLbl>
              <c:idx val="5"/>
              <c:layout>
                <c:manualLayout>
                  <c:x val="-1.8354705661792277E-3"/>
                  <c:y val="2.9573768067723929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3-400B-A9EF-D7CB0B5A1117}"/>
                </c:ext>
              </c:extLst>
            </c:dLbl>
            <c:dLbl>
              <c:idx val="6"/>
              <c:layout>
                <c:manualLayout>
                  <c:x val="1.9740532433445818E-3"/>
                  <c:y val="2.9573768081495287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AllTargetsAssessed_sum!$C$77:$C$83</c:f>
              <c:numCache>
                <c:formatCode>General</c:formatCode>
                <c:ptCount val="7"/>
                <c:pt idx="0">
                  <c:v>0</c:v>
                </c:pt>
                <c:pt idx="1">
                  <c:v>0</c:v>
                </c:pt>
                <c:pt idx="2">
                  <c:v>0</c:v>
                </c:pt>
                <c:pt idx="3">
                  <c:v>0</c:v>
                </c:pt>
                <c:pt idx="4">
                  <c:v>1</c:v>
                </c:pt>
                <c:pt idx="5">
                  <c:v>1</c:v>
                </c:pt>
                <c:pt idx="6">
                  <c:v>1</c:v>
                </c:pt>
              </c:numCache>
            </c:numRef>
          </c:val>
          <c:extLst>
            <c:ext xmlns:c16="http://schemas.microsoft.com/office/drawing/2014/chart" uri="{C3380CC4-5D6E-409C-BE32-E72D297353CC}">
              <c16:uniqueId val="{00000003-60E3-400B-A9EF-D7CB0B5A1117}"/>
            </c:ext>
          </c:extLst>
        </c:ser>
        <c:ser>
          <c:idx val="2"/>
          <c:order val="2"/>
          <c:tx>
            <c:strRef>
              <c:f>AllTargetsAssessed_sum!$D$75</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AllTargetsAssessed_sum!$D$77:$D$83</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60E3-400B-A9EF-D7CB0B5A1117}"/>
            </c:ext>
          </c:extLst>
        </c:ser>
        <c:ser>
          <c:idx val="3"/>
          <c:order val="3"/>
          <c:tx>
            <c:strRef>
              <c:f>AllTargetsAssessed_sum!$E$75</c:f>
              <c:strCache>
                <c:ptCount val="1"/>
                <c:pt idx="0">
                  <c:v>On track</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3-400B-A9EF-D7CB0B5A1117}"/>
                </c:ext>
              </c:extLst>
            </c:dLbl>
            <c:dLbl>
              <c:idx val="3"/>
              <c:delete val="1"/>
              <c:extLst>
                <c:ext xmlns:c15="http://schemas.microsoft.com/office/drawing/2012/chart" uri="{CE6537A1-D6FC-4f65-9D91-7224C49458BB}"/>
                <c:ext xmlns:c16="http://schemas.microsoft.com/office/drawing/2014/chart" uri="{C3380CC4-5D6E-409C-BE32-E72D297353CC}">
                  <c16:uniqueId val="{00000007-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AllTargetsAssessed_sum!$E$77:$E$83</c:f>
              <c:numCache>
                <c:formatCode>General</c:formatCode>
                <c:ptCount val="7"/>
                <c:pt idx="0">
                  <c:v>1</c:v>
                </c:pt>
                <c:pt idx="1">
                  <c:v>1</c:v>
                </c:pt>
                <c:pt idx="2">
                  <c:v>0</c:v>
                </c:pt>
                <c:pt idx="3">
                  <c:v>0</c:v>
                </c:pt>
                <c:pt idx="4">
                  <c:v>1</c:v>
                </c:pt>
                <c:pt idx="5">
                  <c:v>1</c:v>
                </c:pt>
                <c:pt idx="6">
                  <c:v>0</c:v>
                </c:pt>
              </c:numCache>
            </c:numRef>
          </c:val>
          <c:extLst>
            <c:ext xmlns:c16="http://schemas.microsoft.com/office/drawing/2014/chart" uri="{C3380CC4-5D6E-409C-BE32-E72D297353CC}">
              <c16:uniqueId val="{00000008-60E3-400B-A9EF-D7CB0B5A1117}"/>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1492958380202474"/>
          <c:y val="0.90399467672174783"/>
          <c:w val="0.65904120713921555"/>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B-45B6-AEE0-D7482897E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B-45B6-AEE0-D7482897E74F}"/>
              </c:ext>
            </c:extLst>
          </c:dPt>
          <c:val>
            <c:numRef>
              <c:f>AllTargetsAssessed_sum!$Z$3:$Z$4</c:f>
              <c:numCache>
                <c:formatCode>General</c:formatCode>
                <c:ptCount val="2"/>
                <c:pt idx="0">
                  <c:v>70</c:v>
                </c:pt>
                <c:pt idx="1">
                  <c:v>30</c:v>
                </c:pt>
              </c:numCache>
            </c:numRef>
          </c:val>
          <c:extLst>
            <c:ext xmlns:c16="http://schemas.microsoft.com/office/drawing/2014/chart" uri="{C3380CC4-5D6E-409C-BE32-E72D297353CC}">
              <c16:uniqueId val="{00000001-5563-4EE1-9006-77A834BE24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E-4E0D-B0F5-F3ED400CD9F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5E-4E0D-B0F5-F3ED400CD9F2}"/>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5E-4E0D-B0F5-F3ED400CD9F2}"/>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0</c:v>
                </c:pt>
                <c:pt idx="1">
                  <c:v>3</c:v>
                </c:pt>
                <c:pt idx="2">
                  <c:v>1</c:v>
                </c:pt>
                <c:pt idx="3">
                  <c:v>13</c:v>
                </c:pt>
              </c:numCache>
            </c:numRef>
          </c:val>
          <c:extLst>
            <c:ext xmlns:c16="http://schemas.microsoft.com/office/drawing/2014/chart" uri="{C3380CC4-5D6E-409C-BE32-E72D297353CC}">
              <c16:uniqueId val="{00000008-185E-4E0D-B0F5-F3ED400CD9F2}"/>
            </c:ext>
          </c:extLst>
        </c:ser>
        <c:ser>
          <c:idx val="1"/>
          <c:order val="1"/>
          <c:tx>
            <c:strRef>
              <c:f>AllTargetsAssessed_sum!$A$64</c:f>
              <c:strCache>
                <c:ptCount val="1"/>
                <c:pt idx="0">
                  <c:v>Proposal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5E-4E0D-B0F5-F3ED400CD9F2}"/>
              </c:ext>
            </c:extLst>
          </c:dPt>
          <c:dPt>
            <c:idx val="1"/>
            <c:invertIfNegative val="0"/>
            <c:bubble3D val="0"/>
            <c:spPr>
              <a:solidFill>
                <a:srgbClr val="E6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5E-4E0D-B0F5-F3ED400CD9F2}"/>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185E-4E0D-B0F5-F3ED400CD9F2}"/>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10-185E-4E0D-B0F5-F3ED400CD9F2}"/>
            </c:ext>
          </c:extLst>
        </c:ser>
        <c:ser>
          <c:idx val="2"/>
          <c:order val="2"/>
          <c:tx>
            <c:strRef>
              <c:f>AllTargetsAssessed_sum!$A$65</c:f>
              <c:strCache>
                <c:ptCount val="1"/>
                <c:pt idx="0">
                  <c:v>Communication - quantified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pattFill prst="pct75">
                <a:fgClr>
                  <a:schemeClr val="bg1">
                    <a:lumMod val="7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85E-4E0D-B0F5-F3ED400CD9F2}"/>
              </c:ext>
            </c:extLst>
          </c:dPt>
          <c:dPt>
            <c:idx val="1"/>
            <c:invertIfNegative val="0"/>
            <c:bubble3D val="0"/>
            <c:spPr>
              <a:pattFill prst="pct75">
                <a:fgClr>
                  <a:srgbClr val="FF5B5B"/>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185E-4E0D-B0F5-F3ED400CD9F2}"/>
              </c:ext>
            </c:extLst>
          </c:dPt>
          <c:dPt>
            <c:idx val="2"/>
            <c:invertIfNegative val="0"/>
            <c:bubble3D val="0"/>
            <c:spPr>
              <a:pattFill prst="pct75">
                <a:fgClr>
                  <a:schemeClr val="accent4">
                    <a:lumMod val="40000"/>
                    <a:lumOff val="6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5E-4E0D-B0F5-F3ED400CD9F2}"/>
              </c:ext>
            </c:extLst>
          </c:dPt>
          <c:dPt>
            <c:idx val="3"/>
            <c:invertIfNegative val="0"/>
            <c:bubble3D val="0"/>
            <c:spPr>
              <a:pattFill prst="pct75">
                <a:fgClr>
                  <a:schemeClr val="accent6">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3</c:v>
                </c:pt>
                <c:pt idx="1">
                  <c:v>10</c:v>
                </c:pt>
                <c:pt idx="2">
                  <c:v>3</c:v>
                </c:pt>
                <c:pt idx="3">
                  <c:v>27</c:v>
                </c:pt>
              </c:numCache>
            </c:numRef>
          </c:val>
          <c:extLst>
            <c:ext xmlns:c16="http://schemas.microsoft.com/office/drawing/2014/chart" uri="{C3380CC4-5D6E-409C-BE32-E72D297353CC}">
              <c16:uniqueId val="{00000011-185E-4E0D-B0F5-F3ED400CD9F2}"/>
            </c:ext>
          </c:extLst>
        </c:ser>
        <c:ser>
          <c:idx val="3"/>
          <c:order val="3"/>
          <c:tx>
            <c:strRef>
              <c:f>AllTargetsAssessed_sum!$A$66</c:f>
              <c:strCache>
                <c:ptCount val="1"/>
                <c:pt idx="0">
                  <c:v>Communication - not quantified</c:v>
                </c:pt>
              </c:strCache>
            </c:strRef>
          </c:tx>
          <c:spPr>
            <a:pattFill prst="pct5">
              <a:fgClr>
                <a:schemeClr val="bg1">
                  <a:lumMod val="75000"/>
                </a:schemeClr>
              </a:fgClr>
              <a:bgClr>
                <a:schemeClr val="bg1"/>
              </a:bgClr>
            </a:pattFill>
            <a:ln>
              <a:noFill/>
            </a:ln>
            <a:effectLst>
              <a:outerShdw blurRad="57150" dist="19050" dir="5400000" algn="ctr" rotWithShape="0">
                <a:srgbClr val="000000">
                  <a:alpha val="63000"/>
                </a:srgbClr>
              </a:outerShdw>
            </a:effectLst>
          </c:spPr>
          <c:invertIfNegative val="0"/>
          <c:dPt>
            <c:idx val="1"/>
            <c:invertIfNegative val="0"/>
            <c:bubble3D val="0"/>
            <c:spPr>
              <a:pattFill prst="pct5">
                <a:fgClr>
                  <a:srgbClr val="F44646"/>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8A8-4A53-BCCF-4893295C5A7E}"/>
              </c:ext>
            </c:extLst>
          </c:dPt>
          <c:dPt>
            <c:idx val="2"/>
            <c:invertIfNegative val="0"/>
            <c:bubble3D val="0"/>
            <c:spPr>
              <a:pattFill prst="pct5">
                <a:fgClr>
                  <a:schemeClr val="accent4">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8A8-4A53-BCCF-4893295C5A7E}"/>
              </c:ext>
            </c:extLst>
          </c:dPt>
          <c:dPt>
            <c:idx val="3"/>
            <c:invertIfNegative val="0"/>
            <c:bubble3D val="0"/>
            <c:spPr>
              <a:pattFill prst="pct5">
                <a:fgClr>
                  <a:srgbClr val="92D05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8A8-4A53-BCCF-4893295C5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AllTargetsAssessed_sum!$B$66:$E$66</c:f>
              <c:numCache>
                <c:formatCode>General</c:formatCode>
                <c:ptCount val="4"/>
                <c:pt idx="0">
                  <c:v>0</c:v>
                </c:pt>
                <c:pt idx="1">
                  <c:v>1</c:v>
                </c:pt>
                <c:pt idx="2">
                  <c:v>1</c:v>
                </c:pt>
                <c:pt idx="3">
                  <c:v>2</c:v>
                </c:pt>
              </c:numCache>
            </c:numRef>
          </c:val>
          <c:extLst>
            <c:ext xmlns:c16="http://schemas.microsoft.com/office/drawing/2014/chart" uri="{C3380CC4-5D6E-409C-BE32-E72D297353CC}">
              <c16:uniqueId val="{00000012-185E-4E0D-B0F5-F3ED400CD9F2}"/>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AllTargetsAssessed_sum!$B$86</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39-4953-9BE9-3CE62C087330}"/>
              </c:ext>
            </c:extLst>
          </c:dPt>
          <c:dLbls>
            <c:dLbl>
              <c:idx val="0"/>
              <c:delete val="1"/>
              <c:extLst>
                <c:ext xmlns:c15="http://schemas.microsoft.com/office/drawing/2012/chart" uri="{CE6537A1-D6FC-4f65-9D91-7224C49458BB}"/>
                <c:ext xmlns:c16="http://schemas.microsoft.com/office/drawing/2014/chart" uri="{C3380CC4-5D6E-409C-BE32-E72D297353CC}">
                  <c16:uniqueId val="{00000002-7439-4953-9BE9-3CE62C087330}"/>
                </c:ext>
              </c:extLst>
            </c:dLbl>
            <c:dLbl>
              <c:idx val="2"/>
              <c:layout>
                <c:manualLayout>
                  <c:x val="-4.699490384713647E-3"/>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9-4953-9BE9-3CE62C087330}"/>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AllTargetsAssessed_sum!$B$88:$B$94</c:f>
              <c:numCache>
                <c:formatCode>0%</c:formatCode>
                <c:ptCount val="7"/>
                <c:pt idx="0">
                  <c:v>0</c:v>
                </c:pt>
                <c:pt idx="1">
                  <c:v>0</c:v>
                </c:pt>
                <c:pt idx="2">
                  <c:v>1</c:v>
                </c:pt>
                <c:pt idx="3">
                  <c:v>1</c:v>
                </c:pt>
                <c:pt idx="4">
                  <c:v>0</c:v>
                </c:pt>
                <c:pt idx="5">
                  <c:v>0</c:v>
                </c:pt>
                <c:pt idx="6">
                  <c:v>0</c:v>
                </c:pt>
              </c:numCache>
            </c:numRef>
          </c:val>
          <c:extLst>
            <c:ext xmlns:c16="http://schemas.microsoft.com/office/drawing/2014/chart" uri="{C3380CC4-5D6E-409C-BE32-E72D297353CC}">
              <c16:uniqueId val="{00000004-7439-4953-9BE9-3CE62C087330}"/>
            </c:ext>
          </c:extLst>
        </c:ser>
        <c:ser>
          <c:idx val="1"/>
          <c:order val="1"/>
          <c:tx>
            <c:strRef>
              <c:f>AllTargetsAssessed_sum!$C$86</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439-4953-9BE9-3CE62C087330}"/>
              </c:ext>
            </c:extLst>
          </c:dPt>
          <c:dLbls>
            <c:dLbl>
              <c:idx val="0"/>
              <c:layout>
                <c:manualLayout>
                  <c:x val="-2.7835816342982773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9-4953-9BE9-3CE62C087330}"/>
                </c:ext>
              </c:extLst>
            </c:dLbl>
            <c:dLbl>
              <c:idx val="1"/>
              <c:delete val="1"/>
              <c:extLst>
                <c:ext xmlns:c15="http://schemas.microsoft.com/office/drawing/2012/chart" uri="{CE6537A1-D6FC-4f65-9D91-7224C49458BB}"/>
                <c:ext xmlns:c16="http://schemas.microsoft.com/office/drawing/2014/chart" uri="{C3380CC4-5D6E-409C-BE32-E72D297353CC}">
                  <c16:uniqueId val="{00000008-7439-4953-9BE9-3CE62C087330}"/>
                </c:ext>
              </c:extLst>
            </c:dLbl>
            <c:dLbl>
              <c:idx val="2"/>
              <c:layout>
                <c:manualLayout>
                  <c:x val="-2.894968473983955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9-4953-9BE9-3CE62C087330}"/>
                </c:ext>
              </c:extLst>
            </c:dLbl>
            <c:dLbl>
              <c:idx val="5"/>
              <c:layout>
                <c:manualLayout>
                  <c:x val="-2.005371623535485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9-4953-9BE9-3CE62C0873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AllTargetsAssessed_sum!$C$88:$C$94</c:f>
              <c:numCache>
                <c:formatCode>0%</c:formatCode>
                <c:ptCount val="7"/>
                <c:pt idx="0">
                  <c:v>0</c:v>
                </c:pt>
                <c:pt idx="1">
                  <c:v>0</c:v>
                </c:pt>
                <c:pt idx="2">
                  <c:v>0</c:v>
                </c:pt>
                <c:pt idx="3">
                  <c:v>0</c:v>
                </c:pt>
                <c:pt idx="4">
                  <c:v>0.5</c:v>
                </c:pt>
                <c:pt idx="5">
                  <c:v>0.5</c:v>
                </c:pt>
                <c:pt idx="6">
                  <c:v>1</c:v>
                </c:pt>
              </c:numCache>
            </c:numRef>
          </c:val>
          <c:extLst>
            <c:ext xmlns:c16="http://schemas.microsoft.com/office/drawing/2014/chart" uri="{C3380CC4-5D6E-409C-BE32-E72D297353CC}">
              <c16:uniqueId val="{0000000B-7439-4953-9BE9-3CE62C087330}"/>
            </c:ext>
          </c:extLst>
        </c:ser>
        <c:ser>
          <c:idx val="2"/>
          <c:order val="2"/>
          <c:tx>
            <c:strRef>
              <c:f>AllTargetsAssessed_sum!$D$86</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AllTargetsAssessed_sum!$D$88:$D$94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E-7439-4953-9BE9-3CE62C087330}"/>
            </c:ext>
          </c:extLst>
        </c:ser>
        <c:ser>
          <c:idx val="3"/>
          <c:order val="3"/>
          <c:tx>
            <c:strRef>
              <c:f>AllTargetsAssessed_sum!$E$86</c:f>
              <c:strCache>
                <c:ptCount val="1"/>
                <c:pt idx="0">
                  <c:v>On track to achieve</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AllTargetsAssessed_sum!$E$88:$E$94</c:f>
              <c:numCache>
                <c:formatCode>0%</c:formatCode>
                <c:ptCount val="7"/>
                <c:pt idx="0">
                  <c:v>1</c:v>
                </c:pt>
                <c:pt idx="1">
                  <c:v>1</c:v>
                </c:pt>
                <c:pt idx="2">
                  <c:v>0</c:v>
                </c:pt>
                <c:pt idx="3">
                  <c:v>0</c:v>
                </c:pt>
                <c:pt idx="4">
                  <c:v>0.5</c:v>
                </c:pt>
                <c:pt idx="5">
                  <c:v>0.5</c:v>
                </c:pt>
                <c:pt idx="6">
                  <c:v>0</c:v>
                </c:pt>
              </c:numCache>
            </c:numRef>
          </c:val>
          <c:extLst>
            <c:ext xmlns:c16="http://schemas.microsoft.com/office/drawing/2014/chart" uri="{C3380CC4-5D6E-409C-BE32-E72D297353CC}">
              <c16:uniqueId val="{00000011-7439-4953-9BE9-3CE62C087330}"/>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0%"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409587928607844"/>
          <c:y val="0.89666338582677163"/>
          <c:w val="0.64232773439712754"/>
          <c:h val="7.555883639545057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a:t>
            </a:r>
            <a:r>
              <a:rPr lang="en-US" baseline="0"/>
              <a:t> </a:t>
            </a:r>
            <a:r>
              <a:rPr lang="en-US"/>
              <a:t>legal acts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04-4FA8-957C-28B1509DA025}"/>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04-4FA8-957C-28B1509DA025}"/>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04-4FA8-957C-28B1509DA025}"/>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04-4FA8-957C-28B1509DA025}"/>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0</c:v>
                </c:pt>
                <c:pt idx="1">
                  <c:v>3</c:v>
                </c:pt>
                <c:pt idx="2">
                  <c:v>1</c:v>
                </c:pt>
                <c:pt idx="3">
                  <c:v>13</c:v>
                </c:pt>
              </c:numCache>
            </c:numRef>
          </c:val>
          <c:extLst>
            <c:ext xmlns:c16="http://schemas.microsoft.com/office/drawing/2014/chart" uri="{C3380CC4-5D6E-409C-BE32-E72D297353CC}">
              <c16:uniqueId val="{00000008-FE04-4FA8-957C-28B1509DA02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AllTargetsAssessed_sum!#REF!</c:f>
              <c:numCache>
                <c:formatCode>General</c:formatCode>
                <c:ptCount val="1"/>
                <c:pt idx="0">
                  <c:v>1</c:v>
                </c:pt>
              </c:numCache>
            </c:numRef>
          </c:val>
          <c:extLst>
            <c:ext xmlns:c16="http://schemas.microsoft.com/office/drawing/2014/chart" uri="{C3380CC4-5D6E-409C-BE32-E72D297353CC}">
              <c16:uniqueId val="{00000008-491B-4129-8539-47101ADA920C}"/>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proposals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AllTargetsAssessed_sum!$A$64</c:f>
              <c:strCache>
                <c:ptCount val="1"/>
                <c:pt idx="0">
                  <c:v>Proposal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C-4D47-B8C9-35677DFCF030}"/>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C-4D47-B8C9-35677DFCF03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C-4D47-B8C9-35677DFCF03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3C-4D47-B8C9-35677DFCF030}"/>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4A3C-4D47-B8C9-35677DFCF030}"/>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Comm - quantified</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AllTargetsAssessed_sum!$A$65</c:f>
              <c:strCache>
                <c:ptCount val="1"/>
                <c:pt idx="0">
                  <c:v>Communication - quantified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84-43A1-9695-61E22E8EFAF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84-43A1-9695-61E22E8EFAFF}"/>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84-43A1-9695-61E22E8EFAF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84-43A1-9695-61E22E8EFAFF}"/>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3</c:v>
                </c:pt>
                <c:pt idx="1">
                  <c:v>10</c:v>
                </c:pt>
                <c:pt idx="2">
                  <c:v>3</c:v>
                </c:pt>
                <c:pt idx="3">
                  <c:v>27</c:v>
                </c:pt>
              </c:numCache>
            </c:numRef>
          </c:val>
          <c:extLst>
            <c:ext xmlns:c16="http://schemas.microsoft.com/office/drawing/2014/chart" uri="{C3380CC4-5D6E-409C-BE32-E72D297353CC}">
              <c16:uniqueId val="{00000008-1484-43A1-9695-61E22E8EFAFF}"/>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Climate ambition</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D4-4B76-9443-AAFA1440447C}"/>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D4-4B76-9443-AAFA1440447C}"/>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D4-4B76-9443-AAFA144044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F4F"/>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8-35D4-4B76-9443-AAFA1440447C}"/>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AF-484B-9EBC-29E7CE2BCF77}"/>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AF-484B-9EBC-29E7CE2BCF77}"/>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AF-484B-9EBC-29E7CE2BCF77}"/>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AF-484B-9EBC-29E7CE2BCF77}"/>
              </c:ext>
            </c:extLst>
          </c:dPt>
          <c:dLbls>
            <c:dLbl>
              <c:idx val="0"/>
              <c:delete val="1"/>
              <c:extLst>
                <c:ext xmlns:c15="http://schemas.microsoft.com/office/drawing/2012/chart" uri="{CE6537A1-D6FC-4f65-9D91-7224C49458BB}"/>
                <c:ext xmlns:c16="http://schemas.microsoft.com/office/drawing/2014/chart" uri="{C3380CC4-5D6E-409C-BE32-E72D297353CC}">
                  <c16:uniqueId val="{00000007-3DAF-484B-9EBC-29E7CE2BCF77}"/>
                </c:ext>
              </c:extLst>
            </c:dLbl>
            <c:dLbl>
              <c:idx val="1"/>
              <c:delete val="1"/>
              <c:extLst>
                <c:ext xmlns:c15="http://schemas.microsoft.com/office/drawing/2012/chart" uri="{CE6537A1-D6FC-4f65-9D91-7224C49458BB}"/>
                <c:ext xmlns:c16="http://schemas.microsoft.com/office/drawing/2014/chart" uri="{C3380CC4-5D6E-409C-BE32-E72D297353CC}">
                  <c16:uniqueId val="{00000009-3DAF-484B-9EBC-29E7CE2BCF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1F-D2E5-4891-9772-889CD322DF6C}"/>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AF-484B-9EBC-29E7CE2BCF77}"/>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AF-484B-9EBC-29E7CE2BCF77}"/>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AF-484B-9EBC-29E7CE2BCF77}"/>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AF-484B-9EBC-29E7CE2B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20-D2E5-4891-9772-889CD322DF6C}"/>
            </c:ext>
          </c:extLst>
        </c:ser>
        <c:dLbls>
          <c:dLblPos val="inEnd"/>
          <c:showLegendKey val="0"/>
          <c:showVal val="1"/>
          <c:showCatName val="0"/>
          <c:showSerName val="0"/>
          <c:showPercent val="0"/>
          <c:showBubbleSize val="0"/>
        </c:dLbls>
        <c:gapWidth val="22"/>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0-7E56-4885-89EA-13006A952BA5}"/>
            </c:ext>
          </c:extLst>
        </c:ser>
        <c:ser>
          <c:idx val="1"/>
          <c:order val="1"/>
          <c:spPr>
            <a:solidFill>
              <a:srgbClr val="F56A7D"/>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1-7E56-4885-89EA-13006A952BA5}"/>
            </c:ext>
          </c:extLst>
        </c:ser>
        <c:ser>
          <c:idx val="2"/>
          <c:order val="2"/>
          <c:spPr>
            <a:solidFill>
              <a:srgbClr val="F9A13E"/>
            </a:solidFill>
            <a:ln>
              <a:noFill/>
            </a:ln>
            <a:effectLst>
              <a:outerShdw blurRad="57150" dist="19050" dir="5400000" algn="ctr" rotWithShape="0">
                <a:srgbClr val="000000">
                  <a:alpha val="63000"/>
                </a:srgbClr>
              </a:outerShdw>
            </a:effectLst>
          </c:spPr>
          <c:invertIfNegative val="0"/>
          <c:dLbls>
            <c:delete val="1"/>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3-7E56-4885-89EA-13006A952BA5}"/>
            </c:ext>
          </c:extLst>
        </c:ser>
        <c:ser>
          <c:idx val="3"/>
          <c:order val="3"/>
          <c:spPr>
            <a:solidFill>
              <a:srgbClr val="99CA3C"/>
            </a:solidFill>
            <a:ln>
              <a:no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E56-4885-89EA-13006A952BA5}"/>
                </c:ext>
              </c:extLst>
            </c:dLbl>
            <c:dLbl>
              <c:idx val="3"/>
              <c:delete val="1"/>
              <c:extLst>
                <c:ext xmlns:c15="http://schemas.microsoft.com/office/drawing/2012/chart" uri="{CE6537A1-D6FC-4f65-9D91-7224C49458BB}"/>
                <c:ext xmlns:c16="http://schemas.microsoft.com/office/drawing/2014/chart" uri="{C3380CC4-5D6E-409C-BE32-E72D297353CC}">
                  <c16:uniqueId val="{00000005-7E56-4885-89EA-13006A952BA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6-7E56-4885-89EA-13006A952BA5}"/>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1760935011328712"/>
          <c:y val="0.90399476482023233"/>
          <c:w val="0.73311528366646472"/>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i="0"/>
              <a:t>CAP</a:t>
            </a:r>
            <a:r>
              <a:rPr lang="en-US" i="0" baseline="0"/>
              <a:t> / Farm to Fork</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D9-4DFC-AAEF-F3A18EC5B878}"/>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D9-4DFC-AAEF-F3A18EC5B878}"/>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D9-4DFC-AAEF-F3A18EC5B878}"/>
              </c:ext>
            </c:extLst>
          </c:dPt>
          <c:dLbls>
            <c:delete val="1"/>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6-DAD9-4DFC-AAEF-F3A18EC5B878}"/>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AD9-4DFC-AAEF-F3A18EC5B878}"/>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AD9-4DFC-AAEF-F3A18EC5B878}"/>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AD9-4DFC-AAEF-F3A18EC5B878}"/>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AD9-4DFC-AAEF-F3A18EC5B878}"/>
              </c:ext>
            </c:extLst>
          </c:dPt>
          <c:dLbls>
            <c:dLbl>
              <c:idx val="0"/>
              <c:delete val="1"/>
              <c:extLst>
                <c:ext xmlns:c15="http://schemas.microsoft.com/office/drawing/2012/chart" uri="{CE6537A1-D6FC-4f65-9D91-7224C49458BB}"/>
                <c:ext xmlns:c16="http://schemas.microsoft.com/office/drawing/2014/chart" uri="{C3380CC4-5D6E-409C-BE32-E72D297353CC}">
                  <c16:uniqueId val="{00000008-DAD9-4DFC-AAEF-F3A18EC5B878}"/>
                </c:ext>
              </c:extLst>
            </c:dLbl>
            <c:dLbl>
              <c:idx val="1"/>
              <c:delete val="1"/>
              <c:extLst>
                <c:ext xmlns:c15="http://schemas.microsoft.com/office/drawing/2012/chart" uri="{CE6537A1-D6FC-4f65-9D91-7224C49458BB}"/>
                <c:ext xmlns:c16="http://schemas.microsoft.com/office/drawing/2014/chart" uri="{C3380CC4-5D6E-409C-BE32-E72D297353CC}">
                  <c16:uniqueId val="{0000000A-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0F-DAD9-4DFC-AAEF-F3A18EC5B878}"/>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D9-4DFC-AAEF-F3A18EC5B878}"/>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D9-4DFC-AAEF-F3A18EC5B878}"/>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D9-4DFC-AAEF-F3A18EC5B878}"/>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D9-4DFC-AAEF-F3A18EC5B878}"/>
              </c:ext>
            </c:extLst>
          </c:dPt>
          <c:dLbls>
            <c:dLbl>
              <c:idx val="1"/>
              <c:delete val="1"/>
              <c:extLst>
                <c:ext xmlns:c15="http://schemas.microsoft.com/office/drawing/2012/chart" uri="{CE6537A1-D6FC-4f65-9D91-7224C49458BB}"/>
                <c:ext xmlns:c16="http://schemas.microsoft.com/office/drawing/2014/chart" uri="{C3380CC4-5D6E-409C-BE32-E72D297353CC}">
                  <c16:uniqueId val="{00000013-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18-DAD9-4DFC-AAEF-F3A18EC5B878}"/>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190500</xdr:colOff>
      <xdr:row>33</xdr:row>
      <xdr:rowOff>152400</xdr:rowOff>
    </xdr:from>
    <xdr:to>
      <xdr:col>20</xdr:col>
      <xdr:colOff>485775</xdr:colOff>
      <xdr:row>51</xdr:row>
      <xdr:rowOff>104775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19050</xdr:rowOff>
    </xdr:from>
    <xdr:to>
      <xdr:col>18</xdr:col>
      <xdr:colOff>219075</xdr:colOff>
      <xdr:row>31</xdr:row>
      <xdr:rowOff>171450</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133350</xdr:colOff>
      <xdr:row>33</xdr:row>
      <xdr:rowOff>152400</xdr:rowOff>
    </xdr:from>
    <xdr:to>
      <xdr:col>33</xdr:col>
      <xdr:colOff>161925</xdr:colOff>
      <xdr:row>51</xdr:row>
      <xdr:rowOff>76200</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16</xdr:row>
      <xdr:rowOff>0</xdr:rowOff>
    </xdr:from>
    <xdr:to>
      <xdr:col>28</xdr:col>
      <xdr:colOff>514350</xdr:colOff>
      <xdr:row>30</xdr:row>
      <xdr:rowOff>76200</xdr:rowOff>
    </xdr:to>
    <xdr:graphicFrame macro="">
      <xdr:nvGraphicFramePr>
        <xdr:cNvPr id="20" name="Chart 19">
          <a:extLst>
            <a:ext uri="{FF2B5EF4-FFF2-40B4-BE49-F238E27FC236}">
              <a16:creationId xmlns:a16="http://schemas.microsoft.com/office/drawing/2014/main" id="{00000000-0008-0000-1000-000014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514350</xdr:colOff>
      <xdr:row>15</xdr:row>
      <xdr:rowOff>161925</xdr:rowOff>
    </xdr:from>
    <xdr:to>
      <xdr:col>39</xdr:col>
      <xdr:colOff>419100</xdr:colOff>
      <xdr:row>30</xdr:row>
      <xdr:rowOff>47625</xdr:rowOff>
    </xdr:to>
    <xdr:graphicFrame macro="">
      <xdr:nvGraphicFramePr>
        <xdr:cNvPr id="21" name="Chart 20">
          <a:extLst>
            <a:ext uri="{FF2B5EF4-FFF2-40B4-BE49-F238E27FC236}">
              <a16:creationId xmlns:a16="http://schemas.microsoft.com/office/drawing/2014/main" id="{00000000-0008-0000-1000-000015000000}"/>
            </a:ext>
            <a:ext uri="{147F2762-F138-4A5C-976F-8EAC2B608ADB}">
              <a16:predDERef xmlns:a16="http://schemas.microsoft.com/office/drawing/2014/main" pre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16</xdr:row>
      <xdr:rowOff>0</xdr:rowOff>
    </xdr:from>
    <xdr:to>
      <xdr:col>49</xdr:col>
      <xdr:colOff>514350</xdr:colOff>
      <xdr:row>30</xdr:row>
      <xdr:rowOff>76200</xdr:rowOff>
    </xdr:to>
    <xdr:graphicFrame macro="">
      <xdr:nvGraphicFramePr>
        <xdr:cNvPr id="22" name="Chart 21">
          <a:extLst>
            <a:ext uri="{FF2B5EF4-FFF2-40B4-BE49-F238E27FC236}">
              <a16:creationId xmlns:a16="http://schemas.microsoft.com/office/drawing/2014/main" id="{00000000-0008-0000-1000-000016000000}"/>
            </a:ext>
            <a:ext uri="{147F2762-F138-4A5C-976F-8EAC2B608ADB}">
              <a16:predDERef xmlns:a16="http://schemas.microsoft.com/office/drawing/2014/main" pre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57</xdr:row>
      <xdr:rowOff>0</xdr:rowOff>
    </xdr:from>
    <xdr:to>
      <xdr:col>18</xdr:col>
      <xdr:colOff>28575</xdr:colOff>
      <xdr:row>72</xdr:row>
      <xdr:rowOff>152400</xdr:rowOff>
    </xdr:to>
    <xdr:graphicFrame macro="">
      <xdr:nvGraphicFramePr>
        <xdr:cNvPr id="24" name="Chart 22">
          <a:extLst>
            <a:ext uri="{FF2B5EF4-FFF2-40B4-BE49-F238E27FC236}">
              <a16:creationId xmlns:a16="http://schemas.microsoft.com/office/drawing/2014/main" id="{00000000-0008-0000-1000-000018000000}"/>
            </a:ext>
            <a:ext uri="{147F2762-F138-4A5C-976F-8EAC2B608ADB}">
              <a16:predDERef xmlns:a16="http://schemas.microsoft.com/office/drawing/2014/main" pre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600075</xdr:colOff>
      <xdr:row>56</xdr:row>
      <xdr:rowOff>9525</xdr:rowOff>
    </xdr:from>
    <xdr:to>
      <xdr:col>29</xdr:col>
      <xdr:colOff>581025</xdr:colOff>
      <xdr:row>73</xdr:row>
      <xdr:rowOff>19050</xdr:rowOff>
    </xdr:to>
    <xdr:graphicFrame macro="">
      <xdr:nvGraphicFramePr>
        <xdr:cNvPr id="10" name="Chart 9">
          <a:extLst>
            <a:ext uri="{FF2B5EF4-FFF2-40B4-BE49-F238E27FC236}">
              <a16:creationId xmlns:a16="http://schemas.microsoft.com/office/drawing/2014/main" id="{00000000-0008-0000-1000-00000A000000}"/>
            </a:ext>
            <a:ext uri="{147F2762-F138-4A5C-976F-8EAC2B608ADB}">
              <a16:predDERef xmlns:a16="http://schemas.microsoft.com/office/drawing/2014/main" pre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74</xdr:row>
      <xdr:rowOff>0</xdr:rowOff>
    </xdr:from>
    <xdr:to>
      <xdr:col>18</xdr:col>
      <xdr:colOff>28575</xdr:colOff>
      <xdr:row>89</xdr:row>
      <xdr:rowOff>152400</xdr:rowOff>
    </xdr:to>
    <xdr:graphicFrame macro="">
      <xdr:nvGraphicFramePr>
        <xdr:cNvPr id="11" name="Chart 10">
          <a:extLst>
            <a:ext uri="{FF2B5EF4-FFF2-40B4-BE49-F238E27FC236}">
              <a16:creationId xmlns:a16="http://schemas.microsoft.com/office/drawing/2014/main" id="{00000000-0008-0000-1000-00000B000000}"/>
            </a:ext>
            <a:ext uri="{147F2762-F138-4A5C-976F-8EAC2B608ADB}">
              <a16:predDERef xmlns:a16="http://schemas.microsoft.com/office/drawing/2014/main" pre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85725</xdr:colOff>
      <xdr:row>1</xdr:row>
      <xdr:rowOff>114300</xdr:rowOff>
    </xdr:from>
    <xdr:to>
      <xdr:col>28</xdr:col>
      <xdr:colOff>295275</xdr:colOff>
      <xdr:row>7</xdr:row>
      <xdr:rowOff>171450</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namedSheetView name="1  1   1 1 1 1 1 0 0   1 1 1 1 1" id="{C07DBD9E-4A5E-4B4C-B698-E8C7850756D0}">
    <nsvFilter filterId="{00000000-0009-0000-0100-000002000000}" ref="A2:N309" tableId="2"/>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5747.588158564817" createdVersion="6" refreshedVersion="7" minRefreshableVersion="3" recordCount="307" xr:uid="{00000000-000A-0000-FFFF-FFFF06000000}">
  <cacheSource type="worksheet">
    <worksheetSource name="Table683"/>
  </cacheSource>
  <cacheFields count="14">
    <cacheField name="Main thematic areas*_x000a_*referring to EGD Objectives set out in COM(2019) 640 final ANNEX" numFmtId="0">
      <sharedItems containsBlank="1" count="8">
        <s v="1. Climate ambition"/>
        <s v="2. Clean, affordable and secure energy"/>
        <s v="4. Sustainable and smart mobility"/>
        <s v="3. Industrial strategy for a clean and circular economy"/>
        <s v="5. Greening the Common Agricultural Policy / ‘Farm to Fork’ Strategy"/>
        <s v="6. Preserving and protecting biodiversity"/>
        <s v="7. Towards a zero-pollution ambition for a toxic free environment"/>
        <m/>
      </sharedItems>
    </cacheField>
    <cacheField name="Actions*_x000a_*referring to EGD Objectives set out in COM(2019) 640 ANNEX" numFmtId="0">
      <sharedItems containsBlank="1" longText="1"/>
    </cacheField>
    <cacheField name="Key Policy documents " numFmtId="0">
      <sharedItems containsBlank="1" longText="1"/>
    </cacheField>
    <cacheField name="Type of Document" numFmtId="0">
      <sharedItems containsBlank="1"/>
    </cacheField>
    <cacheField name="Year of publication" numFmtId="0">
      <sharedItems containsString="0" containsBlank="1" containsNumber="1" containsInteger="1" minValue="2008" maxValue="2023"/>
    </cacheField>
    <cacheField name="Binding doc" numFmtId="0">
      <sharedItems containsString="0" containsBlank="1" containsNumber="1" containsInteger="1" minValue="0" maxValue="1"/>
    </cacheField>
    <cacheField name="Type target" numFmtId="0">
      <sharedItems containsBlank="1" containsMixedTypes="1" containsNumber="1" containsInteger="1" minValue="0" maxValue="3" count="6">
        <e v="#REF!"/>
        <m/>
        <n v="3"/>
        <n v="2"/>
        <n v="1"/>
        <n v="0" u="1"/>
      </sharedItems>
    </cacheField>
    <cacheField name="Targets from legal acts" numFmtId="0">
      <sharedItems containsString="0" containsBlank="1" containsNumber="1" containsInteger="1" minValue="0" maxValue="1"/>
    </cacheField>
    <cacheField name="Targets from Proposal" numFmtId="0">
      <sharedItems containsString="0" containsBlank="1" containsNumber="1" containsInteger="1" minValue="0" maxValue="1"/>
    </cacheField>
    <cacheField name="n" numFmtId="0">
      <sharedItems containsString="0" containsBlank="1" containsNumber="1" containsInteger="1" minValue="0" maxValue="1" count="3">
        <n v="1"/>
        <m/>
        <n v="0" u="1"/>
      </sharedItems>
    </cacheField>
    <cacheField name="Target code" numFmtId="0">
      <sharedItems containsBlank="1"/>
    </cacheField>
    <cacheField name="Targets" numFmtId="0">
      <sharedItems containsBlank="1" longText="1"/>
    </cacheField>
    <cacheField name="Assessment" numFmtId="0">
      <sharedItems containsBlank="1" longText="1"/>
    </cacheField>
    <cacheField name="Colour" numFmtId="0">
      <sharedItems containsBlank="1" containsMixedTypes="1" containsNumber="1" containsInteger="1" minValue="0" maxValue="3" count="9">
        <m/>
        <s v="orange"/>
        <s v="green"/>
        <s v="grey"/>
        <s v="red"/>
        <n v="0" u="1"/>
        <n v="3" u="1"/>
        <n v="2" u="1"/>
        <n v="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1"/>
    <s v="Climate Neutrality (2040 target under discussion)"/>
    <m/>
    <x v="0"/>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m/>
    <x v="1"/>
    <m/>
    <m/>
    <x v="1"/>
    <s v="TA1.2"/>
    <s v="2040 target under discussion"/>
    <m/>
    <x v="0"/>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3"/>
    <s v="Reduce by at least 55% net GHG emissions compared to 1990 levels, by 2030"/>
    <s v="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_x000a_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_x000a_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_x000a_On the other hand, the implementation of the complete Fit for 55 legislative package is expected to reduce EU net greenhouse gas emissions by 57% by 2030, putting EU on track to exceed 2030 targets [29]._x000a_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_x000a_by 2040. Based on the recommended emission reductions of 90-95 % by 2040 compared to 1990, of the European Scientific Advisory Board on Climate Change advised, the Commission has recommended a net 90% GHG reduction target for 2040._x000a_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_x000a_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
    <x v="1"/>
  </r>
  <r>
    <x v="0"/>
    <s v="New EU Strategy on Adaptation to Climate Change"/>
    <s v="Forging a climate-resilient Europe - the new EU Strategy on Adaptation to Climate Change"/>
    <s v="Communication from the Commission to the European Parliament, the Council, the European Economic and Social Committee and the Committee of the Regions"/>
    <n v="2021"/>
    <n v="0"/>
    <x v="0"/>
    <n v="0"/>
    <n v="0"/>
    <x v="0"/>
    <s v="TA1.4"/>
    <s v="Achieve a climate-resilient society status, fully adapted to the unavoidable impacts of climate change"/>
    <m/>
    <x v="0"/>
  </r>
  <r>
    <x v="0"/>
    <s v="Proposal for a carbon border adjustment mechanism for selected sectors"/>
    <s v="Establishing a carbon border adjustment mechanism"/>
    <s v="Regulation of the European Parliament and of the Council"/>
    <n v="2023"/>
    <m/>
    <x v="1"/>
    <m/>
    <m/>
    <x v="1"/>
    <s v="TA1.5"/>
    <s v="CBAM"/>
    <m/>
    <x v="0"/>
  </r>
  <r>
    <x v="0"/>
    <s v="Proposal for a revision of the Energy Taxation Directive"/>
    <s v="Restructuring the Union framework for the taxation of energy products and electricity (recast)"/>
    <s v="Proposal for a Council Directive"/>
    <n v="2021"/>
    <m/>
    <x v="1"/>
    <m/>
    <m/>
    <x v="1"/>
    <s v="TA1.6"/>
    <s v="Recast"/>
    <m/>
    <x v="0"/>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On an EU Strategy to reduce methane emissions"/>
    <s v="Communication from the Commission to the European Parliament, the Council, the European Economic and Social Committee and the Committee of the Regions"/>
    <n v="2020"/>
    <n v="0"/>
    <x v="0"/>
    <n v="0"/>
    <n v="0"/>
    <x v="0"/>
    <s v="TA1.7"/>
    <s v="Reduce methane emissions by 35 to 37% compared to 2005 levels, by 2030_x000a_An EU Strategy to reduce methane emissions"/>
    <s v="Methane emissions were 497.15 MtCO2e in 2005 and decreased to 394.37 MtCO2e in 2022, making a reduction of about 20.67%. However, acceleration is needed to reach at least a 35% reduction by 2030._x000a_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_x000a_Most methane emissions from the waste sector come from solid waste disposal._x000a_GHG Emissions_x000a_   "/>
    <x v="1"/>
  </r>
  <r>
    <x v="1"/>
    <m/>
    <s v="Concerning urban wastewater treatment (recast)"/>
    <s v="Proposal for a Directive of the European Parliament and of the Council"/>
    <n v="2022"/>
    <n v="0"/>
    <x v="0"/>
    <n v="0"/>
    <n v="1"/>
    <x v="0"/>
    <s v="TA1.8"/>
    <s v="Reach energy neutrality in the wastewater treatment sector by 2045._x000a_Directive concerning urban wastewater"/>
    <s v="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_x000a_1 A number expressing the ratio of the sum of the pollution load in wastewater to the individual pollution load in household sewage produced by one person at the same time"/>
    <x v="2"/>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0"/>
    <n v="1"/>
    <m/>
    <x v="0"/>
    <s v="TA1.9"/>
    <s v="EU ETS. The contribution of the sectors covered by the existing EU Emission trading System (EU ETS) with respect to the EU Climate ambition should be of -62% compared to 2005 (increasing the linear emissions reduction factor from 2.2% per year up to 4.4%), by 2030_x000a_Directive (EU) 2023/959"/>
    <s v="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_x000a_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_x000a_Given that the ETS instrument is established and operational, and that the nec- essary technologies are both available and affordable, it is anticipated that the target can be achieved."/>
    <x v="2"/>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2"/>
    <n v="1"/>
    <m/>
    <x v="0"/>
    <s v="TA1.10"/>
    <s v="ETS2. Contribution of the buildings and road transport sectors of 43% emission reductions by 2030 compared to 2005 and of the additional sectors, a combined cost-efficient contribution of 42% emission reductions by 2030 compared to 2005_x000a_Directive (EU) 2023/959"/>
    <s v="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_x000a_Between 2005 and 2022, the emissions covered by the ETS 2 fell by 16% according to own estimates of the JRC. However, since the ETS2 instrument is newly implemented and official reporting by Member States is not yet available, the progress cannot currently be evaluated."/>
    <x v="3"/>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 (EU) 2018/842 on binding annual greenhouse gas emission reductions by Member States from 2021 to 2030 contributing to climate action to meet commitments under the Paris Agreement, and Regulation (EU) 2018/1999"/>
    <s v="Regulation of the European Parliament and of the Council"/>
    <n v="2023"/>
    <n v="1"/>
    <x v="0"/>
    <n v="1"/>
    <m/>
    <x v="0"/>
    <s v="TA1.11"/>
    <s v="ESR. Increased national targets in line with an EU- wide reduction of 40% in the ESR sectors compared to 2005. Member States contribute to the overall EU reduction in 2030 with targets ranging from -10% to -50% below 2005 level (sectors: transport, buildings, agriculture and waste)_x000a_Regulation (EU) 2023/857"/>
    <s v="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_x000a_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_x000a_Absolute emissions in the agriculture sector have stagnated since 2010, while agricultural aggregate output has increased, decreasing emission intensity of EU agricultural products by 13%._x000a_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
    <x v="1"/>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2"/>
    <s v="Achieve an EU net greenhouse gas removal of 310 million tonnes CO2 equivalent per year for the land use, land use change and forestry (LULUCF) sector, by 2030, and Member State-specific targets for 2030 summing up to -42 MtCO2e increase in LULUCF sink between 2016-2018 and 2030."/>
    <s v="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_x000a_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
    <x v="4"/>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3"/>
    <s v="No debit rule. For the period from 2021 to 2025, each Member State shall ensure that greenhouse gas emissions from the sector do not exceed greenhouse gas removals, calculated as the sum of total emissions and total removals on its territory in all the land accounting categories. The accounting benchmark for the EU is ca. -229 MtCO2e/year for 2021-2025 LULUCF Regulation"/>
    <s v="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_x000a_The reporting for years 2026-2029 will be done in GHG inventories during 2028- 2031."/>
    <x v="1"/>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4"/>
    <s v="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
    <m/>
    <x v="0"/>
  </r>
  <r>
    <x v="0"/>
    <m/>
    <s v="A Renovation Wave for Europe - greening our buildings, creating jobs, improving lives"/>
    <s v="Communication from the Commission to the European Parliament, the Council, the European Economic and Social Committee and the Committee of the Regions"/>
    <n v="2020"/>
    <n v="0"/>
    <x v="0"/>
    <n v="0"/>
    <n v="0"/>
    <x v="0"/>
    <s v="TA1.15"/>
    <s v="Reduce buildings’ greenhouse gas emissions by 60%, by 2030 (compared to 2015), and reach climate neutrality by 2050_x000a_A Renovation Wave for Europe"/>
    <s v="In 2015 buildings direct GHG emissions were 541 MtCO2e, therefore the target value for 2030 is 216 MtCO2e._x000a_European Climate Neutrality Observatory data shows past progress of 5 MtCO2e between 2016 and 2021. To meet the target, the required annual change between 2021 and 2030 needs to be 7.5 times faster than the past rate of progress. Overall, buildings are responsible for about 40%_x000a_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
    <x v="1"/>
  </r>
  <r>
    <x v="0"/>
    <m/>
    <s v="on methane emissions reduction in the energy sector"/>
    <s v="Proposal for a Regulation of the European Parliament and of the Council"/>
    <n v="2022"/>
    <n v="0"/>
    <x v="0"/>
    <n v="0"/>
    <n v="1"/>
    <x v="0"/>
    <s v="TA1.16"/>
    <s v="To achieve 55% reduction of GHG emission by 2030, methane emissions related to energy production and consumption should be reduced by 58% compared to the level in 2020"/>
    <m/>
    <x v="0"/>
  </r>
  <r>
    <x v="1"/>
    <m/>
    <s v="REPowerEU Plan"/>
    <s v="Communication from the Commission to the European Parliament, the Council, the European Economic and Social Committee and the Committee of the Regions"/>
    <n v="2022"/>
    <n v="0"/>
    <x v="0"/>
    <n v="0"/>
    <n v="0"/>
    <x v="0"/>
    <s v="TA2.1"/>
    <s v="REPowerEU sets a target of 10 million tonnes of domestic renewable hydrogen production and 10 million tonnes of renewable hydrogen imports by 2030._x000a_REPowerEU"/>
    <s v="European production capacity is not yet officially monitored, but there are estimates of production of around 23ktH2/year, which is very far away from the target of 10 MtH2/year. Imports are currently non-existent."/>
    <x v="1"/>
  </r>
  <r>
    <x v="1"/>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EU Solar Energy Strategy"/>
    <s v="Communication from the Commission to the European Parliament, the Council, the European Economic and Social Committee and the Committee of the Regions"/>
    <n v="2022"/>
    <n v="0"/>
    <x v="0"/>
    <n v="0"/>
    <n v="0"/>
    <x v="0"/>
    <s v="TA2.2"/>
    <s v="Set up at least one renewables-based energy community in every municipality with a population higher than 10.000 by 2025_x000a_EU Solar Energy Strategy"/>
    <s v="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3"/>
    <s v="Member States shall ensure that the contribution_x000a_of renewable fuels of non-biological origin used for final energy and non-energy purposes shall be at least 42% of the hydrogen used for final energy and non-energy purposes in industry by 2030, and 60% by 2035._x000a_RED III (Directive (EU) 2023/2413)"/>
    <s v="The use of renewable hydrogen in Europe was negligible up to 2023, including also in industrial processes."/>
    <x v="4"/>
  </r>
  <r>
    <x v="1"/>
    <s v="‘Renovation wave’ initiative for the building sector"/>
    <s v="REPowerEU Plan"/>
    <s v="Communication from the Commission to the European Parliament, the Council, the European Economic and Social Committee and the Committee of the Regions"/>
    <n v="2022"/>
    <n v="0"/>
    <x v="0"/>
    <n v="0"/>
    <n v="0"/>
    <x v="0"/>
    <s v="TA2.4"/>
    <s v="Double the current deployment rate of individual heat pumps, resulting in a cumulative 10 million units by 2027 and 30 million units by 2030._x000a_REPowerEU"/>
    <s v="The deployment rate was 2.2 million heat pumps in 2021 and 3 million in 2022. There are nearly 20 million heat pumps installed in the EU as of 2022. The current rate is enough to reach the 2030 target."/>
    <x v="2"/>
  </r>
  <r>
    <x v="1"/>
    <m/>
    <s v="EU Solar Energy Strategy"/>
    <s v="Communication from the Commission to the European Parliament, the Council, the European Economic and Social Committee and the Committee of the Regions"/>
    <n v="2022"/>
    <n v="0"/>
    <x v="0"/>
    <n v="0"/>
    <n v="0"/>
    <x v="0"/>
    <s v="TA2.5"/>
    <s v="Bring online over 320 GW of solar photovoltaic by 2025 and almost 600 GW by 2030_x000a_EU Solar Energy Strategy"/>
    <s v="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
    <x v="2"/>
  </r>
  <r>
    <x v="1"/>
    <m/>
    <s v="EU Solar Energy Strategy"/>
    <s v="Communication from the Commission to the European Parliament, the Council, the European Economic and Social Committee and the Committee of the Regions"/>
    <n v="2022"/>
    <n v="0"/>
    <x v="0"/>
    <n v="0"/>
    <n v="0"/>
    <x v="0"/>
    <s v="TA2.6"/>
    <s v="Energy demand to be covered by solar heat and geothermal should at least triple (rate is currently at 1.5%)_x000a_EU Solar Energy Strategy"/>
    <s v="Share should be 4.5% by 2030. In 2021, the relative size of solar thermal in overall heat consumption was 0.687 TWh (0.1%), over the total of 651 TWh. According to EurObserv'ER, there was a 10% growth in 2022, while the required annual rate growth is 12% to reach the target."/>
    <x v="1"/>
  </r>
  <r>
    <x v="1"/>
    <m/>
    <s v="EU Solar Energy Strategy"/>
    <s v="Communication from the Commission to the European Parliament, the Council, the European Economic and Social Committee and the Committee of the Regions"/>
    <n v="2022"/>
    <n v="0"/>
    <x v="0"/>
    <n v="0"/>
    <n v="0"/>
    <x v="0"/>
    <s v="TA2.7"/>
    <s v="Over this decade, the EU will need to install, on average, approximately 45 GW per year of PV to reach the share of 45% of energy coming from renewables set out in the REPowerEU Plan._x000a_EU Solar Energy Strategy"/>
    <s v="The installations in 2023 are estimated at 56 GWp (about 47 GWac) growing from 41 GWp (about 34 GWac) in 2022. At this current rate, the target is met."/>
    <x v="2"/>
  </r>
  <r>
    <x v="1"/>
    <m/>
    <s v="EU Solar Energy Strategy"/>
    <s v="Communication from the Commission to the European Parliament, the Council, the European Economic and Social Committee and the Committee of the Regions"/>
    <n v="2022"/>
    <n v="0"/>
    <x v="0"/>
    <n v="0"/>
    <n v="0"/>
    <x v="0"/>
    <s v="TA2.8"/>
    <s v="Ensure that energy poor and vulnerable consumers have access to solar energy, e.g. through social housing installations, energy communities, or financing support for individual installations"/>
    <m/>
    <x v="0"/>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9"/>
    <s v="Member States shall collectively ensure that the share of energy from renewable sources in the Union’s gross final consumption of energy in 2030 is at least 42.5%. RED III (Directive (EU) 2023/2413)"/>
    <s v="In 2022, renewable energy represented 23.0 % of energy consumed in the EU, up_x000a_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
    <x v="1"/>
  </r>
  <r>
    <x v="2"/>
    <m/>
    <s v="amending Directive (EU) 2018/2001, Regulation (EU) 2018/1999 and Directive 98/70/EC as regards the promotion of energy from renewable sources, and repealing Council Directive (EU) 2015/652"/>
    <s v="Directive of the European Parliament and of the Council"/>
    <n v="2022"/>
    <n v="1"/>
    <x v="2"/>
    <n v="1"/>
    <n v="0"/>
    <x v="0"/>
    <s v="TA4.1"/>
    <s v="Achieve an annual production of sustainable biomethane of 35 billion cubic meters by 2030 Directive (EU) 2023/2413"/>
    <s v="In 2021, the total biomethane production in the EU was 3.5 billion cubic meters, produced in about 1300 biomethane plants. Production increased in 2022 to reach 4.2 bcm. In order to reach 35 billion cubic meters, an estimate of 5000 additional plants are required. ."/>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0"/>
    <s v="Member States shall set an indicative target for innovative renewable energy technology of at least 5% of newly installed renewable energy capacity by 2030._x000a_RED III (Directive (EU) 2023/2413)"/>
    <s v="Innovative technologies are defined as those that improve in at least one way comparable state-of-the-art renewable energy technologies or make exploitable a largely untapped renewable energy resource, involving a clear degree of risk,_x000a_in technological, market or financial terms, which is higher than the risk generally associated with comparable non-innovative technologies or activities. According to the Association of European Renewable Energy Research Centers (EUREC)_x000a_[73], the EU’s industry is ready, in the right circumstances, to deploy innovative renewable energy technologies to a level likely to exceed 5%, including innovative technologies such as advanced photovoltaics, floating photovoltaics, concentrated solar power and solar thermal."/>
    <x v="2"/>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1"/>
    <s v="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_x000a_RED III (Directive (EU) 2023/2413)"/>
    <s v="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2"/>
    <s v="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m/>
    <x v="0"/>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3"/>
    <s v="The amount of renewable fuels and renewable electricity supplied to the transport sector leads to a: (i) share of renewable energy within the final consumption of energy in the transport sector of at least 29 % by 2030; or_x000a_(ii) GHG intensity reduction of at least 14.5 % by 2030, compared to the baseline set out in Article 27(1), in accordance with an indicative trajectory set by the Member State._x000a_RED III (Directive (EU) 2023/2413)"/>
    <s v="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_x000a_CO2 emissions account for almost all transport related GHG emissions (98.9% in 2021) and far outstrip those of nitrous oxide (N2O) (0.9% in CO2 equivalent units) and methane (0.2% in CO2 equivalent units)."/>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4"/>
    <s v="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RED III (Directive (EU) 2023/2413)"/>
    <s v="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_x000a_of renewable energy for heating and cooling purposes in the EU has gradually increased over time, mostly due to the contribution of biomass and heat pumps. However, a major push is required to meet the 2030 target._x000a_Sweden led the way when it came to renewables in heating and cooling, with a 69.3% share, followed by Estonia (65.4%). Both countries use mostly biomass and heat pumps. They are followed by Latvia (61.0%), which relies mostly on biomass."/>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5"/>
    <s v="By 2022, achieve 18% of the total increase in the share of energy from renewable sources between that Member State’s binding 2020 national target, and its contribution to the 2030 target of the share of energy from renewable sources in gross final consumption of energy. Achieve 43% by 2025, 65% by 2027._x000a_RED III (Directive (EU) 2023/2413)"/>
    <s v="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
    <x v="2"/>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6"/>
    <s v="Member States shall endeavour to increase the share of renewable sources in the amount of energy sources used for final energy and non-energy purposes in the industry sector by an indicative increase of at least 1.6 percentage points as an annual average calculated_x000a_for the periods 2021 to 2025 and 2026 to 2030 [Indicative target]_x000a_RED III (Directive (EU) 2023/2413)"/>
    <s v="A 1.6 percentage point annual increase leads to a 26% share of renewables by 2030. The share of renewables in 2022 was 10.7%, an increase from 9.7% in 2020. In absolute values, this is an increase from 23.3 Mtoe in 2021 to 24.1 Mtoe in 2022 Acceleration is needed to reach the 2030 target."/>
    <x v="1"/>
  </r>
  <r>
    <x v="1"/>
    <s v="Strategy for smart sector integration"/>
    <s v="amending Directive (EU) 2018/2001, Regulation (EU) 2018/1999 and Directive 98/70/EC as regards the promotion of energy from renewable sources, and repealing Council Directive (EU) 2015/652"/>
    <s v="Directive of the European Parliament and of the Council"/>
    <n v="2023"/>
    <n v="1"/>
    <x v="0"/>
    <n v="1"/>
    <m/>
    <x v="0"/>
    <s v="TA2.17"/>
    <s v="A target of 15% electricity interconnection for 2030_x000a_RED III (Directive (EU) 2023/2413)"/>
    <s v="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
    <x v="1"/>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8"/>
    <s v="Indicative target of at least a 49% share of energy from renewable sources in the building sector in the Union’s final energy consumption in buildings in 2030. RED III (Directive (EU) 2023/2413)"/>
    <s v="No data available for buildings, only for the heating and cooling sector. From this data, the most reported fuels and technologies in 2021 per country are: biomass (21 countries), heat pumps (19), solar thermal systems (17), geothermal systems (12) and other decentralised renewable sources (8)."/>
    <x v="0"/>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m/>
    <x v="0"/>
  </r>
  <r>
    <x v="1"/>
    <s v="Strategy for smart sector integration"/>
    <s v="amending Regulations (EU) 2019/943 and (EU) 2019/942 as well as Directives (EU) 2018/2001 and (EU) 2019/944 to improve the Union’s electricity market design"/>
    <s v="Proposal for a Regulation of the European Parliament and of the Council"/>
    <n v="2023"/>
    <m/>
    <x v="1"/>
    <m/>
    <m/>
    <x v="1"/>
    <m/>
    <m/>
    <m/>
    <x v="0"/>
  </r>
  <r>
    <x v="1"/>
    <m/>
    <s v="On the Energy Transition of the EU Fisheries and Aquaculture sector"/>
    <s v="Communication from the Commission to the European Parliament, the Council, the European Economic and Social Committee and the Committee of the Regions"/>
    <n v="2023"/>
    <n v="0"/>
    <x v="0"/>
    <n v="0"/>
    <n v="0"/>
    <x v="0"/>
    <s v="TA2.19"/>
    <s v="The fisheries sector must follow the two mutually reinforcing paths of reducing energy intensity, on the one hand, and switching to renewable and low-carbon energy sources, on the other hand"/>
    <m/>
    <x v="0"/>
  </r>
  <r>
    <x v="1"/>
    <s v="‘Renovation wave’ initiative for the building sector"/>
    <s v="On energy efficiency and amending Regulation (EU) 2023/955 (recast)"/>
    <s v="Directive of the European Parliament and of the Council"/>
    <n v="2023"/>
    <n v="1"/>
    <x v="0"/>
    <n v="1"/>
    <m/>
    <x v="0"/>
    <s v="TA2.20"/>
    <s v="Renovate each year at least 3% of the total floor area of buildings owned by all levels of public administration (as also agreed by Council-Parliament on 10.03.23)"/>
    <m/>
    <x v="0"/>
  </r>
  <r>
    <x v="1"/>
    <s v="‘Renovation wave’ initiative for the building sector"/>
    <s v="On energy efficiency and amending Regulation (EU) 2023/955 (recast)"/>
    <s v="Directive of the European Parliament and of the Council"/>
    <n v="2023"/>
    <n v="1"/>
    <x v="0"/>
    <n v="1"/>
    <m/>
    <x v="0"/>
    <s v="TA2.21"/>
    <s v="Member States shall ensure that the total final energy consumption of all public bodies combined is reduced by at least 1.9% each year, when compared to 2021. Directive (EU) 2023/1791"/>
    <s v="14 Member States reported data on public buildings in their national energy_x000a_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
    <x v="3"/>
  </r>
  <r>
    <x v="1"/>
    <s v="‘Renovation wave’ initiative for the building sector"/>
    <s v="On energy efficiency and amending Regulation (EU) 2023/955 (recast)"/>
    <s v="Directive of the European Parliament and of the Council"/>
    <n v="2023"/>
    <n v="1"/>
    <x v="0"/>
    <n v="1"/>
    <m/>
    <x v="0"/>
    <s v="TA2.22"/>
    <s v="Member States shall collectively ensure a reduction_x000a_of energy consumption of at least 11.7% in 2030 compared to the projections of the 2020 EU Reference Scenario so that the Union’s final energy consumption amounts to no more than 763 Mtoe._x000a_Directive (EU) 2023/1791"/>
    <s v="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
    <x v="1"/>
  </r>
  <r>
    <x v="1"/>
    <m/>
    <s v="On energy efficiency and amending Regulation (EU) 2023/955 (recast)"/>
    <s v="Directive of the European Parliament and of the Council"/>
    <n v="2023"/>
    <n v="1"/>
    <x v="0"/>
    <n v="1"/>
    <m/>
    <x v="0"/>
    <s v="TA2.23"/>
    <s v="Member States shall make efforts to collectively contribute to the indicative Union primary energy consumption target amounting to no more than 992.5 Mtoe in 2030._x000a_Directive (EU) 2023/1791"/>
    <s v="In 2022, primary energy consumption in the EU reached 1257 Mtoe, a 4.1% decrease compared with 2021, moving closer to the 2030 target._x000a_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_x000a_The 1257 Mtoe registered for primary energy consumption in 2022 was the second lowest level since 1990 (the first year for which data are available), and the lowest was in 2020 (1236 Mtoe)._x000a_According to the EC assessment of the NECPs, the current drafts would lead to a gap of 75 Mtoe from the 2030 target."/>
    <x v="1"/>
  </r>
  <r>
    <x v="1"/>
    <s v="‘Renovation wave’ initiative for the building sector"/>
    <s v="On energy efficiency and amending Regulation (EU) 2023/955 (recast)"/>
    <s v="Directive of the European Parliament and of the Council"/>
    <n v="2023"/>
    <n v="1"/>
    <x v="0"/>
    <n v="1"/>
    <m/>
    <x v="0"/>
    <s v="TA2.24"/>
    <s v="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 energy buildings or zero-emission buildings in accordance with Article 9 of Directive 2010/31/EU. Directive (EU) 2023/1791"/>
    <s v="According to SWD(2023)646, several Member States did not reach their annual targets. Member States will have to step up their efforts to be able to meet the savings requirement in 2030."/>
    <x v="1"/>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0"/>
    <n v="0"/>
    <n v="0"/>
    <x v="0"/>
    <s v="TA2.25"/>
    <s v="Reduce buildings’ final energy consumption by 14%._x000a_A Renovation Wave for Europe"/>
    <s v="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
    <x v="1"/>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0"/>
    <n v="0"/>
    <n v="0"/>
    <x v="0"/>
    <s v="TA2.26"/>
    <s v="At least double the annual energy renovation rate of residential and non-residential buildings by 2030 and to foster deep energy renovations._x000a_A Renovation Wave for Europe"/>
    <s v="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_x000a_Data on renovation rates in the NECPR are highly incomplete, with only seven Member States reporting in this field in 2023"/>
    <x v="1"/>
  </r>
  <r>
    <x v="1"/>
    <s v="‘Renovation wave’ initiative for the building sector"/>
    <s v="On the Energy Performance of Buildings (recast)"/>
    <s v="Proposal for a Directive of the European Parliament and of the Council"/>
    <n v="2021"/>
    <n v="0"/>
    <x v="0"/>
    <n v="0"/>
    <n v="1"/>
    <x v="0"/>
    <s v="TA2.27"/>
    <s v="Indicative national targets aiming to achieve the deep renovation of at least 35 million building units by 2030 to support reaching an annual energy renovation rate of 3 % or more for the period till 2050 (see latest test adopted by EP on 14.03.2023)"/>
    <m/>
    <x v="0"/>
  </r>
  <r>
    <x v="1"/>
    <s v="‘Renovation wave’ initiative for the building sector"/>
    <s v="On the Energy Performance of Buildings (recast)"/>
    <s v="Proposal for a Directive of the European Parliament and of the Council"/>
    <n v="2021"/>
    <n v="0"/>
    <x v="0"/>
    <n v="0"/>
    <n v="1"/>
    <x v="0"/>
    <s v="TA2.28"/>
    <s v="Reduce buildings’ energy consumption for heating and cooling by 18% compared to 2015 levels by 2030_x000a_A Renovation Wave for Europe"/>
    <s v="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_x000a_Data for 2022 has not been published yet, however an estimate can be provided based on the 2015-2021 average share of services FEC for space heating and air conditioning to total services FEC (56%)._x000a_2022 FEC for space heating and cooling buildings = FEC for space heating residential + FEC for air conditioning residential (only electricity) + FEC for space heating and air conditioning services = 159.4 + 1.1 + 68.0 = 228 Mtoe. Consumptions expected to decrease by 1.3% (2015-2022)."/>
    <x v="1"/>
  </r>
  <r>
    <x v="1"/>
    <s v="‘Renovation wave’ initiative for the building sector"/>
    <s v="On the Energy Performance of Buildings (recast)"/>
    <s v="Proposal for a Directive of the European Parliament and of the Council"/>
    <n v="2021"/>
    <n v="0"/>
    <x v="0"/>
    <n v="0"/>
    <n v="1"/>
    <x v="0"/>
    <s v="TA2.29"/>
    <s v="Member states will have to renovate 16% of worst- performing non-residential buildings by 2030 and, by 2033, the worst-performing 26% through minimum energy performance requirements._x000a_EPBD (Directive (EU) 2024/1275)"/>
    <s v="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
    <x v="3"/>
  </r>
  <r>
    <x v="1"/>
    <s v="‘Renovation wave’ initiative for the building sector"/>
    <s v="On the Energy Performance of Buildings (recast)"/>
    <s v="Proposal for a Directive of the European Parliament and of the Council"/>
    <n v="2021"/>
    <n v="0"/>
    <x v="0"/>
    <n v="0"/>
    <n v="1"/>
    <x v="0"/>
    <s v="TA2.30"/>
    <s v="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_x000a_See ‘Commission welcomes political agreement on new rules to boost energy performance of buildings across the EU’ "/>
    <m/>
    <x v="0"/>
  </r>
  <r>
    <x v="1"/>
    <s v="‘Renovation wave’ initiative for the building sector"/>
    <s v="On the Energy Performance of Buildings (recast)"/>
    <s v="Proposal for a Directive of the European Parliament and of the Council"/>
    <n v="2021"/>
    <n v="0"/>
    <x v="0"/>
    <n v="0"/>
    <n v="1"/>
    <x v="0"/>
    <s v="TA2.31"/>
    <s v="All existing buildings should be transformed into zero-emission buildings"/>
    <m/>
    <x v="0"/>
  </r>
  <r>
    <x v="1"/>
    <s v="‘Renovation wave’ initiative for the building sector"/>
    <s v="On the Energy Performance of Buildings (recast)"/>
    <s v="Proposal for a Directive of the European Parliament and of the Council"/>
    <n v="2021"/>
    <n v="0"/>
    <x v="0"/>
    <n v="0"/>
    <n v="1"/>
    <x v="0"/>
    <s v="TA2.32"/>
    <s v="100% of on-site energy consumption to be covered by renewable energy as for new buildings"/>
    <m/>
    <x v="0"/>
  </r>
  <r>
    <x v="1"/>
    <s v="‘Renovation wave’ initiative for the building sector"/>
    <s v="On the Energy Performance of Buildings (recast)"/>
    <s v="Proposal for a Directive of the European Parliament and of the Council"/>
    <n v="2021"/>
    <n v="0"/>
    <x v="0"/>
    <n v="0"/>
    <n v="1"/>
    <x v="0"/>
    <s v="same as TA1.16"/>
    <s v="The national measures will have to ensure that at least 55% of the decrease of the average primary energy use is achieved through the renovation of the worst-performing buildings._x000a_EPBD (Directive (EU) 2024/1275)"/>
    <s v="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
    <x v="0"/>
  </r>
  <r>
    <x v="1"/>
    <s v="‘Renovation wave’ initiative for the building sector"/>
    <s v="On the Energy Performance of Buildings (recast)"/>
    <s v="Proposal for a Directive of the European Parliament and of the Council"/>
    <n v="2021"/>
    <n v="0"/>
    <x v="0"/>
    <n v="0"/>
    <n v="1"/>
    <x v="0"/>
    <s v="same as TA2.29"/>
    <s v="Member States shall ensure that the average primary energy use of the entire residential building stock decreases by at least 16% compared to 2020 by 2030; and by at least 20-22% compared to 2020 by 2035_x000a_EPBD (Directive (EU) 2024/1275)"/>
    <s v="EU residential consumption in 2022 was 242 Mtoe (reduced by -2.1% on average in EU Member States compared to 2020). Strong acceleration is needed to meet the 2030 target"/>
    <x v="1"/>
  </r>
  <r>
    <x v="1"/>
    <s v="‘Renovation wave’ initiative for the building sector"/>
    <s v="On the Energy Performance of Buildings (recast)"/>
    <s v="Proposal for a Directive of the European Parliament and of the Council"/>
    <n v="2021"/>
    <n v="0"/>
    <x v="3"/>
    <n v="0"/>
    <n v="1"/>
    <x v="0"/>
    <s v="TA2.35"/>
    <s v="Member States will also have to set out specific measures on the phase-out of fossil fuels in heating and cooling with a view to a complete phase-out of boilers powered by fossil fuels by 2040 _x000a_See ‘Commission welcomes political agreement on new rules to boost energy performance of buildings across the EU’ "/>
    <m/>
    <x v="0"/>
  </r>
  <r>
    <x v="1"/>
    <s v="Assessment of the final National Energy and Climate Plans"/>
    <s v="An EU-wide assessment of National Energy and Climate Plans. Driving forward the green transition and promoting economic recovery through integrated energy and climate planning"/>
    <s v="Communication from the Commission to the European Parliament, the Council, the European Economic and Social Committee and the Committee of the Regions"/>
    <n v="2020"/>
    <m/>
    <x v="1"/>
    <m/>
    <m/>
    <x v="1"/>
    <s v="TA2.36"/>
    <s v="See ‘Commission welcomes political agreement on new rules to boost energy performance of buildings across the EU’ "/>
    <m/>
    <x v="0"/>
  </r>
  <r>
    <x v="1"/>
    <s v="Assessment of the final National Energy and Climate Plans"/>
    <s v="Laying down rules for the application of Regulation (EU) 2018/1999 of the European Parliament and of the Council as regards the structure, format, technical details and process for the integrated national energy and climate progress reports"/>
    <s v="Commission Implementing Regulation"/>
    <n v="2022"/>
    <m/>
    <x v="1"/>
    <m/>
    <m/>
    <x v="1"/>
    <s v="TA2.41"/>
    <s v="Member States are required to achieve cumulative end-use energy savings from 2021 to 2030, equivalent to new annual savings of at least 0.8%_x000a_of final energy consumption in 2021-2023, at least 1.3% in 2024-2025, 1.5% in 2026-2027 and 1.9% in 2028-2030._x000a_Directive (EU) 2023/1791"/>
    <s v="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_x000a_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
    <x v="1"/>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m/>
    <x v="0"/>
  </r>
  <r>
    <x v="1"/>
    <s v="Strategy for smart sector integration"/>
    <s v="Powering a Climate neutrality economy: An EU Strategy for Energy System Integration"/>
    <s v="Communication from the Commission to the European Parliament, the Council, the European Economic and Social Committee and the Committee of the Regions"/>
    <n v="2020"/>
    <n v="0"/>
    <x v="0"/>
    <n v="0"/>
    <n v="0"/>
    <x v="0"/>
    <s v="TA2.37"/>
    <s v="By 2030, the share of renewable energy in the electricity mix should double to 55-60%, and projections show a share of around 84% by 2050. The remaining gap should be covered by other low-carbon options._x000a_An EU Strategy for Energy System Integration"/>
    <s v="In 2022, 39% of electricity was generated by renewables (38% in 2021), and in May 2022 wind and solar surpassed fossil fuels for the first time in EU electricity generation. The EU is on track to meet the lower end of the target for 2030 if the current acceleration rate is maintained"/>
    <x v="2"/>
  </r>
  <r>
    <x v="1"/>
    <s v="Strategy on offshore wind"/>
    <s v="European Wind Power Action Plan"/>
    <s v="Communication from the Commission to the European Parliament, the Council, the European Economic and Social Committee and the Committee of the Regions"/>
    <n v="2023"/>
    <m/>
    <x v="1"/>
    <m/>
    <m/>
    <x v="1"/>
    <m/>
    <m/>
    <m/>
    <x v="0"/>
  </r>
  <r>
    <x v="1"/>
    <s v="Strategy on offshore wind"/>
    <s v="Delivering on the EU offshore renewable energy ambitions"/>
    <s v="Communication from the Commission to the European Parliament, the Council, the European Economic and Social Committee and the Committee of the Regions"/>
    <n v="2023"/>
    <m/>
    <x v="1"/>
    <m/>
    <m/>
    <x v="1"/>
    <m/>
    <m/>
    <m/>
    <x v="0"/>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0"/>
    <n v="0"/>
    <n v="0"/>
    <x v="0"/>
    <s v="TA2.38"/>
    <s v="Cumulative EU offshore goals of installed capacity: 60 GW by 2030 and 300 GW by 2050_x000a_An EU offshore Renewable Energy Strategy"/>
    <s v="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
    <x v="1"/>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0"/>
    <n v="0"/>
    <n v="0"/>
    <x v="0"/>
    <s v="TA2.39"/>
    <s v="The strategy sets targets for an installed capacity of at least 1 GW of ocean energy by 2030 and 40 GW by 2050_x000a_An EU offshore Renewable Energy Strategy"/>
    <s v="In 2023, the EU Member States installed in the order of 700 kW of_x000a_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
    <x v="1"/>
  </r>
  <r>
    <x v="1"/>
    <s v="Proposal to support zero carbon steel-making processes by 2030"/>
    <s v="REPowerEU Plan"/>
    <s v="Communication from the Commission to the European Parliament, the Council, the European Economic and Social Committee and the Committee of the Regions"/>
    <n v="2022"/>
    <n v="0"/>
    <x v="0"/>
    <n v="0"/>
    <n v="0"/>
    <x v="0"/>
    <s v="TA2.40"/>
    <s v="Around 30% of EU primary steel production is ex- pected to be decarbonised on the basis of renewable hydrogen._x000a_REPowerEU"/>
    <s v="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
    <x v="1"/>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0"/>
    <n v="0"/>
    <n v="0"/>
    <x v="0"/>
    <s v="TA3.1"/>
    <s v="Halve the amount of residual (non-recycled) municipal waste by 2030_x000a_A new Circular Economy Action Plan"/>
    <s v="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_x000a_Looking at historical trends, the amount of residual municipal waste decreased by only 5% in the time frame 2012-2021 and slightly increased in the last seven years (2015-2021, +2.6%). Despite increasing recycling levels, the amount of waste generated is increasing at a higher pace [130]."/>
    <x v="4"/>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0"/>
    <n v="0"/>
    <n v="0"/>
    <x v="0"/>
    <s v="TA3.2"/>
    <s v="Reduce landfill to a maximum of 10% of municipal waste"/>
    <m/>
    <x v="0"/>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0"/>
    <n v="0"/>
    <n v="0"/>
    <x v="0"/>
    <s v="TA3.3"/>
    <s v="Double EU’s circular material use rate in the coming decade_x000a_A new Circular Economy Action Plan"/>
    <s v="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
    <x v="4"/>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0"/>
    <n v="0"/>
    <n v="0"/>
    <x v="0"/>
    <s v="TA3.4"/>
    <s v="By 2030 textile products placed on the EU market are long-lived and recyclable, to a great extent made of recycled fibres, free of hazardous substances and produced in respect of social rights and the environment"/>
    <m/>
    <x v="0"/>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0"/>
    <n v="0"/>
    <n v="0"/>
    <x v="0"/>
    <s v="TA3.5"/>
    <s v="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
    <m/>
    <x v="0"/>
  </r>
  <r>
    <x v="3"/>
    <s v="EU Industrial strategy"/>
    <s v="Updating the 2020 New Industrial Strategy: Building a stronger Single Market for Europe’s recovery"/>
    <s v="Communication from the Commission to the European Parliament, the Council, the European Economic and Social Committee and the Committee of the Regions"/>
    <n v="2021"/>
    <m/>
    <x v="1"/>
    <m/>
    <m/>
    <x v="1"/>
    <s v="TA3.6"/>
    <m/>
    <m/>
    <x v="0"/>
  </r>
  <r>
    <x v="3"/>
    <s v="EU Industrial strategy"/>
    <s v="A New Industrial Strategy for Europe"/>
    <s v="Communication from the Commission to the European Parliament, the Council, the European Economic and Social Committee and the Committee of the Regions"/>
    <n v="2020"/>
    <m/>
    <x v="1"/>
    <m/>
    <m/>
    <x v="1"/>
    <s v="TA3.7"/>
    <m/>
    <m/>
    <x v="0"/>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0"/>
    <n v="0"/>
    <n v="1"/>
    <x v="0"/>
    <s v="TA3.8"/>
    <s v="By 2030, Union extraction capacity should be able_x000a_of extracting the ores, minerals or concentrates needed to produce at least 10% of the Union’s annual consumption of strategic raw materials, to the extent possible in light of the Union’s reserves._x000a_Regulation (EU) 2024/1252"/>
    <s v="The historical time trends (2011-2022) for EU self-sufficiency at extraction phase for the 16 strategic materials can be extracted based on data from [121], [122] and [123]. Results show that:_x000a_- In 2022, cobalt, copper, lithium and nickel were above the benchmark of 10%, while their trends have been stably above the benchmark (i.e. copper and nickel) or increased slightly in the period 2011-2022 (i.e. cobalt and lithium)1._x000a_- For bismuth, boron, gallium, germanium, magnesium, natural graphite, titanium, platinum group metals, heavy rare earth elements and light rare earth elements, the EU’s self-sufficiency has always been below 2%._x000a_- Between 2016 and 2022, the EU’s self-sufficiency for manganese was below the benchmark, with values ranging from 4 to 10% in the time frame 2016-2022._x000a_1 Due to high volatility on the data for tungsten (only two date points available from EC studies), this material is not included in the analysis."/>
    <x v="1"/>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0"/>
    <n v="0"/>
    <n v="1"/>
    <x v="0"/>
    <s v="TA3.9"/>
    <s v="By 2030, Union processing capacity, including for all intermediate processing steps, should be able of producing at least 40% of the Union’s annual consumption of strategic raw materials. Regulation (EU) 2024/1252"/>
    <s v="The historical time trends (2011-2022) for the EU self-sufficiency at processing phase for the 16 strategic materials can be extracted based on data from [121] and [122] and [123]. Results show that:_x000a_- The EU’s self-sufficiency for copper, cobalt and germanium was above the benchmark in 2022. For copper, this value has been stably above 80% in the period 2011-2022. For cobalt and germanium, the trend was fluctuating and more unstable, but increasing in between 2018 and 2022._x000a_- The EU’s self-sufficiency was below the benchmark in 2022 for bismuth, boron, gallium and platinum group metals, with gallium showing a drastic decrease from 2011 (100%) to 2022 (2%)._x000a_- The EU has no self-sufficiency to process lithium, magnesium, natural graphite, titanium, and both heavy and light rare earth elements, while there is no sufficient data available for tungsten, nickel and manganese."/>
    <x v="1"/>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0"/>
    <n v="0"/>
    <n v="1"/>
    <x v="0"/>
    <s v="TA3.10"/>
    <s v="Union's access to a secure and sustainable supply of critical raw materials by ensuring that the Union's recycling capacity, including for all intermediate recycling steps, is able to produce at least 15% of the Union's annual consumption of strategic raw materials"/>
    <m/>
    <x v="0"/>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0"/>
    <n v="0"/>
    <n v="1"/>
    <x v="0"/>
    <s v="TA3.11"/>
    <s v="Diversify the Union’s imports of strategic raw materials with a view to ensuring that, by 2030, the Union’s annual consumption of each strategic raw ma- terial at any relevant stage of processing can rely on imports from several third countries or from overseas countries or territories (OCTs) and that no third country accounts for more than 65% of the Union’s annual consumption of such a strategic raw material. Regulation (EU) 2024/1252"/>
    <s v="Half of the 16 strategic raw materials have values above the 65% target, therefore there is a low diversification of sourcing countries. These include bismuth, gallium, lithium, magnesium, platinum group metals, and both heavy and light rare earth elements."/>
    <x v="1"/>
  </r>
  <r>
    <x v="3"/>
    <s v="EU Industrial strategy"/>
    <s v="On establishing a framework of measures for strengthening Europe’s net-zero technology products manufacturing ecosystem (Net Zero Industry Act)"/>
    <s v="Proposal for a Regulation of the European Parliament and of the Council"/>
    <n v="2023"/>
    <n v="0"/>
    <x v="0"/>
    <n v="0"/>
    <n v="1"/>
    <x v="0"/>
    <s v="TA3.12"/>
    <s v="By 2030, manufacturing capacity in the Union of the strategic net-zero technologies listed in the Annex approaches or reaches a benchmark of at least 40% of the Union’s annual deployment needs.Net Zero Industry Act"/>
    <s v="Target set in 2023, data is currently not available to assess this target."/>
    <x v="3"/>
  </r>
  <r>
    <x v="3"/>
    <s v="EU Industrial strategy"/>
    <s v="A Green Deal Industrial Plan for the Net-Zero Age"/>
    <s v="Communication from the Commission to the European Parliament, the Council, the European Economic and Social Committee and the Committee of the Regions"/>
    <n v="2023"/>
    <m/>
    <x v="1"/>
    <m/>
    <m/>
    <x v="1"/>
    <s v="TA3.13"/>
    <s v="By 2030, Union recycling capacity, including for_x000a_all intermediate recycling steps, should be able_x000a_of producing at least 25% of the Union’s annual consumption of strategic raw materials and should be able of recycling significantly increasing amounts of each strategic raw material from waste._x000a_Regulation (EU) 2024/1252"/>
    <s v="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_x000a_- was below 5% for six materials (bismuth, boron, gallium, germanium, lithium and natural graphite)"/>
    <x v="1"/>
  </r>
  <r>
    <x v="3"/>
    <s v="Initiatives to stimulate lead markets for climate neutral and circular products in energy intensive industrial sectors"/>
    <m/>
    <m/>
    <m/>
    <m/>
    <x v="1"/>
    <m/>
    <m/>
    <x v="1"/>
    <s v="TA3.14"/>
    <m/>
    <m/>
    <x v="0"/>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2"/>
    <n v="1"/>
    <m/>
    <x v="0"/>
    <s v="TA3.15"/>
    <s v="Producers of starting, lighting and ignition batteries, industrial batteries and electric vehicle batteries or, where appointed in accordance with Article 57(1), producer responsibility organisations, shall take_x000a_back, free of charge and without an obligation on the end- user to buy a new battery, nor to have bought the battery from them, and shall ensure that all_x000a_waste starting, lighting and ignition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_x000a_Regulation (EU) 2023/1542"/>
    <s v="Currently, there is no official monitoring system in place and therefore it is not possible to assess if the target will be reached."/>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6"/>
    <s v="Producers of portable batteries or, where appointed in accordance with Article 57(1), producer responsibility organisations, shall attain, and maintain durably,_x000a_at least the following collection targets for waste portable batteries:_x000a_- 45% by 31 December 2023; - 63% by 31 December 2027; - 73% by 31 December 2030. Regulation (EU) 2023/1542"/>
    <s v="The calculation methodology is under development and these targets will be updated accordingly, whilst maintaining the same level of ambition._x000a_Currently, there is no robust data to assess the distance to the targets (e.g. due to new types of batteries entering in the markets, longer lifetime of batteries, new applications)._x000a_Assuming the ambition of the targets, attention might be paid in the implementa- tion phase at Member State level."/>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7"/>
    <s v="Producers of LMT batteries or, where appointed in accordance with Article 57(1), producer responsibility organisations, shall attain, and maintain durably, at least the following collection targets of waste LMT batteries:_x000a_- 51% by 31 December 2028; - 61% by 31 December 2031. Regulation (EU) 2023/1542"/>
    <s v="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8"/>
    <s v="For industrial batteries with a capacity greater than 2kWh, except those with exclusively external storage, electric vehicle batteries and starting, lighting and ignition batteries that contain cobalt, lead, lithium_x000a_or nickel in active materials, the minimum recycled content percentage for each battery model per year and per manufacturing plant shall be:_x000a_From 18 August 2031, 16% cobalt; 85% lead; 6% lithium; and 6% nickel;_x000a_From 18 August 2036, 26% cobalt; 85% lead; 12% lithium; and 15% nickel._x000a_Regulation (EU) 2023/1542"/>
    <s v="The assessment methodology is under development. Therefore, it is not possible to assess whether all producers will be able to reach these targets._x000a_JRC internal calculations show that these targets are in principle feasible, although significant changes in the industrial production systems are needed."/>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9"/>
    <s v="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_x000a_Regulation (EU) 2023/1542_x000a_"/>
    <s v="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0"/>
    <s v="Recycling shall achieve at least the following targets for recycling efficiency:_x000a_No later than 31 December 2025_x000a_- 75% by average weight of lead-acid batteries;_x000a_- 80% by average weight of nickel-cadmium batteries - 50% by average weight of other waste batteries_x000a_No later than 31 December 2030_x000a_- 80% by average weight of lead-acid batteries; Regulation (EU) 2023/1542"/>
    <s v="Based on current draft guidance for calculation and verification rules for recycling efficiency, the targets for lead-acid, nickel-cadmium and other waste batteries are feasible._x000a_Since, for lead-acid batteries, the battery chemistry and related recycling technologies are fully mature and efficient. For both nickel-cadmium and other waste batteries, it will be important to monitor the performances due to the evolving market for these chemistries."/>
    <x v="3"/>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2"/>
    <n v="1"/>
    <m/>
    <x v="0"/>
    <s v="TA3.21"/>
    <s v="Recycling shall achieve at least the following targets for recycling efficiency:_x000a_- No later than 31 December 2025, 65% by average weight of lithium-based batteries;_x000a_- No later than 31 December 2030, 70% by average weight of lithium-based batteries._x000a_Regulation (EU) 2023/1542"/>
    <s v="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x v="1"/>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2"/>
    <s v="All recycling shall achieve at least the following targets for recovery of materials:_x000a_- No later than 31 December 2027, 90% for cobalt, copper, lead, nickel;_x000a_- No later than 31 December 2031, 95% for cobalt, copper, lead, nickel;_x000a_Regulation (EU) 2023/1542"/>
    <s v="Based on the current draft guidance for the calculation and verification rules for material recovery, the targets for cobalt, copper, lead and nickel are feasible."/>
    <x v="2"/>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3"/>
    <s v="All recycling shall achieve at least the following targets for recovery of materials, 50% for lithium, no later than 31 December 2027; and 80% for lithium no later than 31 December 2031._x000a_Regulation (EU) 2023/1542"/>
    <s v="Based on the current draft guidance for the calculation and verification rules, the target for lithium is in principle feasible. Significant investments in lithium recycling systems are required."/>
    <x v="1"/>
  </r>
  <r>
    <x v="3"/>
    <s v="Propose legislative waste reforms"/>
    <s v="Amending Directive 2008/98/EC on waste"/>
    <s v="Proposal for a Directive of the European Parliament and of the Council"/>
    <n v="2023"/>
    <n v="0"/>
    <x v="0"/>
    <n v="0"/>
    <n v="1"/>
    <x v="0"/>
    <s v="TA3.24"/>
    <s v="Reduce the generation of food waste in processing and manufacturing by 10% in comparison to the amount generated in 2020_x000a_Proposal amending Directive 2008/98/EC on waste"/>
    <s v="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
    <x v="1"/>
  </r>
  <r>
    <x v="3"/>
    <s v="Propose legislative waste reforms"/>
    <s v="Amending Directive 2008/98/EC on waste"/>
    <s v="Proposal for a Directive of the European Parliament and of the Council"/>
    <n v="2023"/>
    <n v="0"/>
    <x v="0"/>
    <n v="0"/>
    <n v="1"/>
    <x v="0"/>
    <s v="TA3.25"/>
    <s v="Reduce the generation of food waste per capita, jointly in retail and other distribution of food, in restaurants and food services and in households, by 30% in comparison to the amount generated in 2020 Proposal amending Directive 2008/98/EC on waste"/>
    <s v="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
    <x v="1"/>
  </r>
  <r>
    <x v="3"/>
    <s v="Propose legislative waste reforms"/>
    <s v="On preventing plastic pellet losses to reduce microplastic pollution"/>
    <s v="Proposal for a Regulation of the European Parliament and of the Council"/>
    <n v="2023"/>
    <m/>
    <x v="1"/>
    <m/>
    <m/>
    <x v="1"/>
    <s v="TA3.26"/>
    <m/>
    <m/>
    <x v="0"/>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27"/>
    <s v="All packaging shall be recyclable_x000a_Proposal on packaging and packaging waste"/>
    <s v="Criteria and assessment methodology under development"/>
    <x v="3"/>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28"/>
    <s v="The plastic part in packaging shall contain the following minimum percentage of recycled content recovered from post-consumer plastic waste, per unit of packaging: From 1 January 2030_x000a_(i) 30% for contact sensitive packaging made from polyethylene terephthalate (PET) as major component;_x000a_(ii) 10% for contact sensitive made from plastic materials other than PET, except single use plastic bottles;_x000a_(iii) 30% for single use plastic beverage bottles;_x000a_(iv) 35% for other plastic packaging_x000a_From 1 January 2040_x000a_(v) 50% for contact sensitive plastic packaging, except single use plastic beverage bottles;_x000a_(vi) 65% for single use plastic beverage bottles;_x000a_(vii) 65% for other plastic packaging_x000a_Proposal on packaging and packaging waste"/>
    <s v="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
    <x v="1"/>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29"/>
    <s v="Member States shall take measures to achieve a sus- tained reduction in the consumption of lightweight plastic carrier bags on their territory. A sustained reduction is achieved if the annual consumption does not exceed_x000a_40 lightweight plastic carrier bags per person, or the equivalent target in weight, by 31 December 2025, and subsequently by 31 December in each year thereafter. Proposal on packaging and packaging waste"/>
    <s v="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
    <x v="2"/>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0"/>
    <s v="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
    <s v="On average, the packaging waste generated increased from 157 kg per person in 2011 to 178 kg per person in 2020. Most Member States have reported_x000a_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
    <x v="1"/>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1"/>
    <s v="Member States shall take the necessary measures to attain the recycling targets of 65% by weight_x000a_of all packaging waste generated by 31 December 2025; and of 70% by weight of all packaging waste generated by 31 December 2030._x000a_Proposal on packaging and packaging waste"/>
    <s v="For all packaging at the EU level2, the 2025 recycling rate target is feasible. However, 10 Member States are at risk of missing the 2025 target, including Bulgaria, Croatia, Cyprus, Greece, Hungary, Lithuania, Malta, Poland, Romania and Slovakia [125]."/>
    <x v="1"/>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2"/>
    <s v="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
    <s v="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_x000a_2 EU-level, based on a weighted average between Member State population and recycling rate percentage."/>
    <x v="1"/>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3"/>
    <s v="Member States shall take the necessary measures to attain a recycling target of 25% of wood by weight of wood contained in packaging waste generated by 31 December 2025 and of 30% by 31 December 2030. Proposal on packaging and packaging waste"/>
    <s v="For wooden packaging at the EU level2, the recycling rates are very feasible or have already been achieved. Nonetheless, Croatia and Malta are at risk of missing the 2025 target [125]."/>
    <x v="2"/>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4"/>
    <s v="Member States shall take the necessary measures to attain a recycling target of 70% of ferrous metals by weight of ferrous metals contained in packaging waste generated by 31 December 2025 and of 80% by 31 December 2030_x000a_Proposal on packaging and packaging waste"/>
    <s v="Considering the high recycling rates for metallic packaging at the EU level2, the 2025 and 2030 recycling targets seem achievable. However, 5 Member States are at risk of missing the 2025 target, including Croatia, Denmark, Malta, Portugal and Romania [125]."/>
    <x v="2"/>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5"/>
    <s v="Member States shall take the necessary measures to attain a recycling target of 50% of aluminium by weight of aluminium contained in packaging waste generated by 31 December 2025 and of 60% by 31 December 2030_x000a_Proposal on packaging and packaging waste"/>
    <s v="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
    <x v="2"/>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6"/>
    <s v="Member States shall take the necessary measures to attain a recycling target of 70% of glass by weight of glass contained in packaging waste generated by 31 December 2025 and of 75% by 31 December 2030 Proposal on packaging and packaging waste"/>
    <s v="For glass packaging, at least at the EU level2, the recycling rate targets are very feasible or have already been achieved. Several Member States are at risk of missing the 2025 target, including Bulgaria, Croatia, Cyprus, Greece, Hungary, Lithuania, Malta, Poland, Portugal and Romania [125]."/>
    <x v="2"/>
  </r>
  <r>
    <x v="3"/>
    <s v="Propose legislative waste reforms"/>
    <s v="On packaging and packaging waste, amending Regulation (EU) 2019/1020 and Directive (EU) 2019/904, and repealing Directive 94/62/EC"/>
    <s v="Proposal for a Regulation of the European Parliament and of the Council"/>
    <n v="2022"/>
    <n v="0"/>
    <x v="0"/>
    <n v="0"/>
    <n v="1"/>
    <x v="0"/>
    <s v="TA3.37"/>
    <s v="Member States shall take the necessary measures to attain a recycling target of 75% of paper and card- board by weight of paper and cardboard contained in packaging waste generated by 31 December 2025 and of 85% by 31 December 2030_x000a_Proposal on packaging and packaging waste"/>
    <s v="For paper and cardboard packaging, at least at the EU level2, the recycling rate targets are very feasible or have already been achieved. Nonetheless, Croatia, Malta, Slovakia and Spain are at risk of missing the 2025 target [125]._x000a_2 EU-level, based on a weighted average between Member State population and recycling rate percentage."/>
    <x v="2"/>
  </r>
  <r>
    <x v="3"/>
    <m/>
    <m/>
    <s v="Communication from the Commission to the European Parliament, the Council, the European Economic and Social Committee and the Committee of the Regions"/>
    <n v="2022"/>
    <m/>
    <x v="1"/>
    <m/>
    <m/>
    <x v="1"/>
    <s v="TA3.38"/>
    <s v="Each vehicle belonging to a vehicle type that is type-approved as of [the first day of the month following 72 months after the date of entry into force of this Regulation] under Regulation (EU) 2018/858 shall be constructed so that it is:_x000a_(a) reusable/recyclable to a minimum of 85% by mass; (b) reusable/recoverable to a minimum of 95 % by mass. Proposal for a Regulation on circularity requirements for vehicle design and on management of end-of-life vehicles"/>
    <s v="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
    <x v="3"/>
  </r>
  <r>
    <x v="3"/>
    <s v="Propose legislative waste reforms"/>
    <s v="On the reduction of the impact of certain plastic products on the environment"/>
    <s v="Directive of the European Parliament and of the Council"/>
    <n v="2019"/>
    <n v="1"/>
    <x v="0"/>
    <n v="1"/>
    <m/>
    <x v="0"/>
    <s v="TA3.39"/>
    <s v="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
    <m/>
    <x v="0"/>
  </r>
  <r>
    <x v="3"/>
    <s v="Propose legislative waste reforms"/>
    <s v="On the reduction of the impact of certain plastic products on the environment"/>
    <s v="Directive of the European Parliament and of the Council"/>
    <n v="2019"/>
    <n v="1"/>
    <x v="0"/>
    <n v="1"/>
    <m/>
    <x v="0"/>
    <s v="TA3.40"/>
    <s v="Member States shall meet the target of 77% by weight for the separate collection for recycling of waste single-use plastic beverage bottles by 2025 and 90% by 2029"/>
    <m/>
    <x v="0"/>
  </r>
  <r>
    <x v="3"/>
    <s v="Propose legislative waste reforms"/>
    <s v="On waste electrical and electronic equipment (WEEE) (recast)"/>
    <s v="Directive of the European Parliament and of the Council"/>
    <n v="2012"/>
    <m/>
    <x v="1"/>
    <m/>
    <m/>
    <x v="1"/>
    <s v="TA3.41"/>
    <s v="From 2019, the minimum collection rate to be achieved annually shall be 65 % of the average weight of EEE placed on the market in the three preceding years in the Member State concerned, or alternatively 85 % of WEEE generated on the territory of that Member State."/>
    <m/>
    <x v="0"/>
  </r>
  <r>
    <x v="3"/>
    <s v="Propose legislative waste reforms"/>
    <s v="On waste electrical and electronic equipment (WEEE) (recast)"/>
    <s v="Directive of the European Parliament and of the Council"/>
    <n v="2012"/>
    <m/>
    <x v="1"/>
    <m/>
    <m/>
    <x v="1"/>
    <s v="TA3.42"/>
    <s v="From 15 August 2018, the recovery targets for the WEEE falling within the following categories of Annex III shall be:_x000a_-_x0009_85% for Category 1 (temperature exchange equipment) or Category 4 (large equipment with any external dimension more than 50 cm)_x000a_-_x0009_80% for Category 2 (e.g., screens and monitors)_x000a_-_x0009_75% for Category 5 (small equipment with no external dimension more than 50 cm) or 6 (Small IT and telecommunication equipment with no external dimension more than 50 cm)._x000a_"/>
    <m/>
    <x v="0"/>
  </r>
  <r>
    <x v="3"/>
    <s v="Propose legislative waste reforms"/>
    <s v="On waste electrical and electronic equipment (WEEE) (recast)"/>
    <s v="Directive of the European Parliament and of the Council"/>
    <n v="2012"/>
    <m/>
    <x v="1"/>
    <m/>
    <m/>
    <x v="1"/>
    <s v="TA3.43"/>
    <s v="From 15 August 2018, the preparation for re-use targets for the WEEE falling within the following categories of Annex III shall be:_x000a_-_x0009_80% for Category 1 or Category 4 _x000a_-_x0009_70% for Category 2 _x000a_-_x0009_55% for Category 5 or Category 6_x000a_"/>
    <m/>
    <x v="0"/>
  </r>
  <r>
    <x v="3"/>
    <s v="Propose legislative waste reforms"/>
    <s v="On waste electrical and electronic equipment (WEEE) (recast)"/>
    <s v="Directive of the European Parliament and of the Council"/>
    <n v="2012"/>
    <m/>
    <x v="1"/>
    <m/>
    <m/>
    <x v="1"/>
    <s v="TA3.44"/>
    <s v="From 15 August 2018, the recycling targets for the WEEE falling within the following categories of Annex III shall be:_x000a_- 0% for Category 1 or Category 4 _x000a_- 70% for Category 2 _x000a_- 55% for Category 5 or Category 6"/>
    <m/>
    <x v="0"/>
  </r>
  <r>
    <x v="3"/>
    <s v="Propose legislative waste reforms"/>
    <s v="Amending Directive 2008/98/EC on waste"/>
    <s v="Directive of the European Parliament and of the Council"/>
    <n v="2018"/>
    <n v="1"/>
    <x v="0"/>
    <n v="1"/>
    <m/>
    <x v="0"/>
    <s v="TA3.45"/>
    <s v="By 2025, the preparing for re-use and recycling of municipal waste shall be increased to a minimum of 55% by weight (60% by 2030, 65% by 2035)"/>
    <m/>
    <x v="0"/>
  </r>
  <r>
    <x v="3"/>
    <s v="Propose legislative waste reforms"/>
    <s v="Amending Directive 2008/98/EC on waste"/>
    <s v="Directive of the European Parliament and of the Council"/>
    <n v="2018"/>
    <m/>
    <x v="1"/>
    <m/>
    <m/>
    <x v="1"/>
    <s v="TA3.46"/>
    <s v="Member States should aim to achieve an indicative Union-wide food waste reduction target of 30 % by 2025 and 50 % by 2030"/>
    <m/>
    <x v="0"/>
  </r>
  <r>
    <x v="3"/>
    <s v="Propose legislative waste reforms"/>
    <s v="Amending Directive 2008/98/EC on waste"/>
    <s v="Directive of the European Parliament and of the Council"/>
    <n v="2018"/>
    <n v="1"/>
    <x v="0"/>
    <n v="1"/>
    <m/>
    <x v="0"/>
    <s v="TA3.47"/>
    <s v="Hazardous household waste will have to be collected separately by 2022, bio-waste by 2023 and textiles by 2025"/>
    <m/>
    <x v="0"/>
  </r>
  <r>
    <x v="3"/>
    <m/>
    <m/>
    <s v="Directive of the European Parliament and of the Council"/>
    <n v="2018"/>
    <m/>
    <x v="1"/>
    <m/>
    <m/>
    <x v="1"/>
    <s v="TA3.48"/>
    <s v="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
    <s v="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
    <x v="2"/>
  </r>
  <r>
    <x v="3"/>
    <m/>
    <m/>
    <m/>
    <m/>
    <m/>
    <x v="0"/>
    <m/>
    <m/>
    <x v="1"/>
    <s v="TA3.49"/>
    <s v="At least 25% of the target set out in the first subparagraph shall be achieved by including plastics recycled from end-of-life vehicles in the vehicle type concerned._x000a_Proposal for a Regulation on circularity requirements for vehicle design and on management of end-of-life vehicles"/>
    <s v="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
    <x v="1"/>
  </r>
  <r>
    <x v="3"/>
    <m/>
    <m/>
    <m/>
    <m/>
    <m/>
    <x v="0"/>
    <m/>
    <m/>
    <x v="1"/>
    <s v="TA3.50"/>
    <s v="Member States shall ensure that the following targets are met by the waste management operators:_x000a_(a) the reuse and recovery, as calculated together, shall be a minimum of 95 %, by average weight per vehicle, excluding batteries, and year;_x000a_(b) the reuse and recycling, as calculated together, shall be a minimum of 85 %, by average weight per vehicle, excluding batteries, and year._x000a_Proposal for a Regulation on circularity requirements for vehicle design and on management of end-of-life vehicles"/>
    <s v="The targets should in principle be reached [129], especially if other incentives on demand for recycled materials (See article 6) promote the wide deployment of post-shredder sorting technologies."/>
    <x v="2"/>
  </r>
  <r>
    <x v="3"/>
    <m/>
    <m/>
    <m/>
    <m/>
    <m/>
    <x v="0"/>
    <m/>
    <m/>
    <x v="1"/>
    <s v="TA3.51"/>
    <s v="Member States shall ensure that waste management operators achieve a yearly target for the recycling of plastics of at least 30 % of the total weight of plastics contained in the vehicles delivered to the waste management operators._x000a_Proposal for a Regulation on circularity requirements for vehicle design and on management of end-of-life vehicles"/>
    <s v="The targets should in principle be reached, especially if other incentives on demand of recycled plastics (See article 6) promote the wide deployment of post-shredder sorting technologies."/>
    <x v="2"/>
  </r>
  <r>
    <x v="3"/>
    <m/>
    <m/>
    <m/>
    <m/>
    <m/>
    <x v="0"/>
    <m/>
    <m/>
    <x v="1"/>
    <s v="TA3.52"/>
    <s v="At least 20% of the carbon used in the chemical_x000a_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
    <s v="The current lack of data does not allow to assess the status of this target."/>
    <x v="3"/>
  </r>
  <r>
    <x v="2"/>
    <m/>
    <s v="Amending Directive 2003/87/EC as regards aviation's contribution to the Union’s economy-wide emission reduction target and appropriately implementing a global market-based measure"/>
    <s v="Directive of the European Parliament and of the Council"/>
    <n v="2023"/>
    <m/>
    <x v="1"/>
    <m/>
    <m/>
    <x v="1"/>
    <s v="TA4.2"/>
    <m/>
    <m/>
    <x v="0"/>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3"/>
    <s v="The yearly average GHG intensity of the energy used on board by a ship during a reporting period shall_x000a_be reduced, compared to the reference value (91.16 gCO2e/MJ) by: 2% from 1 January 2025; 6% from_x000a_1 January 2030; 14.5% from 1 January 2035; 31% from 1 January 2040; 62% from 1 January 2045; 80% from 1 January 2050._x000a_Regulation (EU) 2023/1805"/>
    <s v="EU shipping emissions increased by 5.6% in 2021 from the previous year, rebounding from the COVID-19 induced slump of 2020. The target for 2025 seems unlikely to be reached._x000a_The EEA projections suggest that, even with measures currently planned in the Member States, emissions from domestic navigation are projected to remain relatively stable in the coming years. International maritime transport emissions are projected to continue increasing."/>
    <x v="4"/>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4"/>
    <s v="A target for the use of RFNBO of 2% of the energy used on board by a ship from 2034"/>
    <m/>
    <x v="0"/>
  </r>
  <r>
    <x v="2"/>
    <m/>
    <s v="On ensuring a level playing field for sustainable air transport"/>
    <s v="Proposal for a Regulation of the European Parliament and of the Council"/>
    <n v="2021"/>
    <n v="0"/>
    <x v="0"/>
    <n v="0"/>
    <n v="1"/>
    <x v="0"/>
    <s v="TA4.5"/>
    <s v="Aviation fuel suppliers shall also ensure that Sustainable Aviation Fuel (SAF) made available to aircraft operators at each Union airport will be at least 2% from 2025, 6% from 2030, 20% from 2035, 34% from 2040, 42% from 2045 and 70% from 2050. Regulation (EU) 2023/2405"/>
    <s v="Several plants are being built to produce sustainable aviation fuels and sustainable aviation fuels are tested by companies. The contribution of aviation fuels is practically negligible currently. No sustainable biofuel use was reported in Eurostat in aviation in 2021."/>
    <x v="4"/>
  </r>
  <r>
    <x v="2"/>
    <m/>
    <s v="On ensuring a level playing field for sustainable air transport"/>
    <s v="Proposal for a Regulation of the European Parliament and of the Council"/>
    <n v="2021"/>
    <n v="0"/>
    <x v="0"/>
    <n v="0"/>
    <n v="1"/>
    <x v="0"/>
    <s v="TA4.6"/>
    <s v="Of the SAF targets reported above, synthetic aviation fuels should represent a minimum share of 1.2% from 2030, 5% from 2035, 10% from 2034, 15% from 2045, and 35% from 2050._x000a_Regulation (EU) 2023/2405"/>
    <s v="Synthetic fuels are not available on the market, conversion pathways are at early technology development levels, facing major techno-economic challenges."/>
    <x v="4"/>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7"/>
    <s v="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
    <s v="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
    <x v="2"/>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8"/>
    <s v="Member States with maritime ports shall endeavour to ensure that as of 2030 the share of renewable fuels of non-biological origin (RFNBOs) in the total amount of energy supplied to the maritime transport sector is at least 1.2%._x000a_Directive (EU) 2023/2413"/>
    <s v="Synthetic fuels are not available on the market and conversion pathways are at early technology development levels, facing major techno-economic challenges. E-fuels facilities are still at the demo-scale, with only a few plants currently operated at the EU level [156]._x000a_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
    <x v="4"/>
  </r>
  <r>
    <x v="2"/>
    <m/>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9"/>
    <s v="Cut the emissions of transport sector by 90% by 2050 relative to 1990._x000a_Sustainable and Smart Mobility Strategy"/>
    <s v="Following six years of steady growth in greenhouse gas emissions from the EU’s transport sector, transport emissions dropped substantially in 2020 because_x000a_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_x000a_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
    <x v="1"/>
  </r>
  <r>
    <x v="2"/>
    <m/>
    <s v="On the Energy Transition of the EU Fisheries and Aquaculture sector"/>
    <s v="Communication from the Commission to the European Parliament, the Council, the European Economic and Social Committee and the Committee of the Regions"/>
    <n v="2023"/>
    <n v="0"/>
    <x v="0"/>
    <n v="0"/>
    <n v="0"/>
    <x v="0"/>
    <s v="TA4.10"/>
    <s v="EU fisheries are encouraged to continue the positive trend, as observed for the period 2009-2019, towards reducing fuel intensity by reducing the fossil-fuel consumption per kg of landed product for at least an additional 15% for the period 2019-2030._x000a_Energy Transition of the EU Fisheries and Aquaculture sector"/>
    <s v="The Communication notes that &quot;Fisheries and aquaculture operators began reducing their energy intensity between 2009 and 2014, but the progress they made has stagnated in recent years. Therefore, there is a need to accelerate the energy transition&quot;. In turn, this statement grounds on the JRC science for policy report &quot;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
    <x v="1"/>
  </r>
  <r>
    <x v="2"/>
    <s v="Strategy for sustainable and smart mobility"/>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n v="0"/>
    <x v="0"/>
    <m/>
    <n v="1"/>
    <x v="0"/>
    <s v="TA4.11"/>
    <s v="Reduce the average door-to-door cost of combined transport operations by at least 10% within 7 years Proposal for a Directive to support framework for intermodal transport of goods"/>
    <s v="No available data."/>
    <x v="3"/>
  </r>
  <r>
    <x v="2"/>
    <s v="Strategy for sustainable and smart mobility"/>
    <s v="On the use of renewable and low-carbon fuels in maritime transport and amending Directive 2009/16/EC"/>
    <s v="Regulation of the European Parliament and of the Council"/>
    <n v="2023"/>
    <n v="0"/>
    <x v="0"/>
    <n v="1"/>
    <n v="0"/>
    <x v="0"/>
    <s v="TA4.12"/>
    <s v="GHG intensity reduction target in the maritme sector (link Agreement Council - Parliament on 23.03.2023): -2% from 1 January 2025; -6% from 1 January 2030; -14.5% from 1 January 2035; -31% from 1 January 2040; -62% from 1 January 2045; -80% from 1 January 2050)"/>
    <m/>
    <x v="0"/>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0"/>
    <n v="0"/>
    <n v="1"/>
    <x v="0"/>
    <s v="TA4.13"/>
    <s v="For [...] “urban buses” manufacturers shall comply with the 90% (in the reporting period 2030-2034) and 100% (as from 2035) minimum shares in their fleet of new heavy-duty vehicles_x000a_Regulation (EU) 2024/1610"/>
    <s v="Following the Regulation, due to the technical readiness of urban buses and_x000a_the need to improve urban air quality, this target supports the need to have a mandatory minimum share of new zero-emission urban buses. According to the European Automobile Manufacturers’ Association (ACEA) and Rabobank, the whole EU bus fleet consists of around 715.000-750.000 vehicles, with city buses representing around 215.000 units (around 30%). Looking at city buses only, there has been a steady decrease in the number of new city buses fuelled by Diesel since 2016, increasingly being replaced by electric vehicles. A market growth average close to 18% could help achieve the 2030 target. This is feasible, given the 2020-2023 market trend (source: Rabobank). It should be finally noted that a collapse of the diesel buses market is unlikely (e.g. due to the need in rural areas), and new electrically chargeable buses accounted for 12.7% in the total EU bus market in 2022, making up only 1.4% of total buses on EU roads (source: ACEA)."/>
    <x v="2"/>
  </r>
  <r>
    <x v="2"/>
    <s v="Strategy for sustainable and smart mobility"/>
    <s v="on the use of renewable and low-carbon fuels in maritime transport and amending Directive 2009/16/EC"/>
    <s v="Proposal for a Regulation of the European Parliament and of the Council"/>
    <n v="2023"/>
    <n v="0"/>
    <x v="0"/>
    <n v="0"/>
    <n v="1"/>
    <x v="0"/>
    <s v="TA4.14"/>
    <s v="Renewable and low-carbon fuels should represent between 6% and 9% of the international maritime transport fuel mix by 2030 and between 86% and 88% by 2050"/>
    <m/>
    <x v="0"/>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0"/>
    <n v="0"/>
    <n v="1"/>
    <x v="0"/>
    <s v="TA4.15"/>
    <s v="The average CO2 emissions of the Union fleet of new heavy-duty motor vehicles [...], off-road vehicles and off-road special purpose vehicles shall be reduced by the following percentages compared to the average CO2 emissions of the reporting period of the year 2019:_x000a_(a) 15% for vehicle sub-groups 4-UD, 4-RD, 4-LH, 5-RD, 5-LH, 9-RD, 9-LH, 10-RD and 10-LH for the reporting periods of the years 2025 to 2029;_x000a_(b) 45% for all vehicle sub-groups other than vocational vehicles for the reporting periods of the years 2030 to 2034;_x000a_(c) 65% for all vehicle sub-groups for the reporting periods of the years 2035 to 2039;_x000a_(d) 90% for all vehicle sub-groups for the reporting periods of the year 2040 onwards_x000a_Regulation (EU) 2024/1610"/>
    <s v="The average specific CO2 emissions of new heavy-duty vehicles in groups 4, 5, 9 and 10 has decreased by 0.55%, from 52.75g/t.km in 2019 to 52.45g/t.km in 2020. The rate of decrease is therefore slow and acceleration is needed to achieve the targets."/>
    <x v="1"/>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6"/>
    <s v="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
    <m/>
    <x v="0"/>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7"/>
    <s v="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
    <m/>
    <x v="0"/>
  </r>
  <r>
    <x v="2"/>
    <m/>
    <m/>
    <s v="Regulation of the European Parliament and of the Council"/>
    <n v="2019"/>
    <n v="1"/>
    <x v="1"/>
    <m/>
    <m/>
    <x v="1"/>
    <s v="TA4.18"/>
    <s v="The share of biofuels and biogas produced from_x000a_the feedstock listed in Part B of Annex IX in the energy content of fuels and electricity supplied to the transport sector shall, except in Cyprus and Malta, be limited to 1.7%._x000a_Directive (EU) 2023/2413"/>
    <s v="The EU share (including Cyprus and Malta) was 1.28% in 2021, it increased to 1.35% in 2022. This target is currently on track."/>
    <x v="2"/>
  </r>
  <r>
    <x v="2"/>
    <m/>
    <m/>
    <s v="Communication from the Commission to the European Parliament, the Council, the European Economic and Social Committee and the Committee of the Regions"/>
    <n v="2022"/>
    <m/>
    <x v="1"/>
    <m/>
    <m/>
    <x v="1"/>
    <s v="TA4.19"/>
    <s v="The yearly quantity of aviation fuel uplifted by a given aircraft operator at a given Union airport shall be_x000a_at least 90% of the yearly aviation fuel required, to avoid tankering practices which would bring additional emissions from extra weight._x000a_Regulation (EU) 2023/2405"/>
    <s v="No data available"/>
    <x v="3"/>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0"/>
    <n v="0"/>
    <n v="0"/>
    <x v="0"/>
    <s v="TA4.20"/>
    <s v="In the first phase, from 2020 up to 2024, the strategic objective is to install at least 6 GW of renewable hydrogen electrolysers in the EU. In the second_x000a_phase, from 2025 up to 2030, the strategic objective is to install at least 40 GW of renewable hydrogen electrolysers._x000a_A Hydrogen Strategy for a climate-neutral Europe"/>
    <s v="Initiatives are ongoing and deployment of electrolysers is increasing, but it is unlikely that the target of deploying 6 GW of hydrogen generation capacity will be reached by the end of 2024."/>
    <x v="1"/>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0"/>
    <n v="0"/>
    <n v="0"/>
    <x v="0"/>
    <s v="TA4.21"/>
    <s v="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
    <m/>
    <x v="0"/>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0"/>
    <n v="0"/>
    <n v="0"/>
    <x v="0"/>
    <s v="TA4.22"/>
    <s v="Build three million public electric charging points by 2030. Build one million public electric charging points by 2025. "/>
    <m/>
    <x v="0"/>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0"/>
    <n v="0"/>
    <n v="0"/>
    <x v="0"/>
    <s v="TA4.23"/>
    <s v="Build 1.000 hydrogen stations by 2030. By 2025, build half of the 1.000 hydrogen stations needed for 2030"/>
    <m/>
    <x v="0"/>
  </r>
  <r>
    <x v="2"/>
    <s v="Funding call to support the deployment of public recharging and refuelling points as part of alternative fuel infrastructure"/>
    <s v="A strategic rollout plan to outline a set of supplementary actions to support the rapid deployment of alternative fuels infrastructure"/>
    <s v="Communication from the Commission to the European Parliament, the Council, the European Economic and Social Committee, the Committee of the Regions and the European Investment Bank"/>
    <n v="2021"/>
    <m/>
    <x v="1"/>
    <m/>
    <m/>
    <x v="1"/>
    <s v="TA4.24"/>
    <m/>
    <m/>
    <x v="0"/>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5"/>
    <s v="Member States shall ensure that, at the end of each year, the following power output targets are met cumu- 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_x000a_Regulation (EU) 2023/1804"/>
    <s v="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
    <x v="2"/>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6"/>
    <s v="Member States shall ensure that along the TEN-T_x000a_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
    <s v="The target supports the vision of 3 million charging points by 2030 under the Sustainable and Smart Mobility strategy. As of mid-2024, around 730.000 charging points are available in the EU (see TENtec Interactive Map Viewer). According to the EC Dashboard towards zero-emission vehicle, around 60% of charging points in the EU are concentrated in three EU countries (Germany, France, Netherlands), while Eastern EU is lagging behind. To meet the 3 million charging points ambition, around 400.000 new points need to be installed annually, with a significant gap with respect to the 153.000 new public charging points installed in 2023 [158]."/>
    <x v="1"/>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7"/>
    <s v="Member States shall ensure that, by 31 December 2030 (with intermediate 2025 and 2027 targets), along the TEN-T core road network, publicly accessible recharging pools dedicated to heavy-duty electric vehicles are deployed in each direction of travel_x000a_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
    <s v="Despite the lack of specific data regarding recharging pools for heavy-duty electric vehicles, the extent of the TEN-T network served by high voltage recharging points stays so far limited to central Europe, with significant infrastructure improvement needed in Southern and Eastern EU, alongside the core and comprehensive networks (see TENtec Interactive Map Viewer)."/>
    <x v="1"/>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8"/>
    <s v="By 31 December 2030, in each safe and secure parking area at least four publicly accessible recharging stations dedicated to heavy-duty electric vehicles with an individual power output of at least 100 kW are deployed._x000a_Regulation (EU) 2023/1804"/>
    <s v="The extent of the TEN-T network equipped with safe and secure parking complying with the target is localised in central-northern EU (see TENtec Interactive Map Viewer). However, data available is not updated and it is not possible to assess whether the current number of secure parking areas for heavy-duty electric vehicles and the speed of installation is sufficient to reach the 2030 target."/>
    <x v="3"/>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9"/>
    <s v="By 31 December 2030, in each urban node publicly accessible recharging points dedicated to heavy-duty electric vehicles with an aggregated power output_x000a_of at least 1 800 kW are deployed, provided by recharging stations with an individual power output of at least 150 kW._x000a_Regulation (EU) 2023/180"/>
    <s v="No data available"/>
    <x v="3"/>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0"/>
    <s v="Member States shall ensure that, by 31 December 2030, at least one publicly accessible hydrogen refuelling station is deployed in each urban node. Regulation (EU) 2023/1804"/>
    <s v="The extent of the urban nodes equipped with publicly accessible hydrogen refuel- ling stations is mostly localised in the central-northern EU (see TENtec Interactive Map Viewer). The number of Hydrogen refuelling stations is steadily increasing in the EU. The Alternative Fuels Infrastructure Regulation sets the minimum goals for hydrogen refuelling stations deployment until 2030, which should significantly increase from the current 200 operational stations_x000a_(see Clean Hydrogen Monitor 2023, p. 145)"/>
    <x v="1"/>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1"/>
    <s v="Member States shall ensure that, by 31 December 2030, publicly accessible hydrogen refuelling stations with a total capacity of at least 1 tonne per day,_x000a_and equipped with at least a 700 bar dispenser, are deployed at least every 200 km along the TEN-T (Trans-European Transport Network) core network Regulation (EU) 2023/1804"/>
    <s v="The extent of the urban nodes equipped with publicly accessible hydrogen refuel- ling stations is mostly localised in the central-northern EU (see TENtec Interactive Map Viewer). The number of Hydrogen refuelling stations is steadily increasing in the EU. The Alternative Fuels Infrastructure Regulation sets the minimum goals for hydrogen refuelling stations deployment until 2030, which should significantly increase from the current 200 operational stations_x000a_(see Clean Hydrogen Monitor 2023, p. 145)"/>
    <x v="1"/>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2"/>
    <s v="States shall ensure that, at all airports of the TEN-T core network and TEN-T comprehensive network, the provision of electricity supply to stationary aircraft is ensured by 31 December 2029, at all aircraft remote stands used for commercial_x000a_air transport operations to embark or disembark passengers or to load or unload goods Regulation (EU) 2023/1804"/>
    <s v="No data available"/>
    <x v="3"/>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3"/>
    <s v="Member States shall ensure that at least one_x000a_installation providing shore-side electricity supply to inland waterway vessels is deployed at all TEN-T core inland waterway ports by 1 January 2025; at least_x000a_one installation providing shore-side electricity supply_x000a_to inland waterway vessels is deployed at all TEN-T com- prehensive inland waterway ports by 1 January 2030. Regulation (EU) 2023/1804"/>
    <s v="No data available"/>
    <x v="3"/>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4"/>
    <s v="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 ger craft above 5.000 gross tonnes that are moored at the quayside at the maritime port concerned Regulation (EU) 2023/1804"/>
    <s v="No data available"/>
    <x v="3"/>
  </r>
  <r>
    <x v="2"/>
    <s v="Initiatives to increase and better manage the capacity of railways and inland waterways"/>
    <s v="NAIADES III: Boosting future-proof European inland waterway transport"/>
    <s v="Communication from the Commission to the European Parliament, the Council, the European Economic and Social Committee and the Committee of the Regions"/>
    <n v="2021"/>
    <m/>
    <x v="1"/>
    <m/>
    <m/>
    <x v="1"/>
    <s v="TA4.35"/>
    <m/>
    <m/>
    <x v="0"/>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36"/>
    <s v="Transport by inland waterways and short sea shipping will increase by 25% compared to 2015, by 2030. They will increase by 50% by 2050."/>
    <m/>
    <x v="0"/>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37"/>
    <s v="Rail freight traffic will increase by 50% compared to 2015 by 2030. It will double by 2050. "/>
    <m/>
    <x v="0"/>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38"/>
    <s v="High-speed rail traffic will double compared to 2015, by 2030. It will triple by 2050."/>
    <m/>
    <x v="0"/>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39"/>
    <s v="The multimodal Trans-European Transport Network (TEN-T) equipped for sustainable and smart transport with high speed connectivity will be operational for the core network, by 2030. It will be operational for the comprehensive network, by 2050."/>
    <m/>
    <x v="0"/>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0"/>
    <s v="Rail and waterborne-based intermodal transport will be able to compete on equal footing with road-only transport in the EU"/>
    <m/>
    <x v="0"/>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1"/>
    <m/>
    <m/>
    <x v="0"/>
  </r>
  <r>
    <x v="2"/>
    <s v="Proposal for more stringent air pollutant emissions standards for combustion-engine vehicles"/>
    <s v="'Fit for 55': delivering the EU's 2030 Climate Target on the way to climate neutrality"/>
    <s v="Communication from the Commission to the European Parliament, the Council, the European Economic and Social Committee and the Committee of the Regions"/>
    <n v="2021"/>
    <m/>
    <x v="1"/>
    <m/>
    <m/>
    <x v="1"/>
    <s v="TA4.42"/>
    <m/>
    <m/>
    <x v="0"/>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3"/>
    <s v="Scheduled collective travel of under 500 km should be carbon neutral within the EU"/>
    <m/>
    <x v="0"/>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4"/>
    <s v="Nearly all cars, vans, buses as well as new heavy-duty vehicles will be zero-emission"/>
    <m/>
    <x v="0"/>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5"/>
    <s v="There will be at least 30 million zero-emission cars and 80.000 zero-emission lorries in operation"/>
    <m/>
    <x v="0"/>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5"/>
    <s v="Zero-emission ocean-going vessels will become market ready"/>
    <m/>
    <x v="0"/>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46"/>
    <s v="Zero-emission large zero-emission aircraft will become market ready"/>
    <m/>
    <x v="0"/>
  </r>
  <r>
    <x v="2"/>
    <s v="Proposal for more stringent air pollutant emissions standards for combustion-engine vehicles"/>
    <s v="On type-approval of motor vehicles and engines and of systems, components and separate technical units intended for such vehicles, with respect to their emissions and battery durability (Euro 7) and repealing Regulations (EC) No 715/2007 and (EC) No 595/2"/>
    <s v="Proposal for a Regulation of the European Parliament and of the Council"/>
    <n v="2022"/>
    <m/>
    <x v="1"/>
    <m/>
    <m/>
    <x v="1"/>
    <s v="TA4.47"/>
    <s v="Euro 7 pollutant limits"/>
    <m/>
    <x v="0"/>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8"/>
    <m/>
    <m/>
    <x v="0"/>
  </r>
  <r>
    <x v="2"/>
    <s v="Revised proposal for a Directive on Combined Transport"/>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m/>
    <x v="1"/>
    <m/>
    <m/>
    <x v="1"/>
    <s v="TA4.49"/>
    <m/>
    <m/>
    <x v="0"/>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50"/>
    <s v="All external costs of transport within the EU will be covered by the transport users"/>
    <m/>
    <x v="0"/>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51"/>
    <s v="Seamless multimodal passenger transport will be facilitated by integrated electronic ticketing"/>
    <m/>
    <x v="0"/>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37"/>
    <s v="Freight transport will be paperless"/>
    <m/>
    <x v="0"/>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53"/>
    <s v="The death toll for all modes of transport in the EU will be close to zero"/>
    <m/>
    <x v="0"/>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0"/>
    <n v="0"/>
    <n v="0"/>
    <x v="0"/>
    <s v="TA4.54"/>
    <s v="Active transport modes, such as cycling, have seen growth with cities announcing over 2300 km of extra cycling infrastructure. This should be doubled in the next decade towards 5000 km in safe bike lanes"/>
    <m/>
    <x v="0"/>
  </r>
  <r>
    <x v="2"/>
    <s v="Strategy for sustainable and smart mobility"/>
    <s v="The new EU Urban Mobility Framework"/>
    <s v="Communication from the Commission to the European Parliament, the Council, the European Economic and Social Committee and the Committee of the Regions"/>
    <n v="2021"/>
    <n v="0"/>
    <x v="0"/>
    <n v="0"/>
    <n v="0"/>
    <x v="0"/>
    <s v="TA4.55"/>
    <s v="Zero-emission in urban logistics_x000a_The new EU Urban Mobility Framework."/>
    <s v="Although it has been estimated that urban freight is an important traffic component (10% to 15% of vehicle equivalent miles) and is responsible for 20% to 25% of urban transport related CO2 emissions [159], [160], there is no sufficient data to assess the trend."/>
    <x v="3"/>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0"/>
    <n v="0"/>
    <n v="0"/>
    <x v="0"/>
    <s v="TA4.56"/>
    <s v="Increase the uptake of short-sea shipping instead of using more polluting modes"/>
    <m/>
    <x v="0"/>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0"/>
    <n v="0"/>
    <n v="0"/>
    <x v="0"/>
    <s v="TA4.57"/>
    <s v="Renovate the EU’s maritime fleet (e.g. passenger ships and supply vessels for offshore installations) to improve their energy efficiency"/>
    <m/>
    <x v="0"/>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0"/>
    <n v="0"/>
    <n v="0"/>
    <x v="0"/>
    <s v="TA4.58"/>
    <s v="Pursue the objective of zero-emission ports"/>
    <m/>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m/>
    <x v="1"/>
    <m/>
    <m/>
    <x v="1"/>
    <s v="TA5.1"/>
    <m/>
    <m/>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
    <s v="Reduce overall EU sales of antimicrobials for farmed animals and in aquaculture by 50% by 2030."/>
    <s v="Indicator: Sales of antimicrobials for food producing animals (Source: EMA). According to the 13th European Surveillance of Veterinary Antimicrobial Consumption report, the overall sales of antimicrobials for use in food-producing animals within the EU have fallen between 2018 and 2022 by 28.3%. During this period, the overall EU sales have thus reached more than half of the reduction target, which shows that the target can be achieved by 2030."/>
    <x v="2"/>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
    <s v="Reduce nutrient losses by at least 50%, while ensuring that there is no deterioration in soil fertility."/>
    <s v="Indicator: Nitrate in groundwater (Source: EEA)._x000a_The EU aggregate for nitrate content in groundwater based on 18 Member States shows a positive trend (–0.7% annual growth rate) between 2015 and 2020. However, this slight reduction is still far away from the 50% aimed by 2030. It should be noted that the long-term trend (2005-2020) for the EU aggregate was rather stagnant (0.003% annual growth rate)."/>
    <x v="1"/>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4"/>
    <s v="Reduce by 50% the use of more hazardous pesticides_x000a_Target in Common with Biodiversity Strategy (see Thematic Area 6) and Zero Pollution Action Plan (see Thematic Area 7)"/>
    <s v="Indicator: Use of more hazardous pesticides (Source: DG SANTE)._x000a_According to data published by DG SANTE, the use of more hazardous pesticides fell by 21 % between the baseline period of 2015–2017 and 2021. The use_x000a_of more hazardous pesticides shows an increase of 5% from 2020 to 2021. Achievement of the 50% reduction target by 2030 remains challenging._x000a_It should be noted that while this indicator intends to monitor the use of the more hazardous pesticides, it does not take into account the exposure and hence the impact they might have on the environment and human health. In the future, this indicator could be complemented with a risk indicator showing changes in the actual risks2._x000a_2 Options include better grouping of substances, group weighting reflecting substances’ toxicities, standardisation of sales data with recommended application rates and utilisation of pesticide use data instead of the sales data as the basis for a new indicator"/>
    <x v="1"/>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5"/>
    <s v="Reduce by 50% the use and risk of chemical pesticides_x000a_Target in Common with Biodiversity Strategy (see Thematic Area 6) and Zero Pollution Action Plan (see Thematic Area 7)"/>
    <s v=" Indicator: Use and risk of chemical pesticides (Source: DG SANTE)._x000a_According to data published by DG SANTE, the use and risk of chemical pesticides decreased by 33 % between the baseline period of 2015–2017 and 2021. The use and risk of chemical pesticides shows a decrease of 6% from 2020 to 2021. These overall downward trends show that the target can be achieved by 20301. [182]_x000a_1 It should be noted that the current EU-wide indicator, which applies risk weightings to four differ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
    <x v="2"/>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6"/>
    <s v="Aquatic living resources: Increase sustainable fishing and aquaculture. Bring fish stocks to sustainable levels. Significant increase in organic aquaculture"/>
    <s v="This is the objective of the CFP to ensure that fishing and aquaculture are environmentally sustainable and managed in a manner consistent with the objectives of achieving economic, social and employment benefits. This indicator shows the modelled average ratio of fishing mortality to its associated reference point (FMSY or its proxy) over time since 2003. It monitors the trend of F/FMSY at the level of European waters (Northeast Atlantic, Mediterranean and Black Sea). The aim is to have a decreasing trend (as the starting point was 1.56) and to reach the lowest possible level below 1. A downward trend was observed throughout the time series, thus showing an improvement in the sustainable exploitation of fish stocks. Although the indicator_x000a_in 2021 stands at 0.88, lower values are expected in case of full sustainable exploitation since some stocks are still overfished (F&gt;FMSY). Indicator: Fishing pressure relative to maximum sustainable yield (trends in F/ FMSY) (Source: JRC)."/>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7"/>
    <s v="Ensure that agriculture, fisheries and aquaculture, and the food value chain contribute to the target of reducing net greenhouse gas emissions to at least 55% below 1990 levels by 2030 and to the_x000a_achievement of the objective for a climate-neutral Union in 2050. "/>
    <s v="The trend (from 1990 to 2018) of this indicator for the EU 27 countries covering the GHG emissions from the_x000a_entire food value chain (from production to consumption within the EU territory) is in the desired direction to contribute to the 55% net reduction and climate neutrality targets set by the EC for all economic sectors in the EU combined. However, the_x000a_lack of current data, and the unpredictability of certain components of the GHG food system emission indicator (as temporal or geographical changes_x000a_in LULUC), make the prediction to 2030 very uncertain. In 2018 (the last recorded year in the time series) the total EU GHG food system emissions_x000a_represented 85.86% of the GHG food system emissions in 1990. Indicator: GHG food system emissions (Source: JRC EDGAR Food)."/>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8"/>
    <s v="Water: Preserving freshwater, boosting water reuse in agriculture."/>
    <s v="Overall, using a 3-year moving average, the EU has seen a 14% improvement in the Water Exploitation Index (WEI+) compared to 2011. This improvement_x000a_was observed in 14 Member States. However, further improvements are necessary. Efforts are needed to reduce the inequality in total water use as a percentage of the_x000a_renewable freshwater resources between Member States, especially in the Mediterranean area. (Renewable freshwater resources in the WEI+ index are computed considering mainly a change in the water storage capacity (groundwater and surface water) of a given territory. For example, Cyprus had_x000a_a WEI+ of 113% in 2019, in contrast to France's 2.8%. Seven Member States recorded a WEI+ score of less than 1, indicating that their water storage capacity exceeded their consumption. Indicator: Water use in agriculture (Water exploitation index, plus - WEI+) (Source: EEA)."/>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9"/>
    <s v="Increase organic farming with the aim to achieve at least 25% of total farmland under organic farming by 2030_x000a_Target in Common with Biodiversity Strategy (see Thematic Area 6)"/>
    <s v=" Indicator: Area under organic farming (% of the total utilised agricultural area) (Source: Eurostat). Moderate progress rate, but not enough to reach_x000a_the target by 2030. The compound annual growth rate (CAGR) is 6.7% per year observed i.e. an increase from 5.6% to 9.1% (2012-2020), while 9.3% per year would be required to meet the target"/>
    <x v="1"/>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0"/>
    <s v="Energy: Increase renewable energy in the agriculture and food sector._x000a_Adopt energy efficiency solutions in the agriculture and food sector, by_x000a_reducing energy consumption."/>
    <s v="Overall, there has been an increase in energy consumption for both agriculture and forestry, as well as the overall food industry,_x000a_by 7.4 % and 13.5% respectively compared to 2011. The annual rate of increase_x000a_is 0.8% for agriculture and forestry and 1.7% for the food industry. Across Europe,_x000a_these two sectors have consumed 54.32 million tonnes of oil equivalent, evenly split between them. France and Germany lead in total energy consumption. For the overall_x000a_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_x000a_Indicator: Final energy consumption in agriculture, forestry and food industry (Source: Eurostat)."/>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1"/>
    <s v="Biodiversity conservation and restoration of natural resources: Protect the environment and restore natural resources. Preserve biodiversity and reduce biodiversity loss."/>
    <s v="The impacts on global species richness due to the supply chain of food products consumed in the EU (produced either in the EU or in other world regions) have increased during the last decade. This results from increasing food consumption, as well as increasing consumption_x000a_of animal-based products. Main drivers of biodiversity loss are associated to land use and climate change impacts. Observed trends in consumption patterns are not expected to change to an extent to revert this trend by 2030. Indicator: Consumption Footprint - Food (biodiversity loss) (Source: JRC)."/>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2"/>
    <s v="Genetic biodiversity of food production systems: Secure and ensure access to a range of quality seeds for plant varieties in order to adapt to the pressures of climate change."/>
    <s v="The FAO progress assessment of SDG indicator 2.5.1.a, for the period 1995-2021, observes a global trend of improvement in Europe, with a slowdown in improvement particularly in the last five years. Indicator: Number of plant genetic resources for food and agriculture secured in either medium- or long-term conservation facilities (Source: FAO)."/>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3"/>
    <s v="Reduce food waste. Prevent food loss and waste. Halve per capita food waste at retail and consumer levels*_x000a_*See also Directive (EU) 2018/851 on waste with a target on food waste reduction of 30% by 2025"/>
    <s v="Indicator: Food Waste (Source: Eurostat). It should be noted that at the moment only two data points are available, 2020 and 2021, therefore, it is still early to define a clear trend. The Member State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108]. In the proposal the target has been redefined with a reduction of food consumption by 30% at retail and consumption level, plus a reduction of 10% in manufacturing (see Thematic Area 3)."/>
    <x v="1"/>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4"/>
    <s v="Circular economy: Scale-up and promote sustainable and socially responsible production methods and circular business models in food processing and retail."/>
    <s v="No adequate indicator is available at the moment to assess this objective."/>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5"/>
    <s v="Consumption footprint: Reduce the environmental and climate footprint of the EU food system, operating within planetary boundaries. Reduce the EU’s contribution to global deforestation and forest degradation."/>
    <s v="According to_x000a_JRC study [183], the EU food system is transgressing several planetary boundaries including climate change and those related to novel entities (particulate matter, freshwater ecotoxicity). The Consumption Footprint related to food consumption_x000a_has shown an increasing trend since 2010, with the consumption of animal-based products dominating the impacts (around 70%). This increasing trend was common for most of the Member States (20 out of 27) [184]._x000a_Indicator: Consumption Footprint (Food) (Source: JRC)."/>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6"/>
    <s v="ncome distribution: Ensure fair income and salaries. Improve income of primary producers to ensure their sustainable livelihood."/>
    <s v="This indicator compares agricultural income to average wages in the economy and provides an estimate of the average income opportunities_x000a_that a person would have outside of agriculture. It has increased from 31% to 52% between 2005 and 2021 at the EU level, reflecting a CAGR of 3% in this time frame. However, there are discrepancies among Member States. While in certain Member States, such as Hungary and_x000a_France, farmers' income compared to other wages in the economy has grown more than the EU average, in other Member States like Italy and_x000a_Belgium, have remained below the EU average or have shown a decreasing trend (e.g. Estonia and Austria). In addition, although the average farm income_x000a_per worker in the EU has steadily increased over the past decade (by 56% from 2013 to 2021), income levels do not only vary significantly across EU countries,_x000a_but also across the farming sector and farm size. In particular, farm economic size significantly influences income as higher costs per hectare associated with larger farms are_x000a_compensated by higher production, leading to greater overall profitability. Indicator: Farmers income compared to wages in the rest of the economy (Source: DG AGRI)."/>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7"/>
    <s v="Sectorial growth: Help farmers and fishers to strengthen their position in the supply chain and to capture a fair share of the added value of sustainable production"/>
    <s v="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8"/>
    <s v=" Market power and business structure: Improve agricultural rules that strengthen the position of farmers (e.g. producers of products with geographical indications), their cooperatives and producer organisations in the food supply chain. "/>
    <s v="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19"/>
    <s v="Price: Preserve the price affordability of food."/>
    <s v="The annual average of food prices, indexed to 2015, has increased from 80% (2005) to 125% (2022), an average yearly inflation of almost 2.5%. Since 2015, food prices have risen by 25%, and the biggest increase has taken place in 2022. Indicator: Consumer food inflation (Source: Eurostat)."/>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0"/>
    <s v="Trade: Foster the competitiveness of the EU supply sector."/>
    <s v="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_x000a_and protein crops, and some fruits and nuts. The surplus is spread across product categories, driven mainly by cereal preparations, dairy products, and wine._x000a_Indicator: Agricultural and food products trade balance (Source: Eurostat)."/>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1"/>
    <s v="Digitalisation and knowledge transfer. Ensure access to fast broadband to all farmers and all rural areas to achieve the objective of 100% access by 2025 (enabler for jobs, businesses, investments, improve- ment in quality of life in rural areas and enabler to mainstream precision farming and use of artificial intelligence"/>
    <s v="Indicator: Rural next generation access (NGA) broadband coverage, as a % of households (Source: DG DIGIT)._x000a_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
    <x v="1"/>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2"/>
    <s v="Transport, accessibility and infrastructure: Create shorter supply chains will support reducing dependence on long-haul transportation."/>
    <s v="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3"/>
    <s v="Employment and working conditions: Create new job opportunities. Improve working conditions, ensure occupation health and safety."/>
    <s v="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4"/>
    <s v="Social protection and poverty: Ensure fair, inclusive and ethical value chains. Ensure workers’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
    <s v="No adequate indicator is available at the moment to assess this objective."/>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5"/>
    <s v="Animal welfare: Promote better animal welfare to improve animal health and food quality. "/>
    <s v="No adequate indicator is available at the moment to assess this objective."/>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6"/>
    <s v="Strengthen educational messages on the importance of healthy nutrition, sustainable food production and consumption, and reducing food waste. "/>
    <m/>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7"/>
    <s v="Food messaging: Provide food information and labelling to empower consumers to make informed, healthy and sustainable food choices. Strengthen educational messages on the importance of healthy nutrition, sustainable food production and consumption, and reducing food waste"/>
    <s v="No adequate indicator is available at the moment to assess this objective."/>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8"/>
    <s v="Extend the mandatory origin or provenance indications to certain products.  "/>
    <m/>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29"/>
    <s v="Food availability: Improve availability of sustainable food. Ensure that the healthy option is always the easiest one. Ensure food supply."/>
    <s v="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_x000a_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0"/>
    <s v="Food affordability: Ensure affordability to sufficient, nutritious and sustainable food"/>
    <s v="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1"/>
    <s v="Properties of food: Increase reformulation of food products in line with guidelines for healthy and sustainable diets"/>
    <s v="No adequate indicator is available at the moment to assess this objective."/>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2"/>
    <s v="Food security: Ensuring food security and access to quality, safe, sustainable, nutritious food for all."/>
    <s v="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3"/>
    <s v="Nutrition and healthy, sustainable diets: Move to healthier and more sustainable diets."/>
    <s v="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_x000a_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4"/>
    <s v="Health impact of diets: Reversing of the rise in overweight and obesity rates across the EU by 2030"/>
    <s v="The indicator as reported in Eurostat indicates that the proportion of overweight adults in the EU has slightly increased from 51% in 2014 to 53% in 2019. Reversing the prevalence of overweight in the EU remains a public health challenge considering the negative trends observed."/>
    <x v="0"/>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0"/>
    <n v="0"/>
    <n v="0"/>
    <x v="0"/>
    <s v="TA5.35"/>
    <s v="Preparedness, shock resilience, adaptation and transformation: Strengthen the resilience of the EU_x000a_food system. Build up resilience to climate change, possible future diseases and pandemics. Increasing_x000a_the sustainability of food producers will ultimately increase their resilience."/>
    <s v=" In the absence of agreed_x000a_categories and calculation methodology, currently, the resilience of food system cannot be described with a_x000a_single indicator."/>
    <x v="0"/>
  </r>
  <r>
    <x v="4"/>
    <s v="‘Farm to Fork’ Strategy Measures, including legislative, to significantly reduce the use and risk of chemical pesticides, as well as the use of fertilizers and antibiotics"/>
    <s v="Ensuring resilient and sustainable use of EU's natural resources"/>
    <s v="Communication from the Commission to the European Parliament, the Council, the European Economic and Social Committee and the Committee of the Regions"/>
    <n v="2023"/>
    <m/>
    <x v="1"/>
    <m/>
    <m/>
    <x v="1"/>
    <s v="TA5.36"/>
    <m/>
    <m/>
    <x v="0"/>
  </r>
  <r>
    <x v="4"/>
    <s v="‘Farm to Fork’ Strategy Measures, including legislative, to significantly reduce the use and risk of chemical pesticides, as well as the use of fertilizers and antibiotics"/>
    <s v="On plants obtained by certain new genomic techniques and their food and feed, and amending Regulation (EU) 2017/625_x000a_"/>
    <s v="Proposal for a Regulation of the European Parliament and of the Council"/>
    <n v="2023"/>
    <m/>
    <x v="1"/>
    <m/>
    <m/>
    <x v="1"/>
    <s v="TA5.37"/>
    <m/>
    <m/>
    <x v="0"/>
  </r>
  <r>
    <x v="5"/>
    <s v="EU Biodiversity Strategy for 2030"/>
    <s v="EU Biodiversity Strategy for 2030"/>
    <s v="Communication from the Commission to the European Parliament, the Council, the European Economic and Social Committee and the Committee of the Regions"/>
    <n v="2020"/>
    <m/>
    <x v="4"/>
    <n v="0"/>
    <n v="0"/>
    <x v="0"/>
    <s v="TA6.1"/>
    <s v="1.a Legally protect a minimum of 30% of the EU’s land area"/>
    <s v="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
    <x v="1"/>
  </r>
  <r>
    <x v="5"/>
    <s v="EU Biodiversity Strategy for 2030"/>
    <s v="EU Biodiversity Strategy for 2030"/>
    <s v="Communication from the Commission to the European Parliament, the Council, the European Economic and Social Committee and the Committee of the Regions"/>
    <n v="2020"/>
    <m/>
    <x v="4"/>
    <n v="0"/>
    <n v="0"/>
    <x v="0"/>
    <s v="TA6.2"/>
    <s v="1.b Legally protect a minimum of 30% of the EU's sea area"/>
    <s v="12% of EU's sea area is currently covered by protected areas, including 9% by Natura 2000 designated protected areas and 4.5% by nationally designated protected areas."/>
    <x v="1"/>
  </r>
  <r>
    <x v="5"/>
    <s v="EU Biodiversity Strategy for 2030"/>
    <s v="EU Biodiversity Strategy for 2030"/>
    <s v="Communication from the Commission to the European Parliament, the Council, the European Economic and Social Committee and the Committee of the Regions"/>
    <n v="2020"/>
    <n v="0"/>
    <x v="0"/>
    <n v="0"/>
    <n v="0"/>
    <x v="0"/>
    <s v="TA6.3"/>
    <s v="2.a Strictly protect at least a third of the EU'S protected areas"/>
    <s v="Indicators are missing to check whether the EU is on track or not. Seven out of_x000a_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
    <x v="1"/>
  </r>
  <r>
    <x v="5"/>
    <s v="EU Biodiversity Strategy for 2030"/>
    <s v="EU Biodiversity Strategy for 2030"/>
    <s v="Communication from the Commission to the European Parliament, the Council, the European Economic and Social Committee and the Committee of the Regions"/>
    <n v="2020"/>
    <n v="0"/>
    <x v="0"/>
    <n v="0"/>
    <n v="0"/>
    <x v="0"/>
    <s v="TA6.4"/>
    <s v="2b. Strictly protect all remaining EU primary and old- growth forests_x000a_Biodiversity Strategy_x000a_Target in common with the New EU Forest Strategy"/>
    <s v="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
    <x v="2"/>
  </r>
  <r>
    <x v="5"/>
    <s v="EU Biodiversity Strategy for 2030"/>
    <s v="EU Biodiversity Strategy for 2030"/>
    <s v="Communication from the Commission to the European Parliament, the Council, the European Economic and Social Committee and the Committee of the Regions"/>
    <n v="2020"/>
    <n v="0"/>
    <x v="0"/>
    <n v="0"/>
    <n v="0"/>
    <x v="0"/>
    <s v="TA6.5"/>
    <s v="3. Effectively manage all protected areas, defining clear conservation objectives and measures, and monitoring them appropriately"/>
    <m/>
    <x v="0"/>
  </r>
  <r>
    <x v="5"/>
    <s v="EU Biodiversity Strategy for 2030"/>
    <s v="EU Biodiversity Strategy for 2030"/>
    <s v="Communication from the Commission to the European Parliament, the Council, the European Economic and Social Committee and the Committee of the Regions"/>
    <n v="2020"/>
    <m/>
    <x v="1"/>
    <m/>
    <m/>
    <x v="1"/>
    <s v="TA6.7"/>
    <s v="4. By 2030, significant areas of degraded and carbon-rich ecosystems are restored. Habitats and species show no deterioration in conservation trends and status; and at least 30% reach favourable conservation status or at least show a positive trend. "/>
    <s v="See table above."/>
    <x v="0"/>
  </r>
  <r>
    <x v="5"/>
    <s v="EU Biodiversity Strategy for 2030"/>
    <s v="EU Biodiversity Strategy for 2030"/>
    <s v="Communication from the Commission to the European Parliament, the Council, the European Economic and Social Committee and the Committee of the Regions"/>
    <n v="2020"/>
    <m/>
    <x v="1"/>
    <m/>
    <m/>
    <x v="1"/>
    <s v="TA6.8"/>
    <s v="5. The decline of pollinators is reversed (the target is in common with &quot;A New Deal for Pollinators&quot;)"/>
    <s v="See table above."/>
    <x v="0"/>
  </r>
  <r>
    <x v="5"/>
    <s v="EU Biodiversity Strategy for 2030"/>
    <s v="EU Biodiversity Strategy for 2030"/>
    <s v="Communication from the Commission to the European Parliament, the Council, the European Economic and Social Committee and the Committee of the Regions"/>
    <n v="2020"/>
    <m/>
    <x v="1"/>
    <m/>
    <m/>
    <x v="1"/>
    <s v="TA6.9"/>
    <s v="6. The risk and use of chemical pesticides is reduced by 50%, and the use of more hazardous pesticides is reduced by 50%_x000a_Biodiversity Strategy_x000a_Target in common with the Farm to Fork Strategy and already assessed in Thematic Area 5trategy)"/>
    <s v="Indicator: Use and risk of chemical pesticides (Source: DG SANTE)._x000a_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_x000a_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_x000a_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_x000a_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_x000a_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
    <x v="1"/>
  </r>
  <r>
    <x v="5"/>
    <s v="EU Biodiversity Strategy for 2030"/>
    <s v="EU Biodiversity Strategy for 2030"/>
    <s v="Communication from the Commission to the European Parliament, the Council, the European Economic and Social Committee and the Committee of the Regions"/>
    <n v="2020"/>
    <n v="0"/>
    <x v="0"/>
    <n v="0"/>
    <n v="0"/>
    <x v="0"/>
    <s v="TA6.10"/>
    <s v="7. At least 10% of agricultural area is under high-diversity landscape features Biodiversity Strategy"/>
    <s v="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
    <x v="3"/>
  </r>
  <r>
    <x v="5"/>
    <s v="EU Biodiversity Strategy for 2030"/>
    <s v="EU Biodiversity Strategy for 2030"/>
    <s v="Communication from the Commission to the European Parliament, the Council, the European Economic and Social Committee and the Committee of the Regions"/>
    <n v="2020"/>
    <m/>
    <x v="1"/>
    <m/>
    <m/>
    <x v="1"/>
    <s v="TA6.11"/>
    <s v="9. Three billion trees are planted in the EU, in full respect of ecological principles"/>
    <s v="See table above."/>
    <x v="0"/>
  </r>
  <r>
    <x v="5"/>
    <s v="EU Biodiversity Strategy for 2030"/>
    <s v="EU Biodiversity Strategy for 2030"/>
    <s v="Communication from the Commission to the European Parliament, the Council, the European Economic and Social Committee and the Committee of the Regions"/>
    <n v="2020"/>
    <n v="0"/>
    <x v="0"/>
    <n v="0"/>
    <n v="0"/>
    <x v="0"/>
    <s v="TA6.12"/>
    <s v="10. Significant progress in the remediation of contaminated soil sites"/>
    <m/>
    <x v="0"/>
  </r>
  <r>
    <x v="5"/>
    <s v="EU Biodiversity Strategy for 2030"/>
    <s v="EU Biodiversity Strategy for 2030"/>
    <s v="Communication from the Commission to the European Parliament, the Council, the European Economic and Social Committee and the Committee of the Regions"/>
    <n v="2020"/>
    <m/>
    <x v="1"/>
    <m/>
    <m/>
    <x v="1"/>
    <s v="TA6.13"/>
    <s v="11. At least 25.000 km of free-flowing rivers are restored"/>
    <s v="See table above."/>
    <x v="0"/>
  </r>
  <r>
    <x v="5"/>
    <s v="EU Biodiversity Strategy for 2030"/>
    <s v="EU Biodiversity Strategy for 2030"/>
    <s v="Communication from the Commission to the European Parliament, the Council, the European Economic and Social Committee and the Committee of the Regions"/>
    <n v="2020"/>
    <n v="0"/>
    <x v="0"/>
    <n v="0"/>
    <n v="0"/>
    <x v="0"/>
    <s v="TA6.14"/>
    <s v="12. There is a 50% reduction in the number of Red List species threatened by Invasive Alien Species (IAS) Biodiversity Strategy"/>
    <s v="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_x000a_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
    <x v="3"/>
  </r>
  <r>
    <x v="5"/>
    <s v="EU Biodiversity Strategy for 2030"/>
    <s v="EU Biodiversity Strategy for 2030"/>
    <s v="Communication from the Commission to the European Parliament, the Council, the European Economic and Social Committee and the Committee of the Regions"/>
    <n v="2020"/>
    <n v="0"/>
    <x v="0"/>
    <n v="0"/>
    <n v="0"/>
    <x v="0"/>
    <s v="TA6.15"/>
    <s v="13. The losses of nutrients from fertilisers are reduced by 50%, resulting in the reduction of the use of fertilisers by at least 20%*_x000a_Biodiversity Strategy_x000a_See also assessment in Thematic Area 7"/>
    <s v="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x v="0"/>
  </r>
  <r>
    <x v="5"/>
    <s v="EU Biodiversity Strategy for 2030"/>
    <s v="EU Biodiversity Strategy for 2030"/>
    <s v="Communication from the Commission to the European Parliament, the Council, the European Economic and Social Committee and the Committee of the Regions"/>
    <n v="2020"/>
    <n v="0"/>
    <x v="0"/>
    <n v="0"/>
    <n v="0"/>
    <x v="0"/>
    <s v="TA6.16"/>
    <s v="14. Cities with at least 20.000 inhabitants have an ambitious Urban Greening Plan_x000a_"/>
    <s v="No data is yet available."/>
    <x v="3"/>
  </r>
  <r>
    <x v="5"/>
    <s v="EU Biodiversity Strategy for 2030"/>
    <s v="EU Biodiversity Strategy for 2030"/>
    <s v="Communication from the Commission to the European Parliament, the Council, the European Economic and Social Committee and the Committee of the Regions"/>
    <n v="2020"/>
    <n v="0"/>
    <x v="0"/>
    <n v="0"/>
    <n v="0"/>
    <x v="0"/>
    <s v="TA6.17"/>
    <s v="15. The negative impacts on sensitive species and habitats, including on the seabed through fishing and extraction activities, are substantially reduced to achieve good environmental status"/>
    <m/>
    <x v="0"/>
  </r>
  <r>
    <x v="5"/>
    <s v="EU Biodiversity Strategy for 2030"/>
    <s v="EU Biodiversity Strategy for 2030"/>
    <s v="Communication from the Commission to the European Parliament, the Council, the European Economic and Social Committee and the Committee of the Regions"/>
    <n v="2020"/>
    <n v="0"/>
    <x v="0"/>
    <n v="0"/>
    <n v="0"/>
    <x v="0"/>
    <s v="TA6.18"/>
    <s v="16. The by-catch of species is eliminated or reduced to a level that allows species recovery and conservation "/>
    <m/>
    <x v="0"/>
  </r>
  <r>
    <x v="5"/>
    <s v="EU Biodiversity Strategy for 2030"/>
    <s v="Ensuring resilient and sustainable use of EU's natural resources"/>
    <s v="Communication from the Commission to the European Parliament, the Council, the European Economic and Social Committee and the Committee of the Regions"/>
    <n v="2023"/>
    <m/>
    <x v="1"/>
    <m/>
    <m/>
    <x v="1"/>
    <s v="TA6.19"/>
    <m/>
    <m/>
    <x v="0"/>
  </r>
  <r>
    <x v="5"/>
    <s v="EU Biodiversity Strategy for 2030"/>
    <s v="On Soil Monitoring and Resilience (Soil Monitoring Law)"/>
    <s v="Proposal for a Directive of the European Parliament and of the Council"/>
    <n v="2023"/>
    <m/>
    <x v="1"/>
    <m/>
    <m/>
    <x v="1"/>
    <s v="TA6.20"/>
    <m/>
    <m/>
    <x v="0"/>
  </r>
  <r>
    <x v="5"/>
    <s v="EU Biodiversity Strategy for 2030"/>
    <s v="EU Soil Strategy for 2030"/>
    <s v="Communication from the Commission to the European Parliament, the Council, the European Economic and Social Committee and the Committee of the Regions"/>
    <n v="2021"/>
    <n v="0"/>
    <x v="0"/>
    <n v="0"/>
    <n v="0"/>
    <x v="0"/>
    <s v="TA6.21"/>
    <s v="Combat desertification, restore degraded land and soil, including land affected by desertification, drought and floods, and strive to achieve a land degradation-neutral world (SDG 15.3) "/>
    <m/>
    <x v="0"/>
  </r>
  <r>
    <x v="5"/>
    <s v="EU Biodiversity Strategy for 2030"/>
    <s v="EU Soil Strategy for 2030"/>
    <s v="Communication from the Commission to the European Parliament, the Council, the European Economic and Social Committee and the Committee of the Regions"/>
    <n v="2021"/>
    <m/>
    <x v="1"/>
    <m/>
    <m/>
    <x v="1"/>
    <s v="TA6.22"/>
    <m/>
    <m/>
    <x v="0"/>
  </r>
  <r>
    <x v="5"/>
    <s v="Measures to address the main drivers of biodiversity loss"/>
    <s v="EU Biodiversity Strategy for 2030"/>
    <s v="Communication from the Commission to the European Parliament, the Council, the European Economic and Social Committee and the Committee of the Regions"/>
    <n v="2020"/>
    <m/>
    <x v="1"/>
    <m/>
    <m/>
    <x v="1"/>
    <s v="TA6.23"/>
    <m/>
    <m/>
    <x v="0"/>
  </r>
  <r>
    <x v="5"/>
    <s v="Measures to address the main drivers of biodiversity loss"/>
    <s v="Revision of the EU Pollinators Initiative. A new deal for pollinators"/>
    <s v="Communication from the Commission to the European Parliament, the Council, the European Economic and Social Committee and the Committee of the Regions"/>
    <n v="2022"/>
    <m/>
    <x v="1"/>
    <m/>
    <m/>
    <x v="1"/>
    <s v="TA6.24"/>
    <m/>
    <m/>
    <x v="0"/>
  </r>
  <r>
    <x v="5"/>
    <s v="Measures to address the main drivers of biodiversity loss"/>
    <s v="EU Action Plan: Protecting and restoring marine ecosystems for sustainable and resilient fisheries"/>
    <s v="Communication from the Commission to the European Parliament, the Council, the European Economic and Social Committee and the Committee of the Regions"/>
    <n v="2023"/>
    <m/>
    <x v="1"/>
    <m/>
    <m/>
    <x v="1"/>
    <s v="TA6.25"/>
    <m/>
    <m/>
    <x v="0"/>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6"/>
    <s v="Ensure that incidental catches of sensitive marine species, including those listed under Directives 92/43/EEC and 2009/147/EC, that are a result of fishing, are minimised and where possible eliminated so that they do not represent a threat to the conservation status of these species"/>
    <m/>
    <x v="0"/>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7"/>
    <s v="Optimise exploitation patterns to provide protection for juveniles and spawning aggregations of marine biological resources"/>
    <m/>
    <x v="0"/>
  </r>
  <r>
    <x v="5"/>
    <s v="Measures to address the main drivers of biodiversity loss"/>
    <s v="The common fisheries policy today and tomorrow: a Fisheries and Oceans Pact towards sustainable, science-based, innovative and inclusive fisheries management"/>
    <s v="Communication from the Commission to the European Parliament, the Council, the European Economic and Social Committee and the Committee of the Regions"/>
    <n v="2023"/>
    <n v="0"/>
    <x v="0"/>
    <n v="0"/>
    <n v="0"/>
    <x v="0"/>
    <s v="TA6.28"/>
    <s v="In accordance with the CFP, it is crucial to continue and accelerate the work of rebuilding and keeping fish stocks above MSY levels (Maximum Sustainable Yield) 'Fisheries and Ocean Pact'"/>
    <s v="In the Northeast Atlantic (both EU and non-EU waters), stock status has significantly improved from 2003 to 2021, but still an important share of stocks is overexploited."/>
    <x v="1"/>
  </r>
  <r>
    <x v="5"/>
    <s v="Measures to address the main drivers of biodiversity loss"/>
    <s v="Ensuring resilient and sustainable use of EU's natural resources"/>
    <s v="Communication from the Commission to the European Parliament, the Council, the European Economic and Social Committee and the Committee of the Regions"/>
    <n v="2023"/>
    <m/>
    <x v="1"/>
    <m/>
    <m/>
    <x v="1"/>
    <s v="TA6.29"/>
    <m/>
    <m/>
    <x v="0"/>
  </r>
  <r>
    <x v="5"/>
    <s v="Measures to address the main drivers of biodiversity loss"/>
    <s v="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_x000a_"/>
    <s v="Proposal for a Regulation of the European Parliament and of the Council"/>
    <n v="2023"/>
    <m/>
    <x v="1"/>
    <m/>
    <m/>
    <x v="1"/>
    <s v="TA6.30"/>
    <m/>
    <m/>
    <x v="0"/>
  </r>
  <r>
    <x v="5"/>
    <s v="Measures to address the main drivers of biodiversity loss"/>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31"/>
    <m/>
    <m/>
    <x v="0"/>
  </r>
  <r>
    <x v="5"/>
    <s v="Measures to address the main drivers of biodiversity loss"/>
    <s v="On Nature Restoration"/>
    <s v="(Proposal for) Regulation of the European Parliament and of the Council"/>
    <n v="2023"/>
    <n v="1"/>
    <x v="2"/>
    <n v="1"/>
    <m/>
    <x v="0"/>
    <s v="TA6.32"/>
    <s v="Terrestrial ecosystems. Member States shall put in place [...] measures [...] to jointly cover, as a Union tar- get, throughout the areas and ecosystems [...] defined in Art. 2, by 2030, at least 20% of land areas in need of restoration and, by 2050, all ecosystems in need of restoration._x000a_'Nature Restoration Law'"/>
    <s v="Data on restoration has not been systematically collected at the EU level yet."/>
    <x v="3"/>
  </r>
  <r>
    <x v="5"/>
    <s v="Measures to address the main drivers of biodiversity loss"/>
    <s v="On Nature Restoration"/>
    <s v="(Proposal for) Regulation of the European Parliament and of the Council"/>
    <n v="2023"/>
    <n v="1"/>
    <x v="2"/>
    <n v="1"/>
    <m/>
    <x v="0"/>
    <s v="TA6.33"/>
    <s v="Marine ecosystems. Member States shall put in place [...] measures [...] to jointly cover, as a Union target, throughout the areas and ecosystems [...] defined in Art. 2, by 2030, at least 20% of sea areas in need of restoration and, by 2050, all ecosystems in need of restoration._x000a_'Nature Restoration Law'"/>
    <s v="Data on restoration has not been systematically collected at the EU level yet._x000a_The EU has reached 12% of Marine Protected Areas (MPA), with less than 1% being strictly protected. The target could be partially achieved if the NRL is imme- diately implemented (including a clear financial system), along with the targets_x000a_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
    <x v="3"/>
  </r>
  <r>
    <x v="5"/>
    <s v="Measures to address the main drivers of biodiversity loss"/>
    <s v="On Nature Restoration"/>
    <s v="(Proposal for) Regulation of the European Parliament and of the Council"/>
    <n v="2023"/>
    <n v="1"/>
    <x v="2"/>
    <n v="1"/>
    <m/>
    <x v="0"/>
    <s v="TA6.34"/>
    <s v="Terrestrial, coastal and freshwater ecosystems. Member States shall put in place the restoration measures [...] to improve to good condition areas of habitat types listed in Annex I which are not in good condition. Such measures shall be in place: (a) on at least 30% by 2030 of the total area of all habitat types listed in Annex I that is not in good condition [...], and (b) on at least 60 % by 2040 and on at least 90% by 2050._x000a_'Nature Restoration Law'"/>
    <s v="Protected areas do not necessarily mean that they have a restoration programme. Currently, data on the extension of areas under restoration is not available at the EU level."/>
    <x v="3"/>
  </r>
  <r>
    <x v="5"/>
    <s v="Measures to address the main drivers of biodiversity loss"/>
    <s v="On Nature Restoration"/>
    <s v="(Proposal for) Regulation of the European Parliament and of the Council"/>
    <n v="2023"/>
    <n v="1"/>
    <x v="2"/>
    <n v="1"/>
    <m/>
    <x v="0"/>
    <s v="TA6.35"/>
    <s v="Terrestrial, coastal and freshwater ecosystems. Member States shall put in place the restoration measures [...] to re-establish the habitat types listed_x000a_in Annex 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listed in Annex I [...] by 2030, at least 60% by 2040, and 100 % by 2050._x000a_'Nature Restoration Law'"/>
    <s v="Data on the extension of areas under restoration measures are not yet available at the EU level."/>
    <x v="3"/>
  </r>
  <r>
    <x v="5"/>
    <s v="Measures to address the main drivers of biodiversity loss"/>
    <s v="On Nature Restoration"/>
    <s v="(Proposal for) Regulation of the European Parliament and of the Council"/>
    <n v="2023"/>
    <n v="1"/>
    <x v="2"/>
    <n v="1"/>
    <m/>
    <x v="0"/>
    <s v="TA6.36"/>
    <s v="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 to improve the quality and quantity of those habitats, including by re-establishing them, and to enhance connectivity, until sufficient quality and quantity of those habitats is achieved._x000a_'Nature Restoration Law'"/>
    <s v="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_x000a_Because of the recent approval of the Nature Restoration Law, not enough data is available yet."/>
    <x v="3"/>
  </r>
  <r>
    <x v="5"/>
    <s v="Measures to address the main drivers of biodiversity loss"/>
    <s v="On Nature Restoration"/>
    <s v="(Proposal for) Regulation of the European Parliament and of the Council"/>
    <n v="2023"/>
    <n v="1"/>
    <x v="2"/>
    <n v="1"/>
    <m/>
    <x v="0"/>
    <s v="TA6.37"/>
    <s v="Terrestrial, coastal and freshwater ecosystems. Member States shall ensure that condition is known for at least 90% of the area distributed overall habitat types listed in Annex I by 2030 and 100% by 2040. 'Nature Restoration Law'"/>
    <s v="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
    <x v="4"/>
  </r>
  <r>
    <x v="5"/>
    <s v="Measures to address the main drivers of biodiversity loss"/>
    <s v="On Nature Restoration"/>
    <s v="(Proposal for) Regulation of the European Parliament and of the Council"/>
    <n v="2023"/>
    <n v="1"/>
    <x v="2"/>
    <n v="1"/>
    <m/>
    <x v="0"/>
    <s v="TA6.38"/>
    <s v="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_x000a_'Nature Restoration Law'"/>
    <s v="The EU has reached so far 26% terrestrial protected area and 12% of MPA."/>
    <x v="1"/>
  </r>
  <r>
    <x v="5"/>
    <s v="Measures to address the main drivers of biodiversity loss"/>
    <s v="On Nature Restoration"/>
    <s v="(Proposal for) Regulation of the European Parliament and of the Council"/>
    <n v="2023"/>
    <n v="1"/>
    <x v="2"/>
    <n v="1"/>
    <m/>
    <x v="0"/>
    <s v="TA6.39"/>
    <s v="(urban ecosystems) By 2030, Member States shall ensure that there is_x000a_no net loss in the total national area of urban green space, and of urban tree canopy cover in urban ecosystem areas. Member States may exclude from that total national area the urban ecosystem areas_x000a_in which the share of urban green space in the urban centres and urban clusters exceeds 45% and the share of urban tree canopy cover therein exceeds 10%. 'Nature Restoration Law'"/>
    <s v="Recent EU-wide data to measure this target according to the reference year of the regulation is not available yet. However, national data from Member States might be available"/>
    <x v="3"/>
  </r>
  <r>
    <x v="5"/>
    <s v="Measures to address the main drivers of biodiversity loss"/>
    <s v="On Nature Restoration"/>
    <s v="(Proposal for) Regulation of the European Parliament and of the Council"/>
    <n v="2023"/>
    <n v="1"/>
    <x v="2"/>
    <n v="1"/>
    <m/>
    <x v="0"/>
    <s v="TA6.40"/>
    <s v="(urban ecosystems) Member States shall achieve thereafter an increasing trend in the total national area of urban green space, including through the integration of urban green space into buildings and infrastructure, in urban ecosystem areas, determined in accordance with Article 14(4), measured every six years after 31 December 2030, until a satisfactory level identified in accordance with Article 14(5) is reached._x000a_'Nature Restoration Law'"/>
    <s v="Data on urban green space is not yet available, nor is the implementing act that provides a methodology to identify satisfactory levels."/>
    <x v="3"/>
  </r>
  <r>
    <x v="5"/>
    <s v="Measures to address the main drivers of biodiversity loss"/>
    <s v="On Nature Restoration"/>
    <s v="(Proposal for) Regulation of the European Parliament and of the Council"/>
    <n v="2023"/>
    <n v="1"/>
    <x v="2"/>
    <n v="1"/>
    <m/>
    <x v="0"/>
    <s v="TA6.41"/>
    <s v="(urban ecosystems) Member States shall achieve, in each urban ecosystem area, determined in accordance with Article 14(4), an increasing trend of urban tree canopy cover, measured every six years after 31 December 2030, until the satisfactory level identified in accordance with Article 14(5) is reached._x000a_'Nature Restoration Law'"/>
    <s v="Data on tree canopy cover is not yet available, nor is the implementing act that provides a methodology to identify satisfactory levels."/>
    <x v="3"/>
  </r>
  <r>
    <x v="5"/>
    <s v="Measures to address the main drivers of biodiversity loss"/>
    <s v="On Nature Restoration"/>
    <s v="(Proposal for) Regulation of the European Parliament and of the Council"/>
    <n v="2023"/>
    <n v="1"/>
    <x v="2"/>
    <n v="1"/>
    <m/>
    <x v="0"/>
    <s v="TA6.42"/>
    <s v="Natural connectivity of rivers and natural functions_x000a_of the related floodplains. Member States shall make an inventory of artificial barriers and remove them to connectivity of surface waters and, taking into account their socio-economic functions, identify the barriers that need to be removed to contribute to the achieve- ment of the restoration targets set out in Article 4 of this Regulation and of the objective of restoring at least 25.000 km of rivers into free-flowing rivers in the Union._x000a_'Nature Restoration Law'_x000a_(Parallel target of the Biodiversity Strategy: “11. At least 25.000 km of free-flowing rivers are restored”)"/>
    <s v="The JRC and the EEA are developing an indicator to characterise the number of free-flowing rivers, no data is available yet."/>
    <x v="3"/>
  </r>
  <r>
    <x v="5"/>
    <s v="Measures to address the main drivers of biodiversity loss"/>
    <s v="On Nature Restoration"/>
    <s v="(Proposal for) Regulation of the European Parliament and of the Council"/>
    <n v="2023"/>
    <n v="1"/>
    <x v="2"/>
    <n v="1"/>
    <m/>
    <x v="0"/>
    <s v="TA6.43"/>
    <s v="(pollinator) Member States shall, by putting in place in a timely manner appropriate and effective measures, improve pollinator diversity and reverse the decline of pollina- tor populations at the latest by 2030 and thereafter achieve an increasing trend of pollinator populations, measured at least every six years from 2030, until satisfactory levels are achieved, as set in accordance with Article 14(5)._x000a_'Nature Restoration Law'_x000a_Parallel target of the Biodiversity Strategy: “5. The decline of pollinators is reversed”"/>
    <s v="Based on trends in the grassland butterfly index, pollinators are still declining. Another indicator that would include more pollinators is under development to better characterise the decline of pollinators."/>
    <x v="4"/>
  </r>
  <r>
    <x v="5"/>
    <s v="Measures to address the main drivers of biodiversity loss"/>
    <s v="On Nature Restoration"/>
    <s v="(Proposal for) Regulation of the European Parliament and of the Council"/>
    <n v="2023"/>
    <n v="1"/>
    <x v="2"/>
    <n v="1"/>
    <m/>
    <x v="0"/>
    <s v="TA6.44"/>
    <s v="Marine ecosystems. Member States shall put in place the restoration measures [...] to improve [...] areas of habitat types listed in Annex II which are not in good condition. Such measures shall be in place: (a) on at least 30% by 2030 of the total area of groups 1–6 of habitat types listed in Annex II [...]; (b) on at least 60% by 2040 and on at least 90% by 2050 of the area of each of the groups 1–6 of habitat types listed in An- nex II [...]; (c) on at least two thirds of the percentage, referred to in point (d), by 2040 of the area of group 7 of habitat types listed in Annex II [...]_x000a_'Nature Restoration Law'"/>
    <s v="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_x000a_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_x000a_The actual implementation of the BDS target on effective marine protected areas (30% overall and 10% strictly protected by 2030), through passive restoration method, as well as the other directives (e.g. WFD and MSFD), and the 2023 Marine Action Plan would contribute to achieve this target._x000a_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
    <x v="3"/>
  </r>
  <r>
    <x v="5"/>
    <s v="Measures to address the main drivers of biodiversity loss"/>
    <s v="On Nature Restoration"/>
    <s v="(Proposal for) Regulation of the European Parliament and of the Council"/>
    <n v="2023"/>
    <n v="1"/>
    <x v="2"/>
    <n v="1"/>
    <m/>
    <x v="0"/>
    <s v="TA6.45"/>
    <s v="ecosystems. Member States shall put in_x000a_place the restoration measures that are necessary to re-establish the habitat types of groups 1-6 listed in Annex I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as quantified in the national restoration plan referred to in Article 12, by 2030, at least 60% of that surface by 2040, and 100% of that surface by 2050._x000a_'Nature Restoration Law'"/>
    <s v="Considering the last report on the conservation status and trend in conservation status of marine habitats, most of the marine areas are between categories UNFAVOURABLE (U1/U2) and UNKNOWN (XX) status._x000a_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_x000a_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
    <x v="4"/>
  </r>
  <r>
    <x v="5"/>
    <s v="Measures to address the main drivers of biodiversity loss"/>
    <s v="On Nature Restoration"/>
    <s v="(Proposal for) Regulation of the European Parliament and of the Council"/>
    <n v="2023"/>
    <n v="1"/>
    <x v="2"/>
    <n v="1"/>
    <m/>
    <x v="0"/>
    <s v="TA6.46"/>
    <s v="Marine ecosystems. Member States shall ensure, by 2030 at the latest, that the condition is known for_x000a_at least 50% of the area distributed over all habitat types listed in groups 1–6 of Annex II. The condition_x000a_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_x000a_'Nature Restoration Law'"/>
    <s v="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
    <x v="4"/>
  </r>
  <r>
    <x v="5"/>
    <s v="Measures to address the main drivers of biodiversity loss"/>
    <s v="On Nature Restoration"/>
    <s v="(Proposal for) Regulation of the European Parliament and of the Council"/>
    <n v="2023"/>
    <n v="1"/>
    <x v="2"/>
    <n v="1"/>
    <m/>
    <x v="0"/>
    <s v="TA6.47"/>
    <s v="(agricultural ecosystems) Member States shall put in place measures which shall aim to achieve an increasing trend at national level_x000a_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4(5), are reached: (a) grassland butterfly index; (b) stock of organic carbon in cropland mineral soils; (c) share of agricultural land with high-diversity landscape features. 'Nature Restoration Law'"/>
    <s v="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
    <x v="4"/>
  </r>
  <r>
    <x v="5"/>
    <s v="Measures to address the main drivers of biodiversity loss"/>
    <s v="On Nature Restoration"/>
    <s v="(Proposal for) Regulation of the European Parliament and of the Council"/>
    <n v="2023"/>
    <n v="1"/>
    <x v="2"/>
    <n v="1"/>
    <m/>
    <x v="0"/>
    <s v="TA6.48"/>
    <s v="(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_x000a_'Nature Restoration Law'"/>
    <s v="The common farmland bird index is steadily decreasing [207], [208]."/>
    <x v="4"/>
  </r>
  <r>
    <x v="5"/>
    <s v="Measures to address the main drivers of biodiversity loss"/>
    <s v="On Nature Restoration"/>
    <s v="(Proposal for) Regulation of the European Parliament and of the Council"/>
    <n v="2023"/>
    <n v="1"/>
    <x v="2"/>
    <n v="1"/>
    <m/>
    <x v="0"/>
    <s v="TA6.49"/>
    <s v="(agricultural ecosystems) Member States shall put in place measures which shall aim to restore organic soils in agricultural use constituting drained peatlands. Those measures shall be in place on at least: (a) 30% of such areas by 2030, of which at least a quarter shall be rewetted; (b) 40% of such areas by 2040, of which at least a third shall be rewetted; (c) 50% of such areas by 2050, of which at least a third shall be rewetted._x000a_'Nature Restoration Law'"/>
    <s v="The EU Soil Observatory (EUSO) established [196], [197] that over 60% of the EU land is affected by soil degradation. This is considered an underestimation due to the lack of data currently available."/>
    <x v="3"/>
  </r>
  <r>
    <x v="5"/>
    <s v="Measures to address the main drivers of biodiversity loss"/>
    <s v="On Nature Restoration"/>
    <s v="(Proposal for) Regulation of the European Parliament and of the Council"/>
    <n v="2023"/>
    <n v="1"/>
    <x v="2"/>
    <n v="1"/>
    <m/>
    <x v="0"/>
    <s v="TA6.50"/>
    <s v="(trees) When identifying and implementing the restoration measures to meet the objectives and obligations set out in Articles 4, 6, 7, 8, 9 and 10, Member States shall aim to contribute to the commitment of planting at least three billion additional trees by 2030 at Union level. 'Nature Restoration Law'_x000a_Parallel target of the Biodiversity Strategy: “9. Three billion trees are planted in the EU, in full respect of ecological principles”"/>
    <s v="At the time of writing (mid-2024), over 23.000.000 trees have been planted since 2021 (see the Live Status Counter for EU dashboard). The pace of new trees planted has to massively speed up to reach the target by 2030."/>
    <x v="1"/>
  </r>
  <r>
    <x v="5"/>
    <s v="Measures to address the main drivers of biodiversity loss"/>
    <s v="On Nature Restoration"/>
    <s v="(Proposal for) Regulation of the European Parliament and of the Council"/>
    <n v="2023"/>
    <n v="1"/>
    <x v="2"/>
    <n v="1"/>
    <m/>
    <x v="0"/>
    <s v="TA6.51"/>
    <s v="(forest ecosystems) Member States shall achieve an increasing trend at national level of at least six out of seven of the_x000a_following indicators in forest ecosystems, as further set out in Annex VI, chosen on the basis of their ability to demonstrate the enhancement of biodiversity of forest ecosystems within the Member States concerned: (a) standing deadwood (b) lying deadwood (c) share of forests with uneven-aged structure (d) forest connectivity (e) stock of organic carbon (f) share of forests dominated by native tree species (g) tree species diversity._x000a_'Nature Restoration Law'"/>
    <s v="New target, data not yet available"/>
    <x v="3"/>
  </r>
  <r>
    <x v="5"/>
    <s v="Measures to address the main drivers of biodiversity loss"/>
    <s v="On Nature Restoration"/>
    <s v="(Proposal for) Regulation of the European Parliament and of the Council"/>
    <n v="2023"/>
    <n v="1"/>
    <x v="2"/>
    <n v="1"/>
    <m/>
    <x v="0"/>
    <s v="TA6.52"/>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_x000a_'Nature Restoration Law'_x000a_Parallel target of the Biodiversity Strategy: “4. By 2030, significant areas of degraded and carbon-rich ecosystems are restored. Habitats and species show no deterioration in conservation trends and status; and at least 30% reach favourable conservation status or at least show a positive trend”"/>
    <s v="After a steady decline over the period 1992-2010, common forest bird populations have stopped deteriorating and started showing some signs of recovery since 2010 [2], [207], [208]. Next data points for the common forest bird index will be crucial to confirm this recent increasing trend."/>
    <x v="2"/>
  </r>
  <r>
    <x v="5"/>
    <s v="Measures to address the main drivers of biodiversity loss"/>
    <s v="Proposal on ecosystem accounts"/>
    <s v="Proposal for a Directive of the European Parliament and of the Council"/>
    <n v="2022"/>
    <m/>
    <x v="1"/>
    <m/>
    <m/>
    <x v="1"/>
    <s v="TA6.53"/>
    <m/>
    <m/>
    <x v="0"/>
  </r>
  <r>
    <x v="5"/>
    <s v="Measures to support deforestation-free value chains"/>
    <s v="New EU Forest Strategy for 2030"/>
    <s v="Communication from the Commission to the European Parliament, the Council, the European Economic and Social Committee and the Committee of the Regions"/>
    <n v="2021"/>
    <n v="0"/>
    <x v="0"/>
    <n v="0"/>
    <n v="0"/>
    <x v="0"/>
    <s v="TA6.54"/>
    <s v="Promoting the sustainable forest bioeconomy for long-lived wood products"/>
    <m/>
    <x v="0"/>
  </r>
  <r>
    <x v="5"/>
    <s v="Measures to support deforestation-free value chains"/>
    <s v="New EU Forest Strategy for 2030"/>
    <s v="Communication from the Commission to the European Parliament, the Council, the European Economic and Social Committee and the Committee of the Regions"/>
    <n v="2021"/>
    <n v="0"/>
    <x v="0"/>
    <n v="0"/>
    <n v="0"/>
    <x v="0"/>
    <s v="TA6.55"/>
    <s v="Ensuring sustainable use of wood-based resources for bioenergy"/>
    <m/>
    <x v="0"/>
  </r>
  <r>
    <x v="5"/>
    <s v="Measures to support deforestation-free value chains"/>
    <s v="New EU Forest Strategy for 2030"/>
    <s v="Communication from the Commission to the European Parliament, the Council, the European Economic and Social Committee and the Committee of the Regions"/>
    <n v="2021"/>
    <n v="0"/>
    <x v="0"/>
    <n v="0"/>
    <n v="0"/>
    <x v="0"/>
    <s v="TA6.56"/>
    <s v="Promoting non-wood forest-based bioeconomy, including ecotourism"/>
    <m/>
    <x v="0"/>
  </r>
  <r>
    <x v="5"/>
    <s v="New EU Forest Strategy"/>
    <s v="New EU Forest Strategy for 2030"/>
    <s v="Communication from the Commission to the European Parliament, the Council, the European Economic and Social Committee and the Committee of the Regions"/>
    <n v="2021"/>
    <n v="0"/>
    <x v="0"/>
    <n v="0"/>
    <n v="0"/>
    <x v="0"/>
    <s v="TA6.57"/>
    <s v="Developing skills and empowering people for sustainable forest-based bioeconomy"/>
    <m/>
    <x v="0"/>
  </r>
  <r>
    <x v="5"/>
    <s v="New EU Forest Strategy"/>
    <s v="New EU Forest Strategy for 2030"/>
    <s v="Communication from the Commission to the European Parliament, the Council, the European Economic and Social Committee and the Committee of the Regions"/>
    <n v="2021"/>
    <n v="0"/>
    <x v="0"/>
    <n v="0"/>
    <n v="0"/>
    <x v="0"/>
    <s v="TA6.58"/>
    <s v="Protecting EU’s last remaining primary and old-growth forests"/>
    <m/>
    <x v="0"/>
  </r>
  <r>
    <x v="5"/>
    <s v="New EU Forest Strategy"/>
    <s v="New EU Forest Strategy for 2030"/>
    <s v="Communication from the Commission to the European Parliament, the Council, the European Economic and Social Committee and the Committee of the Regions"/>
    <n v="2021"/>
    <n v="0"/>
    <x v="0"/>
    <n v="0"/>
    <n v="0"/>
    <x v="0"/>
    <s v="TA6.59"/>
    <s v="Ensuring forest restoration and reinforced sustainable forest management for climate adaptation and forest resilience"/>
    <m/>
    <x v="0"/>
  </r>
  <r>
    <x v="5"/>
    <s v="New EU Forest Strategy"/>
    <s v="New EU Forest Strategy for 2030"/>
    <s v="Communication from the Commission to the European Parliament, the Council, the European Economic and Social Committee and the Committee of the Regions"/>
    <n v="2021"/>
    <n v="0"/>
    <x v="0"/>
    <n v="0"/>
    <n v="0"/>
    <x v="0"/>
    <s v="TA6.60"/>
    <s v="Providing financial incentives for forest owners and managers for improving the quantity and quality of EU forests"/>
    <m/>
    <x v="0"/>
  </r>
  <r>
    <x v="5"/>
    <s v="New EU Forest Strategy"/>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61"/>
    <m/>
    <m/>
    <x v="0"/>
  </r>
  <r>
    <x v="5"/>
    <s v="Zero pollution action plan for water, air and soil"/>
    <s v="EU Soil Strategy for 2030"/>
    <s v="Communication from the Commission to the European Parliament, the Council, the European Economic and Social Committee and the Committee of the Regions"/>
    <n v="2021"/>
    <n v="0"/>
    <x v="0"/>
    <n v="0"/>
    <n v="0"/>
    <x v="0"/>
    <s v="TA6.62"/>
    <s v="Reach no net land take_x000a_(EU Soil Strategy for 2030)"/>
    <s v="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_x000a_  in pastures — a loss of 945km2 or 36% of all land take. Pastures are among Europe’s most important biodiversity hotspots and soil carbon sinks."/>
    <x v="4"/>
  </r>
  <r>
    <x v="5"/>
    <s v="Zero pollution action plan for water, air and soil"/>
    <s v="EU Soil Strategy for 2030"/>
    <s v="Communication from the Commission to the European Parliament, the Council, the European Economic and Social Committee and the Committee of the Regions"/>
    <n v="2021"/>
    <n v="0"/>
    <x v="0"/>
    <n v="0"/>
    <n v="0"/>
    <x v="0"/>
    <s v="TA6.63"/>
    <s v="Restore degraded land and soil, including land affected by desertification, drought and floods"/>
    <m/>
    <x v="0"/>
  </r>
  <r>
    <x v="6"/>
    <s v="Propose legislative waste reforms"/>
    <s v="Concerning urban wastewater treatment (recast)"/>
    <s v="Proposal for a Directive of the European Parliament and of the Council"/>
    <n v="2022"/>
    <n v="0"/>
    <x v="0"/>
    <n v="0"/>
    <n v="1"/>
    <x v="0"/>
    <s v="TA7.1"/>
    <s v="The obligation to set up urban wastewater collecting systems is extended to all agglomerations with a p.e. of 1.000 or more and all source of urban wastewater should be connected to them"/>
    <m/>
    <x v="0"/>
  </r>
  <r>
    <x v="6"/>
    <s v="Propose legislative waste reforms"/>
    <s v="Concerning urban wastewater treatment (recast)"/>
    <s v="Proposal for a Directive of the European Parliament and of the Council"/>
    <n v="2022"/>
    <n v="0"/>
    <x v="0"/>
    <n v="0"/>
    <n v="1"/>
    <x v="0"/>
    <s v="TA7.2"/>
    <s v="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
    <m/>
    <x v="0"/>
  </r>
  <r>
    <x v="6"/>
    <s v="Propose legislative waste reforms"/>
    <s v="Concerning urban wastewater treatment (recast)"/>
    <s v="Proposal for a Directive of the European Parliament and of the Council"/>
    <n v="2022"/>
    <n v="0"/>
    <x v="0"/>
    <n v="0"/>
    <n v="1"/>
    <x v="0"/>
    <s v="TA7.3"/>
    <s v="Member States will be required to improve and maintain access to sanitation for all, in particular for vulnerable and marginalised"/>
    <m/>
    <x v="0"/>
  </r>
  <r>
    <x v="6"/>
    <m/>
    <s v="on the quality of water intended for human consumption"/>
    <s v="Directive of the European Parliament and of the Council"/>
    <n v="2020"/>
    <n v="1"/>
    <x v="2"/>
    <n v="1"/>
    <m/>
    <x v="0"/>
    <s v="TA7.4"/>
    <s v="Member States shall take the measures necessary to ensure that water intended for human consumption is wholesome and clean, by meeting several requirements related to micro-organisms and parasites which constitute a potential danger to human health and quality standards recalled in the Directive._x000a_Directive 2020/2184 (‘Drinking Water Directive)"/>
    <s v="The level of access to clean drinking water in Europe is high according to the WASH database by the WHO and UNICEF. However, as reported by the EEA,_x000a_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_x000a_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_x000a_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
    <x v="3"/>
  </r>
  <r>
    <x v="6"/>
    <m/>
    <s v="on ambient air quality and cleaner air for Europe"/>
    <s v="Proposal for a Directive of the European Parliament and of the Council"/>
    <n v="2008"/>
    <n v="0"/>
    <x v="2"/>
    <n v="1"/>
    <n v="0"/>
    <x v="0"/>
    <s v="TA7.5"/>
    <s v="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
    <s v="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
    <x v="2"/>
  </r>
  <r>
    <x v="6"/>
    <s v="Chemicals strategy for sustainability"/>
    <s v="Establishing a European assessment framework for ‘safe and sustainable by design’ chemicals and materials"/>
    <s v="Commission Recommendation"/>
    <n v="2022"/>
    <m/>
    <x v="1"/>
    <m/>
    <m/>
    <x v="1"/>
    <s v="TA7.6"/>
    <s v="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_x000a_on production and supply of reclaimed water for agricultural irrigation_x000a_Regulation 2020/741 (‘Water reuse Regulation’)"/>
    <s v="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
    <x v="3"/>
  </r>
  <r>
    <x v="6"/>
    <s v="Chemicals strategy for sustainability"/>
    <s v="EU Soil Strategy for 2030"/>
    <s v="Communication from the Commission to the European Parliament, the Council, the European Economic and Social Committee and the Committee of the Regions"/>
    <n v="2021"/>
    <n v="0"/>
    <x v="0"/>
    <n v="0"/>
    <n v="0"/>
    <x v="1"/>
    <s v="TA7.7"/>
    <s v="Reach good chemical and quantitative status in groundwaters and surfacewaters"/>
    <m/>
    <x v="0"/>
  </r>
  <r>
    <x v="6"/>
    <s v="Revision of measures to address pollution from large industrial installations"/>
    <s v="On reporting of environmental data from industrial installations and establishing an Industrial Emissions Portal"/>
    <s v="Proposal for a Regulation of the European Parliament and of the Council"/>
    <n v="2022"/>
    <m/>
    <x v="1"/>
    <m/>
    <m/>
    <x v="1"/>
    <s v="TA7.8"/>
    <s v="The Industrial Emissions Directive (IED) aims_x000a_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_x000a_Directive 2024/1785 on Industrial Emissions and the landfill of waste"/>
    <s v="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
    <x v="3"/>
  </r>
  <r>
    <x v="6"/>
    <s v="Revision of measures to address pollution from large industrial installations"/>
    <s v="Directive 2010/75/EU of the European Parliament and of the Council of 24 November 2010 on industrial emissions (integrated pollution prevention and control) and Council Directive 1999/31/EC of 26 April 1999 on the landfill of waste"/>
    <s v="Proposal for a Directive of the European Parliament and of the Council"/>
    <n v="2022"/>
    <m/>
    <x v="1"/>
    <m/>
    <m/>
    <x v="1"/>
    <s v="TA7.9"/>
    <s v="The revised Urban Wastewater Treatment Directive (UWWTD) extends the scope of the 1991 UWWTD to improve and maintain access to sanitation for all, in particular for vulnerable and marginalised groups, while aligning with the ZPAP and EGD climate and energy objectives._x000a_This will be ensured by a number of new obligations on secondary treatment, now extended to all agglomerations with at least 1 000 population equivalent , by 2035. Member States will ensure the application of:_x000a_- Tertiary treatment, for the removal of nitrogen and phosphorus (by 2039)_x000a_- Quaternary treatment, for the removal of a broad spectrum of micropollutants (by 2045)_x000a_These apply to larger plants of 150 000 p.e. (and above, with intermediate targets)._x000a_Directive concerning urban wastewater treatment"/>
    <s v="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_x000a_2020 [234]. The revision of the Urban Wastewater Treatment Directive aims to bring additional improvements not only for water quality, but also for access to sanitation [235]._x000a_Secondary treatment. Small agglomerations constitute a significant pressure_x000a_on 11% of the EU’s surface water bodies [236]. Currently, the situation varies across the EU, with some Member States requesting all urban wastewater to be treated and others having set standards for small agglomerations beyond the requirements set in Directive 91/271/EEC [237]._x000a_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_x000a_Quaternary treatment. While secondary and tertiary wastewater treatment_x000a_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
    <x v="2"/>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0"/>
    <s v="Improve soil quality by reducing chemical pesticides’ use by 50%, by 2030"/>
    <s v="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
    <x v="2"/>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1"/>
    <s v="Improve soil quality by reducing nutrient losses use by 50%, by 2030"/>
    <s v="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_x000a_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
    <x v="1"/>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m/>
    <x v="1"/>
    <m/>
    <m/>
    <x v="1"/>
    <s v="TA7.12"/>
    <s v="Develop measures to significantly increase efforts to identify, investigate, assess and remediate contaminated sites, so that soil pollution will no longer pose a health or environmental risk (target in common with the Biodiversity Strategy)"/>
    <m/>
    <x v="0"/>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3"/>
    <s v="Improve air quality to reduce the number of premature deaths caused by air pollution by 55% by 2030_x000a_(2030 target contributing to the 2050 ambition of a toxic-free environment)"/>
    <s v="As a result of the revision to the new Ambient Air Quality Directive, it is likely that reductions by over 70%, compared to 2005 levels, can be achieved by 2030. Source: Zero Pollution Outlook [218]."/>
    <x v="2"/>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4"/>
    <s v="Improve water quality by reducing waste, plastic litter at sea (by 50%)"/>
    <s v="Concentration of plastic litter at sea: 14% reduction of plastic litter (in 8% of the basin surface of the Mediterranean Sea and 44% of all beaches) with a total ban on single-use-plastic items. Source: Zero Pollution Outlook [218]."/>
    <x v="1"/>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5"/>
    <s v="Improve water quality by reducing microplastics released into the environment (by 30%)"/>
    <s v="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
    <x v="3"/>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6"/>
    <s v="Reduce by 25% the EU ecosystems where air pollution threatens biodiversity, by 2030 (compared to 2005) (2030 target contributing to the 2050 ambition of a toxic-free environment)_x000a_"/>
    <s v="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
    <x v="2"/>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0"/>
    <n v="0"/>
    <n v="0"/>
    <x v="0"/>
    <s v="TA7.17"/>
    <s v="Reduce the share of people chronically disturbed by transport noise by 30%, by 2030 (compared to 2017) (2030 target contributing to the 2050 ambition of a toxic-free environment)"/>
    <s v="Current estimates show that the number will not decline by more than 19% by 2030. Source: Zero Pollution Outlook [218]."/>
    <x v="1"/>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1"/>
    <m/>
    <m/>
    <x v="1"/>
    <s v="TA7.18"/>
    <s v="Reduce significantly total waste generation and by 50% residual municipal waste"/>
    <m/>
    <x v="0"/>
  </r>
  <r>
    <x v="6"/>
    <s v="Zero pollution action plan for water, air and soil"/>
    <s v="EU Soil Strategy for 2030"/>
    <s v="Communication from the Commission to the European Parliament, the Council, the European Economic and Social Committee and the Committee of the Regions"/>
    <n v="2021"/>
    <n v="0"/>
    <x v="0"/>
    <n v="0"/>
    <n v="0"/>
    <x v="0"/>
    <s v="TA7.19"/>
    <s v="Improve soil quality by reducing nutrient losses and chemical pesticides’ use by 50% (target partially in common with the Farm to Fork strategy and Biodiversity strategy) - focus on water quality and nutrient loss"/>
    <m/>
    <x v="0"/>
  </r>
  <r>
    <x v="6"/>
    <s v="Zero pollution action plan for water, air and soil"/>
    <s v="EU Soil Strategy for 2030"/>
    <s v="Communication from the Commission to the European Parliament, the Council, the European Economic and Social Committee and the Committee of the Regions"/>
    <n v="2021"/>
    <n v="0"/>
    <x v="0"/>
    <n v="0"/>
    <n v="0"/>
    <x v="0"/>
    <s v="TA7.20"/>
    <s v="Having all soils in healthy condition by 2050"/>
    <s v="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x v="1"/>
  </r>
  <r>
    <x v="6"/>
    <s v="Zero pollution action plan for water, air and soil"/>
    <s v="EU Biodiversity Strategy for 2030"/>
    <s v="Communication from the Commission to the European Parliament, the Council, the European Economic and Social Committee and the Committee of the Regions"/>
    <n v="2020"/>
    <n v="0"/>
    <x v="0"/>
    <n v="0"/>
    <n v="0"/>
    <x v="0"/>
    <s v="TA7.21"/>
    <s v="Minimise or eliminate the use of pesticides in sensitive areas such as urban green areas (target not strictly reported in the Biodiversity dashboard platform)"/>
    <m/>
    <x v="0"/>
  </r>
  <r>
    <x v="6"/>
    <s v="Zero pollution action plan for water, air and soil"/>
    <s v="On ambient air quality and cleaner air for Europe"/>
    <s v="Proposal for a Directive of the European Parliament and of the Council"/>
    <n v="2022"/>
    <n v="0"/>
    <x v="3"/>
    <n v="0"/>
    <n v="1"/>
    <x v="0"/>
    <s v="TA7.22"/>
    <s v="The revision of the Ambient Air Quality Directives would merge the Directives into one, and seek to: align EU air quality standards more closely with WHO recommendations further improve the legislative framework (e.g. in relation to penalties, and public information)_x000a_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
    <m/>
    <x v="0"/>
  </r>
  <r>
    <x v="6"/>
    <s v="Zero pollution action plan for water, air and soil"/>
    <s v="Concerning urban wastewater treatment (recast)"/>
    <s v="Proposal for a Directive of the European Parliament and of the Council"/>
    <n v="2022"/>
    <n v="0"/>
    <x v="0"/>
    <n v="0"/>
    <n v="1"/>
    <x v="0"/>
    <s v="TA7.23"/>
    <s v="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
    <m/>
    <x v="0"/>
  </r>
  <r>
    <x v="6"/>
    <s v="Zero pollution action plan for water, air and soil"/>
    <s v="Concerning urban wastewater treatment (recast)"/>
    <s v="Proposal for a Directive of the European Parliament and of the Council"/>
    <n v="2022"/>
    <n v="0"/>
    <x v="0"/>
    <n v="0"/>
    <n v="1"/>
    <x v="0"/>
    <s v="TA7.24"/>
    <s v="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
    <m/>
    <x v="0"/>
  </r>
  <r>
    <x v="6"/>
    <s v="Zero pollution action plan for water, air and soil"/>
    <s v="amending Directive 2000/60/EC establishing a framework for Community action in the field of water policy, Directive 2006/118/EC on the protection of groundwater against pollution and deterioration and Directive 2008/105/EC on environmental quality standards in the field of water policy"/>
    <s v="Proposal for a Directive of the European Parliament and of the Council"/>
    <n v="2022"/>
    <m/>
    <x v="1"/>
    <m/>
    <m/>
    <x v="1"/>
    <s v="TA7.25"/>
    <s v="By means of an updated and harmonised list of pollutants affecting surface and groundwater,_x000a_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Proposal for a Directive amending the Water Framework Directive, the Groundwater Directive, and the Environmental Quality Standards Directive"/>
    <s v="Micro-pollutants pose a significant challenge. The necessity of removing them_x000a_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_x000a_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
    <x v="3"/>
  </r>
  <r>
    <x v="7"/>
    <m/>
    <m/>
    <m/>
    <m/>
    <m/>
    <x v="1"/>
    <m/>
    <m/>
    <x v="1"/>
    <m/>
    <m/>
    <m/>
    <x v="0"/>
  </r>
  <r>
    <x v="7"/>
    <m/>
    <m/>
    <m/>
    <m/>
    <m/>
    <x v="1"/>
    <m/>
    <m/>
    <x v="1"/>
    <m/>
    <m/>
    <m/>
    <x v="0"/>
  </r>
  <r>
    <x v="7"/>
    <m/>
    <m/>
    <m/>
    <m/>
    <m/>
    <x v="1"/>
    <m/>
    <m/>
    <x v="1"/>
    <m/>
    <m/>
    <m/>
    <x v="0"/>
  </r>
  <r>
    <x v="7"/>
    <m/>
    <m/>
    <m/>
    <m/>
    <m/>
    <x v="1"/>
    <m/>
    <m/>
    <x v="1"/>
    <m/>
    <m/>
    <m/>
    <x v="0"/>
  </r>
  <r>
    <x v="7"/>
    <m/>
    <m/>
    <m/>
    <m/>
    <m/>
    <x v="1"/>
    <m/>
    <m/>
    <x v="1"/>
    <m/>
    <m/>
    <m/>
    <x v="0"/>
  </r>
  <r>
    <x v="7"/>
    <m/>
    <m/>
    <m/>
    <m/>
    <m/>
    <x v="1"/>
    <m/>
    <m/>
    <x v="1"/>
    <m/>
    <m/>
    <m/>
    <x v="0"/>
  </r>
  <r>
    <x v="7"/>
    <m/>
    <m/>
    <m/>
    <m/>
    <m/>
    <x v="1"/>
    <m/>
    <m/>
    <x v="1"/>
    <m/>
    <m/>
    <m/>
    <x v="0"/>
  </r>
  <r>
    <x v="7"/>
    <m/>
    <m/>
    <m/>
    <m/>
    <m/>
    <x v="1"/>
    <m/>
    <m/>
    <x v="1"/>
    <m/>
    <m/>
    <m/>
    <x v="0"/>
  </r>
  <r>
    <x v="7"/>
    <m/>
    <m/>
    <m/>
    <m/>
    <m/>
    <x v="1"/>
    <m/>
    <m/>
    <x v="1"/>
    <m/>
    <m/>
    <m/>
    <x v="0"/>
  </r>
  <r>
    <x v="7"/>
    <m/>
    <m/>
    <m/>
    <m/>
    <m/>
    <x v="1"/>
    <m/>
    <m/>
    <x v="1"/>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2"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Z3:BL12" firstHeaderRow="1" firstDataRow="3" firstDataCol="1"/>
  <pivotFields count="14">
    <pivotField axis="axisRow" showAll="0">
      <items count="9">
        <item x="0"/>
        <item x="1"/>
        <item x="3"/>
        <item x="2"/>
        <item x="4"/>
        <item x="5"/>
        <item x="6"/>
        <item x="7"/>
        <item t="default"/>
      </items>
    </pivotField>
    <pivotField showAll="0"/>
    <pivotField showAll="0"/>
    <pivotField showAll="0"/>
    <pivotField showAll="0"/>
    <pivotField showAll="0"/>
    <pivotField axis="axisCol" multipleItemSelectionAllowed="1" showAll="0" defaultSubtotal="0">
      <items count="6">
        <item h="1" m="1" x="5"/>
        <item x="4"/>
        <item x="3"/>
        <item h="1" x="1"/>
        <item x="2"/>
        <item h="1" x="0"/>
      </items>
    </pivotField>
    <pivotField showAll="0" defaultSubtotal="0"/>
    <pivotField showAll="0" defaultSubtotal="0"/>
    <pivotField dataField="1" showAll="0"/>
    <pivotField showAll="0"/>
    <pivotField showAll="0"/>
    <pivotField showAll="0"/>
    <pivotField axis="axisCol" showAll="0">
      <items count="10">
        <item m="1" x="5"/>
        <item m="1" x="8"/>
        <item m="1" x="7"/>
        <item m="1" x="6"/>
        <item x="0"/>
        <item x="1"/>
        <item x="2"/>
        <item x="3"/>
        <item x="4"/>
        <item t="default"/>
      </items>
    </pivotField>
  </pivotFields>
  <rowFields count="1">
    <field x="0"/>
  </rowFields>
  <rowItems count="7">
    <i>
      <x/>
    </i>
    <i>
      <x v="1"/>
    </i>
    <i>
      <x v="2"/>
    </i>
    <i>
      <x v="3"/>
    </i>
    <i>
      <x v="5"/>
    </i>
    <i>
      <x v="6"/>
    </i>
    <i t="grand">
      <x/>
    </i>
  </rowItems>
  <colFields count="2">
    <field x="13"/>
    <field x="6"/>
  </colFields>
  <colItems count="12">
    <i>
      <x v="4"/>
      <x v="2"/>
    </i>
    <i t="default">
      <x v="4"/>
    </i>
    <i>
      <x v="5"/>
      <x v="1"/>
    </i>
    <i r="1">
      <x v="4"/>
    </i>
    <i t="default">
      <x v="5"/>
    </i>
    <i>
      <x v="6"/>
      <x v="4"/>
    </i>
    <i t="default">
      <x v="6"/>
    </i>
    <i>
      <x v="7"/>
      <x v="4"/>
    </i>
    <i t="default">
      <x v="7"/>
    </i>
    <i>
      <x v="8"/>
      <x v="4"/>
    </i>
    <i t="default">
      <x v="8"/>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D5" firstHeaderRow="0" firstDataRow="1" firstDataCol="1" rowPageCount="2" colPageCount="1"/>
  <pivotFields count="14">
    <pivotField axis="axisRow" showAll="0">
      <items count="9">
        <item x="0"/>
        <item x="1"/>
        <item x="3"/>
        <item x="2"/>
        <item x="4"/>
        <item x="5"/>
        <item x="6"/>
        <item x="7"/>
        <item t="default"/>
      </items>
    </pivotField>
    <pivotField showAll="0"/>
    <pivotField showAll="0"/>
    <pivotField showAll="0"/>
    <pivotField showAll="0"/>
    <pivotField showAll="0"/>
    <pivotField showAll="0" defaultSubtotal="0"/>
    <pivotField dataField="1" showAll="0" defaultSubtotal="0"/>
    <pivotField dataField="1" showAll="0" defaultSubtotal="0"/>
    <pivotField axis="axisPage" dataField="1" multipleItemSelectionAllowed="1" showAll="0">
      <items count="4">
        <item m="1" x="2"/>
        <item x="0"/>
        <item h="1" x="1"/>
        <item t="default"/>
      </items>
    </pivotField>
    <pivotField showAll="0"/>
    <pivotField showAll="0"/>
    <pivotField showAll="0"/>
    <pivotField axis="axisPage" multipleItemSelectionAllowed="1" showAll="0">
      <items count="10">
        <item m="1" x="5"/>
        <item m="1" x="8"/>
        <item m="1" x="7"/>
        <item m="1" x="6"/>
        <item h="1" x="0"/>
        <item h="1" x="1"/>
        <item h="1" x="2"/>
        <item h="1" x="3"/>
        <item h="1" x="4"/>
        <item t="default"/>
      </items>
    </pivotField>
  </pivotFields>
  <rowFields count="1">
    <field x="0"/>
  </rowFields>
  <rowItems count="1">
    <i t="grand">
      <x/>
    </i>
  </rowItems>
  <colFields count="1">
    <field x="-2"/>
  </colFields>
  <colItems count="3">
    <i>
      <x/>
    </i>
    <i i="1">
      <x v="1"/>
    </i>
    <i i="2">
      <x v="2"/>
    </i>
  </colItems>
  <pageFields count="2">
    <pageField fld="13" hier="-1"/>
    <pageField fld="9" hier="-1"/>
  </pageFields>
  <dataFields count="3">
    <dataField name="Sum of n" fld="9" baseField="0" baseItem="0"/>
    <dataField name="Sum of Targets from legal acts" fld="7" baseField="0" baseItem="0"/>
    <dataField name="Sum of Targets from Propos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F00-000002000000}" name="PivotTable5"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6:G32" firstHeaderRow="1" firstDataRow="2" firstDataCol="1"/>
  <pivotFields count="14">
    <pivotField axis="axisRow" showAll="0">
      <items count="9">
        <item x="0"/>
        <item x="1"/>
        <item x="3"/>
        <item x="2"/>
        <item x="4"/>
        <item x="5"/>
        <item x="6"/>
        <item x="7"/>
        <item t="default"/>
      </items>
    </pivotField>
    <pivotField showAll="0"/>
    <pivotField showAll="0"/>
    <pivotField showAll="0"/>
    <pivotField showAll="0"/>
    <pivotField showAll="0"/>
    <pivotField axis="axisRow" multipleItemSelectionAllowed="1" showAll="0" defaultSubtotal="0">
      <items count="6">
        <item m="1" x="5"/>
        <item x="4"/>
        <item x="3"/>
        <item h="1" x="1"/>
        <item x="2"/>
        <item h="1" x="0"/>
      </items>
    </pivotField>
    <pivotField showAll="0" defaultSubtotal="0"/>
    <pivotField showAll="0" defaultSubtotal="0"/>
    <pivotField dataField="1" showAll="0"/>
    <pivotField showAll="0"/>
    <pivotField showAll="0"/>
    <pivotField showAll="0"/>
    <pivotField axis="axisCol" showAll="0">
      <items count="10">
        <item m="1" x="5"/>
        <item m="1" x="8"/>
        <item m="1" x="7"/>
        <item m="1" x="6"/>
        <item x="0"/>
        <item x="1"/>
        <item x="2"/>
        <item x="3"/>
        <item x="4"/>
        <item t="default"/>
      </items>
    </pivotField>
  </pivotFields>
  <rowFields count="2">
    <field x="0"/>
    <field x="6"/>
  </rowFields>
  <rowItems count="15">
    <i>
      <x/>
    </i>
    <i r="1">
      <x v="4"/>
    </i>
    <i>
      <x v="1"/>
    </i>
    <i r="1">
      <x v="2"/>
    </i>
    <i>
      <x v="2"/>
    </i>
    <i r="1">
      <x v="4"/>
    </i>
    <i>
      <x v="3"/>
    </i>
    <i r="1">
      <x v="4"/>
    </i>
    <i>
      <x v="5"/>
    </i>
    <i r="1">
      <x v="1"/>
    </i>
    <i r="1">
      <x v="4"/>
    </i>
    <i>
      <x v="6"/>
    </i>
    <i r="1">
      <x v="2"/>
    </i>
    <i r="1">
      <x v="4"/>
    </i>
    <i t="grand">
      <x/>
    </i>
  </rowItems>
  <colFields count="1">
    <field x="13"/>
  </colFields>
  <colItems count="6">
    <i>
      <x v="4"/>
    </i>
    <i>
      <x v="5"/>
    </i>
    <i>
      <x v="6"/>
    </i>
    <i>
      <x v="7"/>
    </i>
    <i>
      <x v="8"/>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J18" totalsRowShown="0">
  <autoFilter ref="A1:BJ18" xr:uid="{00000000-0009-0000-0100-000004000000}"/>
  <tableColumns count="62">
    <tableColumn id="1" xr3:uid="{00000000-0010-0000-0000-000001000000}" name="Main thematic areas*_x000a_*referring to EGD Objectives set out in COM(2019) 640 final ANNEX"/>
    <tableColumn id="2" xr3:uid="{00000000-0010-0000-0000-000002000000}" name="Actions*_x000a_*referring to EGD Objectives set out in COM(2019) 640 ANNEX"/>
    <tableColumn id="3" xr3:uid="{00000000-0010-0000-0000-000003000000}" name="Key Policy documents "/>
    <tableColumn id="4" xr3:uid="{00000000-0010-0000-0000-000004000000}" name="Type of Document"/>
    <tableColumn id="5" xr3:uid="{00000000-0010-0000-0000-000005000000}" name="Year of publication"/>
    <tableColumn id="6" xr3:uid="{00000000-0010-0000-0000-000006000000}" name="Binding doc"/>
    <tableColumn id="7" xr3:uid="{00000000-0010-0000-0000-000007000000}" name="Type target"/>
    <tableColumn id="8" xr3:uid="{00000000-0010-0000-0000-000008000000}" name="Targets from legal acts"/>
    <tableColumn id="9" xr3:uid="{00000000-0010-0000-0000-000009000000}" name="Targets from Proposal"/>
    <tableColumn id="10" xr3:uid="{00000000-0010-0000-0000-00000A000000}" name="n"/>
    <tableColumn id="11" xr3:uid="{00000000-0010-0000-0000-00000B000000}" name="Targets"/>
    <tableColumn id="12" xr3:uid="{00000000-0010-0000-0000-00000C000000}" name="Timeline"/>
    <tableColumn id="13" xr3:uid="{00000000-0010-0000-0000-00000D000000}" name="Quantified"/>
    <tableColumn id="14" xr3:uid="{00000000-0010-0000-0000-00000E000000}" name="Comments"/>
    <tableColumn id="15" xr3:uid="{00000000-0010-0000-0000-00000F000000}" name="Fiche"/>
    <tableColumn id="16" xr3:uid="{00000000-0010-0000-0000-000010000000}" name="Indicator"/>
    <tableColumn id="17" xr3:uid="{00000000-0010-0000-0000-000011000000}" name="Quantitative Target"/>
    <tableColumn id="18" xr3:uid="{00000000-0010-0000-0000-000012000000}" name="Distance to Target (GAP)"/>
    <tableColumn id="19" xr3:uid="{00000000-0010-0000-0000-000013000000}" name="Trend"/>
    <tableColumn id="20" xr3:uid="{00000000-0010-0000-0000-000014000000}" name="Colour"/>
    <tableColumn id="21" xr3:uid="{00000000-0010-0000-0000-000015000000}" name="Indicator 8th EAP"/>
    <tableColumn id="22" xr3:uid="{00000000-0010-0000-0000-000016000000}" name="Comments (data used by EAP/presence of gap analysis in EAP)"/>
    <tableColumn id="23" xr3:uid="{00000000-0010-0000-0000-000017000000}" name="Subtopic"/>
    <tableColumn id="24" xr3:uid="{00000000-0010-0000-0000-000018000000}" name="Other topics related"/>
    <tableColumn id="25" xr3:uid="{00000000-0010-0000-0000-000019000000}" name="Main SDG Targets related (draft)"/>
    <tableColumn id="26" xr3:uid="{00000000-0010-0000-0000-00001A000000}" name="SDG goal"/>
    <tableColumn id="27" xr3:uid="{00000000-0010-0000-0000-00001B000000}" name="Origin of main dataset"/>
    <tableColumn id="28" xr3:uid="{00000000-0010-0000-0000-00001C000000}" name="Link to main possible dataset"/>
    <tableColumn id="29" xr3:uid="{00000000-0010-0000-0000-00001D000000}" name="Alternative / complementary dataset 1"/>
    <tableColumn id="30" xr3:uid="{00000000-0010-0000-0000-00001E000000}" name="Alternative /complementary dataset 2"/>
    <tableColumn id="31" xr3:uid="{00000000-0010-0000-0000-00001F000000}" name="PF2"/>
    <tableColumn id="32" xr3:uid="{00000000-0010-0000-0000-000020000000}" name="PF3"/>
    <tableColumn id="33" xr3:uid="{00000000-0010-0000-0000-000021000000}" name="PF4"/>
    <tableColumn id="34" xr3:uid="{00000000-0010-0000-0000-000022000000}" name="PF5"/>
    <tableColumn id="35" xr3:uid="{00000000-0010-0000-0000-000023000000}" name="PF6"/>
    <tableColumn id="36" xr3:uid="{00000000-0010-0000-0000-000024000000}" name="PF7"/>
    <tableColumn id="37" xr3:uid="{00000000-0010-0000-0000-000025000000}" name="PF8"/>
    <tableColumn id="38" xr3:uid="{00000000-0010-0000-0000-000026000000}" name="PF9"/>
    <tableColumn id="39" xr3:uid="{00000000-0010-0000-0000-000027000000}" name="PF10"/>
    <tableColumn id="40" xr3:uid="{00000000-0010-0000-0000-000028000000}" name="PF11"/>
    <tableColumn id="41" xr3:uid="{00000000-0010-0000-0000-000029000000}" name="PF12"/>
    <tableColumn id="42" xr3:uid="{00000000-0010-0000-0000-00002A000000}" name="PF13"/>
    <tableColumn id="43" xr3:uid="{00000000-0010-0000-0000-00002B000000}" name="PF14"/>
    <tableColumn id="44" xr3:uid="{00000000-0010-0000-0000-00002C000000}" name="PF15"/>
    <tableColumn id="45" xr3:uid="{00000000-0010-0000-0000-00002D000000}" name="PF16"/>
    <tableColumn id="46" xr3:uid="{00000000-0010-0000-0000-00002E000000}" name="PF17"/>
    <tableColumn id="47" xr3:uid="{00000000-0010-0000-0000-00002F000000}" name="PF18"/>
    <tableColumn id="48" xr3:uid="{00000000-0010-0000-0000-000030000000}" name="PF19"/>
    <tableColumn id="49" xr3:uid="{00000000-0010-0000-0000-000031000000}" name="PF20"/>
    <tableColumn id="50" xr3:uid="{00000000-0010-0000-0000-000032000000}" name="PF21"/>
    <tableColumn id="51" xr3:uid="{00000000-0010-0000-0000-000033000000}" name="PF22"/>
    <tableColumn id="52" xr3:uid="{00000000-0010-0000-0000-000034000000}" name="PF23"/>
    <tableColumn id="53" xr3:uid="{00000000-0010-0000-0000-000035000000}" name="PF24"/>
    <tableColumn id="54" xr3:uid="{00000000-0010-0000-0000-000036000000}" name="PF25"/>
    <tableColumn id="55" xr3:uid="{00000000-0010-0000-0000-000037000000}" name="PF26"/>
    <tableColumn id="56" xr3:uid="{00000000-0010-0000-0000-000038000000}" name="PF27"/>
    <tableColumn id="57" xr3:uid="{00000000-0010-0000-0000-000039000000}" name="PF28"/>
    <tableColumn id="58" xr3:uid="{00000000-0010-0000-0000-00003A000000}" name="PF29"/>
    <tableColumn id="59" xr3:uid="{00000000-0010-0000-0000-00003B000000}" name="PF30"/>
    <tableColumn id="60" xr3:uid="{00000000-0010-0000-0000-00003C000000}" name="PF31"/>
    <tableColumn id="61" xr3:uid="{00000000-0010-0000-0000-00003D000000}" name="PF32"/>
    <tableColumn id="62" xr3:uid="{00000000-0010-0000-0000-00003E000000}" name="PF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J49" totalsRowShown="0">
  <autoFilter ref="A1:BJ49" xr:uid="{00000000-0009-0000-0100-00000D000000}">
    <filterColumn colId="12">
      <filters>
        <filter val="1"/>
      </filters>
    </filterColumn>
  </autoFilter>
  <tableColumns count="62">
    <tableColumn id="1" xr3:uid="{00000000-0010-0000-0900-000001000000}" name="Main thematic areas*_x000a_*referring to EGD Objectives set out in COM(2019) 640 final ANNEX"/>
    <tableColumn id="2" xr3:uid="{00000000-0010-0000-0900-000002000000}" name="Actions*_x000a_*referring to EGD Objectives set out in COM(2019) 640 ANNEX"/>
    <tableColumn id="3" xr3:uid="{00000000-0010-0000-0900-000003000000}" name="Key Policy documents "/>
    <tableColumn id="4" xr3:uid="{00000000-0010-0000-0900-000004000000}" name="Type of Document"/>
    <tableColumn id="5" xr3:uid="{00000000-0010-0000-0900-000005000000}" name="Year of publication"/>
    <tableColumn id="6" xr3:uid="{00000000-0010-0000-0900-000006000000}" name="Binding doc"/>
    <tableColumn id="7" xr3:uid="{00000000-0010-0000-0900-000007000000}" name="Type target"/>
    <tableColumn id="8" xr3:uid="{00000000-0010-0000-0900-000008000000}" name="Targets from legal acts"/>
    <tableColumn id="9" xr3:uid="{00000000-0010-0000-0900-000009000000}" name="Targets from Proposal"/>
    <tableColumn id="10" xr3:uid="{00000000-0010-0000-0900-00000A000000}" name="n"/>
    <tableColumn id="11" xr3:uid="{00000000-0010-0000-0900-00000B000000}" name="Targets"/>
    <tableColumn id="12" xr3:uid="{00000000-0010-0000-0900-00000C000000}" name="Timeline"/>
    <tableColumn id="13" xr3:uid="{00000000-0010-0000-0900-00000D000000}" name="Quantified"/>
    <tableColumn id="14" xr3:uid="{00000000-0010-0000-0900-00000E000000}" name="Comments"/>
    <tableColumn id="15" xr3:uid="{00000000-0010-0000-0900-00000F000000}" name="Fiche"/>
    <tableColumn id="16" xr3:uid="{00000000-0010-0000-0900-000010000000}" name="Indicator"/>
    <tableColumn id="17" xr3:uid="{00000000-0010-0000-0900-000011000000}" name="Quantitative Target"/>
    <tableColumn id="18" xr3:uid="{00000000-0010-0000-0900-000012000000}" name="Distance to Target (GAP)"/>
    <tableColumn id="19" xr3:uid="{00000000-0010-0000-0900-000013000000}" name="Trend"/>
    <tableColumn id="20" xr3:uid="{00000000-0010-0000-0900-000014000000}" name="Colour"/>
    <tableColumn id="21" xr3:uid="{00000000-0010-0000-0900-000015000000}" name="Indicator 8th EAP"/>
    <tableColumn id="22" xr3:uid="{00000000-0010-0000-0900-000016000000}" name="Comments (data used by EAP/presence of gap analysis in EAP)"/>
    <tableColumn id="23" xr3:uid="{00000000-0010-0000-0900-000017000000}" name="Subtopic"/>
    <tableColumn id="24" xr3:uid="{00000000-0010-0000-0900-000018000000}" name="Other topics related"/>
    <tableColumn id="25" xr3:uid="{00000000-0010-0000-0900-000019000000}" name="Main SDG Targets related (draft)"/>
    <tableColumn id="26" xr3:uid="{00000000-0010-0000-0900-00001A000000}" name="SDG goal"/>
    <tableColumn id="27" xr3:uid="{00000000-0010-0000-0900-00001B000000}" name="Origin of main dataset"/>
    <tableColumn id="28" xr3:uid="{00000000-0010-0000-0900-00001C000000}" name="Link to main possible dataset"/>
    <tableColumn id="29" xr3:uid="{00000000-0010-0000-0900-00001D000000}" name="Alternative / complementary dataset 1"/>
    <tableColumn id="30" xr3:uid="{00000000-0010-0000-0900-00001E000000}" name="Alternative /complementary dataset 2"/>
    <tableColumn id="31" xr3:uid="{00000000-0010-0000-0900-00001F000000}" name="PF2"/>
    <tableColumn id="32" xr3:uid="{00000000-0010-0000-0900-000020000000}" name="PF3"/>
    <tableColumn id="33" xr3:uid="{00000000-0010-0000-0900-000021000000}" name="PF4"/>
    <tableColumn id="34" xr3:uid="{00000000-0010-0000-0900-000022000000}" name="PF5"/>
    <tableColumn id="35" xr3:uid="{00000000-0010-0000-0900-000023000000}" name="PF6"/>
    <tableColumn id="36" xr3:uid="{00000000-0010-0000-0900-000024000000}" name="PF7"/>
    <tableColumn id="37" xr3:uid="{00000000-0010-0000-0900-000025000000}" name="PF8"/>
    <tableColumn id="38" xr3:uid="{00000000-0010-0000-0900-000026000000}" name="PF9"/>
    <tableColumn id="39" xr3:uid="{00000000-0010-0000-0900-000027000000}" name="PF10"/>
    <tableColumn id="40" xr3:uid="{00000000-0010-0000-0900-000028000000}" name="PF11"/>
    <tableColumn id="41" xr3:uid="{00000000-0010-0000-0900-000029000000}" name="PF12"/>
    <tableColumn id="42" xr3:uid="{00000000-0010-0000-0900-00002A000000}" name="PF13"/>
    <tableColumn id="43" xr3:uid="{00000000-0010-0000-0900-00002B000000}" name="PF14"/>
    <tableColumn id="44" xr3:uid="{00000000-0010-0000-0900-00002C000000}" name="PF15"/>
    <tableColumn id="45" xr3:uid="{00000000-0010-0000-0900-00002D000000}" name="PF16"/>
    <tableColumn id="46" xr3:uid="{00000000-0010-0000-0900-00002E000000}" name="PF17"/>
    <tableColumn id="47" xr3:uid="{00000000-0010-0000-0900-00002F000000}" name="PF18"/>
    <tableColumn id="48" xr3:uid="{00000000-0010-0000-0900-000030000000}" name="PF19"/>
    <tableColumn id="49" xr3:uid="{00000000-0010-0000-0900-000031000000}" name="PF20"/>
    <tableColumn id="50" xr3:uid="{00000000-0010-0000-0900-000032000000}" name="PF21"/>
    <tableColumn id="51" xr3:uid="{00000000-0010-0000-0900-000033000000}" name="PF22"/>
    <tableColumn id="52" xr3:uid="{00000000-0010-0000-0900-000034000000}" name="PF23"/>
    <tableColumn id="53" xr3:uid="{00000000-0010-0000-0900-000035000000}" name="PF24"/>
    <tableColumn id="54" xr3:uid="{00000000-0010-0000-0900-000036000000}" name="PF25"/>
    <tableColumn id="55" xr3:uid="{00000000-0010-0000-0900-000037000000}" name="PF26"/>
    <tableColumn id="56" xr3:uid="{00000000-0010-0000-0900-000038000000}" name="PF27"/>
    <tableColumn id="57" xr3:uid="{00000000-0010-0000-0900-000039000000}" name="PF28"/>
    <tableColumn id="58" xr3:uid="{00000000-0010-0000-0900-00003A000000}" name="PF29"/>
    <tableColumn id="59" xr3:uid="{00000000-0010-0000-0900-00003B000000}" name="PF30"/>
    <tableColumn id="60" xr3:uid="{00000000-0010-0000-0900-00003C000000}" name="PF31"/>
    <tableColumn id="61" xr3:uid="{00000000-0010-0000-0900-00003D000000}" name="PF32"/>
    <tableColumn id="62" xr3:uid="{00000000-0010-0000-0900-00003E000000}" name="PF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BJ49" totalsRowShown="0">
  <autoFilter ref="A1:BJ49" xr:uid="{00000000-0009-0000-0100-00000E000000}"/>
  <tableColumns count="62">
    <tableColumn id="1" xr3:uid="{00000000-0010-0000-0A00-000001000000}" name="Main thematic areas*_x000a_*referring to EGD Objectives set out in COM(2019) 640 final ANNEX"/>
    <tableColumn id="2" xr3:uid="{00000000-0010-0000-0A00-000002000000}" name="Actions*_x000a_*referring to EGD Objectives set out in COM(2019) 640 ANNEX"/>
    <tableColumn id="3" xr3:uid="{00000000-0010-0000-0A00-000003000000}" name="Key Policy documents "/>
    <tableColumn id="4" xr3:uid="{00000000-0010-0000-0A00-000004000000}" name="Type of Document"/>
    <tableColumn id="5" xr3:uid="{00000000-0010-0000-0A00-000005000000}" name="Year of publication"/>
    <tableColumn id="6" xr3:uid="{00000000-0010-0000-0A00-000006000000}" name="Binding doc"/>
    <tableColumn id="7" xr3:uid="{00000000-0010-0000-0A00-000007000000}" name="Type target"/>
    <tableColumn id="8" xr3:uid="{00000000-0010-0000-0A00-000008000000}" name="Targets from legal acts"/>
    <tableColumn id="9" xr3:uid="{00000000-0010-0000-0A00-000009000000}" name="Targets from Proposal"/>
    <tableColumn id="10" xr3:uid="{00000000-0010-0000-0A00-00000A000000}" name="n"/>
    <tableColumn id="11" xr3:uid="{00000000-0010-0000-0A00-00000B000000}" name="Targets"/>
    <tableColumn id="12" xr3:uid="{00000000-0010-0000-0A00-00000C000000}" name="Timeline"/>
    <tableColumn id="13" xr3:uid="{00000000-0010-0000-0A00-00000D000000}" name="Quantified"/>
    <tableColumn id="14" xr3:uid="{00000000-0010-0000-0A00-00000E000000}" name="Comments"/>
    <tableColumn id="15" xr3:uid="{00000000-0010-0000-0A00-00000F000000}" name="Fiche"/>
    <tableColumn id="16" xr3:uid="{00000000-0010-0000-0A00-000010000000}" name="Indicator"/>
    <tableColumn id="17" xr3:uid="{00000000-0010-0000-0A00-000011000000}" name="Quantitative Target"/>
    <tableColumn id="18" xr3:uid="{00000000-0010-0000-0A00-000012000000}" name="Distance to Target (GAP)"/>
    <tableColumn id="19" xr3:uid="{00000000-0010-0000-0A00-000013000000}" name="Trend"/>
    <tableColumn id="20" xr3:uid="{00000000-0010-0000-0A00-000014000000}" name="Colour"/>
    <tableColumn id="21" xr3:uid="{00000000-0010-0000-0A00-000015000000}" name="Indicator 8th EAP"/>
    <tableColumn id="22" xr3:uid="{00000000-0010-0000-0A00-000016000000}" name="Comments (data used by EAP/presence of gap analysis in EAP)"/>
    <tableColumn id="23" xr3:uid="{00000000-0010-0000-0A00-000017000000}" name="Subtopic"/>
    <tableColumn id="24" xr3:uid="{00000000-0010-0000-0A00-000018000000}" name="Other topics related"/>
    <tableColumn id="25" xr3:uid="{00000000-0010-0000-0A00-000019000000}" name="Main SDG Targets related (draft)"/>
    <tableColumn id="26" xr3:uid="{00000000-0010-0000-0A00-00001A000000}" name="SDG goal"/>
    <tableColumn id="27" xr3:uid="{00000000-0010-0000-0A00-00001B000000}" name="Origin of main dataset"/>
    <tableColumn id="28" xr3:uid="{00000000-0010-0000-0A00-00001C000000}" name="Link to main possible dataset"/>
    <tableColumn id="29" xr3:uid="{00000000-0010-0000-0A00-00001D000000}" name="Alternative / complementary dataset 1"/>
    <tableColumn id="30" xr3:uid="{00000000-0010-0000-0A00-00001E000000}" name="Alternative /complementary dataset 2"/>
    <tableColumn id="31" xr3:uid="{00000000-0010-0000-0A00-00001F000000}" name="PF2"/>
    <tableColumn id="32" xr3:uid="{00000000-0010-0000-0A00-000020000000}" name="PF3"/>
    <tableColumn id="33" xr3:uid="{00000000-0010-0000-0A00-000021000000}" name="PF4"/>
    <tableColumn id="34" xr3:uid="{00000000-0010-0000-0A00-000022000000}" name="PF5"/>
    <tableColumn id="35" xr3:uid="{00000000-0010-0000-0A00-000023000000}" name="PF6"/>
    <tableColumn id="36" xr3:uid="{00000000-0010-0000-0A00-000024000000}" name="PF7"/>
    <tableColumn id="37" xr3:uid="{00000000-0010-0000-0A00-000025000000}" name="PF8"/>
    <tableColumn id="38" xr3:uid="{00000000-0010-0000-0A00-000026000000}" name="PF9"/>
    <tableColumn id="39" xr3:uid="{00000000-0010-0000-0A00-000027000000}" name="PF10"/>
    <tableColumn id="40" xr3:uid="{00000000-0010-0000-0A00-000028000000}" name="PF11"/>
    <tableColumn id="41" xr3:uid="{00000000-0010-0000-0A00-000029000000}" name="PF12"/>
    <tableColumn id="42" xr3:uid="{00000000-0010-0000-0A00-00002A000000}" name="PF13"/>
    <tableColumn id="43" xr3:uid="{00000000-0010-0000-0A00-00002B000000}" name="PF14"/>
    <tableColumn id="44" xr3:uid="{00000000-0010-0000-0A00-00002C000000}" name="PF15"/>
    <tableColumn id="45" xr3:uid="{00000000-0010-0000-0A00-00002D000000}" name="PF16"/>
    <tableColumn id="46" xr3:uid="{00000000-0010-0000-0A00-00002E000000}" name="PF17"/>
    <tableColumn id="47" xr3:uid="{00000000-0010-0000-0A00-00002F000000}" name="PF18"/>
    <tableColumn id="48" xr3:uid="{00000000-0010-0000-0A00-000030000000}" name="PF19"/>
    <tableColumn id="49" xr3:uid="{00000000-0010-0000-0A00-000031000000}" name="PF20"/>
    <tableColumn id="50" xr3:uid="{00000000-0010-0000-0A00-000032000000}" name="PF21"/>
    <tableColumn id="51" xr3:uid="{00000000-0010-0000-0A00-000033000000}" name="PF22"/>
    <tableColumn id="52" xr3:uid="{00000000-0010-0000-0A00-000034000000}" name="PF23"/>
    <tableColumn id="53" xr3:uid="{00000000-0010-0000-0A00-000035000000}" name="PF24"/>
    <tableColumn id="54" xr3:uid="{00000000-0010-0000-0A00-000036000000}" name="PF25"/>
    <tableColumn id="55" xr3:uid="{00000000-0010-0000-0A00-000037000000}" name="PF26"/>
    <tableColumn id="56" xr3:uid="{00000000-0010-0000-0A00-000038000000}" name="PF27"/>
    <tableColumn id="57" xr3:uid="{00000000-0010-0000-0A00-000039000000}" name="PF28"/>
    <tableColumn id="58" xr3:uid="{00000000-0010-0000-0A00-00003A000000}" name="PF29"/>
    <tableColumn id="59" xr3:uid="{00000000-0010-0000-0A00-00003B000000}" name="PF30"/>
    <tableColumn id="60" xr3:uid="{00000000-0010-0000-0A00-00003C000000}" name="PF31"/>
    <tableColumn id="61" xr3:uid="{00000000-0010-0000-0A00-00003D000000}" name="PF32"/>
    <tableColumn id="62" xr3:uid="{00000000-0010-0000-0A00-00003E000000}" name="PF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5" displayName="Table15" ref="A1:BJ55" totalsRowShown="0">
  <autoFilter ref="A1:BJ55" xr:uid="{00000000-0009-0000-0100-00000F000000}">
    <filterColumn colId="9">
      <customFilters>
        <customFilter operator="notEqual" val=" "/>
      </customFilters>
    </filterColumn>
  </autoFilter>
  <tableColumns count="62">
    <tableColumn id="1" xr3:uid="{00000000-0010-0000-0B00-000001000000}" name="Main thematic areas*_x000a_*referring to EGD Objectives set out in COM(2019) 640 final ANNEX"/>
    <tableColumn id="2" xr3:uid="{00000000-0010-0000-0B00-000002000000}" name="Actions*_x000a_*referring to EGD Objectives set out in COM(2019) 640 ANNEX"/>
    <tableColumn id="3" xr3:uid="{00000000-0010-0000-0B00-000003000000}" name="Key Policy documents "/>
    <tableColumn id="4" xr3:uid="{00000000-0010-0000-0B00-000004000000}" name="Type of Document"/>
    <tableColumn id="5" xr3:uid="{00000000-0010-0000-0B00-000005000000}" name="Year of publication"/>
    <tableColumn id="6" xr3:uid="{00000000-0010-0000-0B00-000006000000}" name="Binding doc"/>
    <tableColumn id="7" xr3:uid="{00000000-0010-0000-0B00-000007000000}" name="Type target"/>
    <tableColumn id="8" xr3:uid="{00000000-0010-0000-0B00-000008000000}" name="Targets from legal acts"/>
    <tableColumn id="9" xr3:uid="{00000000-0010-0000-0B00-000009000000}" name="Targets from Proposal"/>
    <tableColumn id="10" xr3:uid="{00000000-0010-0000-0B00-00000A000000}" name="n"/>
    <tableColumn id="11" xr3:uid="{00000000-0010-0000-0B00-00000B000000}" name="Targets"/>
    <tableColumn id="12" xr3:uid="{00000000-0010-0000-0B00-00000C000000}" name="Timeline"/>
    <tableColumn id="13" xr3:uid="{00000000-0010-0000-0B00-00000D000000}" name="Quantified"/>
    <tableColumn id="14" xr3:uid="{00000000-0010-0000-0B00-00000E000000}" name="Comments"/>
    <tableColumn id="15" xr3:uid="{00000000-0010-0000-0B00-00000F000000}" name="Fiche"/>
    <tableColumn id="16" xr3:uid="{00000000-0010-0000-0B00-000010000000}" name="Indicator"/>
    <tableColumn id="17" xr3:uid="{00000000-0010-0000-0B00-000011000000}" name="Quantitative Target"/>
    <tableColumn id="18" xr3:uid="{00000000-0010-0000-0B00-000012000000}" name="Distance to Target (GAP)"/>
    <tableColumn id="19" xr3:uid="{00000000-0010-0000-0B00-000013000000}" name="Trend"/>
    <tableColumn id="20" xr3:uid="{00000000-0010-0000-0B00-000014000000}" name="Colour"/>
    <tableColumn id="21" xr3:uid="{00000000-0010-0000-0B00-000015000000}" name="Indicator 8th EAP"/>
    <tableColumn id="22" xr3:uid="{00000000-0010-0000-0B00-000016000000}" name="Comments (data used by EAP/presence of gap analysis in EAP)"/>
    <tableColumn id="23" xr3:uid="{00000000-0010-0000-0B00-000017000000}" name="Subtopic"/>
    <tableColumn id="24" xr3:uid="{00000000-0010-0000-0B00-000018000000}" name="Other topics related"/>
    <tableColumn id="25" xr3:uid="{00000000-0010-0000-0B00-000019000000}" name="Main SDG Targets related (draft)"/>
    <tableColumn id="26" xr3:uid="{00000000-0010-0000-0B00-00001A000000}" name="SDG goal"/>
    <tableColumn id="27" xr3:uid="{00000000-0010-0000-0B00-00001B000000}" name="Origin of main dataset"/>
    <tableColumn id="28" xr3:uid="{00000000-0010-0000-0B00-00001C000000}" name="Link to main possible dataset"/>
    <tableColumn id="29" xr3:uid="{00000000-0010-0000-0B00-00001D000000}" name="Alternative / complementary dataset 1"/>
    <tableColumn id="30" xr3:uid="{00000000-0010-0000-0B00-00001E000000}" name="Alternative /complementary dataset 2"/>
    <tableColumn id="31" xr3:uid="{00000000-0010-0000-0B00-00001F000000}" name="PF2"/>
    <tableColumn id="32" xr3:uid="{00000000-0010-0000-0B00-000020000000}" name="PF3"/>
    <tableColumn id="33" xr3:uid="{00000000-0010-0000-0B00-000021000000}" name="PF4"/>
    <tableColumn id="34" xr3:uid="{00000000-0010-0000-0B00-000022000000}" name="PF5"/>
    <tableColumn id="35" xr3:uid="{00000000-0010-0000-0B00-000023000000}" name="PF6"/>
    <tableColumn id="36" xr3:uid="{00000000-0010-0000-0B00-000024000000}" name="PF7"/>
    <tableColumn id="37" xr3:uid="{00000000-0010-0000-0B00-000025000000}" name="PF8"/>
    <tableColumn id="38" xr3:uid="{00000000-0010-0000-0B00-000026000000}" name="PF9"/>
    <tableColumn id="39" xr3:uid="{00000000-0010-0000-0B00-000027000000}" name="PF10"/>
    <tableColumn id="40" xr3:uid="{00000000-0010-0000-0B00-000028000000}" name="PF11"/>
    <tableColumn id="41" xr3:uid="{00000000-0010-0000-0B00-000029000000}" name="PF12"/>
    <tableColumn id="42" xr3:uid="{00000000-0010-0000-0B00-00002A000000}" name="PF13"/>
    <tableColumn id="43" xr3:uid="{00000000-0010-0000-0B00-00002B000000}" name="PF14"/>
    <tableColumn id="44" xr3:uid="{00000000-0010-0000-0B00-00002C000000}" name="PF15"/>
    <tableColumn id="45" xr3:uid="{00000000-0010-0000-0B00-00002D000000}" name="PF16"/>
    <tableColumn id="46" xr3:uid="{00000000-0010-0000-0B00-00002E000000}" name="PF17"/>
    <tableColumn id="47" xr3:uid="{00000000-0010-0000-0B00-00002F000000}" name="PF18"/>
    <tableColumn id="48" xr3:uid="{00000000-0010-0000-0B00-000030000000}" name="PF19"/>
    <tableColumn id="49" xr3:uid="{00000000-0010-0000-0B00-000031000000}" name="PF20"/>
    <tableColumn id="50" xr3:uid="{00000000-0010-0000-0B00-000032000000}" name="PF21"/>
    <tableColumn id="51" xr3:uid="{00000000-0010-0000-0B00-000033000000}" name="PF22"/>
    <tableColumn id="52" xr3:uid="{00000000-0010-0000-0B00-000034000000}" name="PF23"/>
    <tableColumn id="53" xr3:uid="{00000000-0010-0000-0B00-000035000000}" name="PF24"/>
    <tableColumn id="54" xr3:uid="{00000000-0010-0000-0B00-000036000000}" name="PF25"/>
    <tableColumn id="55" xr3:uid="{00000000-0010-0000-0B00-000037000000}" name="PF26"/>
    <tableColumn id="56" xr3:uid="{00000000-0010-0000-0B00-000038000000}" name="PF27"/>
    <tableColumn id="57" xr3:uid="{00000000-0010-0000-0B00-000039000000}" name="PF28"/>
    <tableColumn id="58" xr3:uid="{00000000-0010-0000-0B00-00003A000000}" name="PF29"/>
    <tableColumn id="59" xr3:uid="{00000000-0010-0000-0B00-00003B000000}" name="PF30"/>
    <tableColumn id="60" xr3:uid="{00000000-0010-0000-0B00-00003C000000}" name="PF31"/>
    <tableColumn id="61" xr3:uid="{00000000-0010-0000-0B00-00003D000000}" name="PF32"/>
    <tableColumn id="62" xr3:uid="{00000000-0010-0000-0B00-00003E000000}" name="PF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A1:BJ49" totalsRowShown="0">
  <autoFilter ref="A1:BJ49" xr:uid="{00000000-0009-0000-0100-000010000000}">
    <filterColumn colId="9">
      <filters blank="1"/>
    </filterColumn>
  </autoFilter>
  <tableColumns count="62">
    <tableColumn id="1" xr3:uid="{00000000-0010-0000-0C00-000001000000}" name="Main thematic areas*_x000a_*referring to EGD Objectives set out in COM(2019) 640 final ANNEX"/>
    <tableColumn id="2" xr3:uid="{00000000-0010-0000-0C00-000002000000}" name="Actions*_x000a_*referring to EGD Objectives set out in COM(2019) 640 ANNEX"/>
    <tableColumn id="3" xr3:uid="{00000000-0010-0000-0C00-000003000000}" name="Key Policy documents "/>
    <tableColumn id="4" xr3:uid="{00000000-0010-0000-0C00-000004000000}" name="Type of Document"/>
    <tableColumn id="5" xr3:uid="{00000000-0010-0000-0C00-000005000000}" name="Year of publication"/>
    <tableColumn id="6" xr3:uid="{00000000-0010-0000-0C00-000006000000}" name="Binding doc"/>
    <tableColumn id="7" xr3:uid="{00000000-0010-0000-0C00-000007000000}" name="Type target"/>
    <tableColumn id="8" xr3:uid="{00000000-0010-0000-0C00-000008000000}" name="Targets from legal acts"/>
    <tableColumn id="9" xr3:uid="{00000000-0010-0000-0C00-000009000000}" name="Targets from Proposal"/>
    <tableColumn id="10" xr3:uid="{00000000-0010-0000-0C00-00000A000000}" name="n"/>
    <tableColumn id="11" xr3:uid="{00000000-0010-0000-0C00-00000B000000}" name="Targets"/>
    <tableColumn id="12" xr3:uid="{00000000-0010-0000-0C00-00000C000000}" name="Timeline"/>
    <tableColumn id="13" xr3:uid="{00000000-0010-0000-0C00-00000D000000}" name="Quantified"/>
    <tableColumn id="14" xr3:uid="{00000000-0010-0000-0C00-00000E000000}" name="Comments"/>
    <tableColumn id="15" xr3:uid="{00000000-0010-0000-0C00-00000F000000}" name="Fiche"/>
    <tableColumn id="16" xr3:uid="{00000000-0010-0000-0C00-000010000000}" name="Indicator"/>
    <tableColumn id="17" xr3:uid="{00000000-0010-0000-0C00-000011000000}" name="Quantitative Target"/>
    <tableColumn id="18" xr3:uid="{00000000-0010-0000-0C00-000012000000}" name="Distance to Target (GAP)"/>
    <tableColumn id="19" xr3:uid="{00000000-0010-0000-0C00-000013000000}" name="Trend"/>
    <tableColumn id="20" xr3:uid="{00000000-0010-0000-0C00-000014000000}" name="Colour"/>
    <tableColumn id="21" xr3:uid="{00000000-0010-0000-0C00-000015000000}" name="Indicator 8th EAP"/>
    <tableColumn id="22" xr3:uid="{00000000-0010-0000-0C00-000016000000}" name="Comments (data used by EAP/presence of gap analysis in EAP)"/>
    <tableColumn id="23" xr3:uid="{00000000-0010-0000-0C00-000017000000}" name="Subtopic"/>
    <tableColumn id="24" xr3:uid="{00000000-0010-0000-0C00-000018000000}" name="Other topics related"/>
    <tableColumn id="25" xr3:uid="{00000000-0010-0000-0C00-000019000000}" name="Main SDG Targets related (draft)"/>
    <tableColumn id="26" xr3:uid="{00000000-0010-0000-0C00-00001A000000}" name="SDG goal"/>
    <tableColumn id="27" xr3:uid="{00000000-0010-0000-0C00-00001B000000}" name="Origin of main dataset"/>
    <tableColumn id="28" xr3:uid="{00000000-0010-0000-0C00-00001C000000}" name="Link to main possible dataset"/>
    <tableColumn id="29" xr3:uid="{00000000-0010-0000-0C00-00001D000000}" name="Alternative / complementary dataset 1"/>
    <tableColumn id="30" xr3:uid="{00000000-0010-0000-0C00-00001E000000}" name="Alternative /complementary dataset 2"/>
    <tableColumn id="31" xr3:uid="{00000000-0010-0000-0C00-00001F000000}" name="PF2"/>
    <tableColumn id="32" xr3:uid="{00000000-0010-0000-0C00-000020000000}" name="PF3"/>
    <tableColumn id="33" xr3:uid="{00000000-0010-0000-0C00-000021000000}" name="PF4"/>
    <tableColumn id="34" xr3:uid="{00000000-0010-0000-0C00-000022000000}" name="PF5"/>
    <tableColumn id="35" xr3:uid="{00000000-0010-0000-0C00-000023000000}" name="PF6"/>
    <tableColumn id="36" xr3:uid="{00000000-0010-0000-0C00-000024000000}" name="PF7"/>
    <tableColumn id="37" xr3:uid="{00000000-0010-0000-0C00-000025000000}" name="PF8"/>
    <tableColumn id="38" xr3:uid="{00000000-0010-0000-0C00-000026000000}" name="PF9"/>
    <tableColumn id="39" xr3:uid="{00000000-0010-0000-0C00-000027000000}" name="PF10"/>
    <tableColumn id="40" xr3:uid="{00000000-0010-0000-0C00-000028000000}" name="PF11"/>
    <tableColumn id="41" xr3:uid="{00000000-0010-0000-0C00-000029000000}" name="PF12"/>
    <tableColumn id="42" xr3:uid="{00000000-0010-0000-0C00-00002A000000}" name="PF13"/>
    <tableColumn id="43" xr3:uid="{00000000-0010-0000-0C00-00002B000000}" name="PF14"/>
    <tableColumn id="44" xr3:uid="{00000000-0010-0000-0C00-00002C000000}" name="PF15"/>
    <tableColumn id="45" xr3:uid="{00000000-0010-0000-0C00-00002D000000}" name="PF16"/>
    <tableColumn id="46" xr3:uid="{00000000-0010-0000-0C00-00002E000000}" name="PF17"/>
    <tableColumn id="47" xr3:uid="{00000000-0010-0000-0C00-00002F000000}" name="PF18"/>
    <tableColumn id="48" xr3:uid="{00000000-0010-0000-0C00-000030000000}" name="PF19"/>
    <tableColumn id="49" xr3:uid="{00000000-0010-0000-0C00-000031000000}" name="PF20"/>
    <tableColumn id="50" xr3:uid="{00000000-0010-0000-0C00-000032000000}" name="PF21"/>
    <tableColumn id="51" xr3:uid="{00000000-0010-0000-0C00-000033000000}" name="PF22"/>
    <tableColumn id="52" xr3:uid="{00000000-0010-0000-0C00-000034000000}" name="PF23"/>
    <tableColumn id="53" xr3:uid="{00000000-0010-0000-0C00-000035000000}" name="PF24"/>
    <tableColumn id="54" xr3:uid="{00000000-0010-0000-0C00-000036000000}" name="PF25"/>
    <tableColumn id="55" xr3:uid="{00000000-0010-0000-0C00-000037000000}" name="PF26"/>
    <tableColumn id="56" xr3:uid="{00000000-0010-0000-0C00-000038000000}" name="PF27"/>
    <tableColumn id="57" xr3:uid="{00000000-0010-0000-0C00-000039000000}" name="PF28"/>
    <tableColumn id="58" xr3:uid="{00000000-0010-0000-0C00-00003A000000}" name="PF29"/>
    <tableColumn id="59" xr3:uid="{00000000-0010-0000-0C00-00003B000000}" name="PF30"/>
    <tableColumn id="60" xr3:uid="{00000000-0010-0000-0C00-00003C000000}" name="PF31"/>
    <tableColumn id="61" xr3:uid="{00000000-0010-0000-0C00-00003D000000}" name="PF32"/>
    <tableColumn id="62" xr3:uid="{00000000-0010-0000-0C00-00003E000000}" name="PF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Table683" displayName="Table683" ref="A2:N309" totalsRowShown="0" headerRowDxfId="16" dataDxfId="14" headerRowBorderDxfId="15">
  <autoFilter ref="A2:N309" xr:uid="{00000000-0009-0000-0100-000002000000}"/>
  <sortState xmlns:xlrd2="http://schemas.microsoft.com/office/spreadsheetml/2017/richdata2" ref="A3:N309">
    <sortCondition ref="A3:A309"/>
  </sortState>
  <tableColumns count="14">
    <tableColumn id="3" xr3:uid="{00000000-0010-0000-0D00-000003000000}" name="Main thematic areas*_x000a_*referring to EGD Objectives set out in COM(2019) 640 final ANNEX" dataDxfId="13"/>
    <tableColumn id="4" xr3:uid="{00000000-0010-0000-0D00-000004000000}" name="Actions*_x000a_*referring to EGD Objectives set out in COM(2019) 640 ANNEX" dataDxfId="12"/>
    <tableColumn id="7" xr3:uid="{00000000-0010-0000-0D00-000007000000}" name="Key Policy documents " dataDxfId="11"/>
    <tableColumn id="47" xr3:uid="{00000000-0010-0000-0D00-00002F000000}" name="Type of Document" dataDxfId="10" dataCellStyle="Hyperlink"/>
    <tableColumn id="46" xr3:uid="{00000000-0010-0000-0D00-00002E000000}" name="Year of publication" dataDxfId="9" dataCellStyle="Hyperlink"/>
    <tableColumn id="59" xr3:uid="{00000000-0010-0000-0D00-00003B000000}" name="Binding doc" dataDxfId="8"/>
    <tableColumn id="60" xr3:uid="{00000000-0010-0000-0D00-00003C000000}" name="Type target" dataDxfId="7">
      <calculatedColumnFormula>IF(Table683[[#This Row],[n]],1)*#REF!+IF(Table683[[#This Row],[Targets from Proposal]],1)+IF(Table683[[#This Row],[Targets from legal acts]],2)</calculatedColumnFormula>
    </tableColumn>
    <tableColumn id="57" xr3:uid="{00000000-0010-0000-0D00-000039000000}" name="Targets from legal acts" dataDxfId="6"/>
    <tableColumn id="62" xr3:uid="{00000000-0010-0000-0D00-00003E000000}" name="Targets from Proposal" dataDxfId="5"/>
    <tableColumn id="58" xr3:uid="{00000000-0010-0000-0D00-00003A000000}" name="n" dataDxfId="4"/>
    <tableColumn id="11" xr3:uid="{86BD5769-7092-4763-9EAA-1DCA604C5B04}" name="Target code" dataDxfId="3"/>
    <tableColumn id="52" xr3:uid="{00000000-0010-0000-0D00-000034000000}" name="Targets" dataDxfId="2"/>
    <tableColumn id="13" xr3:uid="{CE11B16D-AB2A-A145-B4E3-3D09C7791D1C}" name="Assessment" dataDxfId="1"/>
    <tableColumn id="54" xr3:uid="{00000000-0010-0000-0D00-000036000000}" name="Colour" dataDxfId="0" dataCellStyle="Hyperlink"/>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BJ212" totalsRowShown="0">
  <autoFilter ref="A1:BJ212" xr:uid="{00000000-0009-0000-0100-000011000000}"/>
  <tableColumns count="62">
    <tableColumn id="1" xr3:uid="{00000000-0010-0000-0E00-000001000000}" name="Main thematic areas*_x000a_*referring to EGD Objectives set out in COM(2019) 640 final ANNEX"/>
    <tableColumn id="2" xr3:uid="{00000000-0010-0000-0E00-000002000000}" name="Actions*_x000a_*referring to EGD Objectives set out in COM(2019) 640 ANNEX"/>
    <tableColumn id="3" xr3:uid="{00000000-0010-0000-0E00-000003000000}" name="Key Policy documents "/>
    <tableColumn id="4" xr3:uid="{00000000-0010-0000-0E00-000004000000}" name="Type of Document"/>
    <tableColumn id="5" xr3:uid="{00000000-0010-0000-0E00-000005000000}" name="Year of publication"/>
    <tableColumn id="6" xr3:uid="{00000000-0010-0000-0E00-000006000000}" name="Binding doc"/>
    <tableColumn id="7" xr3:uid="{00000000-0010-0000-0E00-000007000000}" name="Type target"/>
    <tableColumn id="8" xr3:uid="{00000000-0010-0000-0E00-000008000000}" name="Targets from legal acts"/>
    <tableColumn id="9" xr3:uid="{00000000-0010-0000-0E00-000009000000}" name="Targets from Proposal"/>
    <tableColumn id="10" xr3:uid="{00000000-0010-0000-0E00-00000A000000}" name="n"/>
    <tableColumn id="11" xr3:uid="{00000000-0010-0000-0E00-00000B000000}" name="Targets"/>
    <tableColumn id="12" xr3:uid="{00000000-0010-0000-0E00-00000C000000}" name="Timeline"/>
    <tableColumn id="13" xr3:uid="{00000000-0010-0000-0E00-00000D000000}" name="Quantifiable"/>
    <tableColumn id="14" xr3:uid="{00000000-0010-0000-0E00-00000E000000}" name="Comments"/>
    <tableColumn id="15" xr3:uid="{00000000-0010-0000-0E00-00000F000000}" name="Fiche"/>
    <tableColumn id="16" xr3:uid="{00000000-0010-0000-0E00-000010000000}" name="Indicator"/>
    <tableColumn id="17" xr3:uid="{00000000-0010-0000-0E00-000011000000}" name="Quantitative Target"/>
    <tableColumn id="18" xr3:uid="{00000000-0010-0000-0E00-000012000000}" name="Distance to Target (GAP)"/>
    <tableColumn id="19" xr3:uid="{00000000-0010-0000-0E00-000013000000}" name="Trend"/>
    <tableColumn id="20" xr3:uid="{00000000-0010-0000-0E00-000014000000}" name="Colour"/>
    <tableColumn id="21" xr3:uid="{00000000-0010-0000-0E00-000015000000}" name="Indicator 8th EAP"/>
    <tableColumn id="22" xr3:uid="{00000000-0010-0000-0E00-000016000000}" name="Comments (data used by EAP/presence of gap analysis in EAP)"/>
    <tableColumn id="23" xr3:uid="{00000000-0010-0000-0E00-000017000000}" name="Subtopic"/>
    <tableColumn id="24" xr3:uid="{00000000-0010-0000-0E00-000018000000}" name="Other topics related"/>
    <tableColumn id="25" xr3:uid="{00000000-0010-0000-0E00-000019000000}" name="Main SDG Targets related (draft)"/>
    <tableColumn id="26" xr3:uid="{00000000-0010-0000-0E00-00001A000000}" name="SDG goal"/>
    <tableColumn id="27" xr3:uid="{00000000-0010-0000-0E00-00001B000000}" name="Origin of main dataset"/>
    <tableColumn id="28" xr3:uid="{00000000-0010-0000-0E00-00001C000000}" name="Link to main possible dataset"/>
    <tableColumn id="29" xr3:uid="{00000000-0010-0000-0E00-00001D000000}" name="Alternative / complementary dataset 1"/>
    <tableColumn id="30" xr3:uid="{00000000-0010-0000-0E00-00001E000000}" name="Alternative /complementary dataset 2"/>
    <tableColumn id="31" xr3:uid="{00000000-0010-0000-0E00-00001F000000}" name="PF2"/>
    <tableColumn id="32" xr3:uid="{00000000-0010-0000-0E00-000020000000}" name="PF3"/>
    <tableColumn id="33" xr3:uid="{00000000-0010-0000-0E00-000021000000}" name="PF4"/>
    <tableColumn id="34" xr3:uid="{00000000-0010-0000-0E00-000022000000}" name="PF5"/>
    <tableColumn id="35" xr3:uid="{00000000-0010-0000-0E00-000023000000}" name="PF6"/>
    <tableColumn id="36" xr3:uid="{00000000-0010-0000-0E00-000024000000}" name="PF7"/>
    <tableColumn id="37" xr3:uid="{00000000-0010-0000-0E00-000025000000}" name="PF8"/>
    <tableColumn id="38" xr3:uid="{00000000-0010-0000-0E00-000026000000}" name="PF9"/>
    <tableColumn id="39" xr3:uid="{00000000-0010-0000-0E00-000027000000}" name="PF10"/>
    <tableColumn id="40" xr3:uid="{00000000-0010-0000-0E00-000028000000}" name="PF11"/>
    <tableColumn id="41" xr3:uid="{00000000-0010-0000-0E00-000029000000}" name="PF12"/>
    <tableColumn id="42" xr3:uid="{00000000-0010-0000-0E00-00002A000000}" name="PF13"/>
    <tableColumn id="43" xr3:uid="{00000000-0010-0000-0E00-00002B000000}" name="PF14"/>
    <tableColumn id="44" xr3:uid="{00000000-0010-0000-0E00-00002C000000}" name="PF15"/>
    <tableColumn id="45" xr3:uid="{00000000-0010-0000-0E00-00002D000000}" name="PF16"/>
    <tableColumn id="46" xr3:uid="{00000000-0010-0000-0E00-00002E000000}" name="PF17"/>
    <tableColumn id="47" xr3:uid="{00000000-0010-0000-0E00-00002F000000}" name="PF18"/>
    <tableColumn id="48" xr3:uid="{00000000-0010-0000-0E00-000030000000}" name="PF19"/>
    <tableColumn id="49" xr3:uid="{00000000-0010-0000-0E00-000031000000}" name="PF20"/>
    <tableColumn id="50" xr3:uid="{00000000-0010-0000-0E00-000032000000}" name="PF21"/>
    <tableColumn id="51" xr3:uid="{00000000-0010-0000-0E00-000033000000}" name="PF22"/>
    <tableColumn id="52" xr3:uid="{00000000-0010-0000-0E00-000034000000}" name="PF23"/>
    <tableColumn id="53" xr3:uid="{00000000-0010-0000-0E00-000035000000}" name="PF24"/>
    <tableColumn id="54" xr3:uid="{00000000-0010-0000-0E00-000036000000}" name="PF25"/>
    <tableColumn id="55" xr3:uid="{00000000-0010-0000-0E00-000037000000}" name="PF26"/>
    <tableColumn id="56" xr3:uid="{00000000-0010-0000-0E00-000038000000}" name="PF27"/>
    <tableColumn id="57" xr3:uid="{00000000-0010-0000-0E00-000039000000}" name="PF28"/>
    <tableColumn id="58" xr3:uid="{00000000-0010-0000-0E00-00003A000000}" name="PF29"/>
    <tableColumn id="59" xr3:uid="{00000000-0010-0000-0E00-00003B000000}" name="PF30"/>
    <tableColumn id="60" xr3:uid="{00000000-0010-0000-0E00-00003C000000}" name="PF31"/>
    <tableColumn id="61" xr3:uid="{00000000-0010-0000-0E00-00003D000000}" name="PF32"/>
    <tableColumn id="62" xr3:uid="{00000000-0010-0000-0E00-00003E000000}" name="PF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BJ212" totalsRowShown="0">
  <autoFilter ref="A1:BJ212" xr:uid="{00000000-0009-0000-0100-000012000000}"/>
  <tableColumns count="62">
    <tableColumn id="1" xr3:uid="{00000000-0010-0000-0F00-000001000000}" name="Main thematic areas*_x000a_*referring to EGD Objectives set out in COM(2019) 640 final ANNEX"/>
    <tableColumn id="2" xr3:uid="{00000000-0010-0000-0F00-000002000000}" name="Actions*_x000a_*referring to EGD Objectives set out in COM(2019) 640 ANNEX"/>
    <tableColumn id="3" xr3:uid="{00000000-0010-0000-0F00-000003000000}" name="Key Policy documents "/>
    <tableColumn id="4" xr3:uid="{00000000-0010-0000-0F00-000004000000}" name="Type of Document"/>
    <tableColumn id="5" xr3:uid="{00000000-0010-0000-0F00-000005000000}" name="Year of publication"/>
    <tableColumn id="6" xr3:uid="{00000000-0010-0000-0F00-000006000000}" name="Binding doc"/>
    <tableColumn id="7" xr3:uid="{00000000-0010-0000-0F00-000007000000}" name="Type target"/>
    <tableColumn id="8" xr3:uid="{00000000-0010-0000-0F00-000008000000}" name="Targets from legal acts"/>
    <tableColumn id="9" xr3:uid="{00000000-0010-0000-0F00-000009000000}" name="Targets from Proposal"/>
    <tableColumn id="10" xr3:uid="{00000000-0010-0000-0F00-00000A000000}" name="n"/>
    <tableColumn id="11" xr3:uid="{00000000-0010-0000-0F00-00000B000000}" name="Targets"/>
    <tableColumn id="12" xr3:uid="{00000000-0010-0000-0F00-00000C000000}" name="Timeline"/>
    <tableColumn id="13" xr3:uid="{00000000-0010-0000-0F00-00000D000000}" name="Quantified"/>
    <tableColumn id="14" xr3:uid="{00000000-0010-0000-0F00-00000E000000}" name="Comments"/>
    <tableColumn id="15" xr3:uid="{00000000-0010-0000-0F00-00000F000000}" name="Fiche"/>
    <tableColumn id="16" xr3:uid="{00000000-0010-0000-0F00-000010000000}" name="Indicator"/>
    <tableColumn id="17" xr3:uid="{00000000-0010-0000-0F00-000011000000}" name="Quantitative Target"/>
    <tableColumn id="18" xr3:uid="{00000000-0010-0000-0F00-000012000000}" name="Distance to Target (GAP)"/>
    <tableColumn id="19" xr3:uid="{00000000-0010-0000-0F00-000013000000}" name="Trend"/>
    <tableColumn id="20" xr3:uid="{00000000-0010-0000-0F00-000014000000}" name="Colour"/>
    <tableColumn id="21" xr3:uid="{00000000-0010-0000-0F00-000015000000}" name="Indicator 8th EAP"/>
    <tableColumn id="22" xr3:uid="{00000000-0010-0000-0F00-000016000000}" name="Comments (data used by EAP/presence of gap analysis in EAP)"/>
    <tableColumn id="23" xr3:uid="{00000000-0010-0000-0F00-000017000000}" name="Subtopic"/>
    <tableColumn id="24" xr3:uid="{00000000-0010-0000-0F00-000018000000}" name="Other topics related"/>
    <tableColumn id="25" xr3:uid="{00000000-0010-0000-0F00-000019000000}" name="Main SDG Targets related (draft)"/>
    <tableColumn id="26" xr3:uid="{00000000-0010-0000-0F00-00001A000000}" name="SDG goal"/>
    <tableColumn id="27" xr3:uid="{00000000-0010-0000-0F00-00001B000000}" name="Origin of main dataset"/>
    <tableColumn id="28" xr3:uid="{00000000-0010-0000-0F00-00001C000000}" name="Link to main possible dataset"/>
    <tableColumn id="29" xr3:uid="{00000000-0010-0000-0F00-00001D000000}" name="Alternative / complementary dataset 1"/>
    <tableColumn id="30" xr3:uid="{00000000-0010-0000-0F00-00001E000000}" name="Alternative /complementary dataset 2"/>
    <tableColumn id="31" xr3:uid="{00000000-0010-0000-0F00-00001F000000}" name="PF2"/>
    <tableColumn id="32" xr3:uid="{00000000-0010-0000-0F00-000020000000}" name="PF3"/>
    <tableColumn id="33" xr3:uid="{00000000-0010-0000-0F00-000021000000}" name="PF4"/>
    <tableColumn id="34" xr3:uid="{00000000-0010-0000-0F00-000022000000}" name="PF5"/>
    <tableColumn id="35" xr3:uid="{00000000-0010-0000-0F00-000023000000}" name="PF6"/>
    <tableColumn id="36" xr3:uid="{00000000-0010-0000-0F00-000024000000}" name="PF7"/>
    <tableColumn id="37" xr3:uid="{00000000-0010-0000-0F00-000025000000}" name="PF8"/>
    <tableColumn id="38" xr3:uid="{00000000-0010-0000-0F00-000026000000}" name="PF9"/>
    <tableColumn id="39" xr3:uid="{00000000-0010-0000-0F00-000027000000}" name="PF10"/>
    <tableColumn id="40" xr3:uid="{00000000-0010-0000-0F00-000028000000}" name="PF11"/>
    <tableColumn id="41" xr3:uid="{00000000-0010-0000-0F00-000029000000}" name="PF12"/>
    <tableColumn id="42" xr3:uid="{00000000-0010-0000-0F00-00002A000000}" name="PF13"/>
    <tableColumn id="43" xr3:uid="{00000000-0010-0000-0F00-00002B000000}" name="PF14"/>
    <tableColumn id="44" xr3:uid="{00000000-0010-0000-0F00-00002C000000}" name="PF15"/>
    <tableColumn id="45" xr3:uid="{00000000-0010-0000-0F00-00002D000000}" name="PF16"/>
    <tableColumn id="46" xr3:uid="{00000000-0010-0000-0F00-00002E000000}" name="PF17"/>
    <tableColumn id="47" xr3:uid="{00000000-0010-0000-0F00-00002F000000}" name="PF18"/>
    <tableColumn id="48" xr3:uid="{00000000-0010-0000-0F00-000030000000}" name="PF19"/>
    <tableColumn id="49" xr3:uid="{00000000-0010-0000-0F00-000031000000}" name="PF20"/>
    <tableColumn id="50" xr3:uid="{00000000-0010-0000-0F00-000032000000}" name="PF21"/>
    <tableColumn id="51" xr3:uid="{00000000-0010-0000-0F00-000033000000}" name="PF22"/>
    <tableColumn id="52" xr3:uid="{00000000-0010-0000-0F00-000034000000}" name="PF23"/>
    <tableColumn id="53" xr3:uid="{00000000-0010-0000-0F00-000035000000}" name="PF24"/>
    <tableColumn id="54" xr3:uid="{00000000-0010-0000-0F00-000036000000}" name="PF25"/>
    <tableColumn id="55" xr3:uid="{00000000-0010-0000-0F00-000037000000}" name="PF26"/>
    <tableColumn id="56" xr3:uid="{00000000-0010-0000-0F00-000038000000}" name="PF27"/>
    <tableColumn id="57" xr3:uid="{00000000-0010-0000-0F00-000039000000}" name="PF28"/>
    <tableColumn id="58" xr3:uid="{00000000-0010-0000-0F00-00003A000000}" name="PF29"/>
    <tableColumn id="59" xr3:uid="{00000000-0010-0000-0F00-00003B000000}" name="PF30"/>
    <tableColumn id="60" xr3:uid="{00000000-0010-0000-0F00-00003C000000}" name="PF31"/>
    <tableColumn id="61" xr3:uid="{00000000-0010-0000-0F00-00003D000000}" name="PF32"/>
    <tableColumn id="62" xr3:uid="{00000000-0010-0000-0F00-00003E000000}" name="PF3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1" displayName="Table1" ref="A3:BJ25" totalsRowShown="0">
  <autoFilter ref="A3:BJ25" xr:uid="{00000000-0009-0000-0100-000001000000}"/>
  <sortState xmlns:xlrd2="http://schemas.microsoft.com/office/spreadsheetml/2017/richdata2" ref="A4:BJ25">
    <sortCondition ref="J3:J25"/>
  </sortState>
  <tableColumns count="62">
    <tableColumn id="1" xr3:uid="{00000000-0010-0000-1000-000001000000}" name="Main thematic areas*_x000a_*referring to EGD Objectives set out in COM(2019) 640 final ANNEX"/>
    <tableColumn id="2" xr3:uid="{00000000-0010-0000-1000-000002000000}" name="Actions*_x000a_*referring to EGD Objectives set out in COM(2019) 640 ANNEX"/>
    <tableColumn id="3" xr3:uid="{00000000-0010-0000-1000-000003000000}" name="Key Policy documents "/>
    <tableColumn id="4" xr3:uid="{00000000-0010-0000-1000-000004000000}" name="Type of Document"/>
    <tableColumn id="5" xr3:uid="{00000000-0010-0000-1000-000005000000}" name="Year of publication"/>
    <tableColumn id="6" xr3:uid="{00000000-0010-0000-1000-000006000000}" name="Binding doc"/>
    <tableColumn id="7" xr3:uid="{00000000-0010-0000-1000-000007000000}" name="Type target"/>
    <tableColumn id="8" xr3:uid="{00000000-0010-0000-1000-000008000000}" name="Targets from legal acts"/>
    <tableColumn id="9" xr3:uid="{00000000-0010-0000-1000-000009000000}" name="Targets from Proposal"/>
    <tableColumn id="10" xr3:uid="{00000000-0010-0000-1000-00000A000000}" name="n"/>
    <tableColumn id="11" xr3:uid="{00000000-0010-0000-1000-00000B000000}" name="Targets"/>
    <tableColumn id="12" xr3:uid="{00000000-0010-0000-1000-00000C000000}" name="Timeline"/>
    <tableColumn id="13" xr3:uid="{00000000-0010-0000-1000-00000D000000}" name="Quantified"/>
    <tableColumn id="14" xr3:uid="{00000000-0010-0000-1000-00000E000000}" name="Comments"/>
    <tableColumn id="15" xr3:uid="{00000000-0010-0000-1000-00000F000000}" name="Fiche"/>
    <tableColumn id="16" xr3:uid="{00000000-0010-0000-1000-000010000000}" name="Indicator"/>
    <tableColumn id="17" xr3:uid="{00000000-0010-0000-1000-000011000000}" name="Quantitative Target"/>
    <tableColumn id="18" xr3:uid="{00000000-0010-0000-1000-000012000000}" name="Distance to Target (GAP)"/>
    <tableColumn id="19" xr3:uid="{00000000-0010-0000-1000-000013000000}" name="Trend"/>
    <tableColumn id="20" xr3:uid="{00000000-0010-0000-1000-000014000000}" name="Colour"/>
    <tableColumn id="21" xr3:uid="{00000000-0010-0000-1000-000015000000}" name="Indicator 8th EAP"/>
    <tableColumn id="22" xr3:uid="{00000000-0010-0000-1000-000016000000}" name="Comments (data used by EAP/presence of gap analysis in EAP)"/>
    <tableColumn id="23" xr3:uid="{00000000-0010-0000-1000-000017000000}" name="Subtopic"/>
    <tableColumn id="24" xr3:uid="{00000000-0010-0000-1000-000018000000}" name="Other topics related"/>
    <tableColumn id="25" xr3:uid="{00000000-0010-0000-1000-000019000000}" name="Main SDG Targets related (draft)"/>
    <tableColumn id="26" xr3:uid="{00000000-0010-0000-1000-00001A000000}" name="SDG goal"/>
    <tableColumn id="27" xr3:uid="{00000000-0010-0000-1000-00001B000000}" name="Origin of main dataset"/>
    <tableColumn id="28" xr3:uid="{00000000-0010-0000-1000-00001C000000}" name="Link to main possible dataset"/>
    <tableColumn id="29" xr3:uid="{00000000-0010-0000-1000-00001D000000}" name="Alternative / complementary dataset 1"/>
    <tableColumn id="30" xr3:uid="{00000000-0010-0000-1000-00001E000000}" name="Alternative /complementary dataset 2"/>
    <tableColumn id="31" xr3:uid="{00000000-0010-0000-1000-00001F000000}" name="PF2"/>
    <tableColumn id="32" xr3:uid="{00000000-0010-0000-1000-000020000000}" name="PF3"/>
    <tableColumn id="33" xr3:uid="{00000000-0010-0000-1000-000021000000}" name="PF4"/>
    <tableColumn id="34" xr3:uid="{00000000-0010-0000-1000-000022000000}" name="PF5"/>
    <tableColumn id="35" xr3:uid="{00000000-0010-0000-1000-000023000000}" name="PF6"/>
    <tableColumn id="36" xr3:uid="{00000000-0010-0000-1000-000024000000}" name="PF7"/>
    <tableColumn id="37" xr3:uid="{00000000-0010-0000-1000-000025000000}" name="PF8"/>
    <tableColumn id="38" xr3:uid="{00000000-0010-0000-1000-000026000000}" name="PF9"/>
    <tableColumn id="39" xr3:uid="{00000000-0010-0000-1000-000027000000}" name="PF10"/>
    <tableColumn id="40" xr3:uid="{00000000-0010-0000-1000-000028000000}" name="PF11"/>
    <tableColumn id="41" xr3:uid="{00000000-0010-0000-1000-000029000000}" name="PF12"/>
    <tableColumn id="42" xr3:uid="{00000000-0010-0000-1000-00002A000000}" name="PF13"/>
    <tableColumn id="43" xr3:uid="{00000000-0010-0000-1000-00002B000000}" name="PF14"/>
    <tableColumn id="44" xr3:uid="{00000000-0010-0000-1000-00002C000000}" name="PF15"/>
    <tableColumn id="45" xr3:uid="{00000000-0010-0000-1000-00002D000000}" name="PF16"/>
    <tableColumn id="46" xr3:uid="{00000000-0010-0000-1000-00002E000000}" name="PF17"/>
    <tableColumn id="47" xr3:uid="{00000000-0010-0000-1000-00002F000000}" name="PF18"/>
    <tableColumn id="48" xr3:uid="{00000000-0010-0000-1000-000030000000}" name="PF19"/>
    <tableColumn id="49" xr3:uid="{00000000-0010-0000-1000-000031000000}" name="PF20"/>
    <tableColumn id="50" xr3:uid="{00000000-0010-0000-1000-000032000000}" name="PF21"/>
    <tableColumn id="51" xr3:uid="{00000000-0010-0000-1000-000033000000}" name="PF22"/>
    <tableColumn id="52" xr3:uid="{00000000-0010-0000-1000-000034000000}" name="PF23"/>
    <tableColumn id="53" xr3:uid="{00000000-0010-0000-1000-000035000000}" name="PF24"/>
    <tableColumn id="54" xr3:uid="{00000000-0010-0000-1000-000036000000}" name="PF25"/>
    <tableColumn id="55" xr3:uid="{00000000-0010-0000-1000-000037000000}" name="PF26"/>
    <tableColumn id="56" xr3:uid="{00000000-0010-0000-1000-000038000000}" name="PF27"/>
    <tableColumn id="57" xr3:uid="{00000000-0010-0000-1000-000039000000}" name="PF28"/>
    <tableColumn id="58" xr3:uid="{00000000-0010-0000-1000-00003A000000}" name="PF29"/>
    <tableColumn id="59" xr3:uid="{00000000-0010-0000-1000-00003B000000}" name="PF30"/>
    <tableColumn id="60" xr3:uid="{00000000-0010-0000-1000-00003C000000}" name="PF31"/>
    <tableColumn id="61" xr3:uid="{00000000-0010-0000-1000-00003D000000}" name="PF32"/>
    <tableColumn id="62" xr3:uid="{00000000-0010-0000-1000-00003E000000}" name="PF3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able3" displayName="Table3" ref="A3:BJ27" totalsRowShown="0">
  <autoFilter ref="A3:BJ27" xr:uid="{00000000-0009-0000-0100-000003000000}"/>
  <sortState xmlns:xlrd2="http://schemas.microsoft.com/office/spreadsheetml/2017/richdata2" ref="A4:BJ27">
    <sortCondition ref="H3:H27"/>
  </sortState>
  <tableColumns count="62">
    <tableColumn id="1" xr3:uid="{00000000-0010-0000-1100-000001000000}" name="Main thematic areas*_x000a_*referring to EGD Objectives set out in COM(2019) 640 final ANNEX"/>
    <tableColumn id="2" xr3:uid="{00000000-0010-0000-1100-000002000000}" name="Actions*_x000a_*referring to EGD Objectives set out in COM(2019) 640 ANNEX"/>
    <tableColumn id="3" xr3:uid="{00000000-0010-0000-1100-000003000000}" name="Key Policy documents "/>
    <tableColumn id="4" xr3:uid="{00000000-0010-0000-1100-000004000000}" name="Type of Document"/>
    <tableColumn id="5" xr3:uid="{00000000-0010-0000-1100-000005000000}" name="Year of publication"/>
    <tableColumn id="6" xr3:uid="{00000000-0010-0000-1100-000006000000}" name="Binding doc"/>
    <tableColumn id="7" xr3:uid="{00000000-0010-0000-1100-000007000000}" name="Type target"/>
    <tableColumn id="8" xr3:uid="{00000000-0010-0000-1100-000008000000}" name="Targets from legal acts"/>
    <tableColumn id="9" xr3:uid="{00000000-0010-0000-1100-000009000000}" name="Targets from Proposal"/>
    <tableColumn id="10" xr3:uid="{00000000-0010-0000-1100-00000A000000}" name="n"/>
    <tableColumn id="11" xr3:uid="{00000000-0010-0000-1100-00000B000000}" name="Targets"/>
    <tableColumn id="12" xr3:uid="{00000000-0010-0000-1100-00000C000000}" name="Timeline"/>
    <tableColumn id="13" xr3:uid="{00000000-0010-0000-1100-00000D000000}" name="Quantified"/>
    <tableColumn id="14" xr3:uid="{00000000-0010-0000-1100-00000E000000}" name="Comments"/>
    <tableColumn id="15" xr3:uid="{00000000-0010-0000-1100-00000F000000}" name="Fiche"/>
    <tableColumn id="16" xr3:uid="{00000000-0010-0000-1100-000010000000}" name="Indicator"/>
    <tableColumn id="17" xr3:uid="{00000000-0010-0000-1100-000011000000}" name="Quantitative Target"/>
    <tableColumn id="18" xr3:uid="{00000000-0010-0000-1100-000012000000}" name="Distance to Target (GAP)"/>
    <tableColumn id="19" xr3:uid="{00000000-0010-0000-1100-000013000000}" name="Trend"/>
    <tableColumn id="20" xr3:uid="{00000000-0010-0000-1100-000014000000}" name="Colour"/>
    <tableColumn id="21" xr3:uid="{00000000-0010-0000-1100-000015000000}" name="Indicator 8th EAP"/>
    <tableColumn id="22" xr3:uid="{00000000-0010-0000-1100-000016000000}" name="Comments (data used by EAP/presence of gap analysis in EAP)"/>
    <tableColumn id="23" xr3:uid="{00000000-0010-0000-1100-000017000000}" name="Subtopic"/>
    <tableColumn id="24" xr3:uid="{00000000-0010-0000-1100-000018000000}" name="Other topics related"/>
    <tableColumn id="25" xr3:uid="{00000000-0010-0000-1100-000019000000}" name="Main SDG Targets related (draft)"/>
    <tableColumn id="26" xr3:uid="{00000000-0010-0000-1100-00001A000000}" name="SDG goal"/>
    <tableColumn id="27" xr3:uid="{00000000-0010-0000-1100-00001B000000}" name="Origin of main dataset"/>
    <tableColumn id="28" xr3:uid="{00000000-0010-0000-1100-00001C000000}" name="Link to main possible dataset"/>
    <tableColumn id="29" xr3:uid="{00000000-0010-0000-1100-00001D000000}" name="Alternative / complementary dataset 1"/>
    <tableColumn id="30" xr3:uid="{00000000-0010-0000-1100-00001E000000}" name="Alternative /complementary dataset 2"/>
    <tableColumn id="31" xr3:uid="{00000000-0010-0000-1100-00001F000000}" name="PF2"/>
    <tableColumn id="32" xr3:uid="{00000000-0010-0000-1100-000020000000}" name="PF3"/>
    <tableColumn id="33" xr3:uid="{00000000-0010-0000-1100-000021000000}" name="PF4"/>
    <tableColumn id="34" xr3:uid="{00000000-0010-0000-1100-000022000000}" name="PF5"/>
    <tableColumn id="35" xr3:uid="{00000000-0010-0000-1100-000023000000}" name="PF6"/>
    <tableColumn id="36" xr3:uid="{00000000-0010-0000-1100-000024000000}" name="PF7"/>
    <tableColumn id="37" xr3:uid="{00000000-0010-0000-1100-000025000000}" name="PF8"/>
    <tableColumn id="38" xr3:uid="{00000000-0010-0000-1100-000026000000}" name="PF9"/>
    <tableColumn id="39" xr3:uid="{00000000-0010-0000-1100-000027000000}" name="PF10"/>
    <tableColumn id="40" xr3:uid="{00000000-0010-0000-1100-000028000000}" name="PF11"/>
    <tableColumn id="41" xr3:uid="{00000000-0010-0000-1100-000029000000}" name="PF12"/>
    <tableColumn id="42" xr3:uid="{00000000-0010-0000-1100-00002A000000}" name="PF13"/>
    <tableColumn id="43" xr3:uid="{00000000-0010-0000-1100-00002B000000}" name="PF14"/>
    <tableColumn id="44" xr3:uid="{00000000-0010-0000-1100-00002C000000}" name="PF15"/>
    <tableColumn id="45" xr3:uid="{00000000-0010-0000-1100-00002D000000}" name="PF16"/>
    <tableColumn id="46" xr3:uid="{00000000-0010-0000-1100-00002E000000}" name="PF17"/>
    <tableColumn id="47" xr3:uid="{00000000-0010-0000-1100-00002F000000}" name="PF18"/>
    <tableColumn id="48" xr3:uid="{00000000-0010-0000-1100-000030000000}" name="PF19"/>
    <tableColumn id="49" xr3:uid="{00000000-0010-0000-1100-000031000000}" name="PF20"/>
    <tableColumn id="50" xr3:uid="{00000000-0010-0000-1100-000032000000}" name="PF21"/>
    <tableColumn id="51" xr3:uid="{00000000-0010-0000-1100-000033000000}" name="PF22"/>
    <tableColumn id="52" xr3:uid="{00000000-0010-0000-1100-000034000000}" name="PF23"/>
    <tableColumn id="53" xr3:uid="{00000000-0010-0000-1100-000035000000}" name="PF24"/>
    <tableColumn id="54" xr3:uid="{00000000-0010-0000-1100-000036000000}" name="PF25"/>
    <tableColumn id="55" xr3:uid="{00000000-0010-0000-1100-000037000000}" name="PF26"/>
    <tableColumn id="56" xr3:uid="{00000000-0010-0000-1100-000038000000}" name="PF27"/>
    <tableColumn id="57" xr3:uid="{00000000-0010-0000-1100-000039000000}" name="PF28"/>
    <tableColumn id="58" xr3:uid="{00000000-0010-0000-1100-00003A000000}" name="PF29"/>
    <tableColumn id="59" xr3:uid="{00000000-0010-0000-1100-00003B000000}" name="PF30"/>
    <tableColumn id="60" xr3:uid="{00000000-0010-0000-1100-00003C000000}" name="PF31"/>
    <tableColumn id="61" xr3:uid="{00000000-0010-0000-1100-00003D000000}" name="PF32"/>
    <tableColumn id="62" xr3:uid="{00000000-0010-0000-1100-00003E000000}" name="PF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J55" totalsRowShown="0">
  <autoFilter ref="A1:BJ55" xr:uid="{00000000-0009-0000-0100-000005000000}"/>
  <tableColumns count="62">
    <tableColumn id="1" xr3:uid="{00000000-0010-0000-0100-000001000000}" name="Main thematic areas*_x000a_*referring to EGD Objectives set out in COM(2019) 640 final ANNEX"/>
    <tableColumn id="2" xr3:uid="{00000000-0010-0000-0100-000002000000}" name="Actions*_x000a_*referring to EGD Objectives set out in COM(2019) 640 ANNEX"/>
    <tableColumn id="3" xr3:uid="{00000000-0010-0000-0100-000003000000}" name="Key Policy documents "/>
    <tableColumn id="4" xr3:uid="{00000000-0010-0000-0100-000004000000}" name="Type of Document"/>
    <tableColumn id="5" xr3:uid="{00000000-0010-0000-0100-000005000000}" name="Year of publication"/>
    <tableColumn id="6" xr3:uid="{00000000-0010-0000-0100-000006000000}" name="Binding doc"/>
    <tableColumn id="7" xr3:uid="{00000000-0010-0000-0100-000007000000}" name="Type target"/>
    <tableColumn id="8" xr3:uid="{00000000-0010-0000-0100-000008000000}" name="Targets from legal acts"/>
    <tableColumn id="9" xr3:uid="{00000000-0010-0000-0100-000009000000}" name="Targets from Proposal"/>
    <tableColumn id="10" xr3:uid="{00000000-0010-0000-0100-00000A000000}" name="n"/>
    <tableColumn id="11" xr3:uid="{00000000-0010-0000-0100-00000B000000}" name="Targets"/>
    <tableColumn id="12" xr3:uid="{00000000-0010-0000-0100-00000C000000}" name="Timeline"/>
    <tableColumn id="13" xr3:uid="{00000000-0010-0000-0100-00000D000000}" name="Quantified"/>
    <tableColumn id="14" xr3:uid="{00000000-0010-0000-0100-00000E000000}" name="Comments"/>
    <tableColumn id="15" xr3:uid="{00000000-0010-0000-0100-00000F000000}" name="Fiche"/>
    <tableColumn id="16" xr3:uid="{00000000-0010-0000-0100-000010000000}" name="Indicator"/>
    <tableColumn id="17" xr3:uid="{00000000-0010-0000-0100-000011000000}" name="Quantitative Target"/>
    <tableColumn id="18" xr3:uid="{00000000-0010-0000-0100-000012000000}" name="Distance to Target (GAP)"/>
    <tableColumn id="19" xr3:uid="{00000000-0010-0000-0100-000013000000}" name="Trend"/>
    <tableColumn id="20" xr3:uid="{00000000-0010-0000-0100-000014000000}" name="Colour"/>
    <tableColumn id="21" xr3:uid="{00000000-0010-0000-0100-000015000000}" name="Indicator 8th EAP"/>
    <tableColumn id="22" xr3:uid="{00000000-0010-0000-0100-000016000000}" name="Comments (data used by EAP/presence of gap analysis in EAP)"/>
    <tableColumn id="23" xr3:uid="{00000000-0010-0000-0100-000017000000}" name="Subtopic"/>
    <tableColumn id="24" xr3:uid="{00000000-0010-0000-0100-000018000000}" name="Other topics related"/>
    <tableColumn id="25" xr3:uid="{00000000-0010-0000-0100-000019000000}" name="Main SDG Targets related (draft)"/>
    <tableColumn id="26" xr3:uid="{00000000-0010-0000-0100-00001A000000}" name="SDG goal"/>
    <tableColumn id="27" xr3:uid="{00000000-0010-0000-0100-00001B000000}" name="Origin of main dataset"/>
    <tableColumn id="28" xr3:uid="{00000000-0010-0000-0100-00001C000000}" name="Link to main possible dataset"/>
    <tableColumn id="29" xr3:uid="{00000000-0010-0000-0100-00001D000000}" name="Alternative / complementary dataset 1"/>
    <tableColumn id="30" xr3:uid="{00000000-0010-0000-0100-00001E000000}" name="Alternative /complementary dataset 2"/>
    <tableColumn id="31" xr3:uid="{00000000-0010-0000-0100-00001F000000}" name="PF2"/>
    <tableColumn id="32" xr3:uid="{00000000-0010-0000-0100-000020000000}" name="PF3"/>
    <tableColumn id="33" xr3:uid="{00000000-0010-0000-0100-000021000000}" name="PF4"/>
    <tableColumn id="34" xr3:uid="{00000000-0010-0000-0100-000022000000}" name="PF5"/>
    <tableColumn id="35" xr3:uid="{00000000-0010-0000-0100-000023000000}" name="PF6"/>
    <tableColumn id="36" xr3:uid="{00000000-0010-0000-0100-000024000000}" name="PF7"/>
    <tableColumn id="37" xr3:uid="{00000000-0010-0000-0100-000025000000}" name="PF8"/>
    <tableColumn id="38" xr3:uid="{00000000-0010-0000-0100-000026000000}" name="PF9"/>
    <tableColumn id="39" xr3:uid="{00000000-0010-0000-0100-000027000000}" name="PF10"/>
    <tableColumn id="40" xr3:uid="{00000000-0010-0000-0100-000028000000}" name="PF11"/>
    <tableColumn id="41" xr3:uid="{00000000-0010-0000-0100-000029000000}" name="PF12"/>
    <tableColumn id="42" xr3:uid="{00000000-0010-0000-0100-00002A000000}" name="PF13"/>
    <tableColumn id="43" xr3:uid="{00000000-0010-0000-0100-00002B000000}" name="PF14"/>
    <tableColumn id="44" xr3:uid="{00000000-0010-0000-0100-00002C000000}" name="PF15"/>
    <tableColumn id="45" xr3:uid="{00000000-0010-0000-0100-00002D000000}" name="PF16"/>
    <tableColumn id="46" xr3:uid="{00000000-0010-0000-0100-00002E000000}" name="PF17"/>
    <tableColumn id="47" xr3:uid="{00000000-0010-0000-0100-00002F000000}" name="PF18"/>
    <tableColumn id="48" xr3:uid="{00000000-0010-0000-0100-000030000000}" name="PF19"/>
    <tableColumn id="49" xr3:uid="{00000000-0010-0000-0100-000031000000}" name="PF20"/>
    <tableColumn id="50" xr3:uid="{00000000-0010-0000-0100-000032000000}" name="PF21"/>
    <tableColumn id="51" xr3:uid="{00000000-0010-0000-0100-000033000000}" name="PF22"/>
    <tableColumn id="52" xr3:uid="{00000000-0010-0000-0100-000034000000}" name="PF23"/>
    <tableColumn id="53" xr3:uid="{00000000-0010-0000-0100-000035000000}" name="PF24"/>
    <tableColumn id="54" xr3:uid="{00000000-0010-0000-0100-000036000000}" name="PF25"/>
    <tableColumn id="55" xr3:uid="{00000000-0010-0000-0100-000037000000}" name="PF26"/>
    <tableColumn id="56" xr3:uid="{00000000-0010-0000-0100-000038000000}" name="PF27"/>
    <tableColumn id="57" xr3:uid="{00000000-0010-0000-0100-000039000000}" name="PF28"/>
    <tableColumn id="58" xr3:uid="{00000000-0010-0000-0100-00003A000000}" name="PF29"/>
    <tableColumn id="59" xr3:uid="{00000000-0010-0000-0100-00003B000000}" name="PF30"/>
    <tableColumn id="60" xr3:uid="{00000000-0010-0000-0100-00003C000000}" name="PF31"/>
    <tableColumn id="61" xr3:uid="{00000000-0010-0000-0100-00003D000000}" name="PF32"/>
    <tableColumn id="62" xr3:uid="{00000000-0010-0000-0100-00003E000000}" name="PF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BJ49" totalsRowShown="0">
  <autoFilter ref="A1:BJ49" xr:uid="{00000000-0009-0000-0100-000006000000}"/>
  <tableColumns count="62">
    <tableColumn id="1" xr3:uid="{00000000-0010-0000-0200-000001000000}" name="Main thematic areas*_x000a_*referring to EGD Objectives set out in COM(2019) 640 final ANNEX"/>
    <tableColumn id="2" xr3:uid="{00000000-0010-0000-0200-000002000000}" name="Actions*_x000a_*referring to EGD Objectives set out in COM(2019) 640 ANNEX"/>
    <tableColumn id="3" xr3:uid="{00000000-0010-0000-0200-000003000000}" name="Key Policy documents "/>
    <tableColumn id="4" xr3:uid="{00000000-0010-0000-0200-000004000000}" name="Type of Document"/>
    <tableColumn id="5" xr3:uid="{00000000-0010-0000-0200-000005000000}" name="Year of publication"/>
    <tableColumn id="6" xr3:uid="{00000000-0010-0000-0200-000006000000}" name="Binding doc"/>
    <tableColumn id="7" xr3:uid="{00000000-0010-0000-0200-000007000000}" name="Type target"/>
    <tableColumn id="8" xr3:uid="{00000000-0010-0000-0200-000008000000}" name="Targets from legal acts"/>
    <tableColumn id="9" xr3:uid="{00000000-0010-0000-0200-000009000000}" name="Targets from Proposal"/>
    <tableColumn id="10" xr3:uid="{00000000-0010-0000-0200-00000A000000}" name="n"/>
    <tableColumn id="11" xr3:uid="{00000000-0010-0000-0200-00000B000000}" name="Targets"/>
    <tableColumn id="12" xr3:uid="{00000000-0010-0000-0200-00000C000000}" name="Timeline"/>
    <tableColumn id="13" xr3:uid="{00000000-0010-0000-0200-00000D000000}" name="Quantified"/>
    <tableColumn id="14" xr3:uid="{00000000-0010-0000-0200-00000E000000}" name="Comments"/>
    <tableColumn id="15" xr3:uid="{00000000-0010-0000-0200-00000F000000}" name="Fiche"/>
    <tableColumn id="16" xr3:uid="{00000000-0010-0000-0200-000010000000}" name="Indicator"/>
    <tableColumn id="17" xr3:uid="{00000000-0010-0000-0200-000011000000}" name="Quantitative Target"/>
    <tableColumn id="18" xr3:uid="{00000000-0010-0000-0200-000012000000}" name="Distance to Target (GAP)"/>
    <tableColumn id="19" xr3:uid="{00000000-0010-0000-0200-000013000000}" name="Trend"/>
    <tableColumn id="20" xr3:uid="{00000000-0010-0000-0200-000014000000}" name="Colour"/>
    <tableColumn id="21" xr3:uid="{00000000-0010-0000-0200-000015000000}" name="Indicator 8th EAP"/>
    <tableColumn id="22" xr3:uid="{00000000-0010-0000-0200-000016000000}" name="Comments (data used by EAP/presence of gap analysis in EAP)"/>
    <tableColumn id="23" xr3:uid="{00000000-0010-0000-0200-000017000000}" name="Subtopic"/>
    <tableColumn id="24" xr3:uid="{00000000-0010-0000-0200-000018000000}" name="Other topics related"/>
    <tableColumn id="25" xr3:uid="{00000000-0010-0000-0200-000019000000}" name="Main SDG Targets related (draft)"/>
    <tableColumn id="26" xr3:uid="{00000000-0010-0000-0200-00001A000000}" name="SDG goal"/>
    <tableColumn id="27" xr3:uid="{00000000-0010-0000-0200-00001B000000}" name="Origin of main dataset"/>
    <tableColumn id="28" xr3:uid="{00000000-0010-0000-0200-00001C000000}" name="Link to main possible dataset"/>
    <tableColumn id="29" xr3:uid="{00000000-0010-0000-0200-00001D000000}" name="Alternative / complementary dataset 1"/>
    <tableColumn id="30" xr3:uid="{00000000-0010-0000-0200-00001E000000}" name="Alternative /complementary dataset 2"/>
    <tableColumn id="31" xr3:uid="{00000000-0010-0000-0200-00001F000000}" name="PF2"/>
    <tableColumn id="32" xr3:uid="{00000000-0010-0000-0200-000020000000}" name="PF3"/>
    <tableColumn id="33" xr3:uid="{00000000-0010-0000-0200-000021000000}" name="PF4"/>
    <tableColumn id="34" xr3:uid="{00000000-0010-0000-0200-000022000000}" name="PF5"/>
    <tableColumn id="35" xr3:uid="{00000000-0010-0000-0200-000023000000}" name="PF6"/>
    <tableColumn id="36" xr3:uid="{00000000-0010-0000-0200-000024000000}" name="PF7"/>
    <tableColumn id="37" xr3:uid="{00000000-0010-0000-0200-000025000000}" name="PF8"/>
    <tableColumn id="38" xr3:uid="{00000000-0010-0000-0200-000026000000}" name="PF9"/>
    <tableColumn id="39" xr3:uid="{00000000-0010-0000-0200-000027000000}" name="PF10"/>
    <tableColumn id="40" xr3:uid="{00000000-0010-0000-0200-000028000000}" name="PF11"/>
    <tableColumn id="41" xr3:uid="{00000000-0010-0000-0200-000029000000}" name="PF12"/>
    <tableColumn id="42" xr3:uid="{00000000-0010-0000-0200-00002A000000}" name="PF13"/>
    <tableColumn id="43" xr3:uid="{00000000-0010-0000-0200-00002B000000}" name="PF14"/>
    <tableColumn id="44" xr3:uid="{00000000-0010-0000-0200-00002C000000}" name="PF15"/>
    <tableColumn id="45" xr3:uid="{00000000-0010-0000-0200-00002D000000}" name="PF16"/>
    <tableColumn id="46" xr3:uid="{00000000-0010-0000-0200-00002E000000}" name="PF17"/>
    <tableColumn id="47" xr3:uid="{00000000-0010-0000-0200-00002F000000}" name="PF18"/>
    <tableColumn id="48" xr3:uid="{00000000-0010-0000-0200-000030000000}" name="PF19"/>
    <tableColumn id="49" xr3:uid="{00000000-0010-0000-0200-000031000000}" name="PF20"/>
    <tableColumn id="50" xr3:uid="{00000000-0010-0000-0200-000032000000}" name="PF21"/>
    <tableColumn id="51" xr3:uid="{00000000-0010-0000-0200-000033000000}" name="PF22"/>
    <tableColumn id="52" xr3:uid="{00000000-0010-0000-0200-000034000000}" name="PF23"/>
    <tableColumn id="53" xr3:uid="{00000000-0010-0000-0200-000035000000}" name="PF24"/>
    <tableColumn id="54" xr3:uid="{00000000-0010-0000-0200-000036000000}" name="PF25"/>
    <tableColumn id="55" xr3:uid="{00000000-0010-0000-0200-000037000000}" name="PF26"/>
    <tableColumn id="56" xr3:uid="{00000000-0010-0000-0200-000038000000}" name="PF27"/>
    <tableColumn id="57" xr3:uid="{00000000-0010-0000-0200-000039000000}" name="PF28"/>
    <tableColumn id="58" xr3:uid="{00000000-0010-0000-0200-00003A000000}" name="PF29"/>
    <tableColumn id="59" xr3:uid="{00000000-0010-0000-0200-00003B000000}" name="PF30"/>
    <tableColumn id="60" xr3:uid="{00000000-0010-0000-0200-00003C000000}" name="PF31"/>
    <tableColumn id="61" xr3:uid="{00000000-0010-0000-0200-00003D000000}" name="PF32"/>
    <tableColumn id="62" xr3:uid="{00000000-0010-0000-0200-00003E000000}" name="PF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BJ24" totalsRowShown="0">
  <autoFilter ref="A1:BJ24" xr:uid="{00000000-0009-0000-0100-000007000000}"/>
  <tableColumns count="62">
    <tableColumn id="1" xr3:uid="{00000000-0010-0000-0300-000001000000}" name="Main thematic areas*_x000a_*referring to EGD Objectives set out in COM(2019) 640 final ANNEX"/>
    <tableColumn id="2" xr3:uid="{00000000-0010-0000-0300-000002000000}" name="Actions*_x000a_*referring to EGD Objectives set out in COM(2019) 640 ANNEX"/>
    <tableColumn id="3" xr3:uid="{00000000-0010-0000-0300-000003000000}" name="Key Policy documents "/>
    <tableColumn id="4" xr3:uid="{00000000-0010-0000-0300-000004000000}" name="Type of Document"/>
    <tableColumn id="5" xr3:uid="{00000000-0010-0000-0300-000005000000}" name="Year of publication"/>
    <tableColumn id="6" xr3:uid="{00000000-0010-0000-0300-000006000000}" name="Binding doc"/>
    <tableColumn id="7" xr3:uid="{00000000-0010-0000-0300-000007000000}" name="Type target"/>
    <tableColumn id="8" xr3:uid="{00000000-0010-0000-0300-000008000000}" name="Targets from legal acts"/>
    <tableColumn id="9" xr3:uid="{00000000-0010-0000-0300-000009000000}" name="Targets from Proposal"/>
    <tableColumn id="10" xr3:uid="{00000000-0010-0000-0300-00000A000000}" name="n"/>
    <tableColumn id="11" xr3:uid="{00000000-0010-0000-0300-00000B000000}" name="Targets"/>
    <tableColumn id="12" xr3:uid="{00000000-0010-0000-0300-00000C000000}" name="Timeline"/>
    <tableColumn id="13" xr3:uid="{00000000-0010-0000-0300-00000D000000}" name="Quantified"/>
    <tableColumn id="14" xr3:uid="{00000000-0010-0000-0300-00000E000000}" name="Comments"/>
    <tableColumn id="15" xr3:uid="{00000000-0010-0000-0300-00000F000000}" name="Fiche"/>
    <tableColumn id="16" xr3:uid="{00000000-0010-0000-0300-000010000000}" name="Indicator"/>
    <tableColumn id="17" xr3:uid="{00000000-0010-0000-0300-000011000000}" name="Quantitative Target"/>
    <tableColumn id="18" xr3:uid="{00000000-0010-0000-0300-000012000000}" name="Distance to Target (GAP)"/>
    <tableColumn id="19" xr3:uid="{00000000-0010-0000-0300-000013000000}" name="Trend"/>
    <tableColumn id="20" xr3:uid="{00000000-0010-0000-0300-000014000000}" name="Colour"/>
    <tableColumn id="21" xr3:uid="{00000000-0010-0000-0300-000015000000}" name="Indicator 8th EAP"/>
    <tableColumn id="22" xr3:uid="{00000000-0010-0000-0300-000016000000}" name="Comments (data used by EAP/presence of gap analysis in EAP)"/>
    <tableColumn id="23" xr3:uid="{00000000-0010-0000-0300-000017000000}" name="Subtopic"/>
    <tableColumn id="24" xr3:uid="{00000000-0010-0000-0300-000018000000}" name="Other topics related"/>
    <tableColumn id="25" xr3:uid="{00000000-0010-0000-0300-000019000000}" name="Main SDG Targets related (draft)"/>
    <tableColumn id="26" xr3:uid="{00000000-0010-0000-0300-00001A000000}" name="SDG goal"/>
    <tableColumn id="27" xr3:uid="{00000000-0010-0000-0300-00001B000000}" name="Origin of main dataset"/>
    <tableColumn id="28" xr3:uid="{00000000-0010-0000-0300-00001C000000}" name="Link to main possible dataset"/>
    <tableColumn id="29" xr3:uid="{00000000-0010-0000-0300-00001D000000}" name="Alternative / complementary dataset 1"/>
    <tableColumn id="30" xr3:uid="{00000000-0010-0000-0300-00001E000000}" name="Alternative /complementary dataset 2"/>
    <tableColumn id="31" xr3:uid="{00000000-0010-0000-0300-00001F000000}" name="PF2"/>
    <tableColumn id="32" xr3:uid="{00000000-0010-0000-0300-000020000000}" name="PF3"/>
    <tableColumn id="33" xr3:uid="{00000000-0010-0000-0300-000021000000}" name="PF4"/>
    <tableColumn id="34" xr3:uid="{00000000-0010-0000-0300-000022000000}" name="PF5"/>
    <tableColumn id="35" xr3:uid="{00000000-0010-0000-0300-000023000000}" name="PF6"/>
    <tableColumn id="36" xr3:uid="{00000000-0010-0000-0300-000024000000}" name="PF7"/>
    <tableColumn id="37" xr3:uid="{00000000-0010-0000-0300-000025000000}" name="PF8"/>
    <tableColumn id="38" xr3:uid="{00000000-0010-0000-0300-000026000000}" name="PF9"/>
    <tableColumn id="39" xr3:uid="{00000000-0010-0000-0300-000027000000}" name="PF10"/>
    <tableColumn id="40" xr3:uid="{00000000-0010-0000-0300-000028000000}" name="PF11"/>
    <tableColumn id="41" xr3:uid="{00000000-0010-0000-0300-000029000000}" name="PF12"/>
    <tableColumn id="42" xr3:uid="{00000000-0010-0000-0300-00002A000000}" name="PF13"/>
    <tableColumn id="43" xr3:uid="{00000000-0010-0000-0300-00002B000000}" name="PF14"/>
    <tableColumn id="44" xr3:uid="{00000000-0010-0000-0300-00002C000000}" name="PF15"/>
    <tableColumn id="45" xr3:uid="{00000000-0010-0000-0300-00002D000000}" name="PF16"/>
    <tableColumn id="46" xr3:uid="{00000000-0010-0000-0300-00002E000000}" name="PF17"/>
    <tableColumn id="47" xr3:uid="{00000000-0010-0000-0300-00002F000000}" name="PF18"/>
    <tableColumn id="48" xr3:uid="{00000000-0010-0000-0300-000030000000}" name="PF19"/>
    <tableColumn id="49" xr3:uid="{00000000-0010-0000-0300-000031000000}" name="PF20"/>
    <tableColumn id="50" xr3:uid="{00000000-0010-0000-0300-000032000000}" name="PF21"/>
    <tableColumn id="51" xr3:uid="{00000000-0010-0000-0300-000033000000}" name="PF22"/>
    <tableColumn id="52" xr3:uid="{00000000-0010-0000-0300-000034000000}" name="PF23"/>
    <tableColumn id="53" xr3:uid="{00000000-0010-0000-0300-000035000000}" name="PF24"/>
    <tableColumn id="54" xr3:uid="{00000000-0010-0000-0300-000036000000}" name="PF25"/>
    <tableColumn id="55" xr3:uid="{00000000-0010-0000-0300-000037000000}" name="PF26"/>
    <tableColumn id="56" xr3:uid="{00000000-0010-0000-0300-000038000000}" name="PF27"/>
    <tableColumn id="57" xr3:uid="{00000000-0010-0000-0300-000039000000}" name="PF28"/>
    <tableColumn id="58" xr3:uid="{00000000-0010-0000-0300-00003A000000}" name="PF29"/>
    <tableColumn id="59" xr3:uid="{00000000-0010-0000-0300-00003B000000}" name="PF30"/>
    <tableColumn id="60" xr3:uid="{00000000-0010-0000-0300-00003C000000}" name="PF31"/>
    <tableColumn id="61" xr3:uid="{00000000-0010-0000-0300-00003D000000}" name="PF32"/>
    <tableColumn id="62" xr3:uid="{00000000-0010-0000-0300-00003E000000}" name="PF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A1:BJ76" totalsRowShown="0">
  <autoFilter ref="A1:BJ76" xr:uid="{00000000-0009-0000-0100-000008000000}"/>
  <tableColumns count="62">
    <tableColumn id="1" xr3:uid="{00000000-0010-0000-0400-000001000000}" name="Main thematic areas*_x000a_*referring to EGD Objectives set out in COM(2019) 640 final ANNEX"/>
    <tableColumn id="2" xr3:uid="{00000000-0010-0000-0400-000002000000}" name="Actions*_x000a_*referring to EGD Objectives set out in COM(2019) 640 ANNEX"/>
    <tableColumn id="3" xr3:uid="{00000000-0010-0000-0400-000003000000}" name="Key Policy documents "/>
    <tableColumn id="4" xr3:uid="{00000000-0010-0000-0400-000004000000}" name="Type of Document"/>
    <tableColumn id="5" xr3:uid="{00000000-0010-0000-0400-000005000000}" name="Year of publication"/>
    <tableColumn id="6" xr3:uid="{00000000-0010-0000-0400-000006000000}" name="Binding doc"/>
    <tableColumn id="7" xr3:uid="{00000000-0010-0000-0400-000007000000}" name="Type target"/>
    <tableColumn id="8" xr3:uid="{00000000-0010-0000-0400-000008000000}" name="Targets from legal acts"/>
    <tableColumn id="9" xr3:uid="{00000000-0010-0000-0400-000009000000}" name="Targets from Proposal"/>
    <tableColumn id="10" xr3:uid="{00000000-0010-0000-0400-00000A000000}" name="n"/>
    <tableColumn id="11" xr3:uid="{00000000-0010-0000-0400-00000B000000}" name="Targets"/>
    <tableColumn id="12" xr3:uid="{00000000-0010-0000-0400-00000C000000}" name="Timeline"/>
    <tableColumn id="13" xr3:uid="{00000000-0010-0000-0400-00000D000000}" name="Quantified"/>
    <tableColumn id="14" xr3:uid="{00000000-0010-0000-0400-00000E000000}" name="Comments"/>
    <tableColumn id="15" xr3:uid="{00000000-0010-0000-0400-00000F000000}" name="Fiche"/>
    <tableColumn id="16" xr3:uid="{00000000-0010-0000-0400-000010000000}" name="Indicator"/>
    <tableColumn id="17" xr3:uid="{00000000-0010-0000-0400-000011000000}" name="Quantitative Target"/>
    <tableColumn id="18" xr3:uid="{00000000-0010-0000-0400-000012000000}" name="Distance to Target (GAP)"/>
    <tableColumn id="19" xr3:uid="{00000000-0010-0000-0400-000013000000}" name="Trend"/>
    <tableColumn id="20" xr3:uid="{00000000-0010-0000-0400-000014000000}" name="Colour"/>
    <tableColumn id="21" xr3:uid="{00000000-0010-0000-0400-000015000000}" name="Indicator 8th EAP"/>
    <tableColumn id="22" xr3:uid="{00000000-0010-0000-0400-000016000000}" name="Comments (data used by EAP/presence of gap analysis in EAP)"/>
    <tableColumn id="23" xr3:uid="{00000000-0010-0000-0400-000017000000}" name="Subtopic"/>
    <tableColumn id="24" xr3:uid="{00000000-0010-0000-0400-000018000000}" name="Other topics related"/>
    <tableColumn id="25" xr3:uid="{00000000-0010-0000-0400-000019000000}" name="Main SDG Targets related (draft)"/>
    <tableColumn id="26" xr3:uid="{00000000-0010-0000-0400-00001A000000}" name="SDG goal"/>
    <tableColumn id="27" xr3:uid="{00000000-0010-0000-0400-00001B000000}" name="Origin of main dataset"/>
    <tableColumn id="28" xr3:uid="{00000000-0010-0000-0400-00001C000000}" name="Link to main possible dataset"/>
    <tableColumn id="29" xr3:uid="{00000000-0010-0000-0400-00001D000000}" name="Alternative / complementary dataset 1"/>
    <tableColumn id="30" xr3:uid="{00000000-0010-0000-0400-00001E000000}" name="Alternative /complementary dataset 2"/>
    <tableColumn id="31" xr3:uid="{00000000-0010-0000-0400-00001F000000}" name="PF2"/>
    <tableColumn id="32" xr3:uid="{00000000-0010-0000-0400-000020000000}" name="PF3"/>
    <tableColumn id="33" xr3:uid="{00000000-0010-0000-0400-000021000000}" name="PF4"/>
    <tableColumn id="34" xr3:uid="{00000000-0010-0000-0400-000022000000}" name="PF5"/>
    <tableColumn id="35" xr3:uid="{00000000-0010-0000-0400-000023000000}" name="PF6"/>
    <tableColumn id="36" xr3:uid="{00000000-0010-0000-0400-000024000000}" name="PF7"/>
    <tableColumn id="37" xr3:uid="{00000000-0010-0000-0400-000025000000}" name="PF8"/>
    <tableColumn id="38" xr3:uid="{00000000-0010-0000-0400-000026000000}" name="PF9"/>
    <tableColumn id="39" xr3:uid="{00000000-0010-0000-0400-000027000000}" name="PF10"/>
    <tableColumn id="40" xr3:uid="{00000000-0010-0000-0400-000028000000}" name="PF11"/>
    <tableColumn id="41" xr3:uid="{00000000-0010-0000-0400-000029000000}" name="PF12"/>
    <tableColumn id="42" xr3:uid="{00000000-0010-0000-0400-00002A000000}" name="PF13"/>
    <tableColumn id="43" xr3:uid="{00000000-0010-0000-0400-00002B000000}" name="PF14"/>
    <tableColumn id="44" xr3:uid="{00000000-0010-0000-0400-00002C000000}" name="PF15"/>
    <tableColumn id="45" xr3:uid="{00000000-0010-0000-0400-00002D000000}" name="PF16"/>
    <tableColumn id="46" xr3:uid="{00000000-0010-0000-0400-00002E000000}" name="PF17"/>
    <tableColumn id="47" xr3:uid="{00000000-0010-0000-0400-00002F000000}" name="PF18"/>
    <tableColumn id="48" xr3:uid="{00000000-0010-0000-0400-000030000000}" name="PF19"/>
    <tableColumn id="49" xr3:uid="{00000000-0010-0000-0400-000031000000}" name="PF20"/>
    <tableColumn id="50" xr3:uid="{00000000-0010-0000-0400-000032000000}" name="PF21"/>
    <tableColumn id="51" xr3:uid="{00000000-0010-0000-0400-000033000000}" name="PF22"/>
    <tableColumn id="52" xr3:uid="{00000000-0010-0000-0400-000034000000}" name="PF23"/>
    <tableColumn id="53" xr3:uid="{00000000-0010-0000-0400-000035000000}" name="PF24"/>
    <tableColumn id="54" xr3:uid="{00000000-0010-0000-0400-000036000000}" name="PF25"/>
    <tableColumn id="55" xr3:uid="{00000000-0010-0000-0400-000037000000}" name="PF26"/>
    <tableColumn id="56" xr3:uid="{00000000-0010-0000-0400-000038000000}" name="PF27"/>
    <tableColumn id="57" xr3:uid="{00000000-0010-0000-0400-000039000000}" name="PF28"/>
    <tableColumn id="58" xr3:uid="{00000000-0010-0000-0400-00003A000000}" name="PF29"/>
    <tableColumn id="59" xr3:uid="{00000000-0010-0000-0400-00003B000000}" name="PF30"/>
    <tableColumn id="60" xr3:uid="{00000000-0010-0000-0400-00003C000000}" name="PF31"/>
    <tableColumn id="61" xr3:uid="{00000000-0010-0000-0400-00003D000000}" name="PF32"/>
    <tableColumn id="62" xr3:uid="{00000000-0010-0000-0400-00003E000000}" name="PF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A1:BJ76" totalsRowShown="0">
  <autoFilter ref="A1:BJ76" xr:uid="{00000000-0009-0000-0100-000009000000}">
    <filterColumn colId="12">
      <filters>
        <filter val="1"/>
      </filters>
    </filterColumn>
  </autoFilter>
  <tableColumns count="62">
    <tableColumn id="1" xr3:uid="{00000000-0010-0000-0500-000001000000}" name="Main thematic areas*_x000a_*referring to EGD Objectives set out in COM(2019) 640 final ANNEX"/>
    <tableColumn id="2" xr3:uid="{00000000-0010-0000-0500-000002000000}" name="Actions*_x000a_*referring to EGD Objectives set out in COM(2019) 640 ANNEX"/>
    <tableColumn id="3" xr3:uid="{00000000-0010-0000-0500-000003000000}" name="Key Policy documents "/>
    <tableColumn id="4" xr3:uid="{00000000-0010-0000-0500-000004000000}" name="Type of Document"/>
    <tableColumn id="5" xr3:uid="{00000000-0010-0000-0500-000005000000}" name="Year of publication"/>
    <tableColumn id="6" xr3:uid="{00000000-0010-0000-0500-000006000000}" name="Binding doc"/>
    <tableColumn id="7" xr3:uid="{00000000-0010-0000-0500-000007000000}" name="Type target"/>
    <tableColumn id="8" xr3:uid="{00000000-0010-0000-0500-000008000000}" name="Targets from legal acts"/>
    <tableColumn id="9" xr3:uid="{00000000-0010-0000-0500-000009000000}" name="Targets from Proposal"/>
    <tableColumn id="10" xr3:uid="{00000000-0010-0000-0500-00000A000000}" name="n"/>
    <tableColumn id="11" xr3:uid="{00000000-0010-0000-0500-00000B000000}" name="Targets"/>
    <tableColumn id="12" xr3:uid="{00000000-0010-0000-0500-00000C000000}" name="Timeline"/>
    <tableColumn id="13" xr3:uid="{00000000-0010-0000-0500-00000D000000}" name="Quantified"/>
    <tableColumn id="14" xr3:uid="{00000000-0010-0000-0500-00000E000000}" name="Comments"/>
    <tableColumn id="15" xr3:uid="{00000000-0010-0000-0500-00000F000000}" name="Fiche"/>
    <tableColumn id="16" xr3:uid="{00000000-0010-0000-0500-000010000000}" name="Indicator"/>
    <tableColumn id="17" xr3:uid="{00000000-0010-0000-0500-000011000000}" name="Quantitative Target"/>
    <tableColumn id="18" xr3:uid="{00000000-0010-0000-0500-000012000000}" name="Distance to Target (GAP)"/>
    <tableColumn id="19" xr3:uid="{00000000-0010-0000-0500-000013000000}" name="Trend"/>
    <tableColumn id="20" xr3:uid="{00000000-0010-0000-0500-000014000000}" name="Colour"/>
    <tableColumn id="21" xr3:uid="{00000000-0010-0000-0500-000015000000}" name="Indicator 8th EAP"/>
    <tableColumn id="22" xr3:uid="{00000000-0010-0000-0500-000016000000}" name="Comments (data used by EAP/presence of gap analysis in EAP)"/>
    <tableColumn id="23" xr3:uid="{00000000-0010-0000-0500-000017000000}" name="Subtopic"/>
    <tableColumn id="24" xr3:uid="{00000000-0010-0000-0500-000018000000}" name="Other topics related"/>
    <tableColumn id="25" xr3:uid="{00000000-0010-0000-0500-000019000000}" name="Main SDG Targets related (draft)"/>
    <tableColumn id="26" xr3:uid="{00000000-0010-0000-0500-00001A000000}" name="SDG goal"/>
    <tableColumn id="27" xr3:uid="{00000000-0010-0000-0500-00001B000000}" name="Origin of main dataset"/>
    <tableColumn id="28" xr3:uid="{00000000-0010-0000-0500-00001C000000}" name="Link to main possible dataset"/>
    <tableColumn id="29" xr3:uid="{00000000-0010-0000-0500-00001D000000}" name="Alternative / complementary dataset 1"/>
    <tableColumn id="30" xr3:uid="{00000000-0010-0000-0500-00001E000000}" name="Alternative /complementary dataset 2"/>
    <tableColumn id="31" xr3:uid="{00000000-0010-0000-0500-00001F000000}" name="PF2"/>
    <tableColumn id="32" xr3:uid="{00000000-0010-0000-0500-000020000000}" name="PF3"/>
    <tableColumn id="33" xr3:uid="{00000000-0010-0000-0500-000021000000}" name="PF4"/>
    <tableColumn id="34" xr3:uid="{00000000-0010-0000-0500-000022000000}" name="PF5"/>
    <tableColumn id="35" xr3:uid="{00000000-0010-0000-0500-000023000000}" name="PF6"/>
    <tableColumn id="36" xr3:uid="{00000000-0010-0000-0500-000024000000}" name="PF7"/>
    <tableColumn id="37" xr3:uid="{00000000-0010-0000-0500-000025000000}" name="PF8"/>
    <tableColumn id="38" xr3:uid="{00000000-0010-0000-0500-000026000000}" name="PF9"/>
    <tableColumn id="39" xr3:uid="{00000000-0010-0000-0500-000027000000}" name="PF10"/>
    <tableColumn id="40" xr3:uid="{00000000-0010-0000-0500-000028000000}" name="PF11"/>
    <tableColumn id="41" xr3:uid="{00000000-0010-0000-0500-000029000000}" name="PF12"/>
    <tableColumn id="42" xr3:uid="{00000000-0010-0000-0500-00002A000000}" name="PF13"/>
    <tableColumn id="43" xr3:uid="{00000000-0010-0000-0500-00002B000000}" name="PF14"/>
    <tableColumn id="44" xr3:uid="{00000000-0010-0000-0500-00002C000000}" name="PF15"/>
    <tableColumn id="45" xr3:uid="{00000000-0010-0000-0500-00002D000000}" name="PF16"/>
    <tableColumn id="46" xr3:uid="{00000000-0010-0000-0500-00002E000000}" name="PF17"/>
    <tableColumn id="47" xr3:uid="{00000000-0010-0000-0500-00002F000000}" name="PF18"/>
    <tableColumn id="48" xr3:uid="{00000000-0010-0000-0500-000030000000}" name="PF19"/>
    <tableColumn id="49" xr3:uid="{00000000-0010-0000-0500-000031000000}" name="PF20"/>
    <tableColumn id="50" xr3:uid="{00000000-0010-0000-0500-000032000000}" name="PF21"/>
    <tableColumn id="51" xr3:uid="{00000000-0010-0000-0500-000033000000}" name="PF22"/>
    <tableColumn id="52" xr3:uid="{00000000-0010-0000-0500-000034000000}" name="PF23"/>
    <tableColumn id="53" xr3:uid="{00000000-0010-0000-0500-000035000000}" name="PF24"/>
    <tableColumn id="54" xr3:uid="{00000000-0010-0000-0500-000036000000}" name="PF25"/>
    <tableColumn id="55" xr3:uid="{00000000-0010-0000-0500-000037000000}" name="PF26"/>
    <tableColumn id="56" xr3:uid="{00000000-0010-0000-0500-000038000000}" name="PF27"/>
    <tableColumn id="57" xr3:uid="{00000000-0010-0000-0500-000039000000}" name="PF28"/>
    <tableColumn id="58" xr3:uid="{00000000-0010-0000-0500-00003A000000}" name="PF29"/>
    <tableColumn id="59" xr3:uid="{00000000-0010-0000-0500-00003B000000}" name="PF30"/>
    <tableColumn id="60" xr3:uid="{00000000-0010-0000-0500-00003C000000}" name="PF31"/>
    <tableColumn id="61" xr3:uid="{00000000-0010-0000-0500-00003D000000}" name="PF32"/>
    <tableColumn id="62" xr3:uid="{00000000-0010-0000-0500-00003E000000}" name="PF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1:BJ49" totalsRowShown="0">
  <autoFilter ref="A1:BJ49" xr:uid="{00000000-0009-0000-0100-00000A000000}">
    <filterColumn colId="9">
      <customFilters>
        <customFilter operator="notEqual" val=" "/>
      </customFilters>
    </filterColumn>
  </autoFilter>
  <tableColumns count="62">
    <tableColumn id="1" xr3:uid="{00000000-0010-0000-0600-000001000000}" name="Main thematic areas*_x000a_*referring to EGD Objectives set out in COM(2019) 640 final ANNEX"/>
    <tableColumn id="2" xr3:uid="{00000000-0010-0000-0600-000002000000}" name="Actions*_x000a_*referring to EGD Objectives set out in COM(2019) 640 ANNEX"/>
    <tableColumn id="3" xr3:uid="{00000000-0010-0000-0600-000003000000}" name="Key Policy documents "/>
    <tableColumn id="4" xr3:uid="{00000000-0010-0000-0600-000004000000}" name="Type of Document"/>
    <tableColumn id="5" xr3:uid="{00000000-0010-0000-0600-000005000000}" name="Year of publication"/>
    <tableColumn id="6" xr3:uid="{00000000-0010-0000-0600-000006000000}" name="Binding doc"/>
    <tableColumn id="7" xr3:uid="{00000000-0010-0000-0600-000007000000}" name="Type target"/>
    <tableColumn id="8" xr3:uid="{00000000-0010-0000-0600-000008000000}" name="Targets from legal acts"/>
    <tableColumn id="9" xr3:uid="{00000000-0010-0000-0600-000009000000}" name="Targets from Proposal"/>
    <tableColumn id="10" xr3:uid="{00000000-0010-0000-0600-00000A000000}" name="n"/>
    <tableColumn id="11" xr3:uid="{00000000-0010-0000-0600-00000B000000}" name="Targets"/>
    <tableColumn id="12" xr3:uid="{00000000-0010-0000-0600-00000C000000}" name="Timeline"/>
    <tableColumn id="13" xr3:uid="{00000000-0010-0000-0600-00000D000000}" name="Quantified"/>
    <tableColumn id="14" xr3:uid="{00000000-0010-0000-0600-00000E000000}" name="Comments"/>
    <tableColumn id="15" xr3:uid="{00000000-0010-0000-0600-00000F000000}" name="Fiche"/>
    <tableColumn id="16" xr3:uid="{00000000-0010-0000-0600-000010000000}" name="Indicator"/>
    <tableColumn id="17" xr3:uid="{00000000-0010-0000-0600-000011000000}" name="Quantitative Target"/>
    <tableColumn id="18" xr3:uid="{00000000-0010-0000-0600-000012000000}" name="Distance to Target (GAP)"/>
    <tableColumn id="19" xr3:uid="{00000000-0010-0000-0600-000013000000}" name="Trend"/>
    <tableColumn id="20" xr3:uid="{00000000-0010-0000-0600-000014000000}" name="Colour"/>
    <tableColumn id="21" xr3:uid="{00000000-0010-0000-0600-000015000000}" name="Indicator 8th EAP"/>
    <tableColumn id="22" xr3:uid="{00000000-0010-0000-0600-000016000000}" name="Comments (data used by EAP/presence of gap analysis in EAP)"/>
    <tableColumn id="23" xr3:uid="{00000000-0010-0000-0600-000017000000}" name="Subtopic"/>
    <tableColumn id="24" xr3:uid="{00000000-0010-0000-0600-000018000000}" name="Other topics related"/>
    <tableColumn id="25" xr3:uid="{00000000-0010-0000-0600-000019000000}" name="Main SDG Targets related (draft)"/>
    <tableColumn id="26" xr3:uid="{00000000-0010-0000-0600-00001A000000}" name="SDG goal"/>
    <tableColumn id="27" xr3:uid="{00000000-0010-0000-0600-00001B000000}" name="Origin of main dataset"/>
    <tableColumn id="28" xr3:uid="{00000000-0010-0000-0600-00001C000000}" name="Link to main possible dataset"/>
    <tableColumn id="29" xr3:uid="{00000000-0010-0000-0600-00001D000000}" name="Alternative / complementary dataset 1"/>
    <tableColumn id="30" xr3:uid="{00000000-0010-0000-0600-00001E000000}" name="Alternative /complementary dataset 2"/>
    <tableColumn id="31" xr3:uid="{00000000-0010-0000-0600-00001F000000}" name="PF2"/>
    <tableColumn id="32" xr3:uid="{00000000-0010-0000-0600-000020000000}" name="PF3"/>
    <tableColumn id="33" xr3:uid="{00000000-0010-0000-0600-000021000000}" name="PF4"/>
    <tableColumn id="34" xr3:uid="{00000000-0010-0000-0600-000022000000}" name="PF5"/>
    <tableColumn id="35" xr3:uid="{00000000-0010-0000-0600-000023000000}" name="PF6"/>
    <tableColumn id="36" xr3:uid="{00000000-0010-0000-0600-000024000000}" name="PF7"/>
    <tableColumn id="37" xr3:uid="{00000000-0010-0000-0600-000025000000}" name="PF8"/>
    <tableColumn id="38" xr3:uid="{00000000-0010-0000-0600-000026000000}" name="PF9"/>
    <tableColumn id="39" xr3:uid="{00000000-0010-0000-0600-000027000000}" name="PF10"/>
    <tableColumn id="40" xr3:uid="{00000000-0010-0000-0600-000028000000}" name="PF11"/>
    <tableColumn id="41" xr3:uid="{00000000-0010-0000-0600-000029000000}" name="PF12"/>
    <tableColumn id="42" xr3:uid="{00000000-0010-0000-0600-00002A000000}" name="PF13"/>
    <tableColumn id="43" xr3:uid="{00000000-0010-0000-0600-00002B000000}" name="PF14"/>
    <tableColumn id="44" xr3:uid="{00000000-0010-0000-0600-00002C000000}" name="PF15"/>
    <tableColumn id="45" xr3:uid="{00000000-0010-0000-0600-00002D000000}" name="PF16"/>
    <tableColumn id="46" xr3:uid="{00000000-0010-0000-0600-00002E000000}" name="PF17"/>
    <tableColumn id="47" xr3:uid="{00000000-0010-0000-0600-00002F000000}" name="PF18"/>
    <tableColumn id="48" xr3:uid="{00000000-0010-0000-0600-000030000000}" name="PF19"/>
    <tableColumn id="49" xr3:uid="{00000000-0010-0000-0600-000031000000}" name="PF20"/>
    <tableColumn id="50" xr3:uid="{00000000-0010-0000-0600-000032000000}" name="PF21"/>
    <tableColumn id="51" xr3:uid="{00000000-0010-0000-0600-000033000000}" name="PF22"/>
    <tableColumn id="52" xr3:uid="{00000000-0010-0000-0600-000034000000}" name="PF23"/>
    <tableColumn id="53" xr3:uid="{00000000-0010-0000-0600-000035000000}" name="PF24"/>
    <tableColumn id="54" xr3:uid="{00000000-0010-0000-0600-000036000000}" name="PF25"/>
    <tableColumn id="55" xr3:uid="{00000000-0010-0000-0600-000037000000}" name="PF26"/>
    <tableColumn id="56" xr3:uid="{00000000-0010-0000-0600-000038000000}" name="PF27"/>
    <tableColumn id="57" xr3:uid="{00000000-0010-0000-0600-000039000000}" name="PF28"/>
    <tableColumn id="58" xr3:uid="{00000000-0010-0000-0600-00003A000000}" name="PF29"/>
    <tableColumn id="59" xr3:uid="{00000000-0010-0000-0600-00003B000000}" name="PF30"/>
    <tableColumn id="60" xr3:uid="{00000000-0010-0000-0600-00003C000000}" name="PF31"/>
    <tableColumn id="61" xr3:uid="{00000000-0010-0000-0600-00003D000000}" name="PF32"/>
    <tableColumn id="62" xr3:uid="{00000000-0010-0000-0600-00003E000000}" name="PF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BJ49" totalsRowShown="0">
  <autoFilter ref="A1:BJ49" xr:uid="{00000000-0009-0000-0100-00000B000000}">
    <filterColumn colId="9">
      <customFilters>
        <customFilter operator="notEqual" val=" "/>
      </customFilters>
    </filterColumn>
  </autoFilter>
  <tableColumns count="62">
    <tableColumn id="1" xr3:uid="{00000000-0010-0000-0700-000001000000}" name="Main thematic areas*_x000a_*referring to EGD Objectives set out in COM(2019) 640 final ANNEX"/>
    <tableColumn id="2" xr3:uid="{00000000-0010-0000-0700-000002000000}" name="Actions*_x000a_*referring to EGD Objectives set out in COM(2019) 640 ANNEX"/>
    <tableColumn id="3" xr3:uid="{00000000-0010-0000-0700-000003000000}" name="Key Policy documents "/>
    <tableColumn id="4" xr3:uid="{00000000-0010-0000-0700-000004000000}" name="Type of Document"/>
    <tableColumn id="5" xr3:uid="{00000000-0010-0000-0700-000005000000}" name="Year of publication"/>
    <tableColumn id="6" xr3:uid="{00000000-0010-0000-0700-000006000000}" name="Binding doc"/>
    <tableColumn id="7" xr3:uid="{00000000-0010-0000-0700-000007000000}" name="Type target"/>
    <tableColumn id="8" xr3:uid="{00000000-0010-0000-0700-000008000000}" name="Targets from legal acts"/>
    <tableColumn id="9" xr3:uid="{00000000-0010-0000-0700-000009000000}" name="Targets from Proposal"/>
    <tableColumn id="10" xr3:uid="{00000000-0010-0000-0700-00000A000000}" name="n"/>
    <tableColumn id="11" xr3:uid="{00000000-0010-0000-0700-00000B000000}" name="Targets"/>
    <tableColumn id="12" xr3:uid="{00000000-0010-0000-0700-00000C000000}" name="Timeline"/>
    <tableColumn id="13" xr3:uid="{00000000-0010-0000-0700-00000D000000}" name="Quantified"/>
    <tableColumn id="14" xr3:uid="{00000000-0010-0000-0700-00000E000000}" name="Comments"/>
    <tableColumn id="15" xr3:uid="{00000000-0010-0000-0700-00000F000000}" name="Fiche"/>
    <tableColumn id="16" xr3:uid="{00000000-0010-0000-0700-000010000000}" name="Indicator"/>
    <tableColumn id="17" xr3:uid="{00000000-0010-0000-0700-000011000000}" name="Quantitative Target"/>
    <tableColumn id="18" xr3:uid="{00000000-0010-0000-0700-000012000000}" name="Distance to Target (GAP)"/>
    <tableColumn id="19" xr3:uid="{00000000-0010-0000-0700-000013000000}" name="Trend"/>
    <tableColumn id="20" xr3:uid="{00000000-0010-0000-0700-000014000000}" name="Colour"/>
    <tableColumn id="21" xr3:uid="{00000000-0010-0000-0700-000015000000}" name="Indicator 8th EAP"/>
    <tableColumn id="22" xr3:uid="{00000000-0010-0000-0700-000016000000}" name="Comments (data used by EAP/presence of gap analysis in EAP)"/>
    <tableColumn id="23" xr3:uid="{00000000-0010-0000-0700-000017000000}" name="Subtopic"/>
    <tableColumn id="24" xr3:uid="{00000000-0010-0000-0700-000018000000}" name="Other topics related"/>
    <tableColumn id="25" xr3:uid="{00000000-0010-0000-0700-000019000000}" name="Main SDG Targets related (draft)"/>
    <tableColumn id="26" xr3:uid="{00000000-0010-0000-0700-00001A000000}" name="SDG goal"/>
    <tableColumn id="27" xr3:uid="{00000000-0010-0000-0700-00001B000000}" name="Origin of main dataset"/>
    <tableColumn id="28" xr3:uid="{00000000-0010-0000-0700-00001C000000}" name="Link to main possible dataset"/>
    <tableColumn id="29" xr3:uid="{00000000-0010-0000-0700-00001D000000}" name="Alternative / complementary dataset 1"/>
    <tableColumn id="30" xr3:uid="{00000000-0010-0000-0700-00001E000000}" name="Alternative /complementary dataset 2"/>
    <tableColumn id="31" xr3:uid="{00000000-0010-0000-0700-00001F000000}" name="PF2"/>
    <tableColumn id="32" xr3:uid="{00000000-0010-0000-0700-000020000000}" name="PF3"/>
    <tableColumn id="33" xr3:uid="{00000000-0010-0000-0700-000021000000}" name="PF4"/>
    <tableColumn id="34" xr3:uid="{00000000-0010-0000-0700-000022000000}" name="PF5"/>
    <tableColumn id="35" xr3:uid="{00000000-0010-0000-0700-000023000000}" name="PF6"/>
    <tableColumn id="36" xr3:uid="{00000000-0010-0000-0700-000024000000}" name="PF7"/>
    <tableColumn id="37" xr3:uid="{00000000-0010-0000-0700-000025000000}" name="PF8"/>
    <tableColumn id="38" xr3:uid="{00000000-0010-0000-0700-000026000000}" name="PF9"/>
    <tableColumn id="39" xr3:uid="{00000000-0010-0000-0700-000027000000}" name="PF10"/>
    <tableColumn id="40" xr3:uid="{00000000-0010-0000-0700-000028000000}" name="PF11"/>
    <tableColumn id="41" xr3:uid="{00000000-0010-0000-0700-000029000000}" name="PF12"/>
    <tableColumn id="42" xr3:uid="{00000000-0010-0000-0700-00002A000000}" name="PF13"/>
    <tableColumn id="43" xr3:uid="{00000000-0010-0000-0700-00002B000000}" name="PF14"/>
    <tableColumn id="44" xr3:uid="{00000000-0010-0000-0700-00002C000000}" name="PF15"/>
    <tableColumn id="45" xr3:uid="{00000000-0010-0000-0700-00002D000000}" name="PF16"/>
    <tableColumn id="46" xr3:uid="{00000000-0010-0000-0700-00002E000000}" name="PF17"/>
    <tableColumn id="47" xr3:uid="{00000000-0010-0000-0700-00002F000000}" name="PF18"/>
    <tableColumn id="48" xr3:uid="{00000000-0010-0000-0700-000030000000}" name="PF19"/>
    <tableColumn id="49" xr3:uid="{00000000-0010-0000-0700-000031000000}" name="PF20"/>
    <tableColumn id="50" xr3:uid="{00000000-0010-0000-0700-000032000000}" name="PF21"/>
    <tableColumn id="51" xr3:uid="{00000000-0010-0000-0700-000033000000}" name="PF22"/>
    <tableColumn id="52" xr3:uid="{00000000-0010-0000-0700-000034000000}" name="PF23"/>
    <tableColumn id="53" xr3:uid="{00000000-0010-0000-0700-000035000000}" name="PF24"/>
    <tableColumn id="54" xr3:uid="{00000000-0010-0000-0700-000036000000}" name="PF25"/>
    <tableColumn id="55" xr3:uid="{00000000-0010-0000-0700-000037000000}" name="PF26"/>
    <tableColumn id="56" xr3:uid="{00000000-0010-0000-0700-000038000000}" name="PF27"/>
    <tableColumn id="57" xr3:uid="{00000000-0010-0000-0700-000039000000}" name="PF28"/>
    <tableColumn id="58" xr3:uid="{00000000-0010-0000-0700-00003A000000}" name="PF29"/>
    <tableColumn id="59" xr3:uid="{00000000-0010-0000-0700-00003B000000}" name="PF30"/>
    <tableColumn id="60" xr3:uid="{00000000-0010-0000-0700-00003C000000}" name="PF31"/>
    <tableColumn id="61" xr3:uid="{00000000-0010-0000-0700-00003D000000}" name="PF32"/>
    <tableColumn id="62" xr3:uid="{00000000-0010-0000-0700-00003E000000}" name="PF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2" displayName="Table12" ref="A1:BJ49" totalsRowShown="0">
  <autoFilter ref="A1:BJ49" xr:uid="{00000000-0009-0000-0100-00000C000000}">
    <filterColumn colId="9">
      <customFilters>
        <customFilter operator="notEqual" val=" "/>
      </customFilters>
    </filterColumn>
  </autoFilter>
  <tableColumns count="62">
    <tableColumn id="1" xr3:uid="{00000000-0010-0000-0800-000001000000}" name="Main thematic areas*_x000a_*referring to EGD Objectives set out in COM(2019) 640 final ANNEX"/>
    <tableColumn id="2" xr3:uid="{00000000-0010-0000-0800-000002000000}" name="Actions*_x000a_*referring to EGD Objectives set out in COM(2019) 640 ANNEX"/>
    <tableColumn id="3" xr3:uid="{00000000-0010-0000-0800-000003000000}" name="Key Policy documents "/>
    <tableColumn id="4" xr3:uid="{00000000-0010-0000-0800-000004000000}" name="Type of Document"/>
    <tableColumn id="5" xr3:uid="{00000000-0010-0000-0800-000005000000}" name="Year of publication"/>
    <tableColumn id="6" xr3:uid="{00000000-0010-0000-0800-000006000000}" name="Binding doc"/>
    <tableColumn id="7" xr3:uid="{00000000-0010-0000-0800-000007000000}" name="Type target"/>
    <tableColumn id="8" xr3:uid="{00000000-0010-0000-0800-000008000000}" name="Targets from legal acts"/>
    <tableColumn id="9" xr3:uid="{00000000-0010-0000-0800-000009000000}" name="Targets from Proposal"/>
    <tableColumn id="10" xr3:uid="{00000000-0010-0000-0800-00000A000000}" name="n"/>
    <tableColumn id="11" xr3:uid="{00000000-0010-0000-0800-00000B000000}" name="Targets"/>
    <tableColumn id="12" xr3:uid="{00000000-0010-0000-0800-00000C000000}" name="Timeline"/>
    <tableColumn id="13" xr3:uid="{00000000-0010-0000-0800-00000D000000}" name="Quantified"/>
    <tableColumn id="14" xr3:uid="{00000000-0010-0000-0800-00000E000000}" name="Comments"/>
    <tableColumn id="15" xr3:uid="{00000000-0010-0000-0800-00000F000000}" name="Fiche"/>
    <tableColumn id="16" xr3:uid="{00000000-0010-0000-0800-000010000000}" name="Indicator"/>
    <tableColumn id="17" xr3:uid="{00000000-0010-0000-0800-000011000000}" name="Quantitative Target"/>
    <tableColumn id="18" xr3:uid="{00000000-0010-0000-0800-000012000000}" name="Distance to Target (GAP)"/>
    <tableColumn id="19" xr3:uid="{00000000-0010-0000-0800-000013000000}" name="Trend"/>
    <tableColumn id="20" xr3:uid="{00000000-0010-0000-0800-000014000000}" name="Colour"/>
    <tableColumn id="21" xr3:uid="{00000000-0010-0000-0800-000015000000}" name="Indicator 8th EAP"/>
    <tableColumn id="22" xr3:uid="{00000000-0010-0000-0800-000016000000}" name="Comments (data used by EAP/presence of gap analysis in EAP)"/>
    <tableColumn id="23" xr3:uid="{00000000-0010-0000-0800-000017000000}" name="Subtopic"/>
    <tableColumn id="24" xr3:uid="{00000000-0010-0000-0800-000018000000}" name="Other topics related"/>
    <tableColumn id="25" xr3:uid="{00000000-0010-0000-0800-000019000000}" name="Main SDG Targets related (draft)"/>
    <tableColumn id="26" xr3:uid="{00000000-0010-0000-0800-00001A000000}" name="SDG goal"/>
    <tableColumn id="27" xr3:uid="{00000000-0010-0000-0800-00001B000000}" name="Origin of main dataset"/>
    <tableColumn id="28" xr3:uid="{00000000-0010-0000-0800-00001C000000}" name="Link to main possible dataset"/>
    <tableColumn id="29" xr3:uid="{00000000-0010-0000-0800-00001D000000}" name="Alternative / complementary dataset 1"/>
    <tableColumn id="30" xr3:uid="{00000000-0010-0000-0800-00001E000000}" name="Alternative /complementary dataset 2"/>
    <tableColumn id="31" xr3:uid="{00000000-0010-0000-0800-00001F000000}" name="PF2"/>
    <tableColumn id="32" xr3:uid="{00000000-0010-0000-0800-000020000000}" name="PF3"/>
    <tableColumn id="33" xr3:uid="{00000000-0010-0000-0800-000021000000}" name="PF4"/>
    <tableColumn id="34" xr3:uid="{00000000-0010-0000-0800-000022000000}" name="PF5"/>
    <tableColumn id="35" xr3:uid="{00000000-0010-0000-0800-000023000000}" name="PF6"/>
    <tableColumn id="36" xr3:uid="{00000000-0010-0000-0800-000024000000}" name="PF7"/>
    <tableColumn id="37" xr3:uid="{00000000-0010-0000-0800-000025000000}" name="PF8"/>
    <tableColumn id="38" xr3:uid="{00000000-0010-0000-0800-000026000000}" name="PF9"/>
    <tableColumn id="39" xr3:uid="{00000000-0010-0000-0800-000027000000}" name="PF10"/>
    <tableColumn id="40" xr3:uid="{00000000-0010-0000-0800-000028000000}" name="PF11"/>
    <tableColumn id="41" xr3:uid="{00000000-0010-0000-0800-000029000000}" name="PF12"/>
    <tableColumn id="42" xr3:uid="{00000000-0010-0000-0800-00002A000000}" name="PF13"/>
    <tableColumn id="43" xr3:uid="{00000000-0010-0000-0800-00002B000000}" name="PF14"/>
    <tableColumn id="44" xr3:uid="{00000000-0010-0000-0800-00002C000000}" name="PF15"/>
    <tableColumn id="45" xr3:uid="{00000000-0010-0000-0800-00002D000000}" name="PF16"/>
    <tableColumn id="46" xr3:uid="{00000000-0010-0000-0800-00002E000000}" name="PF17"/>
    <tableColumn id="47" xr3:uid="{00000000-0010-0000-0800-00002F000000}" name="PF18"/>
    <tableColumn id="48" xr3:uid="{00000000-0010-0000-0800-000030000000}" name="PF19"/>
    <tableColumn id="49" xr3:uid="{00000000-0010-0000-0800-000031000000}" name="PF20"/>
    <tableColumn id="50" xr3:uid="{00000000-0010-0000-0800-000032000000}" name="PF21"/>
    <tableColumn id="51" xr3:uid="{00000000-0010-0000-0800-000033000000}" name="PF22"/>
    <tableColumn id="52" xr3:uid="{00000000-0010-0000-0800-000034000000}" name="PF23"/>
    <tableColumn id="53" xr3:uid="{00000000-0010-0000-0800-000035000000}" name="PF24"/>
    <tableColumn id="54" xr3:uid="{00000000-0010-0000-0800-000036000000}" name="PF25"/>
    <tableColumn id="55" xr3:uid="{00000000-0010-0000-0800-000037000000}" name="PF26"/>
    <tableColumn id="56" xr3:uid="{00000000-0010-0000-0800-000038000000}" name="PF27"/>
    <tableColumn id="57" xr3:uid="{00000000-0010-0000-0800-000039000000}" name="PF28"/>
    <tableColumn id="58" xr3:uid="{00000000-0010-0000-0800-00003A000000}" name="PF29"/>
    <tableColumn id="59" xr3:uid="{00000000-0010-0000-0800-00003B000000}" name="PF30"/>
    <tableColumn id="60" xr3:uid="{00000000-0010-0000-0800-00003C000000}" name="PF31"/>
    <tableColumn id="61" xr3:uid="{00000000-0010-0000-0800-00003D000000}" name="PF32"/>
    <tableColumn id="62" xr3:uid="{00000000-0010-0000-0800-00003E000000}" name="PF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sdi/database" TargetMode="External"/><Relationship Id="rId2" Type="http://schemas.openxmlformats.org/officeDocument/2006/relationships/hyperlink" Target="https://ec.europa.eu/eurostat/cache/egd-statistics/" TargetMode="External"/><Relationship Id="rId1" Type="http://schemas.openxmlformats.org/officeDocument/2006/relationships/hyperlink" Target="https://dopa.jrc.ec.europa.eu/kcbd/dashboard/"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browser/explore/all/envir?lang=en&amp;subtheme=env.env_was&amp;display=list&amp;sort=category" TargetMode="External"/><Relationship Id="rId4" Type="http://schemas.openxmlformats.org/officeDocument/2006/relationships/hyperlink" Target="https://publications.jrc.ec.europa.eu/repository/bitstream/JRC129381/JRC129381_01.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vironment.ec.europa.eu/system/files/2022-10/Proposal%20for%20a%20Directive%20concerning%20urban%20wastewater%20treatment%20%28recast%29.pdf" TargetMode="External"/><Relationship Id="rId21" Type="http://schemas.openxmlformats.org/officeDocument/2006/relationships/hyperlink" Target="https://eur-lex.europa.eu/legal-content/EN/TXT/?uri=CELEX%3A32013R1315" TargetMode="External"/><Relationship Id="rId42" Type="http://schemas.openxmlformats.org/officeDocument/2006/relationships/hyperlink" Target="https://eur-lex.europa.eu/legal-content/EN/TXT/PDF/?uri=CELEX:52021DC0560&amp;from=nl" TargetMode="External"/><Relationship Id="rId63" Type="http://schemas.openxmlformats.org/officeDocument/2006/relationships/hyperlink" Target="https://eur-lex.europa.eu/legal-content/EN/TXT/?uri=OJ%3AJOL_2023_231_R_0001&amp;qid=1695186598766" TargetMode="External"/><Relationship Id="rId84" Type="http://schemas.openxmlformats.org/officeDocument/2006/relationships/hyperlink" Target="https://eur-lex.europa.eu/legal-content/EN/TXT/?uri=CELEX%3A52021DC0699" TargetMode="External"/><Relationship Id="rId138" Type="http://schemas.openxmlformats.org/officeDocument/2006/relationships/hyperlink" Target="https://eur-lex.europa.eu/legal-content/EN/TXT/?qid=1590574123338&amp;uri=CELEX%3A52020DC0380" TargetMode="External"/><Relationship Id="rId159" Type="http://schemas.openxmlformats.org/officeDocument/2006/relationships/hyperlink" Target="https://eur-lex.europa.eu/eli/reg/2023/1804/oj" TargetMode="External"/><Relationship Id="rId170" Type="http://schemas.openxmlformats.org/officeDocument/2006/relationships/hyperlink" Target="https://eur-lex.europa.eu/legal-content/EN/TXT/?uri=CELEX%3A52020DC0301" TargetMode="External"/><Relationship Id="rId107" Type="http://schemas.openxmlformats.org/officeDocument/2006/relationships/hyperlink" Target="https://eur-lex.europa.eu/legal-content/EN/TXT/?uri=OJ:L_202302413" TargetMode="External"/><Relationship Id="rId11" Type="http://schemas.openxmlformats.org/officeDocument/2006/relationships/hyperlink" Target="https://commission.europa.eu/system/files/2023-02/COM_2023_62_2_EN_ACT_A%20Green%20Deal%20Industrial%20Plan%20for%20the%20Net-Zero%20Age.pdf" TargetMode="External"/><Relationship Id="rId32" Type="http://schemas.openxmlformats.org/officeDocument/2006/relationships/hyperlink" Target="https://eur-lex.europa.eu/legal-content/EN/TXT/?uri=CELEX%3A52023DC0103" TargetMode="External"/><Relationship Id="rId53" Type="http://schemas.openxmlformats.org/officeDocument/2006/relationships/hyperlink" Target="https://www.consilium.europa.eu/en/press/press-releases/2023/03/10/council-and-parliament-strike-deal-on-energy-efficiency-directive/" TargetMode="External"/><Relationship Id="rId74" Type="http://schemas.openxmlformats.org/officeDocument/2006/relationships/hyperlink" Target="https://eur-lex.europa.eu/legal-content/EN/TXT/?uri=OJ%3AJOL_2023_231_R_0001&amp;qid=1695186598766" TargetMode="External"/><Relationship Id="rId128" Type="http://schemas.openxmlformats.org/officeDocument/2006/relationships/hyperlink" Target="https://eur-lex.europa.eu/legal-content/EN/TXT/HTML/?uri=CELEX:52021DC0400" TargetMode="External"/><Relationship Id="rId149" Type="http://schemas.openxmlformats.org/officeDocument/2006/relationships/hyperlink" Target="https://environment.ec.europa.eu/publications/proposal-targeted-revision-waste-framework-directive_en" TargetMode="External"/><Relationship Id="rId5" Type="http://schemas.openxmlformats.org/officeDocument/2006/relationships/hyperlink" Target="https://eur-lex.europa.eu/legal-content/EN/TXT/?uri=CELEX%3A32022R2299&amp;qid=1669912064557" TargetMode="External"/><Relationship Id="rId95" Type="http://schemas.openxmlformats.org/officeDocument/2006/relationships/hyperlink" Target="https://eur-lex.europa.eu/legal-content/EN/TXT/?qid=1603122220757&amp;uri=CELEX:52020DC0662" TargetMode="External"/><Relationship Id="rId160" Type="http://schemas.openxmlformats.org/officeDocument/2006/relationships/hyperlink" Target="https://eur-lex.europa.eu/eli/reg/2023/1804/oj" TargetMode="External"/><Relationship Id="rId181" Type="http://schemas.openxmlformats.org/officeDocument/2006/relationships/hyperlink" Target="https://eur-lex.europa.eu/legal-content/EN/TXT/?uri=COM%3A2022%3A542%3AFIN" TargetMode="External"/><Relationship Id="rId22" Type="http://schemas.openxmlformats.org/officeDocument/2006/relationships/hyperlink" Target="https://eur-lex.europa.eu/legal-content/EN/TXT/?uri=celex%3A52022PC0586" TargetMode="External"/><Relationship Id="rId43" Type="http://schemas.openxmlformats.org/officeDocument/2006/relationships/hyperlink" Target="https://eur-lex.europa.eu/eli/dir/2023/959" TargetMode="External"/><Relationship Id="rId64" Type="http://schemas.openxmlformats.org/officeDocument/2006/relationships/hyperlink" Target="https://eur-lex.europa.eu/legal-content/EN/TXT/?uri=CELEX%3A32021R1119" TargetMode="External"/><Relationship Id="rId118" Type="http://schemas.openxmlformats.org/officeDocument/2006/relationships/hyperlink" Target="https://environment.ec.europa.eu/system/files/2022-10/Proposal%20for%20a%20Directive%20concerning%20urban%20wastewater%20treatment%20%28recast%29.pdf" TargetMode="External"/><Relationship Id="rId139" Type="http://schemas.openxmlformats.org/officeDocument/2006/relationships/hyperlink" Target="https://eur-lex.europa.eu/legal-content/EN/TXT/?qid=1590574123338&amp;uri=CELEX%3A52020DC0380" TargetMode="External"/><Relationship Id="rId85" Type="http://schemas.openxmlformats.org/officeDocument/2006/relationships/hyperlink" Target="https://eur-lex.europa.eu/legal-content/EN/TXT/?qid=1590574123338&amp;uri=CELEX%3A52020DC0380" TargetMode="External"/><Relationship Id="rId150" Type="http://schemas.openxmlformats.org/officeDocument/2006/relationships/hyperlink" Target="https://eur-lex.europa.eu/legal-content/EN/TXT/?uri=CELEX%3A32023R1805" TargetMode="External"/><Relationship Id="rId171" Type="http://schemas.openxmlformats.org/officeDocument/2006/relationships/hyperlink" Target="https://eur-lex.europa.eu/legal-content/en/TXT/?uri=CELEX%3A52020DC0575" TargetMode="External"/><Relationship Id="rId12" Type="http://schemas.openxmlformats.org/officeDocument/2006/relationships/hyperlink" Target="https://data.consilium.europa.eu/doc/document/PE-2-2023-INIT/en/pdf" TargetMode="External"/><Relationship Id="rId33" Type="http://schemas.openxmlformats.org/officeDocument/2006/relationships/hyperlink" Target="https://oceans-and-fisheries.ec.europa.eu/system/files/2023-02/COM-2023-102_en.pdf" TargetMode="External"/><Relationship Id="rId108" Type="http://schemas.openxmlformats.org/officeDocument/2006/relationships/hyperlink" Target="https://eur-lex.europa.eu/legal-content/EN/TXT/?uri=OJ:L_202302413" TargetMode="External"/><Relationship Id="rId129" Type="http://schemas.openxmlformats.org/officeDocument/2006/relationships/hyperlink" Target="https://eur-lex.europa.eu/legal-content/EN/TXT/HTML/?uri=CELEX:52021DC0400" TargetMode="External"/><Relationship Id="rId54" Type="http://schemas.openxmlformats.org/officeDocument/2006/relationships/hyperlink" Target="https://eur-lex.europa.eu/eli/dir/2023/958" TargetMode="External"/><Relationship Id="rId75" Type="http://schemas.openxmlformats.org/officeDocument/2006/relationships/hyperlink" Target="https://eur-lex.europa.eu/legal-content/EN/TXT/?uri=OJ%3AJOL_2023_231_R_0001&amp;qid=1695186598766" TargetMode="External"/><Relationship Id="rId96" Type="http://schemas.openxmlformats.org/officeDocument/2006/relationships/hyperlink" Target="https://eur-lex.europa.eu/legal-content/EN/TXT/?uri=celex%3A32018L0851" TargetMode="External"/><Relationship Id="rId140" Type="http://schemas.openxmlformats.org/officeDocument/2006/relationships/hyperlink" Target="https://eur-lex.europa.eu/legal-content/EN/TXT/?qid=1590574123338&amp;uri=CELEX%3A52020DC0380" TargetMode="External"/><Relationship Id="rId161" Type="http://schemas.openxmlformats.org/officeDocument/2006/relationships/hyperlink" Target="https://eur-lex.europa.eu/eli/reg/2023/1804/oj" TargetMode="External"/><Relationship Id="rId182" Type="http://schemas.openxmlformats.org/officeDocument/2006/relationships/hyperlink" Target="https://eur-lex.europa.eu/eli/reg/2023/1804/oj" TargetMode="External"/><Relationship Id="rId6" Type="http://schemas.openxmlformats.org/officeDocument/2006/relationships/hyperlink" Target="https://eur-lex.europa.eu/legal-content/EN/ALL/?uri=COM:2020:299:FIN" TargetMode="External"/><Relationship Id="rId23" Type="http://schemas.openxmlformats.org/officeDocument/2006/relationships/hyperlink" Target="https://ec.europa.eu/info/law/better-regulation/have-your-say/initiatives/12438-Sustainable-and-Smart-Mobility-Strategy_en" TargetMode="External"/><Relationship Id="rId119" Type="http://schemas.openxmlformats.org/officeDocument/2006/relationships/hyperlink" Target="https://eur-lex.europa.eu/legal-content/EN/TXT/?uri=CELEX%3A52023PC0148&amp;qid=1679410882233" TargetMode="External"/><Relationship Id="rId44" Type="http://schemas.openxmlformats.org/officeDocument/2006/relationships/hyperlink" Target="https://oceans-and-fisheries.ec.europa.eu/system/files/2023-02/COM-2023-100_en.pdf" TargetMode="External"/><Relationship Id="rId65" Type="http://schemas.openxmlformats.org/officeDocument/2006/relationships/hyperlink" Target="https://eur-lex.europa.eu/legal-content/EN/TXT/?qid=1603122220757&amp;uri=CELEX:52020DC0662" TargetMode="External"/><Relationship Id="rId86" Type="http://schemas.openxmlformats.org/officeDocument/2006/relationships/hyperlink" Target="https://eur-lex.europa.eu/legal-content/EN/TXT/?uri=CELEX%3A52021PC0802&amp;qid=1641802763889" TargetMode="External"/><Relationship Id="rId130" Type="http://schemas.openxmlformats.org/officeDocument/2006/relationships/hyperlink" Target="https://eur-lex.europa.eu/legal-content/EN/TXT/HTML/?uri=CELEX:52021DC0400" TargetMode="External"/><Relationship Id="rId151" Type="http://schemas.openxmlformats.org/officeDocument/2006/relationships/hyperlink" Target="https://eur-lex.europa.eu/legal-content/EN/TXT/?uri=CELEX%3A32023R1805" TargetMode="External"/><Relationship Id="rId172" Type="http://schemas.openxmlformats.org/officeDocument/2006/relationships/hyperlink" Target="https://eur-lex.europa.eu/legal-content/EN/TXT/?uri=CELEX%3A52020DC0663" TargetMode="External"/><Relationship Id="rId13" Type="http://schemas.openxmlformats.org/officeDocument/2006/relationships/hyperlink" Target="https://environment.ec.europa.eu/system/files/2022-11/Proposal%20for%20a%20Regulation%20on%20packaging%20and%20packaging%20waste.pdf" TargetMode="External"/><Relationship Id="rId18" Type="http://schemas.openxmlformats.org/officeDocument/2006/relationships/hyperlink" Target="https://eur-lex.europa.eu/legal-content/EN/TXT/?uri=CELEX%3A32013R1315" TargetMode="External"/><Relationship Id="rId39" Type="http://schemas.openxmlformats.org/officeDocument/2006/relationships/hyperlink" Target="https://ec.europa.eu/info/law/better-regulation/have-your-say/initiatives/12438-Sustainable-and-Smart-Mobility-Strategy_en" TargetMode="External"/><Relationship Id="rId109" Type="http://schemas.openxmlformats.org/officeDocument/2006/relationships/hyperlink" Target="https://eur-lex.europa.eu/legal-content/EN/TXT/?uri=OJ:L_202302413" TargetMode="External"/><Relationship Id="rId34" Type="http://schemas.openxmlformats.org/officeDocument/2006/relationships/hyperlink" Target="https://eur-lex.europa.eu/legal-content/EN/TXT/?uri=CELEX%3A52021DC0699" TargetMode="External"/><Relationship Id="rId50" Type="http://schemas.openxmlformats.org/officeDocument/2006/relationships/hyperlink" Target="https://www.europarl.europa.eu/news/en/press-room/20230424IPR82023/fit-for-55-parliament-and-council-reach-deal-on-greener-aviation-fuels" TargetMode="External"/><Relationship Id="rId55" Type="http://schemas.openxmlformats.org/officeDocument/2006/relationships/hyperlink" Target="https://commission.europa.eu/system/files/2023-07/Communication%20on%20Sustainable%20Use%20of%20Natural%20Resources.pdf" TargetMode="External"/><Relationship Id="rId76" Type="http://schemas.openxmlformats.org/officeDocument/2006/relationships/hyperlink" Target="https://eur-lex.europa.eu/legal-content/EN/TXT/?uri=OJ%3AJOL_2023_231_R_0001&amp;qid=1695186598766" TargetMode="External"/><Relationship Id="rId97" Type="http://schemas.openxmlformats.org/officeDocument/2006/relationships/hyperlink" Target="https://eur-lex.europa.eu/legal-content/EN/TXT/HTML/?uri=CELEX:32019R0631" TargetMode="External"/><Relationship Id="rId104" Type="http://schemas.openxmlformats.org/officeDocument/2006/relationships/hyperlink" Target="https://eur-lex.europa.eu/legal-content/EN/TXT/?uri=OJ:L_202302413" TargetMode="External"/><Relationship Id="rId120" Type="http://schemas.openxmlformats.org/officeDocument/2006/relationships/hyperlink" Target="https://environment.ec.europa.eu/system/files/2022-10/Proposal%20for%20a%20Directive%20amending%20the%20Water%20Framework%20Directive%2C%20the%20Groundwater%20Directive%20and%20the%20Environmental%20Quality%20Standards%20Directive.pdf" TargetMode="External"/><Relationship Id="rId125" Type="http://schemas.openxmlformats.org/officeDocument/2006/relationships/hyperlink" Target="https://eur-lex.europa.eu/legal-content/EN/TXT/HTML/?uri=CELEX:52021DC0400" TargetMode="External"/><Relationship Id="rId141" Type="http://schemas.openxmlformats.org/officeDocument/2006/relationships/hyperlink" Target="https://eur-lex.europa.eu/legal-content/EN/TXT/?qid=1590574123338&amp;uri=CELEX%3A52020DC0380" TargetMode="External"/><Relationship Id="rId146" Type="http://schemas.openxmlformats.org/officeDocument/2006/relationships/hyperlink" Target="https://eur-lex.europa.eu/legal-content/EN/TXT/?qid=1590574123338&amp;uri=CELEX%3A52020DC0380" TargetMode="External"/><Relationship Id="rId167" Type="http://schemas.openxmlformats.org/officeDocument/2006/relationships/hyperlink" Target="https://eur-lex.europa.eu/legal-content/EN/TXT/?uri=CELEX%3A52021PC0562" TargetMode="External"/><Relationship Id="rId188" Type="http://schemas.openxmlformats.org/officeDocument/2006/relationships/table" Target="../tables/table14.xml"/><Relationship Id="rId7" Type="http://schemas.openxmlformats.org/officeDocument/2006/relationships/hyperlink" Target="https://eur-lex.europa.eu/legal-content/EN/TXT/?qid=1603122220757&amp;uri=CELEX:52020DC0662" TargetMode="External"/><Relationship Id="rId71" Type="http://schemas.openxmlformats.org/officeDocument/2006/relationships/hyperlink" Target="https://eur-lex.europa.eu/eli/reg/2023/839/oj" TargetMode="External"/><Relationship Id="rId92" Type="http://schemas.openxmlformats.org/officeDocument/2006/relationships/hyperlink" Target="https://eur-lex.europa.eu/legal-content/EN/TXT/?uri=COM:2021:240:FIN" TargetMode="External"/><Relationship Id="rId162" Type="http://schemas.openxmlformats.org/officeDocument/2006/relationships/hyperlink" Target="https://eur-lex.europa.eu/eli/reg/2023/1804/oj" TargetMode="External"/><Relationship Id="rId183" Type="http://schemas.openxmlformats.org/officeDocument/2006/relationships/hyperlink" Target="https://eur-lex.europa.eu/eli/reg/2023/1804/oj" TargetMode="External"/><Relationship Id="rId2" Type="http://schemas.openxmlformats.org/officeDocument/2006/relationships/hyperlink" Target="https://ec.europa.eu/info/law/better-regulation/have-your-say/initiatives/12227-EU-Green-Deal-Revision-of-the-Energy-Taxation-Directive_en" TargetMode="External"/><Relationship Id="rId29" Type="http://schemas.openxmlformats.org/officeDocument/2006/relationships/hyperlink" Target="https://eur-lex.europa.eu/legal-content/EN/TXT/?uri=CELEX%3A52022PC0156R%2802%29&amp;qid=1651130627889" TargetMode="External"/><Relationship Id="rId24" Type="http://schemas.openxmlformats.org/officeDocument/2006/relationships/hyperlink" Target="https://eur-lex.europa.eu/legal-content/EN/TXT/PDF/?uri=CELEX:52021DC0550&amp;from=IT" TargetMode="External"/><Relationship Id="rId40" Type="http://schemas.openxmlformats.org/officeDocument/2006/relationships/hyperlink" Target="https://eur-lex.europa.eu/legal-content/EN/TXT/?uri=CELEX%3A52021DC0572" TargetMode="External"/><Relationship Id="rId45" Type="http://schemas.openxmlformats.org/officeDocument/2006/relationships/hyperlink" Target="https://eur-lex.europa.eu/legal-content/EN/TXT/?uri=COM%3A2023%3A35%3AFIN&amp;qid=1674555285177" TargetMode="External"/><Relationship Id="rId66" Type="http://schemas.openxmlformats.org/officeDocument/2006/relationships/hyperlink" Target="https://eur-lex.europa.eu/legal-content/EN/TXT/?uri=COM%3A2023%3A88%3AFIN" TargetMode="External"/><Relationship Id="rId87" Type="http://schemas.openxmlformats.org/officeDocument/2006/relationships/hyperlink" Target="https://eur-lex.europa.eu/legal-content/EN/TXT/?uri=CELEX%3A52021PC0802&amp;qid=1641802763889" TargetMode="External"/><Relationship Id="rId110" Type="http://schemas.openxmlformats.org/officeDocument/2006/relationships/hyperlink" Target="https://eur-lex.europa.eu/legal-content/EN/TXT/?uri=OJ:L_202302413" TargetMode="External"/><Relationship Id="rId115" Type="http://schemas.openxmlformats.org/officeDocument/2006/relationships/hyperlink" Target="https://environment.ec.europa.eu/system/files/2022-10/Proposal%20for%20a%20Directive%20concerning%20urban%20wastewater%20treatment%20%28recast%29.pdf" TargetMode="External"/><Relationship Id="rId131" Type="http://schemas.openxmlformats.org/officeDocument/2006/relationships/hyperlink" Target="https://eur-lex.europa.eu/legal-content/EN/TXT/HTML/?uri=CELEX:52021DC0400" TargetMode="External"/><Relationship Id="rId136" Type="http://schemas.openxmlformats.org/officeDocument/2006/relationships/hyperlink" Target="https://eur-lex.europa.eu/legal-content/EN/TXT/?qid=1590574123338&amp;uri=CELEX%3A52020DC0380" TargetMode="External"/><Relationship Id="rId157" Type="http://schemas.openxmlformats.org/officeDocument/2006/relationships/hyperlink" Target="https://eur-lex.europa.eu/eli/reg/2023/1804/oj" TargetMode="External"/><Relationship Id="rId178" Type="http://schemas.openxmlformats.org/officeDocument/2006/relationships/hyperlink" Target="https://eur-lex.europa.eu/legal-content/EN/TXT/?uri=CELEX%3A52021PC0802&amp;qid=1641802763889" TargetMode="External"/><Relationship Id="rId61" Type="http://schemas.openxmlformats.org/officeDocument/2006/relationships/hyperlink" Target="https://environment.ec.europa.eu/publications/proposal-targeted-revision-waste-framework-directive_en" TargetMode="External"/><Relationship Id="rId82" Type="http://schemas.openxmlformats.org/officeDocument/2006/relationships/hyperlink" Target="https://eur-lex.europa.eu/legal-content/EN/TXT/?uri=CELEX%3A52021DC0572" TargetMode="External"/><Relationship Id="rId152" Type="http://schemas.openxmlformats.org/officeDocument/2006/relationships/hyperlink" Target="https://eur-lex.europa.eu/legal-content/en/ALL/?uri=CELEX:52021DC0082" TargetMode="External"/><Relationship Id="rId173" Type="http://schemas.openxmlformats.org/officeDocument/2006/relationships/hyperlink" Target="https://eur-lex.europa.eu/eli/dir/2023/959" TargetMode="External"/><Relationship Id="rId19" Type="http://schemas.openxmlformats.org/officeDocument/2006/relationships/hyperlink" Target="https://ec.europa.eu/info/law/better-regulation/have-your-say/initiatives/12789-Inland-waterway-transport-NAIADES-III-action-plan-2021-2027_en" TargetMode="External"/><Relationship Id="rId14" Type="http://schemas.openxmlformats.org/officeDocument/2006/relationships/hyperlink" Target="https://eur-lex.europa.eu/eli/dir/2019/904/oj" TargetMode="External"/><Relationship Id="rId30" Type="http://schemas.openxmlformats.org/officeDocument/2006/relationships/hyperlink" Target="https://eur-lex.europa.eu/legal-content/EN/TXT/?uri=CELEX%3A52022PC0157" TargetMode="External"/><Relationship Id="rId35" Type="http://schemas.openxmlformats.org/officeDocument/2006/relationships/hyperlink" Target="https://eur-lex.europa.eu/legal-content/EN/TXT/?uri=CELEX:52020DC0381" TargetMode="External"/><Relationship Id="rId56" Type="http://schemas.openxmlformats.org/officeDocument/2006/relationships/hyperlink" Target="https://commission.europa.eu/system/files/2023-07/Communication%20on%20Sustainable%20Use%20of%20Natural%20Resources.pdf" TargetMode="External"/><Relationship Id="rId77" Type="http://schemas.openxmlformats.org/officeDocument/2006/relationships/hyperlink" Target="https://knowledge4policy.ec.europa.eu/news/european-commission-proposes-introduction-ecosystem-accounts_en" TargetMode="External"/><Relationship Id="rId100" Type="http://schemas.openxmlformats.org/officeDocument/2006/relationships/hyperlink" Target="https://energy.ec.europa.eu/system/files/2023-10/COM_2023_669_1_EN_ACT_part1_v8.pdf" TargetMode="External"/><Relationship Id="rId105" Type="http://schemas.openxmlformats.org/officeDocument/2006/relationships/hyperlink" Target="https://eur-lex.europa.eu/legal-content/EN/TXT/?uri=OJ:L_202302413" TargetMode="External"/><Relationship Id="rId126" Type="http://schemas.openxmlformats.org/officeDocument/2006/relationships/hyperlink" Target="https://eur-lex.europa.eu/legal-content/EN/TXT/HTML/?uri=CELEX:52021DC0400" TargetMode="External"/><Relationship Id="rId147" Type="http://schemas.openxmlformats.org/officeDocument/2006/relationships/hyperlink" Target="https://eur-lex.europa.eu/legal-content/EN/TXT/?qid=1590574123338&amp;uri=CELEX%3A52020DC0380" TargetMode="External"/><Relationship Id="rId168" Type="http://schemas.openxmlformats.org/officeDocument/2006/relationships/hyperlink" Target="https://eur-lex.europa.eu/legal-content/EN/TXT/PDF/?uri=CONSIL:ST_15907_2023_INIT" TargetMode="External"/><Relationship Id="rId8" Type="http://schemas.openxmlformats.org/officeDocument/2006/relationships/hyperlink" Target="https://eur-lex.europa.eu/eli/reg/2022/869/oj" TargetMode="External"/><Relationship Id="rId51" Type="http://schemas.openxmlformats.org/officeDocument/2006/relationships/hyperlink" Target="https://eur-lex.europa.eu/eli/reg/2023/857" TargetMode="External"/><Relationship Id="rId72" Type="http://schemas.openxmlformats.org/officeDocument/2006/relationships/hyperlink" Target="https://oceans-and-fisheries.ec.europa.eu/system/files/2023-02/COM-2023-100_en.pdf" TargetMode="External"/><Relationship Id="rId93" Type="http://schemas.openxmlformats.org/officeDocument/2006/relationships/hyperlink" Target="https://eur-lex.europa.eu/legal-content/EN/TXT/?uri=CELEX%3A52021DC0699" TargetMode="External"/><Relationship Id="rId98" Type="http://schemas.openxmlformats.org/officeDocument/2006/relationships/hyperlink" Target="https://eur-lex.europa.eu/legal-content/EN/TXT/HTML/?uri=CELEX:32019R0631" TargetMode="External"/><Relationship Id="rId121" Type="http://schemas.openxmlformats.org/officeDocument/2006/relationships/hyperlink" Target="https://eur-lex.europa.eu/legal-content/EN/TXT/?uri=CELEX%3A52023PC0702" TargetMode="External"/><Relationship Id="rId142" Type="http://schemas.openxmlformats.org/officeDocument/2006/relationships/hyperlink" Target="https://eur-lex.europa.eu/legal-content/EN/TXT/?qid=1590574123338&amp;uri=CELEX%3A52020DC0380" TargetMode="External"/><Relationship Id="rId163" Type="http://schemas.openxmlformats.org/officeDocument/2006/relationships/hyperlink" Target="https://eur-lex.europa.eu/legal-content/EN/TXT/?uri=COM%3A2023%3A88%3AFIN" TargetMode="External"/><Relationship Id="rId184" Type="http://schemas.openxmlformats.org/officeDocument/2006/relationships/hyperlink" Target="https://eur-lex.europa.eu/legal-content/EN/TXT/?uri=CELEX%3A52021DC0699" TargetMode="External"/><Relationship Id="rId189" Type="http://schemas.openxmlformats.org/officeDocument/2006/relationships/comments" Target="../comments1.xml"/><Relationship Id="rId3" Type="http://schemas.openxmlformats.org/officeDocument/2006/relationships/hyperlink" Target="https://eur-lex.europa.eu/eli/reg/2023/956" TargetMode="External"/><Relationship Id="rId25" Type="http://schemas.openxmlformats.org/officeDocument/2006/relationships/hyperlink" Target="https://eur-lex.europa.eu/legal-content/EN/TXT/?qid=1590574123338&amp;uri=CELEX%3A52020DC0380" TargetMode="External"/><Relationship Id="rId46" Type="http://schemas.openxmlformats.org/officeDocument/2006/relationships/hyperlink" Target="https://eur-lex.europa.eu/legal-content/EN/TXT/?uri=CELEX%3A52023PC0161" TargetMode="External"/><Relationship Id="rId67" Type="http://schemas.openxmlformats.org/officeDocument/2006/relationships/hyperlink" Target="https://eur-lex.europa.eu/legal-content/EN/TXT/HTML/?uri=CELEX:52021DC0400" TargetMode="External"/><Relationship Id="rId116" Type="http://schemas.openxmlformats.org/officeDocument/2006/relationships/hyperlink" Target="https://environment.ec.europa.eu/system/files/2022-10/Proposal%20for%20a%20Directive%20concerning%20urban%20wastewater%20treatment%20%28recast%29.pdf" TargetMode="External"/><Relationship Id="rId137" Type="http://schemas.openxmlformats.org/officeDocument/2006/relationships/hyperlink" Target="https://eur-lex.europa.eu/legal-content/EN/TXT/?qid=1590574123338&amp;uri=CELEX%3A52020DC0380" TargetMode="External"/><Relationship Id="rId158" Type="http://schemas.openxmlformats.org/officeDocument/2006/relationships/hyperlink" Target="https://eur-lex.europa.eu/eli/reg/2023/1804/oj" TargetMode="External"/><Relationship Id="rId20" Type="http://schemas.openxmlformats.org/officeDocument/2006/relationships/hyperlink" Target="https://ec.europa.eu/info/law/better-regulation/have-your-say/initiatives/12438-Sustainable-and-Smart-Mobility-Strategy_en" TargetMode="External"/><Relationship Id="rId41" Type="http://schemas.openxmlformats.org/officeDocument/2006/relationships/hyperlink" Target="https://eur-lex.europa.eu/legal-content/EN/TXT/?uri=CELEX%3A32019R1241" TargetMode="External"/><Relationship Id="rId62" Type="http://schemas.openxmlformats.org/officeDocument/2006/relationships/hyperlink" Target="https://environment.ec.europa.eu/system/files/2023-07/Proposal%20for%20a%20DIRECTIVE%20OF%20THE%20EUROPEAN%20PARLIAMENT%20AND%20OF%20THE%20COUNCIL%20on%20Soil%20Monitoring%20and%20Resilience_COM_2023_416_final.pdf" TargetMode="External"/><Relationship Id="rId83" Type="http://schemas.openxmlformats.org/officeDocument/2006/relationships/hyperlink" Target="https://eur-lex.europa.eu/legal-content/EN/TXT/?uri=CELEX%3A52021DC0699" TargetMode="External"/><Relationship Id="rId88" Type="http://schemas.openxmlformats.org/officeDocument/2006/relationships/hyperlink" Target="https://eur-lex.europa.eu/legal-content/EN/TXT/?uri=CELEX%3A52021PC0802&amp;qid=1641802763889" TargetMode="External"/><Relationship Id="rId111" Type="http://schemas.openxmlformats.org/officeDocument/2006/relationships/hyperlink" Target="https://eur-lex.europa.eu/legal-content/EN/TXT/?uri=OJ:L_202302413" TargetMode="External"/><Relationship Id="rId132" Type="http://schemas.openxmlformats.org/officeDocument/2006/relationships/hyperlink" Target="https://eur-lex.europa.eu/legal-content/EN/TXT/?qid=1590574123338&amp;uri=CELEX%3A52020DC0380" TargetMode="External"/><Relationship Id="rId153" Type="http://schemas.openxmlformats.org/officeDocument/2006/relationships/hyperlink" Target="https://eur-lex.europa.eu/legal-content/EN/TXT/?uri=COM%3A2022%3A230%3AFIN" TargetMode="External"/><Relationship Id="rId174" Type="http://schemas.openxmlformats.org/officeDocument/2006/relationships/hyperlink" Target="https://data.consilium.europa.eu/doc/document/PE-2-2023-INIT/en/pdf" TargetMode="External"/><Relationship Id="rId179" Type="http://schemas.openxmlformats.org/officeDocument/2006/relationships/hyperlink" Target="https://environment.ec.europa.eu/system/files/2022-10/Proposal%20for%20a%20Directive%20concerning%20urban%20wastewater%20treatment%20%28recast%29.pdf" TargetMode="External"/><Relationship Id="rId190" Type="http://schemas.microsoft.com/office/2019/04/relationships/namedSheetView" Target="../namedSheetViews/namedSheetView1.xml"/><Relationship Id="rId15" Type="http://schemas.openxmlformats.org/officeDocument/2006/relationships/hyperlink" Target="https://eur-lex.europa.eu/legal-content/EN/TXT/?uri=CELEX:02012L0019-20180704" TargetMode="External"/><Relationship Id="rId36" Type="http://schemas.openxmlformats.org/officeDocument/2006/relationships/hyperlink" Target="https://eur-lex.europa.eu/legal-content/EN/TXT/?uri=CELEX%3A52021PC0802&amp;qid=1641802763889" TargetMode="External"/><Relationship Id="rId57" Type="http://schemas.openxmlformats.org/officeDocument/2006/relationships/hyperlink" Target="https://commission.europa.eu/system/files/2023-07/Communication%20on%20Sustainable%20Use%20of%20Natural%20Resources.pdf" TargetMode="External"/><Relationship Id="rId106" Type="http://schemas.openxmlformats.org/officeDocument/2006/relationships/hyperlink" Target="https://eur-lex.europa.eu/legal-content/EN/TXT/?uri=OJ:L_202302413" TargetMode="External"/><Relationship Id="rId127" Type="http://schemas.openxmlformats.org/officeDocument/2006/relationships/hyperlink" Target="https://eur-lex.europa.eu/legal-content/EN/TXT/HTML/?uri=CELEX:52021DC0400" TargetMode="External"/><Relationship Id="rId10" Type="http://schemas.openxmlformats.org/officeDocument/2006/relationships/hyperlink" Target="https://eur-lex.europa.eu/legal-content/EN/TXT/?qid=1593086905382&amp;uri=CELEX%3A52020DC0102" TargetMode="External"/><Relationship Id="rId31" Type="http://schemas.openxmlformats.org/officeDocument/2006/relationships/hyperlink" Target="https://eur-lex.europa.eu/legal-content/EN/TXT/?uri=COM:2021:240:FIN" TargetMode="External"/><Relationship Id="rId52" Type="http://schemas.openxmlformats.org/officeDocument/2006/relationships/hyperlink" Target="https://www.consilium.europa.eu/en/press/press-releases/2023/03/10/council-and-parliament-strike-deal-on-energy-efficiency-directive/" TargetMode="External"/><Relationship Id="rId73" Type="http://schemas.openxmlformats.org/officeDocument/2006/relationships/hyperlink" Target="https://eur-lex.europa.eu/legal-content/EN/TXT/?uri=OJ%3AJOL_2023_231_R_0001&amp;qid=1695186598766" TargetMode="External"/><Relationship Id="rId78" Type="http://schemas.openxmlformats.org/officeDocument/2006/relationships/hyperlink" Target="https://eur-lex.europa.eu/legal-content/EN/TXT/?uri=CELEX%3A52021DC0572" TargetMode="External"/><Relationship Id="rId94" Type="http://schemas.openxmlformats.org/officeDocument/2006/relationships/hyperlink" Target="https://eur-lex.europa.eu/legal-content/EN/TXT/?uri=OJ:L_202302413" TargetMode="External"/><Relationship Id="rId99" Type="http://schemas.openxmlformats.org/officeDocument/2006/relationships/hyperlink" Target="https://eur-lex.europa.eu/legal-content/en/TXT/?uri=CELEX%3A52020DC0575" TargetMode="External"/><Relationship Id="rId101" Type="http://schemas.openxmlformats.org/officeDocument/2006/relationships/hyperlink" Target="https://energy.ec.europa.eu/system/files/2023-10/COM_2023_668_1_EN_ACT_part1_v7.pdf" TargetMode="External"/><Relationship Id="rId122" Type="http://schemas.openxmlformats.org/officeDocument/2006/relationships/hyperlink" Target="https://eur-lex.europa.eu/eli/reg/2022/869/oj" TargetMode="External"/><Relationship Id="rId143" Type="http://schemas.openxmlformats.org/officeDocument/2006/relationships/hyperlink" Target="https://eur-lex.europa.eu/legal-content/EN/TXT/?qid=1590574123338&amp;uri=CELEX%3A52020DC0380" TargetMode="External"/><Relationship Id="rId148" Type="http://schemas.openxmlformats.org/officeDocument/2006/relationships/hyperlink" Target="https://environment.ec.europa.eu/topics/nature-and-biodiversity/nature-restoration-law_en" TargetMode="External"/><Relationship Id="rId164" Type="http://schemas.openxmlformats.org/officeDocument/2006/relationships/hyperlink" Target="https://eur-lex.europa.eu/legal-content/EN/TXT/?uri=CELEX%3A32023R1805" TargetMode="External"/><Relationship Id="rId169" Type="http://schemas.openxmlformats.org/officeDocument/2006/relationships/hyperlink" Target="https://eur-lex.europa.eu/legal-content/EN/TXT/PDF/?uri=CONSIL:ST_15907_2023_INIT" TargetMode="External"/><Relationship Id="rId185" Type="http://schemas.openxmlformats.org/officeDocument/2006/relationships/hyperlink" Target="https://eur-lex.europa.eu/legal-content/EN/TXT/HTML/?uri=CELEX:52021DC0400" TargetMode="External"/><Relationship Id="rId4" Type="http://schemas.openxmlformats.org/officeDocument/2006/relationships/hyperlink" Target="https://eur-lex.europa.eu/legal-content/EN/TXT/?qid=1600339518571&amp;uri=COM%3A2020%3A564%3AFIN" TargetMode="External"/><Relationship Id="rId9" Type="http://schemas.openxmlformats.org/officeDocument/2006/relationships/hyperlink" Target="https://commission.europa.eu/system/files/2021-05/communication-industrial-strategy-update-2020_en.pdf" TargetMode="External"/><Relationship Id="rId180" Type="http://schemas.openxmlformats.org/officeDocument/2006/relationships/hyperlink" Target="https://eur-lex.europa.eu/legal-content/EN/TXT/?uri=COM%3A2022%3A542%3AFIN" TargetMode="External"/><Relationship Id="rId26" Type="http://schemas.openxmlformats.org/officeDocument/2006/relationships/hyperlink" Target="https://eur-lex.europa.eu/legal-content/EN/TXT/?uri=CELEX%3A52021DC0572" TargetMode="External"/><Relationship Id="rId47" Type="http://schemas.openxmlformats.org/officeDocument/2006/relationships/hyperlink" Target="https://eur-lex.europa.eu/legal-content/EN/TXT/?uri=CELEX%3A52023PC0160" TargetMode="External"/><Relationship Id="rId68" Type="http://schemas.openxmlformats.org/officeDocument/2006/relationships/hyperlink" Target="https://eur-lex.europa.eu/legal-content/EN/TXT/?uri=CELEX%3A52021DC0699" TargetMode="External"/><Relationship Id="rId89" Type="http://schemas.openxmlformats.org/officeDocument/2006/relationships/hyperlink" Target="https://eur-lex.europa.eu/legal-content/EN/TXT/?uri=CELEX%3A52021PC0802&amp;qid=1641802763889" TargetMode="External"/><Relationship Id="rId112" Type="http://schemas.openxmlformats.org/officeDocument/2006/relationships/hyperlink" Target="https://eur-lex.europa.eu/legal-content/EN/TXT/?uri=OJ:L_202302413" TargetMode="External"/><Relationship Id="rId133" Type="http://schemas.openxmlformats.org/officeDocument/2006/relationships/hyperlink" Target="https://eur-lex.europa.eu/legal-content/EN/TXT/?qid=1590574123338&amp;uri=CELEX%3A52020DC0380" TargetMode="External"/><Relationship Id="rId154" Type="http://schemas.openxmlformats.org/officeDocument/2006/relationships/hyperlink" Target="https://eur-lex.europa.eu/legal-content/EN/TXT/?uri=CELEX:52021PC0805R(01)&amp;qid=1700821417891" TargetMode="External"/><Relationship Id="rId175" Type="http://schemas.openxmlformats.org/officeDocument/2006/relationships/hyperlink" Target="https://eur-lex.europa.eu/legal-content/EN/TXT/?uri=OJ:L_202302413" TargetMode="External"/><Relationship Id="rId16" Type="http://schemas.openxmlformats.org/officeDocument/2006/relationships/hyperlink" Target="https://ec.europa.eu/info/law/better-regulation/have-your-say/initiatives/12438-Sustainable-and-Smart-Mobility-Strategy_en" TargetMode="External"/><Relationship Id="rId37" Type="http://schemas.openxmlformats.org/officeDocument/2006/relationships/hyperlink" Target="https://eur-lex.europa.eu/eli/reg/2023/839/oj" TargetMode="External"/><Relationship Id="rId58" Type="http://schemas.openxmlformats.org/officeDocument/2006/relationships/hyperlink" Target="https://food.ec.europa.eu/system/files/2023-07/prm_leg_future_reg_frm.pdf" TargetMode="External"/><Relationship Id="rId79" Type="http://schemas.openxmlformats.org/officeDocument/2006/relationships/hyperlink" Target="https://eur-lex.europa.eu/legal-content/EN/TXT/?uri=CELEX%3A52021DC0572" TargetMode="External"/><Relationship Id="rId102" Type="http://schemas.openxmlformats.org/officeDocument/2006/relationships/hyperlink" Target="https://eur-lex.europa.eu/legal-content/EN/TXT/?uri=OJ:L_202302413" TargetMode="External"/><Relationship Id="rId123" Type="http://schemas.openxmlformats.org/officeDocument/2006/relationships/hyperlink" Target="https://eur-lex.europa.eu/legal-content/EN/TXT/HTML/?uri=CELEX:32019R0631" TargetMode="External"/><Relationship Id="rId144" Type="http://schemas.openxmlformats.org/officeDocument/2006/relationships/hyperlink" Target="https://eur-lex.europa.eu/legal-content/EN/TXT/?qid=1590574123338&amp;uri=CELEX%3A52020DC0380" TargetMode="External"/><Relationship Id="rId90" Type="http://schemas.openxmlformats.org/officeDocument/2006/relationships/hyperlink" Target="https://eur-lex.europa.eu/legal-content/EN/TXT/?uri=CELEX%3A52021PC0802&amp;qid=1641802763889" TargetMode="External"/><Relationship Id="rId165" Type="http://schemas.openxmlformats.org/officeDocument/2006/relationships/hyperlink" Target="https://eur-lex.europa.eu/legal-content/en/ALL/?uri=CELEX%3A52021PC0561" TargetMode="External"/><Relationship Id="rId186" Type="http://schemas.openxmlformats.org/officeDocument/2006/relationships/printerSettings" Target="../printerSettings/printerSettings2.bin"/><Relationship Id="rId27" Type="http://schemas.openxmlformats.org/officeDocument/2006/relationships/hyperlink" Target="https://research-and-innovation.ec.europa.eu/system/files/2022-12/Commission%20recommendation%20-%20establishing%20a%20European%20assessment%20framework%20for%20safe%20and%20sustainable%20by%20design.PDF" TargetMode="External"/><Relationship Id="rId48" Type="http://schemas.openxmlformats.org/officeDocument/2006/relationships/hyperlink" Target="https://eur-lex.europa.eu/legal-content/EN/TXT/?qid=1590574123338&amp;uri=CELEX%3A52020DC0380" TargetMode="External"/><Relationship Id="rId69" Type="http://schemas.openxmlformats.org/officeDocument/2006/relationships/hyperlink" Target="https://eur-lex.europa.eu/legal-content/EN/TXT/?uri=CELEX%3A32019R1241" TargetMode="External"/><Relationship Id="rId113" Type="http://schemas.openxmlformats.org/officeDocument/2006/relationships/hyperlink" Target="https://eur-lex.europa.eu/legal-content/EN/TXT/?uri=OJ:L_202302413" TargetMode="External"/><Relationship Id="rId134" Type="http://schemas.openxmlformats.org/officeDocument/2006/relationships/hyperlink" Target="https://eur-lex.europa.eu/legal-content/EN/TXT/?qid=1590574123338&amp;uri=CELEX%3A52020DC0380" TargetMode="External"/><Relationship Id="rId80" Type="http://schemas.openxmlformats.org/officeDocument/2006/relationships/hyperlink" Target="https://eur-lex.europa.eu/legal-content/EN/TXT/?uri=CELEX%3A52021DC0572" TargetMode="External"/><Relationship Id="rId155" Type="http://schemas.openxmlformats.org/officeDocument/2006/relationships/hyperlink" Target="https://eur-lex.europa.eu/eli/reg/2023/1804/oj" TargetMode="External"/><Relationship Id="rId176" Type="http://schemas.openxmlformats.org/officeDocument/2006/relationships/hyperlink" Target="https://eur-lex.europa.eu/eli/dir/2020/2184/oj" TargetMode="External"/><Relationship Id="rId17" Type="http://schemas.openxmlformats.org/officeDocument/2006/relationships/hyperlink" Target="https://transport.ec.europa.eu/system/files/2021-12/com_2021_811_the-new-eu-urban-mobility.pdf" TargetMode="External"/><Relationship Id="rId38" Type="http://schemas.openxmlformats.org/officeDocument/2006/relationships/hyperlink" Target="https://eur-lex.europa.eu/legal-content/EN/TXT/?qid=1583933814386&amp;uri=COM:2020:98:FIN" TargetMode="External"/><Relationship Id="rId59" Type="http://schemas.openxmlformats.org/officeDocument/2006/relationships/hyperlink" Target="https://food.ec.europa.eu/system/files/2023-07/prm_leg_future_reg_prm.pdf" TargetMode="External"/><Relationship Id="rId103" Type="http://schemas.openxmlformats.org/officeDocument/2006/relationships/hyperlink" Target="https://eur-lex.europa.eu/legal-content/EN/TXT/?uri=OJ:L_202302413" TargetMode="External"/><Relationship Id="rId124" Type="http://schemas.openxmlformats.org/officeDocument/2006/relationships/hyperlink" Target="https://transport.ec.europa.eu/system/files/2023-11/COM_2023_702_1.pdf" TargetMode="External"/><Relationship Id="rId70" Type="http://schemas.openxmlformats.org/officeDocument/2006/relationships/hyperlink" Target="https://eur-lex.europa.eu/eli/reg/2023/839/oj" TargetMode="External"/><Relationship Id="rId91" Type="http://schemas.openxmlformats.org/officeDocument/2006/relationships/hyperlink" Target="https://eur-lex.europa.eu/legal-content/EN/TXT/?uri=COM:2021:240:FIN" TargetMode="External"/><Relationship Id="rId145" Type="http://schemas.openxmlformats.org/officeDocument/2006/relationships/hyperlink" Target="https://eur-lex.europa.eu/legal-content/EN/TXT/?qid=1590574123338&amp;uri=CELEX%3A52020DC0380" TargetMode="External"/><Relationship Id="rId166" Type="http://schemas.openxmlformats.org/officeDocument/2006/relationships/hyperlink" Target="https://eur-lex.europa.eu/legal-content/en/ALL/?uri=CELEX%3A52021PC0561" TargetMode="External"/><Relationship Id="rId187" Type="http://schemas.openxmlformats.org/officeDocument/2006/relationships/vmlDrawing" Target="../drawings/vmlDrawing1.vml"/><Relationship Id="rId1" Type="http://schemas.openxmlformats.org/officeDocument/2006/relationships/hyperlink" Target="https://eur-lex.europa.eu/legal-content/EN/TXT/?uri=CELEX%3A32021R1119" TargetMode="External"/><Relationship Id="rId28" Type="http://schemas.openxmlformats.org/officeDocument/2006/relationships/hyperlink" Target="https://eur-lex.europa.eu/legal-content/EN/TXT/?uri=CELEX%3A52021DC0699" TargetMode="External"/><Relationship Id="rId49" Type="http://schemas.openxmlformats.org/officeDocument/2006/relationships/hyperlink" Target="https://ec.europa.eu/commission/presscorner/detail/en/ip_23_1813" TargetMode="External"/><Relationship Id="rId114" Type="http://schemas.openxmlformats.org/officeDocument/2006/relationships/hyperlink" Target="https://eur-lex.europa.eu/legal-content/EN/TXT/?uri=CELEX%3A52022PC0541" TargetMode="External"/><Relationship Id="rId60" Type="http://schemas.openxmlformats.org/officeDocument/2006/relationships/hyperlink" Target="https://food.ec.europa.eu/system/files/2023-07/prm_leg_future_reg_frm.pdf" TargetMode="External"/><Relationship Id="rId81" Type="http://schemas.openxmlformats.org/officeDocument/2006/relationships/hyperlink" Target="https://eur-lex.europa.eu/legal-content/EN/TXT/?uri=CELEX%3A52021DC0572" TargetMode="External"/><Relationship Id="rId135" Type="http://schemas.openxmlformats.org/officeDocument/2006/relationships/hyperlink" Target="https://eur-lex.europa.eu/legal-content/EN/TXT/?qid=1590574123338&amp;uri=CELEX%3A52020DC0380" TargetMode="External"/><Relationship Id="rId156" Type="http://schemas.openxmlformats.org/officeDocument/2006/relationships/hyperlink" Target="https://eur-lex.europa.eu/eli/reg/2023/1804/oj" TargetMode="External"/><Relationship Id="rId177" Type="http://schemas.openxmlformats.org/officeDocument/2006/relationships/hyperlink" Target="https://eur-lex.europa.eu/legal-content/EN/TXT/?uri=CELEX%3A32021R1119"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environment.ec.europa.eu/system/files/2022-10/Proposal%20for%20a%20Directive%20concerning%20urban%20wastewater%20treatment%20%28recast%29.pdf" TargetMode="External"/><Relationship Id="rId21" Type="http://schemas.openxmlformats.org/officeDocument/2006/relationships/hyperlink" Target="https://eur-lex.europa.eu/legal-content/EN/TXT/?uri=CELEX%3A32013R1315" TargetMode="External"/><Relationship Id="rId42" Type="http://schemas.openxmlformats.org/officeDocument/2006/relationships/hyperlink" Target="https://eur-lex.europa.eu/legal-content/EN/TXT/PDF/?uri=CELEX:52021DC0560&amp;from=nl" TargetMode="External"/><Relationship Id="rId63" Type="http://schemas.openxmlformats.org/officeDocument/2006/relationships/hyperlink" Target="https://eur-lex.europa.eu/legal-content/EN/TXT/?uri=OJ%3AJOL_2023_231_R_0001&amp;qid=1695186598766" TargetMode="External"/><Relationship Id="rId84" Type="http://schemas.openxmlformats.org/officeDocument/2006/relationships/hyperlink" Target="https://eur-lex.europa.eu/legal-content/EN/TXT/?uri=CELEX%3A52021DC0699" TargetMode="External"/><Relationship Id="rId138" Type="http://schemas.openxmlformats.org/officeDocument/2006/relationships/hyperlink" Target="https://eur-lex.europa.eu/legal-content/EN/TXT/?qid=1590574123338&amp;uri=CELEX%3A52020DC0380" TargetMode="External"/><Relationship Id="rId159" Type="http://schemas.openxmlformats.org/officeDocument/2006/relationships/hyperlink" Target="https://eur-lex.europa.eu/eli/reg/2023/1804/oj" TargetMode="External"/><Relationship Id="rId170" Type="http://schemas.openxmlformats.org/officeDocument/2006/relationships/hyperlink" Target="https://eur-lex.europa.eu/legal-content/en/TXT/?uri=CELEX%3A52020DC0575" TargetMode="External"/><Relationship Id="rId107" Type="http://schemas.openxmlformats.org/officeDocument/2006/relationships/hyperlink" Target="https://eur-lex.europa.eu/legal-content/EN/TXT/?uri=OJ:L_202302413" TargetMode="External"/><Relationship Id="rId11" Type="http://schemas.openxmlformats.org/officeDocument/2006/relationships/hyperlink" Target="https://commission.europa.eu/system/files/2023-02/COM_2023_62_2_EN_ACT_A%20Green%20Deal%20Industrial%20Plan%20for%20the%20Net-Zero%20Age.pdf" TargetMode="External"/><Relationship Id="rId32" Type="http://schemas.openxmlformats.org/officeDocument/2006/relationships/hyperlink" Target="https://eur-lex.europa.eu/legal-content/EN/TXT/?uri=CELEX%3A52023DC0103" TargetMode="External"/><Relationship Id="rId53" Type="http://schemas.openxmlformats.org/officeDocument/2006/relationships/hyperlink" Target="https://www.consilium.europa.eu/en/press/press-releases/2023/03/10/council-and-parliament-strike-deal-on-energy-efficiency-directive/" TargetMode="External"/><Relationship Id="rId74" Type="http://schemas.openxmlformats.org/officeDocument/2006/relationships/hyperlink" Target="https://eur-lex.europa.eu/legal-content/EN/TXT/?uri=OJ%3AJOL_2023_231_R_0001&amp;qid=1695186598766" TargetMode="External"/><Relationship Id="rId128" Type="http://schemas.openxmlformats.org/officeDocument/2006/relationships/hyperlink" Target="https://eur-lex.europa.eu/legal-content/EN/TXT/HTML/?uri=CELEX:52021DC0400" TargetMode="External"/><Relationship Id="rId149" Type="http://schemas.openxmlformats.org/officeDocument/2006/relationships/hyperlink" Target="https://eur-lex.europa.eu/legal-content/EN/TXT/?uri=CELEX%3A32023R1805" TargetMode="External"/><Relationship Id="rId5" Type="http://schemas.openxmlformats.org/officeDocument/2006/relationships/hyperlink" Target="https://eur-lex.europa.eu/legal-content/EN/TXT/HTML/?uri=CELEX:32019R0631" TargetMode="External"/><Relationship Id="rId95" Type="http://schemas.openxmlformats.org/officeDocument/2006/relationships/hyperlink" Target="https://eur-lex.europa.eu/legal-content/EN/TXT/?qid=1603122220757&amp;uri=CELEX:52020DC0662" TargetMode="External"/><Relationship Id="rId160" Type="http://schemas.openxmlformats.org/officeDocument/2006/relationships/hyperlink" Target="https://eur-lex.europa.eu/eli/reg/2023/1804/oj" TargetMode="External"/><Relationship Id="rId181" Type="http://schemas.openxmlformats.org/officeDocument/2006/relationships/hyperlink" Target="https://eur-lex.europa.eu/eli/reg/2023/1804/oj" TargetMode="External"/><Relationship Id="rId22" Type="http://schemas.openxmlformats.org/officeDocument/2006/relationships/hyperlink" Target="https://eur-lex.europa.eu/legal-content/EN/TXT/?uri=celex%3A52022PC0586" TargetMode="External"/><Relationship Id="rId43" Type="http://schemas.openxmlformats.org/officeDocument/2006/relationships/hyperlink" Target="https://eur-lex.europa.eu/eli/dir/2023/959" TargetMode="External"/><Relationship Id="rId64" Type="http://schemas.openxmlformats.org/officeDocument/2006/relationships/hyperlink" Target="https://eur-lex.europa.eu/legal-content/EN/TXT/?uri=CELEX%3A32021R1119" TargetMode="External"/><Relationship Id="rId118" Type="http://schemas.openxmlformats.org/officeDocument/2006/relationships/hyperlink" Target="https://eur-lex.europa.eu/legal-content/EN/TXT/?uri=CELEX%3A52023PC0148&amp;qid=1679410882233" TargetMode="External"/><Relationship Id="rId139" Type="http://schemas.openxmlformats.org/officeDocument/2006/relationships/hyperlink" Target="https://eur-lex.europa.eu/legal-content/EN/TXT/?qid=1590574123338&amp;uri=CELEX%3A52020DC0380" TargetMode="External"/><Relationship Id="rId85" Type="http://schemas.openxmlformats.org/officeDocument/2006/relationships/hyperlink" Target="https://eur-lex.europa.eu/legal-content/EN/TXT/?qid=1590574123338&amp;uri=CELEX%3A52020DC0380" TargetMode="External"/><Relationship Id="rId150" Type="http://schemas.openxmlformats.org/officeDocument/2006/relationships/hyperlink" Target="https://eur-lex.europa.eu/legal-content/EN/TXT/?uri=CELEX%3A32023R1805" TargetMode="External"/><Relationship Id="rId171" Type="http://schemas.openxmlformats.org/officeDocument/2006/relationships/hyperlink" Target="https://eur-lex.europa.eu/legal-content/EN/TXT/?uri=CELEX%3A52020DC0663" TargetMode="External"/><Relationship Id="rId12" Type="http://schemas.openxmlformats.org/officeDocument/2006/relationships/hyperlink" Target="https://data.consilium.europa.eu/doc/document/PE-2-2023-INIT/en/pdf" TargetMode="External"/><Relationship Id="rId33" Type="http://schemas.openxmlformats.org/officeDocument/2006/relationships/hyperlink" Target="https://oceans-and-fisheries.ec.europa.eu/system/files/2023-02/COM-2023-102_en.pdf" TargetMode="External"/><Relationship Id="rId108" Type="http://schemas.openxmlformats.org/officeDocument/2006/relationships/hyperlink" Target="https://eur-lex.europa.eu/legal-content/EN/TXT/?uri=OJ:L_202302413" TargetMode="External"/><Relationship Id="rId129" Type="http://schemas.openxmlformats.org/officeDocument/2006/relationships/hyperlink" Target="https://eur-lex.europa.eu/legal-content/EN/TXT/HTML/?uri=CELEX:52021DC0400" TargetMode="External"/><Relationship Id="rId54" Type="http://schemas.openxmlformats.org/officeDocument/2006/relationships/hyperlink" Target="https://eur-lex.europa.eu/eli/dir/2023/958" TargetMode="External"/><Relationship Id="rId75" Type="http://schemas.openxmlformats.org/officeDocument/2006/relationships/hyperlink" Target="https://eur-lex.europa.eu/legal-content/EN/TXT/?uri=OJ%3AJOL_2023_231_R_0001&amp;qid=1695186598766" TargetMode="External"/><Relationship Id="rId96" Type="http://schemas.openxmlformats.org/officeDocument/2006/relationships/hyperlink" Target="https://eur-lex.europa.eu/legal-content/EN/TXT/?uri=celex%3A32018L0851" TargetMode="External"/><Relationship Id="rId140" Type="http://schemas.openxmlformats.org/officeDocument/2006/relationships/hyperlink" Target="https://eur-lex.europa.eu/legal-content/EN/TXT/?qid=1590574123338&amp;uri=CELEX%3A52020DC0380" TargetMode="External"/><Relationship Id="rId161" Type="http://schemas.openxmlformats.org/officeDocument/2006/relationships/hyperlink" Target="https://eur-lex.europa.eu/eli/reg/2023/1804/oj" TargetMode="External"/><Relationship Id="rId182" Type="http://schemas.openxmlformats.org/officeDocument/2006/relationships/hyperlink" Target="https://eur-lex.europa.eu/eli/reg/2023/1804/oj" TargetMode="External"/><Relationship Id="rId6" Type="http://schemas.openxmlformats.org/officeDocument/2006/relationships/hyperlink" Target="https://eur-lex.europa.eu/legal-content/EN/ALL/?uri=COM:2020:299:FIN" TargetMode="External"/><Relationship Id="rId23" Type="http://schemas.openxmlformats.org/officeDocument/2006/relationships/hyperlink" Target="https://ec.europa.eu/info/law/better-regulation/have-your-say/initiatives/12438-Sustainable-and-Smart-Mobility-Strategy_en" TargetMode="External"/><Relationship Id="rId119" Type="http://schemas.openxmlformats.org/officeDocument/2006/relationships/hyperlink" Target="https://environment.ec.europa.eu/system/files/2022-10/Proposal%20for%20a%20Directive%20amending%20the%20Water%20Framework%20Directive%2C%20the%20Groundwater%20Directive%20and%20the%20Environmental%20Quality%20Standards%20Directive.pdf" TargetMode="External"/><Relationship Id="rId44" Type="http://schemas.openxmlformats.org/officeDocument/2006/relationships/hyperlink" Target="https://oceans-and-fisheries.ec.europa.eu/system/files/2023-02/COM-2023-100_en.pdf" TargetMode="External"/><Relationship Id="rId65" Type="http://schemas.openxmlformats.org/officeDocument/2006/relationships/hyperlink" Target="https://eur-lex.europa.eu/legal-content/EN/TXT/?qid=1603122220757&amp;uri=CELEX:52020DC0662" TargetMode="External"/><Relationship Id="rId86" Type="http://schemas.openxmlformats.org/officeDocument/2006/relationships/hyperlink" Target="https://eur-lex.europa.eu/legal-content/EN/TXT/?uri=CELEX%3A52021PC0802&amp;qid=1641802763889" TargetMode="External"/><Relationship Id="rId130" Type="http://schemas.openxmlformats.org/officeDocument/2006/relationships/hyperlink" Target="https://eur-lex.europa.eu/legal-content/EN/TXT/HTML/?uri=CELEX:52021DC0400" TargetMode="External"/><Relationship Id="rId151" Type="http://schemas.openxmlformats.org/officeDocument/2006/relationships/hyperlink" Target="https://eur-lex.europa.eu/legal-content/en/ALL/?uri=CELEX:52021DC0082" TargetMode="External"/><Relationship Id="rId172" Type="http://schemas.openxmlformats.org/officeDocument/2006/relationships/hyperlink" Target="https://eur-lex.europa.eu/eli/dir/2023/959" TargetMode="External"/><Relationship Id="rId13" Type="http://schemas.openxmlformats.org/officeDocument/2006/relationships/hyperlink" Target="https://environment.ec.europa.eu/system/files/2022-11/Proposal%20for%20a%20Regulation%20on%20packaging%20and%20packaging%20waste.pdf" TargetMode="External"/><Relationship Id="rId18" Type="http://schemas.openxmlformats.org/officeDocument/2006/relationships/hyperlink" Target="https://eur-lex.europa.eu/legal-content/EN/TXT/?uri=CELEX%3A32013R1315" TargetMode="External"/><Relationship Id="rId39" Type="http://schemas.openxmlformats.org/officeDocument/2006/relationships/hyperlink" Target="https://ec.europa.eu/info/law/better-regulation/have-your-say/initiatives/12438-Sustainable-and-Smart-Mobility-Strategy_en" TargetMode="External"/><Relationship Id="rId109" Type="http://schemas.openxmlformats.org/officeDocument/2006/relationships/hyperlink" Target="https://eur-lex.europa.eu/legal-content/EN/TXT/?uri=OJ:L_202302413" TargetMode="External"/><Relationship Id="rId34" Type="http://schemas.openxmlformats.org/officeDocument/2006/relationships/hyperlink" Target="https://eur-lex.europa.eu/legal-content/EN/TXT/?uri=CELEX%3A52021DC0699" TargetMode="External"/><Relationship Id="rId50" Type="http://schemas.openxmlformats.org/officeDocument/2006/relationships/hyperlink" Target="https://www.europarl.europa.eu/news/en/press-room/20230424IPR82023/fit-for-55-parliament-and-council-reach-deal-on-greener-aviation-fuels" TargetMode="External"/><Relationship Id="rId55" Type="http://schemas.openxmlformats.org/officeDocument/2006/relationships/hyperlink" Target="https://commission.europa.eu/system/files/2023-07/Communication%20on%20Sustainable%20Use%20of%20Natural%20Resources.pdf" TargetMode="External"/><Relationship Id="rId76" Type="http://schemas.openxmlformats.org/officeDocument/2006/relationships/hyperlink" Target="https://eur-lex.europa.eu/legal-content/EN/TXT/?uri=OJ%3AJOL_2023_231_R_0001&amp;qid=1695186598766" TargetMode="External"/><Relationship Id="rId97" Type="http://schemas.openxmlformats.org/officeDocument/2006/relationships/hyperlink" Target="https://eur-lex.europa.eu/legal-content/EN/TXT/HTML/?uri=CELEX:32019R0631" TargetMode="External"/><Relationship Id="rId104" Type="http://schemas.openxmlformats.org/officeDocument/2006/relationships/hyperlink" Target="https://eur-lex.europa.eu/legal-content/EN/TXT/?uri=OJ:L_202302413" TargetMode="External"/><Relationship Id="rId120" Type="http://schemas.openxmlformats.org/officeDocument/2006/relationships/hyperlink" Target="https://eur-lex.europa.eu/legal-content/EN/TXT/?uri=CELEX%3A52023PC0702" TargetMode="External"/><Relationship Id="rId125" Type="http://schemas.openxmlformats.org/officeDocument/2006/relationships/hyperlink" Target="https://eur-lex.europa.eu/legal-content/EN/TXT/HTML/?uri=CELEX:52021DC0400" TargetMode="External"/><Relationship Id="rId141" Type="http://schemas.openxmlformats.org/officeDocument/2006/relationships/hyperlink" Target="https://eur-lex.europa.eu/legal-content/EN/TXT/?qid=1590574123338&amp;uri=CELEX%3A52020DC0380" TargetMode="External"/><Relationship Id="rId146" Type="http://schemas.openxmlformats.org/officeDocument/2006/relationships/hyperlink" Target="https://eur-lex.europa.eu/legal-content/EN/TXT/?qid=1590574123338&amp;uri=CELEX%3A52020DC0380" TargetMode="External"/><Relationship Id="rId167" Type="http://schemas.openxmlformats.org/officeDocument/2006/relationships/hyperlink" Target="https://eur-lex.europa.eu/legal-content/EN/TXT/PDF/?uri=CONSIL:ST_15907_2023_INIT" TargetMode="External"/><Relationship Id="rId7" Type="http://schemas.openxmlformats.org/officeDocument/2006/relationships/hyperlink" Target="https://eur-lex.europa.eu/legal-content/EN/TXT/?qid=1603122220757&amp;uri=CELEX:52020DC0662" TargetMode="External"/><Relationship Id="rId71" Type="http://schemas.openxmlformats.org/officeDocument/2006/relationships/hyperlink" Target="https://eur-lex.europa.eu/eli/reg/2023/839/oj" TargetMode="External"/><Relationship Id="rId92" Type="http://schemas.openxmlformats.org/officeDocument/2006/relationships/hyperlink" Target="https://eur-lex.europa.eu/legal-content/EN/TXT/?uri=COM:2021:240:FIN" TargetMode="External"/><Relationship Id="rId162" Type="http://schemas.openxmlformats.org/officeDocument/2006/relationships/hyperlink" Target="https://eur-lex.europa.eu/legal-content/EN/TXT/?uri=COM%3A2023%3A88%3AFIN" TargetMode="External"/><Relationship Id="rId183" Type="http://schemas.openxmlformats.org/officeDocument/2006/relationships/hyperlink" Target="https://eur-lex.europa.eu/legal-content/EN/TXT/?uri=CELEX%3A52021DC0699" TargetMode="External"/><Relationship Id="rId2" Type="http://schemas.openxmlformats.org/officeDocument/2006/relationships/hyperlink" Target="https://ec.europa.eu/info/law/better-regulation/have-your-say/initiatives/12227-EU-Green-Deal-Revision-of-the-Energy-Taxation-Directive_en" TargetMode="External"/><Relationship Id="rId29" Type="http://schemas.openxmlformats.org/officeDocument/2006/relationships/hyperlink" Target="https://eur-lex.europa.eu/legal-content/EN/TXT/?uri=CELEX%3A52022PC0156R%2802%29&amp;qid=1651130627889" TargetMode="External"/><Relationship Id="rId24" Type="http://schemas.openxmlformats.org/officeDocument/2006/relationships/hyperlink" Target="https://eur-lex.europa.eu/legal-content/EN/TXT/PDF/?uri=CELEX:52021DC0550&amp;from=IT" TargetMode="External"/><Relationship Id="rId40" Type="http://schemas.openxmlformats.org/officeDocument/2006/relationships/hyperlink" Target="https://eur-lex.europa.eu/legal-content/EN/TXT/?uri=CELEX%3A52021DC0572" TargetMode="External"/><Relationship Id="rId45" Type="http://schemas.openxmlformats.org/officeDocument/2006/relationships/hyperlink" Target="https://eur-lex.europa.eu/legal-content/EN/TXT/?uri=COM%3A2023%3A35%3AFIN&amp;qid=1674555285177" TargetMode="External"/><Relationship Id="rId66" Type="http://schemas.openxmlformats.org/officeDocument/2006/relationships/hyperlink" Target="https://eur-lex.europa.eu/legal-content/EN/TXT/?uri=COM%3A2023%3A88%3AFIN" TargetMode="External"/><Relationship Id="rId87" Type="http://schemas.openxmlformats.org/officeDocument/2006/relationships/hyperlink" Target="https://eur-lex.europa.eu/legal-content/EN/TXT/?uri=CELEX%3A52021PC0802&amp;qid=1641802763889" TargetMode="External"/><Relationship Id="rId110" Type="http://schemas.openxmlformats.org/officeDocument/2006/relationships/hyperlink" Target="https://eur-lex.europa.eu/legal-content/EN/TXT/?uri=OJ:L_202302413" TargetMode="External"/><Relationship Id="rId115" Type="http://schemas.openxmlformats.org/officeDocument/2006/relationships/hyperlink" Target="https://environment.ec.europa.eu/system/files/2022-10/Proposal%20for%20a%20Directive%20concerning%20urban%20wastewater%20treatment%20%28recast%29.pdf" TargetMode="External"/><Relationship Id="rId131" Type="http://schemas.openxmlformats.org/officeDocument/2006/relationships/hyperlink" Target="https://eur-lex.europa.eu/legal-content/EN/TXT/?qid=1590574123338&amp;uri=CELEX%3A52020DC0380" TargetMode="External"/><Relationship Id="rId136" Type="http://schemas.openxmlformats.org/officeDocument/2006/relationships/hyperlink" Target="https://eur-lex.europa.eu/legal-content/EN/TXT/?qid=1590574123338&amp;uri=CELEX%3A52020DC0380" TargetMode="External"/><Relationship Id="rId157" Type="http://schemas.openxmlformats.org/officeDocument/2006/relationships/hyperlink" Target="https://eur-lex.europa.eu/eli/reg/2023/1804/oj" TargetMode="External"/><Relationship Id="rId178" Type="http://schemas.openxmlformats.org/officeDocument/2006/relationships/hyperlink" Target="https://environment.ec.europa.eu/system/files/2022-10/Proposal%20for%20a%20Directive%20concerning%20urban%20wastewater%20treatment%20%28recast%29.pdf" TargetMode="External"/><Relationship Id="rId61" Type="http://schemas.openxmlformats.org/officeDocument/2006/relationships/hyperlink" Target="https://environment.ec.europa.eu/publications/proposal-targeted-revision-waste-framework-directive_en" TargetMode="External"/><Relationship Id="rId82" Type="http://schemas.openxmlformats.org/officeDocument/2006/relationships/hyperlink" Target="https://eur-lex.europa.eu/legal-content/EN/TXT/?uri=CELEX%3A52021DC0572" TargetMode="External"/><Relationship Id="rId152" Type="http://schemas.openxmlformats.org/officeDocument/2006/relationships/hyperlink" Target="https://eur-lex.europa.eu/legal-content/EN/TXT/?uri=COM%3A2022%3A230%3AFIN" TargetMode="External"/><Relationship Id="rId173" Type="http://schemas.openxmlformats.org/officeDocument/2006/relationships/hyperlink" Target="https://data.consilium.europa.eu/doc/document/PE-2-2023-INIT/en/pdf" TargetMode="External"/><Relationship Id="rId19" Type="http://schemas.openxmlformats.org/officeDocument/2006/relationships/hyperlink" Target="https://ec.europa.eu/info/law/better-regulation/have-your-say/initiatives/12789-Inland-waterway-transport-NAIADES-III-action-plan-2021-2027_en" TargetMode="External"/><Relationship Id="rId14" Type="http://schemas.openxmlformats.org/officeDocument/2006/relationships/hyperlink" Target="https://eur-lex.europa.eu/eli/dir/2019/904/oj" TargetMode="External"/><Relationship Id="rId30" Type="http://schemas.openxmlformats.org/officeDocument/2006/relationships/hyperlink" Target="https://eur-lex.europa.eu/legal-content/EN/TXT/?uri=CELEX%3A52022PC0157" TargetMode="External"/><Relationship Id="rId35" Type="http://schemas.openxmlformats.org/officeDocument/2006/relationships/hyperlink" Target="https://eur-lex.europa.eu/legal-content/EN/TXT/?uri=CELEX:52020DC0381" TargetMode="External"/><Relationship Id="rId56" Type="http://schemas.openxmlformats.org/officeDocument/2006/relationships/hyperlink" Target="https://commission.europa.eu/system/files/2023-07/Communication%20on%20Sustainable%20Use%20of%20Natural%20Resources.pdf" TargetMode="External"/><Relationship Id="rId77" Type="http://schemas.openxmlformats.org/officeDocument/2006/relationships/hyperlink" Target="https://knowledge4policy.ec.europa.eu/news/european-commission-proposes-introduction-ecosystem-accounts_en" TargetMode="External"/><Relationship Id="rId100" Type="http://schemas.openxmlformats.org/officeDocument/2006/relationships/hyperlink" Target="https://energy.ec.europa.eu/system/files/2023-10/COM_2023_668_1_EN_ACT_part1_v7.pdf" TargetMode="External"/><Relationship Id="rId105" Type="http://schemas.openxmlformats.org/officeDocument/2006/relationships/hyperlink" Target="https://eur-lex.europa.eu/legal-content/EN/TXT/?uri=OJ:L_202302413" TargetMode="External"/><Relationship Id="rId126" Type="http://schemas.openxmlformats.org/officeDocument/2006/relationships/hyperlink" Target="https://eur-lex.europa.eu/legal-content/EN/TXT/HTML/?uri=CELEX:52021DC0400" TargetMode="External"/><Relationship Id="rId147" Type="http://schemas.openxmlformats.org/officeDocument/2006/relationships/hyperlink" Target="https://environment.ec.europa.eu/topics/nature-and-biodiversity/nature-restoration-law_en" TargetMode="External"/><Relationship Id="rId168" Type="http://schemas.openxmlformats.org/officeDocument/2006/relationships/hyperlink" Target="https://eur-lex.europa.eu/legal-content/EN/TXT/PDF/?uri=CONSIL:ST_15907_2023_INIT" TargetMode="External"/><Relationship Id="rId8" Type="http://schemas.openxmlformats.org/officeDocument/2006/relationships/hyperlink" Target="https://eur-lex.europa.eu/eli/reg/2022/869/oj" TargetMode="External"/><Relationship Id="rId51" Type="http://schemas.openxmlformats.org/officeDocument/2006/relationships/hyperlink" Target="https://eur-lex.europa.eu/eli/reg/2023/857" TargetMode="External"/><Relationship Id="rId72" Type="http://schemas.openxmlformats.org/officeDocument/2006/relationships/hyperlink" Target="https://oceans-and-fisheries.ec.europa.eu/system/files/2023-02/COM-2023-100_en.pdf" TargetMode="External"/><Relationship Id="rId93" Type="http://schemas.openxmlformats.org/officeDocument/2006/relationships/hyperlink" Target="https://eur-lex.europa.eu/legal-content/EN/TXT/?uri=CELEX%3A52021DC0699" TargetMode="External"/><Relationship Id="rId98" Type="http://schemas.openxmlformats.org/officeDocument/2006/relationships/hyperlink" Target="https://eur-lex.europa.eu/legal-content/en/TXT/?uri=CELEX%3A52020DC0575" TargetMode="External"/><Relationship Id="rId121" Type="http://schemas.openxmlformats.org/officeDocument/2006/relationships/hyperlink" Target="https://eur-lex.europa.eu/eli/reg/2022/869/oj" TargetMode="External"/><Relationship Id="rId142" Type="http://schemas.openxmlformats.org/officeDocument/2006/relationships/hyperlink" Target="https://eur-lex.europa.eu/legal-content/EN/TXT/?qid=1590574123338&amp;uri=CELEX%3A52020DC0380" TargetMode="External"/><Relationship Id="rId163" Type="http://schemas.openxmlformats.org/officeDocument/2006/relationships/hyperlink" Target="https://eur-lex.europa.eu/legal-content/EN/TXT/?uri=CELEX%3A32023R1805" TargetMode="External"/><Relationship Id="rId184" Type="http://schemas.openxmlformats.org/officeDocument/2006/relationships/hyperlink" Target="https://eur-lex.europa.eu/legal-content/EN/TXT/HTML/?uri=CELEX:52021DC0400" TargetMode="External"/><Relationship Id="rId3" Type="http://schemas.openxmlformats.org/officeDocument/2006/relationships/hyperlink" Target="https://eur-lex.europa.eu/eli/reg/2023/956" TargetMode="External"/><Relationship Id="rId25" Type="http://schemas.openxmlformats.org/officeDocument/2006/relationships/hyperlink" Target="https://eur-lex.europa.eu/legal-content/EN/TXT/?qid=1590574123338&amp;uri=CELEX%3A52020DC0380" TargetMode="External"/><Relationship Id="rId46" Type="http://schemas.openxmlformats.org/officeDocument/2006/relationships/hyperlink" Target="https://eur-lex.europa.eu/legal-content/EN/TXT/?uri=CELEX%3A52023PC0161" TargetMode="External"/><Relationship Id="rId67" Type="http://schemas.openxmlformats.org/officeDocument/2006/relationships/hyperlink" Target="https://eur-lex.europa.eu/legal-content/EN/TXT/HTML/?uri=CELEX:52021DC0400" TargetMode="External"/><Relationship Id="rId116" Type="http://schemas.openxmlformats.org/officeDocument/2006/relationships/hyperlink" Target="https://environment.ec.europa.eu/system/files/2022-10/Proposal%20for%20a%20Directive%20concerning%20urban%20wastewater%20treatment%20%28recast%29.pdf" TargetMode="External"/><Relationship Id="rId137" Type="http://schemas.openxmlformats.org/officeDocument/2006/relationships/hyperlink" Target="https://eur-lex.europa.eu/legal-content/EN/TXT/?qid=1590574123338&amp;uri=CELEX%3A52020DC0380" TargetMode="External"/><Relationship Id="rId158" Type="http://schemas.openxmlformats.org/officeDocument/2006/relationships/hyperlink" Target="https://eur-lex.europa.eu/eli/reg/2023/1804/oj" TargetMode="External"/><Relationship Id="rId20" Type="http://schemas.openxmlformats.org/officeDocument/2006/relationships/hyperlink" Target="https://ec.europa.eu/info/law/better-regulation/have-your-say/initiatives/12438-Sustainable-and-Smart-Mobility-Strategy_en" TargetMode="External"/><Relationship Id="rId41" Type="http://schemas.openxmlformats.org/officeDocument/2006/relationships/hyperlink" Target="https://eur-lex.europa.eu/legal-content/EN/TXT/?uri=CELEX%3A32019R1241" TargetMode="External"/><Relationship Id="rId62" Type="http://schemas.openxmlformats.org/officeDocument/2006/relationships/hyperlink" Target="https://environment.ec.europa.eu/system/files/2023-07/Proposal%20for%20a%20DIRECTIVE%20OF%20THE%20EUROPEAN%20PARLIAMENT%20AND%20OF%20THE%20COUNCIL%20on%20Soil%20Monitoring%20and%20Resilience_COM_2023_416_final.pdf" TargetMode="External"/><Relationship Id="rId83" Type="http://schemas.openxmlformats.org/officeDocument/2006/relationships/hyperlink" Target="https://eur-lex.europa.eu/legal-content/EN/TXT/?uri=CELEX%3A52021DC0699" TargetMode="External"/><Relationship Id="rId88" Type="http://schemas.openxmlformats.org/officeDocument/2006/relationships/hyperlink" Target="https://eur-lex.europa.eu/legal-content/EN/TXT/?uri=CELEX%3A52021PC0802&amp;qid=1641802763889" TargetMode="External"/><Relationship Id="rId111" Type="http://schemas.openxmlformats.org/officeDocument/2006/relationships/hyperlink" Target="https://eur-lex.europa.eu/legal-content/EN/TXT/?uri=OJ:L_202302413" TargetMode="External"/><Relationship Id="rId132" Type="http://schemas.openxmlformats.org/officeDocument/2006/relationships/hyperlink" Target="https://eur-lex.europa.eu/legal-content/EN/TXT/?qid=1590574123338&amp;uri=CELEX%3A52020DC0380" TargetMode="External"/><Relationship Id="rId153" Type="http://schemas.openxmlformats.org/officeDocument/2006/relationships/hyperlink" Target="https://eur-lex.europa.eu/legal-content/EN/TXT/?uri=CELEX:52021PC0805R(01)&amp;qid=1700821417891" TargetMode="External"/><Relationship Id="rId174" Type="http://schemas.openxmlformats.org/officeDocument/2006/relationships/hyperlink" Target="https://eur-lex.europa.eu/legal-content/EN/TXT/?uri=OJ:L_202302413" TargetMode="External"/><Relationship Id="rId179" Type="http://schemas.openxmlformats.org/officeDocument/2006/relationships/hyperlink" Target="https://eur-lex.europa.eu/legal-content/EN/TXT/?uri=COM%3A2022%3A542%3AFIN" TargetMode="External"/><Relationship Id="rId15" Type="http://schemas.openxmlformats.org/officeDocument/2006/relationships/hyperlink" Target="https://eur-lex.europa.eu/legal-content/EN/TXT/?uri=CELEX:02012L0019-20180704" TargetMode="External"/><Relationship Id="rId36" Type="http://schemas.openxmlformats.org/officeDocument/2006/relationships/hyperlink" Target="https://eur-lex.europa.eu/legal-content/EN/TXT/?uri=CELEX%3A52021PC0802&amp;qid=1641802763889" TargetMode="External"/><Relationship Id="rId57" Type="http://schemas.openxmlformats.org/officeDocument/2006/relationships/hyperlink" Target="https://commission.europa.eu/system/files/2023-07/Communication%20on%20Sustainable%20Use%20of%20Natural%20Resources.pdf" TargetMode="External"/><Relationship Id="rId106" Type="http://schemas.openxmlformats.org/officeDocument/2006/relationships/hyperlink" Target="https://eur-lex.europa.eu/legal-content/EN/TXT/?uri=OJ:L_202302413" TargetMode="External"/><Relationship Id="rId127" Type="http://schemas.openxmlformats.org/officeDocument/2006/relationships/hyperlink" Target="https://eur-lex.europa.eu/legal-content/EN/TXT/HTML/?uri=CELEX:52021DC0400" TargetMode="External"/><Relationship Id="rId10" Type="http://schemas.openxmlformats.org/officeDocument/2006/relationships/hyperlink" Target="https://eur-lex.europa.eu/legal-content/EN/TXT/?qid=1593086905382&amp;uri=CELEX%3A52020DC0102" TargetMode="External"/><Relationship Id="rId31" Type="http://schemas.openxmlformats.org/officeDocument/2006/relationships/hyperlink" Target="https://eur-lex.europa.eu/legal-content/EN/TXT/?uri=COM:2021:240:FIN" TargetMode="External"/><Relationship Id="rId52" Type="http://schemas.openxmlformats.org/officeDocument/2006/relationships/hyperlink" Target="https://www.consilium.europa.eu/en/press/press-releases/2023/03/10/council-and-parliament-strike-deal-on-energy-efficiency-directive/" TargetMode="External"/><Relationship Id="rId73" Type="http://schemas.openxmlformats.org/officeDocument/2006/relationships/hyperlink" Target="https://eur-lex.europa.eu/legal-content/EN/TXT/?uri=OJ%3AJOL_2023_231_R_0001&amp;qid=1695186598766" TargetMode="External"/><Relationship Id="rId78" Type="http://schemas.openxmlformats.org/officeDocument/2006/relationships/hyperlink" Target="https://eur-lex.europa.eu/legal-content/EN/TXT/?uri=CELEX%3A52021DC0572" TargetMode="External"/><Relationship Id="rId94" Type="http://schemas.openxmlformats.org/officeDocument/2006/relationships/hyperlink" Target="https://eur-lex.europa.eu/legal-content/EN/TXT/?uri=OJ:L_202302413" TargetMode="External"/><Relationship Id="rId99" Type="http://schemas.openxmlformats.org/officeDocument/2006/relationships/hyperlink" Target="https://energy.ec.europa.eu/system/files/2023-10/COM_2023_669_1_EN_ACT_part1_v8.pdf" TargetMode="External"/><Relationship Id="rId101" Type="http://schemas.openxmlformats.org/officeDocument/2006/relationships/hyperlink" Target="https://eur-lex.europa.eu/legal-content/EN/TXT/?uri=OJ:L_202302413" TargetMode="External"/><Relationship Id="rId122" Type="http://schemas.openxmlformats.org/officeDocument/2006/relationships/hyperlink" Target="https://eur-lex.europa.eu/legal-content/EN/TXT/HTML/?uri=CELEX:32019R0631" TargetMode="External"/><Relationship Id="rId143" Type="http://schemas.openxmlformats.org/officeDocument/2006/relationships/hyperlink" Target="https://eur-lex.europa.eu/legal-content/EN/TXT/?qid=1590574123338&amp;uri=CELEX%3A52020DC0380" TargetMode="External"/><Relationship Id="rId148" Type="http://schemas.openxmlformats.org/officeDocument/2006/relationships/hyperlink" Target="https://environment.ec.europa.eu/publications/proposal-targeted-revision-waste-framework-directive_en" TargetMode="External"/><Relationship Id="rId164" Type="http://schemas.openxmlformats.org/officeDocument/2006/relationships/hyperlink" Target="https://eur-lex.europa.eu/legal-content/en/ALL/?uri=CELEX%3A52021PC0561" TargetMode="External"/><Relationship Id="rId169" Type="http://schemas.openxmlformats.org/officeDocument/2006/relationships/hyperlink" Target="https://eur-lex.europa.eu/legal-content/EN/TXT/?uri=CELEX%3A52020DC0301" TargetMode="External"/><Relationship Id="rId185" Type="http://schemas.openxmlformats.org/officeDocument/2006/relationships/vmlDrawing" Target="../drawings/vmlDrawing2.vml"/><Relationship Id="rId4" Type="http://schemas.openxmlformats.org/officeDocument/2006/relationships/hyperlink" Target="https://eur-lex.europa.eu/legal-content/EN/TXT/?qid=1600339518571&amp;uri=COM%3A2020%3A564%3AFIN" TargetMode="External"/><Relationship Id="rId9" Type="http://schemas.openxmlformats.org/officeDocument/2006/relationships/hyperlink" Target="https://commission.europa.eu/system/files/2021-05/communication-industrial-strategy-update-2020_en.pdf" TargetMode="External"/><Relationship Id="rId180" Type="http://schemas.openxmlformats.org/officeDocument/2006/relationships/hyperlink" Target="https://eur-lex.europa.eu/legal-content/EN/TXT/?uri=COM%3A2022%3A542%3AFIN" TargetMode="External"/><Relationship Id="rId26" Type="http://schemas.openxmlformats.org/officeDocument/2006/relationships/hyperlink" Target="https://eur-lex.europa.eu/legal-content/EN/TXT/?uri=CELEX%3A52021DC0572" TargetMode="External"/><Relationship Id="rId47" Type="http://schemas.openxmlformats.org/officeDocument/2006/relationships/hyperlink" Target="https://eur-lex.europa.eu/legal-content/EN/TXT/?uri=CELEX%3A52023PC0160" TargetMode="External"/><Relationship Id="rId68" Type="http://schemas.openxmlformats.org/officeDocument/2006/relationships/hyperlink" Target="https://eur-lex.europa.eu/legal-content/EN/TXT/?uri=CELEX%3A52021DC0699" TargetMode="External"/><Relationship Id="rId89" Type="http://schemas.openxmlformats.org/officeDocument/2006/relationships/hyperlink" Target="https://eur-lex.europa.eu/legal-content/EN/TXT/?uri=CELEX%3A52021PC0802&amp;qid=1641802763889" TargetMode="External"/><Relationship Id="rId112" Type="http://schemas.openxmlformats.org/officeDocument/2006/relationships/hyperlink" Target="https://eur-lex.europa.eu/legal-content/EN/TXT/?uri=OJ:L_202302413" TargetMode="External"/><Relationship Id="rId133" Type="http://schemas.openxmlformats.org/officeDocument/2006/relationships/hyperlink" Target="https://eur-lex.europa.eu/legal-content/EN/TXT/?qid=1590574123338&amp;uri=CELEX%3A52020DC0380" TargetMode="External"/><Relationship Id="rId154" Type="http://schemas.openxmlformats.org/officeDocument/2006/relationships/hyperlink" Target="https://eur-lex.europa.eu/eli/reg/2023/1804/oj" TargetMode="External"/><Relationship Id="rId175" Type="http://schemas.openxmlformats.org/officeDocument/2006/relationships/hyperlink" Target="https://eur-lex.europa.eu/eli/dir/2020/2184/oj" TargetMode="External"/><Relationship Id="rId16" Type="http://schemas.openxmlformats.org/officeDocument/2006/relationships/hyperlink" Target="https://ec.europa.eu/info/law/better-regulation/have-your-say/initiatives/12438-Sustainable-and-Smart-Mobility-Strategy_en" TargetMode="External"/><Relationship Id="rId37" Type="http://schemas.openxmlformats.org/officeDocument/2006/relationships/hyperlink" Target="https://eur-lex.europa.eu/eli/reg/2023/839/oj" TargetMode="External"/><Relationship Id="rId58" Type="http://schemas.openxmlformats.org/officeDocument/2006/relationships/hyperlink" Target="https://food.ec.europa.eu/system/files/2023-07/prm_leg_future_reg_frm.pdf" TargetMode="External"/><Relationship Id="rId79" Type="http://schemas.openxmlformats.org/officeDocument/2006/relationships/hyperlink" Target="https://eur-lex.europa.eu/legal-content/EN/TXT/?uri=CELEX%3A52021DC0572" TargetMode="External"/><Relationship Id="rId102" Type="http://schemas.openxmlformats.org/officeDocument/2006/relationships/hyperlink" Target="https://eur-lex.europa.eu/legal-content/EN/TXT/?uri=OJ:L_202302413" TargetMode="External"/><Relationship Id="rId123" Type="http://schemas.openxmlformats.org/officeDocument/2006/relationships/hyperlink" Target="https://transport.ec.europa.eu/system/files/2023-11/COM_2023_702_1.pdf" TargetMode="External"/><Relationship Id="rId144" Type="http://schemas.openxmlformats.org/officeDocument/2006/relationships/hyperlink" Target="https://eur-lex.europa.eu/legal-content/EN/TXT/?qid=1590574123338&amp;uri=CELEX%3A52020DC0380" TargetMode="External"/><Relationship Id="rId90" Type="http://schemas.openxmlformats.org/officeDocument/2006/relationships/hyperlink" Target="https://eur-lex.europa.eu/legal-content/EN/TXT/?uri=CELEX%3A52021PC0802&amp;qid=1641802763889" TargetMode="External"/><Relationship Id="rId165" Type="http://schemas.openxmlformats.org/officeDocument/2006/relationships/hyperlink" Target="https://eur-lex.europa.eu/legal-content/en/ALL/?uri=CELEX%3A52021PC0561" TargetMode="External"/><Relationship Id="rId186" Type="http://schemas.openxmlformats.org/officeDocument/2006/relationships/comments" Target="../comments2.xml"/><Relationship Id="rId27" Type="http://schemas.openxmlformats.org/officeDocument/2006/relationships/hyperlink" Target="https://research-and-innovation.ec.europa.eu/system/files/2022-12/Commission%20recommendation%20-%20establishing%20a%20European%20assessment%20framework%20for%20safe%20and%20sustainable%20by%20design.PDF" TargetMode="External"/><Relationship Id="rId48" Type="http://schemas.openxmlformats.org/officeDocument/2006/relationships/hyperlink" Target="https://eur-lex.europa.eu/legal-content/EN/TXT/?qid=1590574123338&amp;uri=CELEX%3A52020DC0380" TargetMode="External"/><Relationship Id="rId69" Type="http://schemas.openxmlformats.org/officeDocument/2006/relationships/hyperlink" Target="https://eur-lex.europa.eu/legal-content/EN/TXT/?uri=CELEX%3A32019R1241" TargetMode="External"/><Relationship Id="rId113" Type="http://schemas.openxmlformats.org/officeDocument/2006/relationships/hyperlink" Target="https://eur-lex.europa.eu/legal-content/EN/TXT/?uri=CELEX%3A52022PC0541" TargetMode="External"/><Relationship Id="rId134" Type="http://schemas.openxmlformats.org/officeDocument/2006/relationships/hyperlink" Target="https://eur-lex.europa.eu/legal-content/EN/TXT/?qid=1590574123338&amp;uri=CELEX%3A52020DC0380" TargetMode="External"/><Relationship Id="rId80" Type="http://schemas.openxmlformats.org/officeDocument/2006/relationships/hyperlink" Target="https://eur-lex.europa.eu/legal-content/EN/TXT/?uri=CELEX%3A52021DC0572" TargetMode="External"/><Relationship Id="rId155" Type="http://schemas.openxmlformats.org/officeDocument/2006/relationships/hyperlink" Target="https://eur-lex.europa.eu/eli/reg/2023/1804/oj" TargetMode="External"/><Relationship Id="rId176" Type="http://schemas.openxmlformats.org/officeDocument/2006/relationships/hyperlink" Target="https://eur-lex.europa.eu/legal-content/EN/TXT/?uri=CELEX%3A32021R1119" TargetMode="External"/><Relationship Id="rId17" Type="http://schemas.openxmlformats.org/officeDocument/2006/relationships/hyperlink" Target="https://transport.ec.europa.eu/system/files/2021-12/com_2021_811_the-new-eu-urban-mobility.pdf" TargetMode="External"/><Relationship Id="rId38" Type="http://schemas.openxmlformats.org/officeDocument/2006/relationships/hyperlink" Target="https://eur-lex.europa.eu/legal-content/EN/TXT/?qid=1583933814386&amp;uri=COM:2020:98:FIN" TargetMode="External"/><Relationship Id="rId59" Type="http://schemas.openxmlformats.org/officeDocument/2006/relationships/hyperlink" Target="https://food.ec.europa.eu/system/files/2023-07/prm_leg_future_reg_prm.pdf" TargetMode="External"/><Relationship Id="rId103" Type="http://schemas.openxmlformats.org/officeDocument/2006/relationships/hyperlink" Target="https://eur-lex.europa.eu/legal-content/EN/TXT/?uri=OJ:L_202302413" TargetMode="External"/><Relationship Id="rId124" Type="http://schemas.openxmlformats.org/officeDocument/2006/relationships/hyperlink" Target="https://eur-lex.europa.eu/legal-content/EN/TXT/HTML/?uri=CELEX:52021DC0400" TargetMode="External"/><Relationship Id="rId70" Type="http://schemas.openxmlformats.org/officeDocument/2006/relationships/hyperlink" Target="https://eur-lex.europa.eu/eli/reg/2023/839/oj" TargetMode="External"/><Relationship Id="rId91" Type="http://schemas.openxmlformats.org/officeDocument/2006/relationships/hyperlink" Target="https://eur-lex.europa.eu/legal-content/EN/TXT/?uri=COM:2021:240:FIN" TargetMode="External"/><Relationship Id="rId145" Type="http://schemas.openxmlformats.org/officeDocument/2006/relationships/hyperlink" Target="https://eur-lex.europa.eu/legal-content/EN/TXT/?qid=1590574123338&amp;uri=CELEX%3A52020DC0380" TargetMode="External"/><Relationship Id="rId166" Type="http://schemas.openxmlformats.org/officeDocument/2006/relationships/hyperlink" Target="https://eur-lex.europa.eu/legal-content/EN/TXT/?uri=CELEX%3A52021PC0562" TargetMode="External"/><Relationship Id="rId1" Type="http://schemas.openxmlformats.org/officeDocument/2006/relationships/hyperlink" Target="https://eur-lex.europa.eu/legal-content/EN/TXT/?uri=CELEX%3A32021R1119" TargetMode="External"/><Relationship Id="rId28" Type="http://schemas.openxmlformats.org/officeDocument/2006/relationships/hyperlink" Target="https://eur-lex.europa.eu/legal-content/EN/TXT/?uri=CELEX%3A52021DC0699" TargetMode="External"/><Relationship Id="rId49" Type="http://schemas.openxmlformats.org/officeDocument/2006/relationships/hyperlink" Target="https://ec.europa.eu/commission/presscorner/detail/en/ip_23_1813" TargetMode="External"/><Relationship Id="rId114" Type="http://schemas.openxmlformats.org/officeDocument/2006/relationships/hyperlink" Target="https://environment.ec.europa.eu/system/files/2022-10/Proposal%20for%20a%20Directive%20concerning%20urban%20wastewater%20treatment%20%28recast%29.pdf" TargetMode="External"/><Relationship Id="rId60" Type="http://schemas.openxmlformats.org/officeDocument/2006/relationships/hyperlink" Target="https://food.ec.europa.eu/system/files/2023-07/prm_leg_future_reg_frm.pdf" TargetMode="External"/><Relationship Id="rId81" Type="http://schemas.openxmlformats.org/officeDocument/2006/relationships/hyperlink" Target="https://eur-lex.europa.eu/legal-content/EN/TXT/?uri=CELEX%3A52021DC0572" TargetMode="External"/><Relationship Id="rId135" Type="http://schemas.openxmlformats.org/officeDocument/2006/relationships/hyperlink" Target="https://eur-lex.europa.eu/legal-content/EN/TXT/?qid=1590574123338&amp;uri=CELEX%3A52020DC0380" TargetMode="External"/><Relationship Id="rId156" Type="http://schemas.openxmlformats.org/officeDocument/2006/relationships/hyperlink" Target="https://eur-lex.europa.eu/eli/reg/2023/1804/oj" TargetMode="External"/><Relationship Id="rId177" Type="http://schemas.openxmlformats.org/officeDocument/2006/relationships/hyperlink" Target="https://eur-lex.europa.eu/legal-content/EN/TXT/?uri=CELEX%3A52021PC0802&amp;qid=1641802763889" TargetMode="External"/></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13" Type="http://schemas.openxmlformats.org/officeDocument/2006/relationships/hyperlink" Target="https://joint-research-centre.ec.europa.eu/jrc-research-portfolios/industrial-transformations_en" TargetMode="External"/><Relationship Id="rId18" Type="http://schemas.openxmlformats.org/officeDocument/2006/relationships/hyperlink" Target="https://joint-research-centre.ec.europa.eu/jrc-research-portfolios/earth-observation_en" TargetMode="External"/><Relationship Id="rId26" Type="http://schemas.openxmlformats.org/officeDocument/2006/relationships/hyperlink" Target="https://joint-research-centre.ec.europa.eu/jrc-research-portfolios/risks-and-opportunities-future_en" TargetMode="External"/><Relationship Id="rId3" Type="http://schemas.openxmlformats.org/officeDocument/2006/relationships/hyperlink" Target="https://joint-research-centre.ec.europa.eu/jrc-research-portfolios/hydrogen_en" TargetMode="External"/><Relationship Id="rId21" Type="http://schemas.openxmlformats.org/officeDocument/2006/relationships/hyperlink" Target="https://joint-research-centre.ec.europa.eu/jrc-research-portfolios/education-skills-and-jobs_en" TargetMode="External"/><Relationship Id="rId34" Type="http://schemas.openxmlformats.org/officeDocument/2006/relationships/printerSettings" Target="../printerSettings/printerSettings3.bin"/><Relationship Id="rId7" Type="http://schemas.openxmlformats.org/officeDocument/2006/relationships/hyperlink" Target="https://joint-research-centre.ec.europa.eu/jrc-research-portfolios/cities-and-buildings_en" TargetMode="External"/><Relationship Id="rId12" Type="http://schemas.openxmlformats.org/officeDocument/2006/relationships/hyperlink" Target="https://joint-research-centre.ec.europa.eu/jrc-research-portfolios/sustainable-materials_en" TargetMode="External"/><Relationship Id="rId17" Type="http://schemas.openxmlformats.org/officeDocument/2006/relationships/hyperlink" Target="https://joint-research-centre.ec.europa.eu/jrc-research-portfolios/data-science-and-policy_en" TargetMode="External"/><Relationship Id="rId25" Type="http://schemas.openxmlformats.org/officeDocument/2006/relationships/hyperlink" Target="https://joint-research-centre.ec.europa.eu/jrc-research-portfolios/climate-neutrality_en" TargetMode="External"/><Relationship Id="rId33" Type="http://schemas.openxmlformats.org/officeDocument/2006/relationships/hyperlink" Target="https://joint-research-centre.ec.europa.eu/jrc-research-portfolios/innovative-policymaking_en" TargetMode="External"/><Relationship Id="rId2" Type="http://schemas.openxmlformats.org/officeDocument/2006/relationships/hyperlink" Target="https://joint-research-centre.ec.europa.eu/jrc-research-portfolios/energy-solutions_en" TargetMode="External"/><Relationship Id="rId16" Type="http://schemas.openxmlformats.org/officeDocument/2006/relationships/hyperlink" Target="https://joint-research-centre.ec.europa.eu/jrc-research-portfolios/cybersecurity_en" TargetMode="External"/><Relationship Id="rId20" Type="http://schemas.openxmlformats.org/officeDocument/2006/relationships/hyperlink" Target="https://joint-research-centre.ec.europa.eu/jrc-research-portfolios/inclusive-and-resilient-society_en" TargetMode="External"/><Relationship Id="rId29" Type="http://schemas.openxmlformats.org/officeDocument/2006/relationships/hyperlink" Target="https://joint-research-centre.ec.europa.eu/jrc-research-portfolios/cancer-and-non-communicable-diseases_en" TargetMode="External"/><Relationship Id="rId1" Type="http://schemas.openxmlformats.org/officeDocument/2006/relationships/hyperlink" Target="https://joint-research-centre.ec.europa.eu/jrc-research-portfolios/green-transitions_en" TargetMode="External"/><Relationship Id="rId6" Type="http://schemas.openxmlformats.org/officeDocument/2006/relationships/hyperlink" Target="https://joint-research-centre.ec.europa.eu/jrc-research-portfolios/mobility_en" TargetMode="External"/><Relationship Id="rId11" Type="http://schemas.openxmlformats.org/officeDocument/2006/relationships/hyperlink" Target="https://joint-research-centre.ec.europa.eu/jrc-research-portfolios/sustainable-food-systems_en" TargetMode="External"/><Relationship Id="rId24" Type="http://schemas.openxmlformats.org/officeDocument/2006/relationships/hyperlink" Target="https://joint-research-centre.ec.europa.eu/jrc-research-portfolios/international-cooperation-sustainable-and-trusted-connections_en" TargetMode="External"/><Relationship Id="rId32" Type="http://schemas.openxmlformats.org/officeDocument/2006/relationships/hyperlink" Target="https://joint-research-centre.ec.europa.eu/jrc-research-portfolios/population-dynamics-and-migration_en" TargetMode="External"/><Relationship Id="rId5" Type="http://schemas.openxmlformats.org/officeDocument/2006/relationships/hyperlink" Target="https://joint-research-centre.ec.europa.eu/jrc-research-portfolios/small-modular-reactors_en" TargetMode="External"/><Relationship Id="rId15" Type="http://schemas.openxmlformats.org/officeDocument/2006/relationships/hyperlink" Target="https://joint-research-centre.ec.europa.eu/jrc-research-portfolios/trustworthy-ai_en" TargetMode="External"/><Relationship Id="rId23" Type="http://schemas.openxmlformats.org/officeDocument/2006/relationships/hyperlink" Target="https://joint-research-centre.ec.europa.eu/jrc-research-portfolios/territorial-intelligence_en" TargetMode="External"/><Relationship Id="rId28" Type="http://schemas.openxmlformats.org/officeDocument/2006/relationships/hyperlink" Target="https://joint-research-centre.ec.europa.eu/jrc-research-portfolios/life-and-health-sciences_en" TargetMode="External"/><Relationship Id="rId10" Type="http://schemas.openxmlformats.org/officeDocument/2006/relationships/hyperlink" Target="https://joint-research-centre.ec.europa.eu/jrc-research-portfolios/healthy-biodiversity_en" TargetMode="External"/><Relationship Id="rId19" Type="http://schemas.openxmlformats.org/officeDocument/2006/relationships/hyperlink" Target="https://joint-research-centre.ec.europa.eu/jrc-research-portfolios/global-satellite-navigation-galileo_en" TargetMode="External"/><Relationship Id="rId31" Type="http://schemas.openxmlformats.org/officeDocument/2006/relationships/hyperlink" Target="https://joint-research-centre.ec.europa.eu/jrc-research-portfolios/nuclear-compliance-assurance_en" TargetMode="External"/><Relationship Id="rId4" Type="http://schemas.openxmlformats.org/officeDocument/2006/relationships/hyperlink" Target="https://joint-research-centre.ec.europa.eu/jrc-research-portfolios/safe-nuclear-technology_en" TargetMode="External"/><Relationship Id="rId9" Type="http://schemas.openxmlformats.org/officeDocument/2006/relationships/hyperlink" Target="https://joint-research-centre.ec.europa.eu/jrc-research-portfolios/zero-pollution_en" TargetMode="External"/><Relationship Id="rId14" Type="http://schemas.openxmlformats.org/officeDocument/2006/relationships/hyperlink" Target="https://joint-research-centre.ec.europa.eu/jrc-research-portfolios/digital-transition_en" TargetMode="External"/><Relationship Id="rId22" Type="http://schemas.openxmlformats.org/officeDocument/2006/relationships/hyperlink" Target="https://joint-research-centre.ec.europa.eu/jrc-research-portfolios/economic-governance_en" TargetMode="External"/><Relationship Id="rId27" Type="http://schemas.openxmlformats.org/officeDocument/2006/relationships/hyperlink" Target="https://joint-research-centre.ec.europa.eu/jrc-research-portfolios/health-crises-response_en" TargetMode="External"/><Relationship Id="rId30" Type="http://schemas.openxmlformats.org/officeDocument/2006/relationships/hyperlink" Target="https://joint-research-centre.ec.europa.eu/jrc-research-portfolios/science-security_en" TargetMode="External"/><Relationship Id="rId8" Type="http://schemas.openxmlformats.org/officeDocument/2006/relationships/hyperlink" Target="https://joint-research-centre.ec.europa.eu/jrc-research-portfolios/climate-neutrality_e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Z257"/>
  <sheetViews>
    <sheetView topLeftCell="A83" zoomScale="98" zoomScaleNormal="98" workbookViewId="0">
      <selection activeCell="A83" sqref="A83"/>
    </sheetView>
  </sheetViews>
  <sheetFormatPr baseColWidth="10" defaultColWidth="8.6640625" defaultRowHeight="14"/>
  <cols>
    <col min="1" max="1" width="115.83203125" style="3" customWidth="1"/>
    <col min="2" max="2" width="15.6640625" style="2" customWidth="1"/>
    <col min="3" max="3" width="33.33203125" style="1" customWidth="1"/>
    <col min="4" max="4" width="37.5" style="1" customWidth="1"/>
    <col min="5" max="5" width="33.6640625" style="1" customWidth="1"/>
    <col min="6" max="6" width="26.5" style="1" customWidth="1"/>
    <col min="7" max="16384" width="8.6640625" style="1"/>
  </cols>
  <sheetData>
    <row r="1" spans="1:5" ht="17" thickBot="1">
      <c r="A1" s="7" t="s">
        <v>0</v>
      </c>
    </row>
    <row r="2" spans="1:5" ht="16" thickTop="1">
      <c r="A2" s="3" t="s">
        <v>1</v>
      </c>
    </row>
    <row r="3" spans="1:5" ht="15">
      <c r="A3" s="3" t="s">
        <v>2</v>
      </c>
    </row>
    <row r="4" spans="1:5" ht="15">
      <c r="A4" s="3" t="s">
        <v>3</v>
      </c>
    </row>
    <row r="5" spans="1:5" ht="15">
      <c r="A5" s="3" t="s">
        <v>4</v>
      </c>
    </row>
    <row r="6" spans="1:5" ht="15">
      <c r="A6" s="3" t="s">
        <v>5</v>
      </c>
    </row>
    <row r="7" spans="1:5" ht="15">
      <c r="A7" s="3" t="s">
        <v>6</v>
      </c>
    </row>
    <row r="8" spans="1:5" ht="15">
      <c r="A8" s="3" t="s">
        <v>7</v>
      </c>
    </row>
    <row r="9" spans="1:5" ht="15">
      <c r="A9" s="3" t="s">
        <v>8</v>
      </c>
    </row>
    <row r="10" spans="1:5" ht="15">
      <c r="A10" s="3" t="s">
        <v>9</v>
      </c>
    </row>
    <row r="11" spans="1:5" ht="15">
      <c r="A11" s="3" t="s">
        <v>10</v>
      </c>
    </row>
    <row r="12" spans="1:5" ht="15">
      <c r="A12" s="3" t="s">
        <v>11</v>
      </c>
    </row>
    <row r="13" spans="1:5">
      <c r="A13" s="467"/>
      <c r="B13" s="467"/>
      <c r="C13" s="467"/>
      <c r="D13" s="467"/>
      <c r="E13" s="467"/>
    </row>
    <row r="14" spans="1:5">
      <c r="A14" s="467"/>
      <c r="B14" s="467"/>
      <c r="C14" s="467"/>
      <c r="D14" s="467"/>
      <c r="E14" s="467"/>
    </row>
    <row r="15" spans="1:5" ht="17" thickBot="1">
      <c r="A15" s="7" t="s">
        <v>12</v>
      </c>
    </row>
    <row r="16" spans="1:5" ht="17" thickTop="1">
      <c r="A16" s="6" t="str">
        <f>A2</f>
        <v>01_Agriculture</v>
      </c>
    </row>
    <row r="17" spans="1:1" ht="15">
      <c r="A17" s="3" t="s">
        <v>13</v>
      </c>
    </row>
    <row r="18" spans="1:1" ht="15">
      <c r="A18" s="3" t="s">
        <v>14</v>
      </c>
    </row>
    <row r="19" spans="1:1" ht="15">
      <c r="A19" s="3" t="s">
        <v>15</v>
      </c>
    </row>
    <row r="20" spans="1:1" ht="15">
      <c r="A20" s="3" t="s">
        <v>16</v>
      </c>
    </row>
    <row r="21" spans="1:1" ht="15">
      <c r="A21" s="3" t="s">
        <v>17</v>
      </c>
    </row>
    <row r="22" spans="1:1" ht="15">
      <c r="A22" s="3" t="s">
        <v>18</v>
      </c>
    </row>
    <row r="23" spans="1:1" ht="15">
      <c r="A23" s="3" t="s">
        <v>19</v>
      </c>
    </row>
    <row r="24" spans="1:1" ht="15">
      <c r="A24" s="3" t="s">
        <v>20</v>
      </c>
    </row>
    <row r="26" spans="1:1" ht="16">
      <c r="A26" s="6" t="str">
        <f>A3</f>
        <v>02_Climate</v>
      </c>
    </row>
    <row r="27" spans="1:1" ht="15">
      <c r="A27" s="3" t="s">
        <v>21</v>
      </c>
    </row>
    <row r="28" spans="1:1" ht="15">
      <c r="A28" s="3" t="s">
        <v>22</v>
      </c>
    </row>
    <row r="29" spans="1:1" ht="15">
      <c r="A29" s="3" t="s">
        <v>23</v>
      </c>
    </row>
    <row r="30" spans="1:1" ht="15">
      <c r="A30" s="3" t="s">
        <v>24</v>
      </c>
    </row>
    <row r="31" spans="1:1" ht="15">
      <c r="A31" s="3" t="s">
        <v>25</v>
      </c>
    </row>
    <row r="32" spans="1:1" ht="15">
      <c r="A32" s="3" t="s">
        <v>26</v>
      </c>
    </row>
    <row r="33" spans="1:1" ht="15">
      <c r="A33" s="3" t="s">
        <v>27</v>
      </c>
    </row>
    <row r="35" spans="1:1" ht="16">
      <c r="A35" s="6" t="str">
        <f>A4</f>
        <v>03_Energy</v>
      </c>
    </row>
    <row r="36" spans="1:1" ht="15">
      <c r="A36" s="3" t="s">
        <v>28</v>
      </c>
    </row>
    <row r="37" spans="1:1" ht="15">
      <c r="A37" s="3" t="s">
        <v>29</v>
      </c>
    </row>
    <row r="38" spans="1:1" ht="15">
      <c r="A38" s="3" t="s">
        <v>30</v>
      </c>
    </row>
    <row r="39" spans="1:1" ht="15">
      <c r="A39" s="3" t="s">
        <v>31</v>
      </c>
    </row>
    <row r="40" spans="1:1" ht="15">
      <c r="A40" s="3" t="s">
        <v>32</v>
      </c>
    </row>
    <row r="41" spans="1:1" ht="15">
      <c r="A41" s="3" t="s">
        <v>33</v>
      </c>
    </row>
    <row r="42" spans="1:1" ht="15">
      <c r="A42" s="3" t="s">
        <v>34</v>
      </c>
    </row>
    <row r="44" spans="1:1" ht="16">
      <c r="A44" s="6" t="str">
        <f>A5</f>
        <v>04_Environment and Oceans</v>
      </c>
    </row>
    <row r="45" spans="1:1" ht="15">
      <c r="A45" s="3" t="s">
        <v>35</v>
      </c>
    </row>
    <row r="46" spans="1:1" ht="15">
      <c r="A46" s="3" t="s">
        <v>36</v>
      </c>
    </row>
    <row r="47" spans="1:1" ht="15">
      <c r="A47" s="3" t="s">
        <v>37</v>
      </c>
    </row>
    <row r="48" spans="1:1" ht="15">
      <c r="A48" s="3" t="s">
        <v>38</v>
      </c>
    </row>
    <row r="49" spans="1:1" ht="15">
      <c r="A49" s="3" t="s">
        <v>39</v>
      </c>
    </row>
    <row r="50" spans="1:1" ht="15">
      <c r="A50" s="3" t="s">
        <v>40</v>
      </c>
    </row>
    <row r="51" spans="1:1" ht="15">
      <c r="A51" s="3" t="s">
        <v>41</v>
      </c>
    </row>
    <row r="52" spans="1:1" ht="15">
      <c r="A52" s="3" t="s">
        <v>42</v>
      </c>
    </row>
    <row r="53" spans="1:1" ht="15">
      <c r="A53" s="3" t="s">
        <v>43</v>
      </c>
    </row>
    <row r="54" spans="1:1" ht="15">
      <c r="A54" s="3" t="s">
        <v>44</v>
      </c>
    </row>
    <row r="55" spans="1:1" ht="15">
      <c r="A55" s="3" t="s">
        <v>45</v>
      </c>
    </row>
    <row r="56" spans="1:1" ht="15">
      <c r="A56" s="3" t="s">
        <v>46</v>
      </c>
    </row>
    <row r="58" spans="1:1" ht="16">
      <c r="A58" s="6" t="str">
        <f>A6</f>
        <v>05_Finance and Regional Development</v>
      </c>
    </row>
    <row r="59" spans="1:1" ht="15">
      <c r="A59" s="3" t="s">
        <v>47</v>
      </c>
    </row>
    <row r="60" spans="1:1" ht="15">
      <c r="A60" s="3" t="s">
        <v>48</v>
      </c>
    </row>
    <row r="61" spans="1:1" ht="15">
      <c r="A61" s="3" t="s">
        <v>49</v>
      </c>
    </row>
    <row r="62" spans="1:1" ht="15">
      <c r="A62" s="3" t="s">
        <v>50</v>
      </c>
    </row>
    <row r="63" spans="1:1" ht="15">
      <c r="A63" s="3" t="s">
        <v>51</v>
      </c>
    </row>
    <row r="64" spans="1:1" ht="15">
      <c r="A64" s="3" t="s">
        <v>52</v>
      </c>
    </row>
    <row r="65" spans="1:1" ht="15">
      <c r="A65" s="3" t="s">
        <v>53</v>
      </c>
    </row>
    <row r="67" spans="1:1" ht="16">
      <c r="A67" s="6" t="str">
        <f>A7</f>
        <v>06_Industry</v>
      </c>
    </row>
    <row r="68" spans="1:1" ht="15">
      <c r="A68" s="3" t="s">
        <v>54</v>
      </c>
    </row>
    <row r="69" spans="1:1" ht="15">
      <c r="A69" s="3" t="s">
        <v>55</v>
      </c>
    </row>
    <row r="70" spans="1:1" ht="15">
      <c r="A70" s="3" t="s">
        <v>56</v>
      </c>
    </row>
    <row r="71" spans="1:1" ht="15">
      <c r="A71" s="3" t="s">
        <v>57</v>
      </c>
    </row>
    <row r="72" spans="1:1" ht="15">
      <c r="A72" s="3" t="s">
        <v>58</v>
      </c>
    </row>
    <row r="73" spans="1:1" ht="15">
      <c r="A73" s="3" t="s">
        <v>59</v>
      </c>
    </row>
    <row r="74" spans="1:1" ht="15">
      <c r="A74" s="3" t="s">
        <v>60</v>
      </c>
    </row>
    <row r="76" spans="1:1" ht="16">
      <c r="A76" s="6" t="str">
        <f>A8</f>
        <v>07_REPowerEU Plan</v>
      </c>
    </row>
    <row r="77" spans="1:1" ht="15">
      <c r="A77" s="3" t="s">
        <v>61</v>
      </c>
    </row>
    <row r="79" spans="1:1" ht="16">
      <c r="A79" s="6" t="str">
        <f>A9</f>
        <v>08_Research and Innovation</v>
      </c>
    </row>
    <row r="80" spans="1:1" ht="15">
      <c r="A80" s="3" t="s">
        <v>62</v>
      </c>
    </row>
    <row r="82" spans="1:26" ht="16">
      <c r="A82" s="6" t="str">
        <f>A10</f>
        <v>09_Transport</v>
      </c>
    </row>
    <row r="83" spans="1:26" ht="15">
      <c r="A83" s="3" t="s">
        <v>63</v>
      </c>
    </row>
    <row r="84" spans="1:26" ht="15">
      <c r="A84" s="3" t="s">
        <v>64</v>
      </c>
    </row>
    <row r="85" spans="1:26">
      <c r="A85" s="467"/>
      <c r="B85" s="467"/>
      <c r="C85" s="467"/>
      <c r="D85" s="467"/>
      <c r="E85" s="467"/>
      <c r="F85" s="467"/>
      <c r="G85" s="467"/>
      <c r="H85" s="467"/>
      <c r="I85" s="467"/>
      <c r="J85" s="467"/>
      <c r="K85" s="467"/>
      <c r="L85" s="467"/>
      <c r="M85" s="467"/>
      <c r="N85" s="467"/>
      <c r="O85" s="467"/>
      <c r="P85" s="467"/>
      <c r="Q85" s="467"/>
      <c r="R85" s="467"/>
      <c r="S85" s="467"/>
      <c r="T85" s="467"/>
      <c r="U85" s="467"/>
      <c r="V85" s="467"/>
      <c r="W85" s="467"/>
      <c r="X85" s="467"/>
      <c r="Y85" s="467"/>
      <c r="Z85" s="467"/>
    </row>
    <row r="86" spans="1:26">
      <c r="A86" s="467"/>
      <c r="B86" s="467"/>
      <c r="C86" s="467"/>
      <c r="D86" s="467"/>
      <c r="E86" s="467"/>
      <c r="F86" s="467"/>
      <c r="G86" s="467"/>
      <c r="H86" s="467"/>
      <c r="I86" s="467"/>
      <c r="J86" s="467"/>
      <c r="K86" s="467"/>
      <c r="L86" s="467"/>
      <c r="M86" s="467"/>
      <c r="N86" s="467"/>
      <c r="O86" s="467"/>
      <c r="P86" s="467"/>
      <c r="Q86" s="467"/>
      <c r="R86" s="467"/>
      <c r="S86" s="467"/>
      <c r="T86" s="467"/>
      <c r="U86" s="467"/>
      <c r="V86" s="467"/>
      <c r="W86" s="467"/>
      <c r="X86" s="467"/>
      <c r="Y86" s="467"/>
      <c r="Z86" s="467"/>
    </row>
    <row r="87" spans="1:26" ht="17" thickBot="1">
      <c r="A87" s="7" t="s">
        <v>65</v>
      </c>
    </row>
    <row r="88" spans="1:26" ht="17" thickTop="1">
      <c r="A88" s="6" t="str">
        <f>A54</f>
        <v>04_J_Waste and Recycling</v>
      </c>
    </row>
    <row r="89" spans="1:26" ht="15">
      <c r="A89" s="3" t="s">
        <v>66</v>
      </c>
    </row>
    <row r="90" spans="1:26" ht="15">
      <c r="A90" s="3" t="s">
        <v>67</v>
      </c>
    </row>
    <row r="91" spans="1:26" ht="15">
      <c r="A91" s="3" t="s">
        <v>68</v>
      </c>
    </row>
    <row r="92" spans="1:26" ht="15">
      <c r="A92" s="3" t="s">
        <v>69</v>
      </c>
    </row>
    <row r="93" spans="1:26" ht="15">
      <c r="A93" s="3" t="s">
        <v>70</v>
      </c>
    </row>
    <row r="94" spans="1:26" ht="15">
      <c r="A94" s="3" t="s">
        <v>71</v>
      </c>
    </row>
    <row r="95" spans="1:26" ht="15">
      <c r="A95" s="3" t="s">
        <v>72</v>
      </c>
    </row>
    <row r="96" spans="1:26" ht="15">
      <c r="A96" s="3" t="s">
        <v>73</v>
      </c>
    </row>
    <row r="97" spans="1:26" ht="15">
      <c r="A97" s="3" t="s">
        <v>74</v>
      </c>
    </row>
    <row r="98" spans="1:26" ht="15">
      <c r="A98" s="3" t="s">
        <v>75</v>
      </c>
    </row>
    <row r="99" spans="1:26" ht="15">
      <c r="A99" s="3" t="s">
        <v>76</v>
      </c>
    </row>
    <row r="100" spans="1:26" ht="15">
      <c r="A100" s="3" t="s">
        <v>77</v>
      </c>
    </row>
    <row r="101" spans="1:26" ht="15">
      <c r="A101" s="3" t="s">
        <v>78</v>
      </c>
    </row>
    <row r="102" spans="1:26" ht="15">
      <c r="A102" s="3" t="s">
        <v>79</v>
      </c>
    </row>
    <row r="103" spans="1:26" ht="15">
      <c r="A103" s="3" t="s">
        <v>80</v>
      </c>
    </row>
    <row r="104" spans="1:26">
      <c r="A104" s="467"/>
      <c r="B104" s="467"/>
      <c r="C104" s="467"/>
      <c r="D104" s="467"/>
      <c r="E104" s="467"/>
      <c r="F104" s="467"/>
      <c r="G104" s="467"/>
      <c r="H104" s="467"/>
      <c r="I104" s="467"/>
      <c r="J104" s="467"/>
      <c r="K104" s="467"/>
      <c r="L104" s="467"/>
      <c r="M104" s="467"/>
      <c r="N104" s="467"/>
      <c r="O104" s="467"/>
      <c r="P104" s="467"/>
      <c r="Q104" s="467"/>
      <c r="R104" s="467"/>
      <c r="S104" s="467"/>
      <c r="T104" s="467"/>
      <c r="U104" s="467"/>
      <c r="V104" s="467"/>
      <c r="W104" s="467"/>
      <c r="X104" s="467"/>
      <c r="Y104" s="467"/>
      <c r="Z104" s="467"/>
    </row>
    <row r="105" spans="1:26">
      <c r="A105" s="467"/>
      <c r="B105" s="467"/>
      <c r="C105" s="467"/>
      <c r="D105" s="467"/>
      <c r="E105" s="467"/>
      <c r="F105" s="467"/>
      <c r="G105" s="467"/>
      <c r="H105" s="467"/>
      <c r="I105" s="467"/>
      <c r="J105" s="467"/>
      <c r="K105" s="467"/>
      <c r="L105" s="467"/>
      <c r="M105" s="467"/>
      <c r="N105" s="467"/>
      <c r="O105" s="467"/>
      <c r="P105" s="467"/>
      <c r="Q105" s="467"/>
      <c r="R105" s="467"/>
      <c r="S105" s="467"/>
      <c r="T105" s="467"/>
      <c r="U105" s="467"/>
      <c r="V105" s="467"/>
      <c r="W105" s="467"/>
      <c r="X105" s="467"/>
      <c r="Y105" s="467"/>
      <c r="Z105" s="467"/>
    </row>
    <row r="106" spans="1:26" ht="17" thickBot="1">
      <c r="A106" s="7" t="s">
        <v>81</v>
      </c>
    </row>
    <row r="107" spans="1:26" ht="31" thickTop="1">
      <c r="A107" s="3" t="s">
        <v>82</v>
      </c>
    </row>
    <row r="108" spans="1:26" ht="30">
      <c r="A108" s="3" t="s">
        <v>83</v>
      </c>
    </row>
    <row r="109" spans="1:26" ht="15">
      <c r="A109" s="3" t="s">
        <v>84</v>
      </c>
    </row>
    <row r="110" spans="1:26" ht="15">
      <c r="A110" s="3" t="s">
        <v>85</v>
      </c>
    </row>
    <row r="111" spans="1:26" ht="15">
      <c r="A111" s="3" t="s">
        <v>86</v>
      </c>
    </row>
    <row r="112" spans="1:26" ht="15">
      <c r="A112" s="3" t="s">
        <v>87</v>
      </c>
    </row>
    <row r="113" spans="1:1" ht="15">
      <c r="A113" s="3" t="s">
        <v>88</v>
      </c>
    </row>
    <row r="114" spans="1:1" ht="15">
      <c r="A114" s="3" t="s">
        <v>89</v>
      </c>
    </row>
    <row r="115" spans="1:1" ht="15">
      <c r="A115" s="3" t="s">
        <v>90</v>
      </c>
    </row>
    <row r="116" spans="1:1" ht="15">
      <c r="A116" s="3" t="s">
        <v>91</v>
      </c>
    </row>
    <row r="117" spans="1:1" ht="15">
      <c r="A117" s="3" t="s">
        <v>92</v>
      </c>
    </row>
    <row r="118" spans="1:1" ht="15">
      <c r="A118" s="3" t="s">
        <v>93</v>
      </c>
    </row>
    <row r="119" spans="1:1" ht="15">
      <c r="A119" s="3" t="s">
        <v>94</v>
      </c>
    </row>
    <row r="120" spans="1:1" ht="15">
      <c r="A120" s="3" t="s">
        <v>95</v>
      </c>
    </row>
    <row r="121" spans="1:1" ht="15">
      <c r="A121" s="3" t="s">
        <v>96</v>
      </c>
    </row>
    <row r="122" spans="1:1" ht="15">
      <c r="A122" s="3" t="s">
        <v>97</v>
      </c>
    </row>
    <row r="123" spans="1:1" ht="15">
      <c r="A123" s="3" t="s">
        <v>98</v>
      </c>
    </row>
    <row r="124" spans="1:1" ht="15">
      <c r="A124" s="3" t="s">
        <v>99</v>
      </c>
    </row>
    <row r="125" spans="1:1" ht="15">
      <c r="A125" s="3" t="s">
        <v>100</v>
      </c>
    </row>
    <row r="126" spans="1:1" ht="15">
      <c r="A126" s="3" t="s">
        <v>101</v>
      </c>
    </row>
    <row r="127" spans="1:1" ht="15">
      <c r="A127" s="3" t="s">
        <v>102</v>
      </c>
    </row>
    <row r="128" spans="1:1" ht="15">
      <c r="A128" s="3" t="s">
        <v>103</v>
      </c>
    </row>
    <row r="129" spans="1:1" ht="15">
      <c r="A129" s="3" t="s">
        <v>104</v>
      </c>
    </row>
    <row r="130" spans="1:1" ht="15">
      <c r="A130" s="3" t="s">
        <v>105</v>
      </c>
    </row>
    <row r="131" spans="1:1" ht="15">
      <c r="A131" s="3" t="s">
        <v>106</v>
      </c>
    </row>
    <row r="132" spans="1:1" ht="15">
      <c r="A132" s="3" t="s">
        <v>107</v>
      </c>
    </row>
    <row r="133" spans="1:1" ht="15">
      <c r="A133" s="3" t="s">
        <v>108</v>
      </c>
    </row>
    <row r="134" spans="1:1" ht="15">
      <c r="A134" s="3" t="s">
        <v>109</v>
      </c>
    </row>
    <row r="135" spans="1:1" ht="15">
      <c r="A135" s="3" t="s">
        <v>110</v>
      </c>
    </row>
    <row r="136" spans="1:1" ht="15">
      <c r="A136" s="3" t="s">
        <v>111</v>
      </c>
    </row>
    <row r="137" spans="1:1" ht="15">
      <c r="A137" s="3" t="s">
        <v>112</v>
      </c>
    </row>
    <row r="138" spans="1:1" ht="15">
      <c r="A138" s="3" t="s">
        <v>113</v>
      </c>
    </row>
    <row r="139" spans="1:1" ht="15">
      <c r="A139" s="3" t="s">
        <v>114</v>
      </c>
    </row>
    <row r="140" spans="1:1" ht="15">
      <c r="A140" s="3" t="s">
        <v>115</v>
      </c>
    </row>
    <row r="141" spans="1:1" ht="15">
      <c r="A141" s="3" t="s">
        <v>116</v>
      </c>
    </row>
    <row r="142" spans="1:1" ht="15">
      <c r="A142" s="3" t="s">
        <v>117</v>
      </c>
    </row>
    <row r="143" spans="1:1" ht="30">
      <c r="A143" s="3" t="s">
        <v>118</v>
      </c>
    </row>
    <row r="144" spans="1:1" ht="30">
      <c r="A144" s="3" t="s">
        <v>119</v>
      </c>
    </row>
    <row r="145" spans="1:26" ht="15">
      <c r="A145" s="3" t="s">
        <v>120</v>
      </c>
    </row>
    <row r="146" spans="1:26" ht="15">
      <c r="A146" s="3" t="s">
        <v>121</v>
      </c>
    </row>
    <row r="147" spans="1:26" ht="15">
      <c r="A147" s="3" t="s">
        <v>122</v>
      </c>
    </row>
    <row r="148" spans="1:26" ht="15">
      <c r="A148" s="3" t="s">
        <v>123</v>
      </c>
    </row>
    <row r="149" spans="1:26">
      <c r="A149" s="467"/>
      <c r="B149" s="467"/>
      <c r="C149" s="467"/>
      <c r="D149" s="467"/>
      <c r="E149" s="467"/>
      <c r="F149" s="467"/>
      <c r="G149" s="467"/>
      <c r="H149" s="467"/>
      <c r="I149" s="467"/>
      <c r="J149" s="467"/>
      <c r="K149" s="467"/>
      <c r="L149" s="467"/>
      <c r="M149" s="467"/>
      <c r="N149" s="467"/>
      <c r="O149" s="467"/>
      <c r="P149" s="467"/>
      <c r="Q149" s="467"/>
      <c r="R149" s="467"/>
      <c r="S149" s="467"/>
      <c r="T149" s="467"/>
      <c r="U149" s="467"/>
      <c r="V149" s="467"/>
      <c r="W149" s="467"/>
      <c r="X149" s="467"/>
      <c r="Y149" s="467"/>
      <c r="Z149" s="467"/>
    </row>
    <row r="150" spans="1:26">
      <c r="A150" s="467"/>
      <c r="B150" s="467"/>
      <c r="C150" s="467"/>
      <c r="D150" s="467"/>
      <c r="E150" s="467"/>
      <c r="F150" s="467"/>
      <c r="G150" s="467"/>
      <c r="H150" s="467"/>
      <c r="I150" s="467"/>
      <c r="J150" s="467"/>
      <c r="K150" s="467"/>
      <c r="L150" s="467"/>
      <c r="M150" s="467"/>
      <c r="N150" s="467"/>
      <c r="O150" s="467"/>
      <c r="P150" s="467"/>
      <c r="Q150" s="467"/>
      <c r="R150" s="467"/>
      <c r="S150" s="467"/>
      <c r="T150" s="467"/>
      <c r="U150" s="467"/>
      <c r="V150" s="467"/>
      <c r="W150" s="467"/>
      <c r="X150" s="467"/>
      <c r="Y150" s="467"/>
      <c r="Z150" s="467"/>
    </row>
    <row r="151" spans="1:26" ht="17" thickBot="1">
      <c r="A151" s="7" t="s">
        <v>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thickTop="1">
      <c r="A152" s="3" t="s">
        <v>125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
      <c r="A153" s="3" t="s">
        <v>126</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
      <c r="A154" s="3" t="s">
        <v>127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
      <c r="A155" s="3" t="s">
        <v>128</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
      <c r="A156" s="3" t="s">
        <v>129</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 thickBot="1">
      <c r="A158" s="7" t="s">
        <v>130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thickTop="1">
      <c r="A159" s="3" t="s">
        <v>131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
      <c r="A161" s="3" t="s">
        <v>133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
      <c r="A162" s="3" t="s">
        <v>134</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
      <c r="A163" s="3" t="s">
        <v>135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
      <c r="A164" s="3" t="s">
        <v>136</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
      <c r="A165" s="3" t="s">
        <v>137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
      <c r="A166" s="3" t="s">
        <v>138</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
      <c r="A167" s="3" t="s">
        <v>139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
      <c r="A168" s="3" t="s">
        <v>140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
      <c r="A169" s="3" t="s">
        <v>141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
      <c r="A170" s="3" t="s">
        <v>142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
      <c r="A171" s="3" t="s">
        <v>143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
      <c r="A172" t="s">
        <v>144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
      <c r="A173" s="3" t="s">
        <v>145</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
      <c r="A174" s="3" t="s">
        <v>146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
      <c r="A175" s="3" t="s">
        <v>147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
      <c r="A176" s="3" t="s">
        <v>148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
      <c r="A177" s="3" t="s">
        <v>149</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
      <c r="A178" s="3" t="s">
        <v>150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
      <c r="A179" s="3" t="s">
        <v>151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
      <c r="A180" s="3" t="s">
        <v>152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
      <c r="A181" s="3" t="s">
        <v>153</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
      <c r="A182" s="3" t="s">
        <v>154</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
      <c r="A183" s="3" t="s">
        <v>155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
      <c r="A184" s="3" t="s">
        <v>156</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
      <c r="A185" s="3" t="s">
        <v>157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
      <c r="A186" s="3" t="s">
        <v>158</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
      <c r="A187" s="3" t="s">
        <v>159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
      <c r="A188" s="3" t="s">
        <v>160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
      <c r="A189" s="3" t="s">
        <v>161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
      <c r="A190" s="3" t="s">
        <v>162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
      <c r="A191" s="3" t="s">
        <v>163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
      <c r="A192" s="3" t="s">
        <v>164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
      <c r="A193" s="3" t="s">
        <v>165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
      <c r="A194" s="3" t="s">
        <v>166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
      <c r="A195" s="3" t="s">
        <v>167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
      <c r="A196" s="3" t="s">
        <v>168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
      <c r="A197" s="3" t="s">
        <v>169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
      <c r="A198" s="3" t="s">
        <v>170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
      <c r="A199" s="3" t="s">
        <v>171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
      <c r="A200" s="3" t="s">
        <v>172</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
      <c r="A201" s="3" t="s">
        <v>173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
      <c r="A202" s="3" t="s">
        <v>174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
      <c r="A203" s="3" t="s">
        <v>175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
      <c r="A204" s="3" t="s">
        <v>176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
      <c r="A205" s="3" t="s">
        <v>177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
      <c r="A206" s="3" t="s">
        <v>178</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
      <c r="A207" s="3" t="s">
        <v>179</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
      <c r="A208" s="3" t="s">
        <v>180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
      <c r="A209" s="3" t="s">
        <v>181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
      <c r="A210" s="3" t="s">
        <v>181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
      <c r="A211" s="3" t="s">
        <v>182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
      <c r="A212" s="3" t="s">
        <v>183</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
      <c r="A213" s="3" t="s">
        <v>184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
      <c r="A214" s="3" t="s">
        <v>185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
      <c r="A215" s="3" t="s">
        <v>186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 thickBot="1">
      <c r="A217" s="7" t="s">
        <v>187</v>
      </c>
    </row>
    <row r="218" spans="1:26" ht="16" thickTop="1">
      <c r="A218" s="3" t="s">
        <v>188</v>
      </c>
    </row>
    <row r="219" spans="1:26" ht="15">
      <c r="A219" s="3" t="s">
        <v>189</v>
      </c>
    </row>
    <row r="220" spans="1:26" ht="15">
      <c r="A220" s="3" t="s">
        <v>190</v>
      </c>
    </row>
    <row r="221" spans="1:26" ht="15">
      <c r="A221" s="3" t="s">
        <v>191</v>
      </c>
    </row>
    <row r="222" spans="1:26" ht="15">
      <c r="A222" s="3" t="s">
        <v>192</v>
      </c>
      <c r="B222" s="2" t="s">
        <v>193</v>
      </c>
    </row>
    <row r="223" spans="1:26" ht="15">
      <c r="A223" s="3" t="s">
        <v>194</v>
      </c>
    </row>
    <row r="224" spans="1:26" ht="15">
      <c r="A224" s="3" t="s">
        <v>195</v>
      </c>
    </row>
    <row r="225" spans="1:2" ht="15">
      <c r="A225" s="3" t="s">
        <v>196</v>
      </c>
    </row>
    <row r="226" spans="1:2" ht="16">
      <c r="A226" s="3" t="s">
        <v>197</v>
      </c>
      <c r="B226" s="8" t="s">
        <v>198</v>
      </c>
    </row>
    <row r="227" spans="1:2" ht="16">
      <c r="A227" s="3" t="s">
        <v>199</v>
      </c>
      <c r="B227" s="8"/>
    </row>
    <row r="228" spans="1:2" ht="16">
      <c r="A228" s="3" t="s">
        <v>200</v>
      </c>
      <c r="B228" s="8"/>
    </row>
    <row r="229" spans="1:2" ht="16">
      <c r="A229" s="3" t="s">
        <v>201</v>
      </c>
      <c r="B229" s="8" t="s">
        <v>202</v>
      </c>
    </row>
    <row r="230" spans="1:2" ht="16">
      <c r="A230" s="3" t="s">
        <v>203</v>
      </c>
      <c r="B230" s="8" t="s">
        <v>204</v>
      </c>
    </row>
    <row r="231" spans="1:2" ht="16">
      <c r="A231" s="3" t="s">
        <v>205</v>
      </c>
      <c r="B231" s="8"/>
    </row>
    <row r="232" spans="1:2" ht="16">
      <c r="A232" s="3" t="s">
        <v>206</v>
      </c>
      <c r="B232" s="8"/>
    </row>
    <row r="233" spans="1:2" ht="16">
      <c r="A233" s="3" t="s">
        <v>207</v>
      </c>
      <c r="B233" s="8" t="s">
        <v>208</v>
      </c>
    </row>
    <row r="234" spans="1:2" ht="16">
      <c r="A234" s="3" t="s">
        <v>209</v>
      </c>
      <c r="B234" s="8"/>
    </row>
    <row r="235" spans="1:2" ht="16">
      <c r="A235" s="3" t="s">
        <v>210</v>
      </c>
      <c r="B235" s="8" t="s">
        <v>211</v>
      </c>
    </row>
    <row r="236" spans="1:2" ht="16">
      <c r="A236" s="3" t="s">
        <v>212</v>
      </c>
      <c r="B236" s="8" t="s">
        <v>213</v>
      </c>
    </row>
    <row r="237" spans="1:2" ht="16">
      <c r="A237" s="3" t="s">
        <v>214</v>
      </c>
      <c r="B237" s="8"/>
    </row>
    <row r="238" spans="1:2" ht="16">
      <c r="A238" s="3" t="s">
        <v>215</v>
      </c>
      <c r="B238" s="8"/>
    </row>
    <row r="239" spans="1:2" ht="16">
      <c r="A239" s="3" t="s">
        <v>216</v>
      </c>
      <c r="B239" s="8"/>
    </row>
    <row r="240" spans="1:2" ht="16">
      <c r="A240" s="3" t="s">
        <v>217</v>
      </c>
      <c r="B240" s="8"/>
    </row>
    <row r="241" spans="1:2" ht="16">
      <c r="A241" s="3" t="s">
        <v>218</v>
      </c>
      <c r="B241" s="8" t="s">
        <v>219</v>
      </c>
    </row>
    <row r="243" spans="1:2" ht="17" thickBot="1">
      <c r="A243" s="7" t="s">
        <v>220</v>
      </c>
    </row>
    <row r="244" spans="1:2" ht="16" thickTop="1">
      <c r="A244" s="3" t="s">
        <v>221</v>
      </c>
    </row>
    <row r="245" spans="1:2" ht="15">
      <c r="A245" s="3" t="s">
        <v>222</v>
      </c>
    </row>
    <row r="246" spans="1:2" ht="15">
      <c r="A246" s="3" t="s">
        <v>223</v>
      </c>
    </row>
    <row r="247" spans="1:2" ht="15">
      <c r="A247" s="3" t="s">
        <v>224</v>
      </c>
      <c r="B247" s="1"/>
    </row>
    <row r="249" spans="1:2" ht="17" thickBot="1">
      <c r="A249" s="7" t="s">
        <v>225</v>
      </c>
    </row>
    <row r="250" spans="1:2" ht="16" thickTop="1">
      <c r="A250" s="3" t="s">
        <v>226</v>
      </c>
    </row>
    <row r="251" spans="1:2" ht="15">
      <c r="A251" s="3" t="s">
        <v>227</v>
      </c>
    </row>
    <row r="252" spans="1:2" ht="15">
      <c r="A252" s="3" t="s">
        <v>228</v>
      </c>
    </row>
    <row r="253" spans="1:2" ht="15">
      <c r="A253" s="3" t="s">
        <v>229</v>
      </c>
    </row>
    <row r="254" spans="1:2" ht="15">
      <c r="A254" s="3" t="s">
        <v>230</v>
      </c>
    </row>
    <row r="255" spans="1:2" ht="15">
      <c r="A255" s="3" t="s">
        <v>231</v>
      </c>
    </row>
    <row r="256" spans="1:2" ht="15">
      <c r="A256" s="3" t="s">
        <v>232</v>
      </c>
    </row>
    <row r="257" spans="1:1" ht="15">
      <c r="A257" s="3" t="s">
        <v>233</v>
      </c>
    </row>
  </sheetData>
  <sortState xmlns:xlrd2="http://schemas.microsoft.com/office/spreadsheetml/2017/richdata2" ref="A154:A191">
    <sortCondition ref="A154"/>
  </sortState>
  <mergeCells count="4">
    <mergeCell ref="A13:E14"/>
    <mergeCell ref="A85:Z86"/>
    <mergeCell ref="A104:Z105"/>
    <mergeCell ref="A149:Z150"/>
  </mergeCells>
  <hyperlinks>
    <hyperlink ref="B236" r:id="rId1" xr:uid="{00000000-0004-0000-0000-000000000000}"/>
    <hyperlink ref="B233" r:id="rId2" xr:uid="{00000000-0004-0000-0000-000001000000}"/>
    <hyperlink ref="B229" r:id="rId3" xr:uid="{00000000-0004-0000-0000-000002000000}"/>
    <hyperlink ref="B241" r:id="rId4" xr:uid="{00000000-0004-0000-0000-000003000000}"/>
    <hyperlink ref="B226" r:id="rId5" xr:uid="{00000000-0004-0000-0000-000004000000}"/>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34"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34"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34"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34" t="s">
        <v>626</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34" t="s">
        <v>630</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34" t="s">
        <v>631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J49"/>
  <sheetViews>
    <sheetView workbookViewId="0">
      <selection activeCell="M3" sqref="M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e">
        <v>#NAME?</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e">
        <v>#NAME?</v>
      </c>
      <c r="AO3" t="s">
        <v>309</v>
      </c>
    </row>
    <row r="4" spans="1:62">
      <c r="A4" t="s">
        <v>598</v>
      </c>
      <c r="B4" t="s">
        <v>599</v>
      </c>
      <c r="C4" t="s">
        <v>608</v>
      </c>
      <c r="D4" t="s">
        <v>102</v>
      </c>
      <c r="E4">
        <v>2018</v>
      </c>
      <c r="F4">
        <v>1</v>
      </c>
      <c r="K4" t="s">
        <v>615</v>
      </c>
      <c r="L4">
        <v>2030</v>
      </c>
      <c r="M4" t="s">
        <v>424</v>
      </c>
      <c r="N4" t="s">
        <v>616</v>
      </c>
      <c r="W4" t="s">
        <v>617</v>
      </c>
      <c r="X4" t="s">
        <v>606</v>
      </c>
      <c r="Y4">
        <v>12.3</v>
      </c>
      <c r="Z4" t="e">
        <v>#NAME?</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F6">
        <v>1</v>
      </c>
      <c r="G6">
        <v>2</v>
      </c>
      <c r="H6">
        <v>1</v>
      </c>
      <c r="K6" s="234"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F7">
        <v>1</v>
      </c>
      <c r="G7">
        <v>2</v>
      </c>
      <c r="H7">
        <v>1</v>
      </c>
      <c r="K7" s="234" t="s">
        <v>630</v>
      </c>
      <c r="O7" t="s">
        <v>602</v>
      </c>
      <c r="U7" t="s">
        <v>331</v>
      </c>
      <c r="W7" t="s">
        <v>628</v>
      </c>
      <c r="X7" t="s">
        <v>623</v>
      </c>
      <c r="Y7">
        <v>12.5</v>
      </c>
      <c r="Z7" t="e">
        <v>#NAME?</v>
      </c>
      <c r="AA7" t="s">
        <v>197</v>
      </c>
      <c r="AB7" t="s">
        <v>629</v>
      </c>
      <c r="AO7" t="s">
        <v>309</v>
      </c>
    </row>
    <row r="8" spans="1:62" ht="409.6">
      <c r="A8" t="s">
        <v>598</v>
      </c>
      <c r="B8" t="s">
        <v>599</v>
      </c>
      <c r="C8" t="s">
        <v>625</v>
      </c>
      <c r="D8" t="s">
        <v>102</v>
      </c>
      <c r="E8">
        <v>2012</v>
      </c>
      <c r="F8">
        <v>1</v>
      </c>
      <c r="G8">
        <v>2</v>
      </c>
      <c r="H8">
        <v>1</v>
      </c>
      <c r="K8" s="234" t="s">
        <v>631</v>
      </c>
      <c r="O8" t="s">
        <v>602</v>
      </c>
      <c r="U8" t="s">
        <v>331</v>
      </c>
      <c r="W8" t="s">
        <v>628</v>
      </c>
      <c r="X8" t="s">
        <v>623</v>
      </c>
      <c r="Y8">
        <v>12.5</v>
      </c>
      <c r="Z8" t="e">
        <v>#NAME?</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e">
        <v>#NAME?</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e">
        <v>#NAME?</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e">
        <v>#NAME?</v>
      </c>
    </row>
    <row r="28" spans="1:41" ht="409.6">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e">
        <v>#NAME?</v>
      </c>
    </row>
    <row r="29" spans="1:41" ht="409.6">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e">
        <v>#NAME?</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e">
        <v>#NAME?</v>
      </c>
      <c r="AO30" t="s">
        <v>309</v>
      </c>
    </row>
    <row r="31" spans="1:41" ht="350">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e">
        <v>#NAME?</v>
      </c>
    </row>
    <row r="32" spans="1:41" ht="365">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e">
        <v>#NAME?</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e">
        <v>#NAME?</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e">
        <v>#NAME?</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e">
        <v>#NAME?</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e">
        <v>#NAME?</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O45" t="s">
        <v>610</v>
      </c>
      <c r="R45" t="s">
        <v>771</v>
      </c>
      <c r="T45">
        <v>2</v>
      </c>
      <c r="Y45">
        <v>12.5</v>
      </c>
      <c r="Z45" t="e">
        <v>#NAME?</v>
      </c>
    </row>
    <row r="46" spans="1:41">
      <c r="A46" t="s">
        <v>598</v>
      </c>
      <c r="B46" t="s">
        <v>768</v>
      </c>
      <c r="C46" t="s">
        <v>769</v>
      </c>
      <c r="D46" t="s">
        <v>321</v>
      </c>
      <c r="E46">
        <v>2022</v>
      </c>
      <c r="F46">
        <v>0</v>
      </c>
      <c r="G46">
        <v>0</v>
      </c>
      <c r="H46">
        <v>0</v>
      </c>
      <c r="I46">
        <v>0</v>
      </c>
      <c r="J46">
        <v>1</v>
      </c>
      <c r="K46" t="s">
        <v>772</v>
      </c>
      <c r="L46">
        <v>2030</v>
      </c>
      <c r="O46" t="s">
        <v>610</v>
      </c>
      <c r="R46" t="s">
        <v>773</v>
      </c>
      <c r="T46">
        <v>0</v>
      </c>
      <c r="Y46">
        <v>12.5</v>
      </c>
      <c r="Z46" t="e">
        <v>#NAME?</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J55"/>
  <sheetViews>
    <sheetView topLeftCell="J2" workbookViewId="0">
      <selection activeCell="J2" sqref="J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e">
        <v>#NAME?</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e">
        <v>#NAME?</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e">
        <v>#NAME?</v>
      </c>
      <c r="AA4" t="s">
        <v>417</v>
      </c>
      <c r="AB4" t="s">
        <v>418</v>
      </c>
      <c r="AE4" t="s">
        <v>309</v>
      </c>
    </row>
    <row r="5" spans="1:62" hidden="1">
      <c r="A5" t="s">
        <v>403</v>
      </c>
      <c r="B5" t="s">
        <v>409</v>
      </c>
      <c r="C5" t="s">
        <v>423</v>
      </c>
      <c r="D5" t="s">
        <v>321</v>
      </c>
      <c r="E5">
        <v>2023</v>
      </c>
      <c r="F5">
        <v>0</v>
      </c>
      <c r="M5" t="s">
        <v>424</v>
      </c>
    </row>
    <row r="6" spans="1:62" hidden="1">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e">
        <v>#NAME?</v>
      </c>
      <c r="AE7" t="s">
        <v>309</v>
      </c>
    </row>
    <row r="8" spans="1:62" hidden="1">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e">
        <v>#NAME?</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34" t="s">
        <v>443</v>
      </c>
      <c r="O10" t="s">
        <v>407</v>
      </c>
      <c r="R10" t="s">
        <v>444</v>
      </c>
      <c r="S10" t="s">
        <v>445</v>
      </c>
      <c r="T10">
        <v>0</v>
      </c>
      <c r="U10" t="s">
        <v>331</v>
      </c>
      <c r="W10" t="s">
        <v>400</v>
      </c>
      <c r="Y10">
        <v>9.1</v>
      </c>
      <c r="Z10" t="e">
        <v>#NAME?</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e">
        <v>#NAME?</v>
      </c>
      <c r="AE11" t="s">
        <v>309</v>
      </c>
    </row>
    <row r="12" spans="1:62" hidden="1">
      <c r="A12" t="s">
        <v>403</v>
      </c>
      <c r="B12" t="s">
        <v>446</v>
      </c>
      <c r="C12" t="s">
        <v>452</v>
      </c>
      <c r="D12" t="s">
        <v>453</v>
      </c>
      <c r="E12">
        <v>2022</v>
      </c>
      <c r="F12">
        <v>1</v>
      </c>
    </row>
    <row r="13" spans="1:62" hidden="1">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e">
        <v>#NAME?</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e">
        <v>#NAME?</v>
      </c>
      <c r="AE15" t="s">
        <v>310</v>
      </c>
      <c r="AJ15" t="s">
        <v>309</v>
      </c>
    </row>
    <row r="16" spans="1:62" hidden="1">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#NAME?</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e">
        <v>#NAME?</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e">
        <v>#NAME?</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e">
        <v>#NAME?</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e">
        <v>#NAME?</v>
      </c>
      <c r="AE20" t="s">
        <v>310</v>
      </c>
      <c r="AJ20" t="s">
        <v>309</v>
      </c>
    </row>
    <row r="21" spans="1:36" ht="409.6">
      <c r="A21" t="s">
        <v>403</v>
      </c>
      <c r="C21" t="s">
        <v>396</v>
      </c>
      <c r="D21" t="s">
        <v>102</v>
      </c>
      <c r="E21">
        <v>2023</v>
      </c>
      <c r="G21">
        <v>3</v>
      </c>
      <c r="H21">
        <v>1</v>
      </c>
      <c r="J21">
        <v>1</v>
      </c>
      <c r="K21" s="234" t="s">
        <v>480</v>
      </c>
      <c r="M21">
        <v>1</v>
      </c>
      <c r="N21" t="s">
        <v>438</v>
      </c>
      <c r="O21" t="s">
        <v>407</v>
      </c>
      <c r="Y21">
        <v>7.2</v>
      </c>
      <c r="Z21" t="e">
        <v>#NAME?</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e">
        <v>#NAME?</v>
      </c>
      <c r="AE22" t="s">
        <v>310</v>
      </c>
      <c r="AJ22" t="s">
        <v>309</v>
      </c>
    </row>
    <row r="23" spans="1:36" hidden="1">
      <c r="A23" t="s">
        <v>403</v>
      </c>
      <c r="B23" t="s">
        <v>462</v>
      </c>
      <c r="C23" t="s">
        <v>463</v>
      </c>
      <c r="D23" t="s">
        <v>101</v>
      </c>
      <c r="E23">
        <v>2021</v>
      </c>
      <c r="F23">
        <v>0</v>
      </c>
      <c r="K23" t="s">
        <v>483</v>
      </c>
      <c r="L23">
        <v>2033</v>
      </c>
      <c r="M23" t="s">
        <v>424</v>
      </c>
      <c r="N23" t="s">
        <v>484</v>
      </c>
      <c r="P23" t="s">
        <v>485</v>
      </c>
      <c r="Q23">
        <v>1</v>
      </c>
      <c r="R23" t="s">
        <v>467</v>
      </c>
      <c r="W23" t="s">
        <v>332</v>
      </c>
      <c r="X23" t="s">
        <v>468</v>
      </c>
      <c r="Z23" t="e">
        <v>#NAME?</v>
      </c>
      <c r="AE23" t="s">
        <v>310</v>
      </c>
      <c r="AJ23" t="s">
        <v>309</v>
      </c>
    </row>
    <row r="24" spans="1:36" hidden="1">
      <c r="A24" t="s">
        <v>403</v>
      </c>
      <c r="B24" t="s">
        <v>462</v>
      </c>
      <c r="C24" t="s">
        <v>463</v>
      </c>
      <c r="D24" t="s">
        <v>101</v>
      </c>
      <c r="E24">
        <v>2021</v>
      </c>
      <c r="F24">
        <v>0</v>
      </c>
      <c r="K24" t="s">
        <v>486</v>
      </c>
      <c r="L24">
        <v>2027</v>
      </c>
      <c r="M24" t="s">
        <v>424</v>
      </c>
      <c r="N24" t="s">
        <v>484</v>
      </c>
      <c r="P24" t="s">
        <v>487</v>
      </c>
      <c r="Q24">
        <v>1</v>
      </c>
      <c r="R24" t="s">
        <v>467</v>
      </c>
      <c r="W24" t="s">
        <v>332</v>
      </c>
      <c r="X24" t="s">
        <v>468</v>
      </c>
      <c r="Z24" t="e">
        <v>#NAME?</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e">
        <v>#NAME?</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e">
        <v>#NAME?</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e">
        <v>#NAME?</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e">
        <v>#NAME?</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e">
        <v>#NAME?</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e">
        <v>#NAME?</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e">
        <v>#NAME?</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34" t="s">
        <v>518</v>
      </c>
      <c r="S32" t="s">
        <v>519</v>
      </c>
      <c r="T32">
        <v>2</v>
      </c>
      <c r="U32" t="s">
        <v>331</v>
      </c>
      <c r="W32" t="s">
        <v>468</v>
      </c>
      <c r="Y32">
        <v>7.3</v>
      </c>
      <c r="Z32" t="e">
        <v>#NAME?</v>
      </c>
      <c r="AA32" t="s">
        <v>201</v>
      </c>
      <c r="AB32" t="s">
        <v>520</v>
      </c>
      <c r="AE32" t="s">
        <v>309</v>
      </c>
    </row>
    <row r="33" spans="1:42" hidden="1">
      <c r="A33" t="s">
        <v>403</v>
      </c>
      <c r="C33" t="s">
        <v>405</v>
      </c>
      <c r="D33" t="s">
        <v>321</v>
      </c>
      <c r="E33">
        <v>2022</v>
      </c>
      <c r="F33">
        <v>0</v>
      </c>
      <c r="K33" t="s">
        <v>521</v>
      </c>
      <c r="L33">
        <v>2030</v>
      </c>
      <c r="N33" t="s">
        <v>522</v>
      </c>
      <c r="O33" t="s">
        <v>429</v>
      </c>
      <c r="P33" t="s">
        <v>523</v>
      </c>
      <c r="Q33" t="s">
        <v>524</v>
      </c>
      <c r="S33" t="s">
        <v>525</v>
      </c>
      <c r="W33" t="s">
        <v>416</v>
      </c>
      <c r="Z33" t="e">
        <v>#NAME?</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e">
        <v>#NAME?</v>
      </c>
      <c r="AA34" t="s">
        <v>196</v>
      </c>
      <c r="AB34" t="s">
        <v>532</v>
      </c>
      <c r="AE34" t="s">
        <v>309</v>
      </c>
    </row>
    <row r="35" spans="1:42" hidden="1">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#NAME?</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e">
        <v>#NAME?</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34" t="s">
        <v>542</v>
      </c>
      <c r="S37" t="s">
        <v>303</v>
      </c>
      <c r="T37">
        <v>2</v>
      </c>
      <c r="U37" t="s">
        <v>331</v>
      </c>
      <c r="W37" t="s">
        <v>416</v>
      </c>
      <c r="Y37">
        <v>7.2</v>
      </c>
      <c r="Z37" t="e">
        <v>#NAME?</v>
      </c>
      <c r="AE37" t="s">
        <v>309</v>
      </c>
    </row>
    <row r="38" spans="1:42" ht="64">
      <c r="A38" t="s">
        <v>403</v>
      </c>
      <c r="C38" t="s">
        <v>150</v>
      </c>
      <c r="D38" t="s">
        <v>321</v>
      </c>
      <c r="E38">
        <v>2022</v>
      </c>
      <c r="F38">
        <v>0</v>
      </c>
      <c r="G38">
        <v>1</v>
      </c>
      <c r="H38">
        <v>0</v>
      </c>
      <c r="I38">
        <v>0</v>
      </c>
      <c r="J38">
        <v>1</v>
      </c>
      <c r="K38" t="s">
        <v>543</v>
      </c>
      <c r="L38">
        <v>2030</v>
      </c>
      <c r="M38">
        <v>1</v>
      </c>
      <c r="O38" t="s">
        <v>538</v>
      </c>
      <c r="R38" s="234" t="s">
        <v>544</v>
      </c>
      <c r="S38" t="s">
        <v>303</v>
      </c>
      <c r="T38">
        <v>2</v>
      </c>
      <c r="U38" t="s">
        <v>331</v>
      </c>
      <c r="W38" t="s">
        <v>416</v>
      </c>
      <c r="Y38">
        <v>7.2</v>
      </c>
      <c r="Z38" t="e">
        <v>#NAME?</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e">
        <v>#NAME?</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#NAME?</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e">
        <v>#NAME?</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e">
        <v>#NAME?</v>
      </c>
    </row>
    <row r="43" spans="1:42">
      <c r="A43" t="s">
        <v>403</v>
      </c>
      <c r="C43" t="s">
        <v>396</v>
      </c>
      <c r="D43" t="s">
        <v>102</v>
      </c>
      <c r="E43">
        <v>2023</v>
      </c>
      <c r="F43">
        <v>1</v>
      </c>
      <c r="G43">
        <v>3</v>
      </c>
      <c r="H43">
        <v>1</v>
      </c>
      <c r="J43">
        <v>1</v>
      </c>
      <c r="K43" t="s">
        <v>554</v>
      </c>
      <c r="L43">
        <v>2030</v>
      </c>
      <c r="M43">
        <v>1</v>
      </c>
      <c r="O43" t="s">
        <v>465</v>
      </c>
      <c r="Y43">
        <v>7.2</v>
      </c>
      <c r="Z43" t="e">
        <v>#NAME?</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e">
        <v>#NAME?</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e">
        <v>#NAME?</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e">
        <v>#NAME?</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e">
        <v>#NAME?</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e">
        <v>#NAME?</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e">
        <v>#NAME?</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e">
        <v>#NAME?</v>
      </c>
      <c r="AE50" t="s">
        <v>310</v>
      </c>
      <c r="AJ50" t="s">
        <v>309</v>
      </c>
    </row>
    <row r="51" spans="1:36" hidden="1">
      <c r="A51" t="s">
        <v>403</v>
      </c>
      <c r="B51" t="s">
        <v>435</v>
      </c>
      <c r="C51" t="s">
        <v>436</v>
      </c>
      <c r="D51" t="s">
        <v>298</v>
      </c>
      <c r="E51">
        <v>2022</v>
      </c>
      <c r="F51">
        <v>1</v>
      </c>
    </row>
    <row r="52" spans="1:36" hidden="1">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e">
        <v>#NAME?</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e">
        <v>#NAME?</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e">
        <v>#NAME?</v>
      </c>
      <c r="AB55" t="s">
        <v>499</v>
      </c>
      <c r="AJ55"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J49"/>
  <sheetViews>
    <sheetView topLeftCell="C1" workbookViewId="0">
      <selection activeCell="I3" sqref="I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L2">
        <v>2035</v>
      </c>
      <c r="S2" t="s">
        <v>519</v>
      </c>
      <c r="U2" t="s">
        <v>331</v>
      </c>
      <c r="W2" t="s">
        <v>606</v>
      </c>
      <c r="Y2">
        <v>11.6</v>
      </c>
      <c r="Z2" t="e">
        <v>#NAME?</v>
      </c>
      <c r="AO2" t="s">
        <v>309</v>
      </c>
    </row>
    <row r="3" spans="1:62" ht="160" hidden="1">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e">
        <v>#NAME?</v>
      </c>
      <c r="AO3" t="s">
        <v>309</v>
      </c>
    </row>
    <row r="4" spans="1:62">
      <c r="A4" t="s">
        <v>598</v>
      </c>
      <c r="B4" t="s">
        <v>599</v>
      </c>
      <c r="C4" t="s">
        <v>608</v>
      </c>
      <c r="D4" t="s">
        <v>102</v>
      </c>
      <c r="E4">
        <v>2018</v>
      </c>
      <c r="K4" t="s">
        <v>615</v>
      </c>
      <c r="L4">
        <v>2030</v>
      </c>
      <c r="N4" t="s">
        <v>616</v>
      </c>
      <c r="W4" t="s">
        <v>617</v>
      </c>
      <c r="X4" t="s">
        <v>606</v>
      </c>
      <c r="Y4">
        <v>12.3</v>
      </c>
      <c r="Z4" t="e">
        <v>#NAME?</v>
      </c>
      <c r="AA4" t="s">
        <v>197</v>
      </c>
      <c r="AB4" t="s">
        <v>618</v>
      </c>
      <c r="AN4" t="s">
        <v>310</v>
      </c>
      <c r="AO4" t="s">
        <v>309</v>
      </c>
    </row>
    <row r="5" spans="1:62" hidden="1">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G6">
        <v>2</v>
      </c>
      <c r="H6">
        <v>1</v>
      </c>
      <c r="K6" s="234"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G7">
        <v>2</v>
      </c>
      <c r="H7">
        <v>1</v>
      </c>
      <c r="K7" s="234" t="s">
        <v>630</v>
      </c>
      <c r="O7" t="s">
        <v>602</v>
      </c>
      <c r="U7" t="s">
        <v>331</v>
      </c>
      <c r="W7" t="s">
        <v>628</v>
      </c>
      <c r="X7" t="s">
        <v>623</v>
      </c>
      <c r="Y7">
        <v>12.5</v>
      </c>
      <c r="Z7" t="e">
        <v>#NAME?</v>
      </c>
      <c r="AA7" t="s">
        <v>197</v>
      </c>
      <c r="AB7" t="s">
        <v>629</v>
      </c>
      <c r="AO7" t="s">
        <v>309</v>
      </c>
    </row>
    <row r="8" spans="1:62" ht="409.6">
      <c r="A8" t="s">
        <v>598</v>
      </c>
      <c r="B8" t="s">
        <v>599</v>
      </c>
      <c r="C8" t="s">
        <v>625</v>
      </c>
      <c r="D8" t="s">
        <v>102</v>
      </c>
      <c r="E8">
        <v>2012</v>
      </c>
      <c r="G8">
        <v>2</v>
      </c>
      <c r="H8">
        <v>1</v>
      </c>
      <c r="K8" s="234" t="s">
        <v>631</v>
      </c>
      <c r="O8" t="s">
        <v>602</v>
      </c>
      <c r="U8" t="s">
        <v>331</v>
      </c>
      <c r="W8" t="s">
        <v>628</v>
      </c>
      <c r="X8" t="s">
        <v>623</v>
      </c>
      <c r="Y8">
        <v>12.5</v>
      </c>
      <c r="Z8" t="e">
        <v>#NAME?</v>
      </c>
      <c r="AA8" t="s">
        <v>197</v>
      </c>
      <c r="AB8" t="s">
        <v>629</v>
      </c>
      <c r="AO8" t="s">
        <v>309</v>
      </c>
    </row>
    <row r="9" spans="1:62">
      <c r="A9" t="s">
        <v>598</v>
      </c>
      <c r="B9" t="s">
        <v>599</v>
      </c>
      <c r="C9" t="s">
        <v>625</v>
      </c>
      <c r="D9" t="s">
        <v>102</v>
      </c>
      <c r="E9">
        <v>2012</v>
      </c>
      <c r="G9">
        <v>2</v>
      </c>
      <c r="H9">
        <v>1</v>
      </c>
      <c r="K9" t="s">
        <v>632</v>
      </c>
      <c r="O9" t="s">
        <v>602</v>
      </c>
      <c r="U9" t="s">
        <v>331</v>
      </c>
      <c r="W9" t="s">
        <v>628</v>
      </c>
      <c r="X9" t="s">
        <v>623</v>
      </c>
      <c r="Y9">
        <v>12.5</v>
      </c>
      <c r="Z9" t="e">
        <v>#NAME?</v>
      </c>
      <c r="AA9" t="s">
        <v>197</v>
      </c>
      <c r="AB9" t="s">
        <v>633</v>
      </c>
    </row>
    <row r="10" spans="1:62" hidden="1">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hidden="1">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hidden="1">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hidden="1">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hidden="1">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hidden="1">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hidden="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hidden="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hidden="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hidden="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hidden="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hidden="1">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e">
        <v>#NAME?</v>
      </c>
      <c r="AO22" t="s">
        <v>309</v>
      </c>
    </row>
    <row r="23" spans="1:41" hidden="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row>
    <row r="25" spans="1:41" ht="272" hidden="1">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hidden="1">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hidden="1">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e">
        <v>#NAME?</v>
      </c>
    </row>
    <row r="28" spans="1:41" ht="409.6" hidden="1">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e">
        <v>#NAME?</v>
      </c>
    </row>
    <row r="29" spans="1:41" ht="409.6" hidden="1">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e">
        <v>#NAME?</v>
      </c>
    </row>
    <row r="30" spans="1:41" ht="409.6" hidden="1">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e">
        <v>#NAME?</v>
      </c>
      <c r="AO30" t="s">
        <v>309</v>
      </c>
    </row>
    <row r="31" spans="1:41" ht="350" hidden="1">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e">
        <v>#NAME?</v>
      </c>
    </row>
    <row r="32" spans="1:41" ht="365" hidden="1">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e">
        <v>#NAME?</v>
      </c>
    </row>
    <row r="33" spans="1:41" hidden="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hidden="1">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e">
        <v>#NAME?</v>
      </c>
      <c r="AO34" t="s">
        <v>309</v>
      </c>
    </row>
    <row r="35" spans="1:41" hidden="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hidden="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hidden="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hidden="1">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e">
        <v>#NAME?</v>
      </c>
      <c r="AA40" t="s">
        <v>754</v>
      </c>
      <c r="AB40" t="s">
        <v>755</v>
      </c>
    </row>
    <row r="41" spans="1:41" ht="409.6" hidden="1">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e">
        <v>#NAME?</v>
      </c>
      <c r="AA41" t="s">
        <v>754</v>
      </c>
      <c r="AB41" t="s">
        <v>760</v>
      </c>
      <c r="AC41" t="s">
        <v>761</v>
      </c>
    </row>
    <row r="42" spans="1:41" ht="409.6" hidden="1">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e">
        <v>#NAME?</v>
      </c>
      <c r="AA42" t="s">
        <v>754</v>
      </c>
      <c r="AB42" t="s">
        <v>760</v>
      </c>
      <c r="AC42" t="s">
        <v>761</v>
      </c>
    </row>
    <row r="43" spans="1:41">
      <c r="A43" t="s">
        <v>598</v>
      </c>
      <c r="B43" t="s">
        <v>740</v>
      </c>
      <c r="C43" t="s">
        <v>766</v>
      </c>
      <c r="D43" t="s">
        <v>321</v>
      </c>
      <c r="E43">
        <v>2020</v>
      </c>
      <c r="F43">
        <v>0</v>
      </c>
    </row>
    <row r="44" spans="1:41">
      <c r="A44" t="s">
        <v>598</v>
      </c>
      <c r="B44" t="s">
        <v>740</v>
      </c>
      <c r="C44" t="s">
        <v>767</v>
      </c>
      <c r="D44" t="s">
        <v>321</v>
      </c>
      <c r="E44">
        <v>2021</v>
      </c>
      <c r="F44">
        <v>0</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e">
        <v>#NAME?</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e">
        <v>#NAME?</v>
      </c>
    </row>
    <row r="47" spans="1:41" hidden="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hidden="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hidden="1">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L332"/>
  <sheetViews>
    <sheetView zoomScale="125" zoomScaleNormal="90" workbookViewId="0">
      <pane ySplit="1" topLeftCell="A8" activePane="bottomLeft" state="frozen"/>
      <selection pane="bottomLeft" activeCell="C11" sqref="C11"/>
    </sheetView>
  </sheetViews>
  <sheetFormatPr baseColWidth="10" defaultColWidth="9.1640625" defaultRowHeight="147" customHeight="1"/>
  <cols>
    <col min="1" max="1" width="35.6640625" style="90" customWidth="1"/>
    <col min="2" max="2" width="49.33203125" style="20" customWidth="1"/>
    <col min="3" max="3" width="48.5" style="20" customWidth="1"/>
    <col min="4" max="4" width="29.6640625" style="174" hidden="1" customWidth="1"/>
    <col min="5" max="5" width="15.33203125" style="42" hidden="1" customWidth="1"/>
    <col min="6" max="6" width="10.6640625" style="42" hidden="1" customWidth="1"/>
    <col min="7" max="7" width="11.6640625" style="42" hidden="1" customWidth="1"/>
    <col min="8" max="8" width="10.6640625" style="42" hidden="1" customWidth="1"/>
    <col min="9" max="10" width="10.6640625" style="42" customWidth="1"/>
    <col min="11" max="11" width="6.1640625" style="275" customWidth="1"/>
    <col min="12" max="12" width="48.6640625" style="444" customWidth="1"/>
    <col min="13" max="13" width="45.83203125" style="285" customWidth="1"/>
    <col min="14" max="14" width="19.33203125" style="387" customWidth="1"/>
    <col min="15" max="27" width="9.1640625" style="10"/>
    <col min="28" max="16384" width="9.1640625" style="11"/>
  </cols>
  <sheetData>
    <row r="1" spans="1:28" s="45" customFormat="1" ht="59" customHeight="1">
      <c r="A1" s="88" t="s">
        <v>983</v>
      </c>
      <c r="B1" s="44" t="s">
        <v>984</v>
      </c>
      <c r="C1" s="468" t="s">
        <v>985</v>
      </c>
      <c r="D1" s="468"/>
      <c r="E1" s="468"/>
      <c r="F1" s="133"/>
      <c r="G1" s="222" t="s">
        <v>986</v>
      </c>
      <c r="H1" s="134"/>
      <c r="I1" s="134"/>
      <c r="J1" s="134"/>
      <c r="K1" s="469" t="s">
        <v>987</v>
      </c>
      <c r="L1" s="470"/>
      <c r="M1" s="336"/>
      <c r="N1" s="337"/>
      <c r="O1" s="18"/>
      <c r="P1" s="18"/>
      <c r="Q1" s="18"/>
      <c r="R1" s="18"/>
      <c r="S1" s="18"/>
      <c r="T1" s="18"/>
      <c r="U1" s="18"/>
      <c r="V1" s="18"/>
      <c r="W1" s="18"/>
      <c r="X1" s="18"/>
      <c r="Y1" s="18"/>
      <c r="Z1" s="18"/>
    </row>
    <row r="2" spans="1:28" s="18" customFormat="1" ht="147" customHeight="1" thickBot="1">
      <c r="A2" s="89" t="s">
        <v>234</v>
      </c>
      <c r="B2" s="53" t="s">
        <v>988</v>
      </c>
      <c r="C2" s="129" t="s">
        <v>236</v>
      </c>
      <c r="D2" s="173" t="s">
        <v>81</v>
      </c>
      <c r="E2" s="79" t="s">
        <v>237</v>
      </c>
      <c r="F2" s="218" t="s">
        <v>238</v>
      </c>
      <c r="G2" s="221" t="s">
        <v>239</v>
      </c>
      <c r="H2" s="217" t="s">
        <v>240</v>
      </c>
      <c r="I2" s="217" t="s">
        <v>241</v>
      </c>
      <c r="J2" s="217" t="s">
        <v>242</v>
      </c>
      <c r="K2" s="217" t="s">
        <v>989</v>
      </c>
      <c r="L2" s="403" t="s">
        <v>243</v>
      </c>
      <c r="M2" s="338" t="s">
        <v>2126</v>
      </c>
      <c r="N2" s="339" t="s">
        <v>252</v>
      </c>
    </row>
    <row r="3" spans="1:28" ht="147" customHeight="1" thickTop="1" thickBot="1">
      <c r="A3" s="90" t="s">
        <v>295</v>
      </c>
      <c r="B3" s="20" t="s">
        <v>296</v>
      </c>
      <c r="C3" s="68" t="s">
        <v>297</v>
      </c>
      <c r="D3" s="136" t="s">
        <v>298</v>
      </c>
      <c r="E3" s="70">
        <v>2021</v>
      </c>
      <c r="F3" s="70">
        <v>1</v>
      </c>
      <c r="G3" s="70" t="e">
        <f>IF(Table683[[#This Row],[n]],1)*#REF!+IF(Table683[[#This Row],[Targets from Proposal]],1)+IF(Table683[[#This Row],[Targets from legal acts]],2)</f>
        <v>#REF!</v>
      </c>
      <c r="H3" s="70">
        <v>1</v>
      </c>
      <c r="I3" s="70"/>
      <c r="J3" s="70">
        <v>1</v>
      </c>
      <c r="K3" s="70" t="s">
        <v>990</v>
      </c>
      <c r="L3" s="404" t="s">
        <v>991</v>
      </c>
      <c r="M3" s="59"/>
      <c r="N3" s="341"/>
      <c r="AB3" s="10"/>
    </row>
    <row r="4" spans="1:28" ht="147" customHeight="1" thickTop="1" thickBot="1">
      <c r="A4" s="90" t="s">
        <v>295</v>
      </c>
      <c r="B4" s="20" t="s">
        <v>296</v>
      </c>
      <c r="C4" s="68" t="s">
        <v>297</v>
      </c>
      <c r="D4" s="136" t="s">
        <v>298</v>
      </c>
      <c r="E4" s="70">
        <v>2021</v>
      </c>
      <c r="F4" s="70"/>
      <c r="G4" s="70"/>
      <c r="H4" s="70"/>
      <c r="I4" s="272"/>
      <c r="J4" s="272"/>
      <c r="K4" s="70" t="s">
        <v>992</v>
      </c>
      <c r="L4" s="389" t="s">
        <v>993</v>
      </c>
      <c r="M4" s="286"/>
      <c r="N4" s="342"/>
      <c r="AB4" s="10"/>
    </row>
    <row r="5" spans="1:28" ht="147" customHeight="1" thickTop="1" thickBot="1">
      <c r="A5" s="90" t="s">
        <v>295</v>
      </c>
      <c r="B5" s="33" t="s">
        <v>296</v>
      </c>
      <c r="C5" s="36" t="s">
        <v>297</v>
      </c>
      <c r="D5" s="137" t="s">
        <v>298</v>
      </c>
      <c r="E5" s="56">
        <v>2021</v>
      </c>
      <c r="F5" s="56">
        <v>1</v>
      </c>
      <c r="G5" s="56" t="e">
        <f>IF(Table683[[#This Row],[n]],1)*#REF!+IF(Table683[[#This Row],[Targets from Proposal]],1)+IF(Table683[[#This Row],[Targets from legal acts]],2)</f>
        <v>#REF!</v>
      </c>
      <c r="H5" s="56">
        <v>1</v>
      </c>
      <c r="I5" s="56"/>
      <c r="J5" s="56">
        <v>1</v>
      </c>
      <c r="K5" s="70" t="s">
        <v>994</v>
      </c>
      <c r="L5" s="405" t="s">
        <v>2142</v>
      </c>
      <c r="M5" s="171" t="s">
        <v>2128</v>
      </c>
      <c r="N5" s="340" t="s">
        <v>2127</v>
      </c>
      <c r="AB5" s="10"/>
    </row>
    <row r="6" spans="1:28" ht="147" customHeight="1" thickTop="1" thickBot="1">
      <c r="A6" s="90" t="s">
        <v>295</v>
      </c>
      <c r="B6" s="20" t="s">
        <v>364</v>
      </c>
      <c r="C6" s="67" t="s">
        <v>365</v>
      </c>
      <c r="D6" s="248" t="s">
        <v>321</v>
      </c>
      <c r="E6" s="71">
        <v>2021</v>
      </c>
      <c r="F6" s="71">
        <v>0</v>
      </c>
      <c r="G6" s="71" t="e">
        <f>IF(Table683[[#This Row],[n]],1)*#REF!+IF(Table683[[#This Row],[Targets from Proposal]],1)+IF(Table683[[#This Row],[Targets from legal acts]],2)</f>
        <v>#REF!</v>
      </c>
      <c r="H6" s="71">
        <v>0</v>
      </c>
      <c r="I6" s="71">
        <v>0</v>
      </c>
      <c r="J6" s="71">
        <v>1</v>
      </c>
      <c r="K6" s="70" t="s">
        <v>996</v>
      </c>
      <c r="L6" s="406" t="s">
        <v>366</v>
      </c>
      <c r="M6" s="210"/>
      <c r="N6" s="343"/>
      <c r="AB6" s="10"/>
    </row>
    <row r="7" spans="1:28" ht="147" customHeight="1" thickTop="1" thickBot="1">
      <c r="A7" s="90" t="s">
        <v>295</v>
      </c>
      <c r="B7" s="20" t="s">
        <v>371</v>
      </c>
      <c r="C7" s="39" t="s">
        <v>372</v>
      </c>
      <c r="D7" s="139" t="s">
        <v>298</v>
      </c>
      <c r="E7" s="37">
        <v>2023</v>
      </c>
      <c r="F7" s="37"/>
      <c r="G7" s="37"/>
      <c r="H7" s="37"/>
      <c r="I7" s="37"/>
      <c r="J7" s="37"/>
      <c r="K7" s="70" t="s">
        <v>997</v>
      </c>
      <c r="L7" s="407" t="s">
        <v>998</v>
      </c>
      <c r="M7" s="287"/>
      <c r="N7" s="344"/>
      <c r="AB7" s="10"/>
    </row>
    <row r="8" spans="1:28" ht="147" customHeight="1" thickTop="1" thickBot="1">
      <c r="A8" s="90" t="s">
        <v>295</v>
      </c>
      <c r="B8" s="20" t="s">
        <v>373</v>
      </c>
      <c r="C8" s="39" t="s">
        <v>374</v>
      </c>
      <c r="D8" s="139" t="s">
        <v>103</v>
      </c>
      <c r="E8" s="72">
        <v>2021</v>
      </c>
      <c r="F8" s="72"/>
      <c r="G8" s="72"/>
      <c r="H8" s="72"/>
      <c r="I8" s="38"/>
      <c r="J8" s="72"/>
      <c r="K8" s="70" t="s">
        <v>999</v>
      </c>
      <c r="L8" s="391" t="s">
        <v>1000</v>
      </c>
      <c r="M8" s="288"/>
      <c r="N8" s="345"/>
      <c r="AB8" s="10"/>
    </row>
    <row r="9" spans="1:28" ht="147" customHeight="1" thickTop="1" thickBot="1">
      <c r="A9" s="90" t="s">
        <v>295</v>
      </c>
      <c r="B9" s="20" t="s">
        <v>334</v>
      </c>
      <c r="C9" s="19" t="s">
        <v>320</v>
      </c>
      <c r="D9" s="174" t="s">
        <v>321</v>
      </c>
      <c r="E9" s="42">
        <v>2020</v>
      </c>
      <c r="F9" s="42">
        <v>0</v>
      </c>
      <c r="G9" s="42" t="e">
        <f>IF(Table683[[#This Row],[n]],1)*#REF!+IF(Table683[[#This Row],[Targets from Proposal]],1)+IF(Table683[[#This Row],[Targets from legal acts]],2)</f>
        <v>#REF!</v>
      </c>
      <c r="H9" s="42">
        <v>0</v>
      </c>
      <c r="I9" s="37">
        <v>0</v>
      </c>
      <c r="J9" s="42">
        <v>1</v>
      </c>
      <c r="K9" s="70" t="s">
        <v>1001</v>
      </c>
      <c r="L9" s="398" t="s">
        <v>2143</v>
      </c>
      <c r="M9" s="388" t="s">
        <v>2144</v>
      </c>
      <c r="N9" s="342" t="s">
        <v>2127</v>
      </c>
      <c r="AB9" s="10"/>
    </row>
    <row r="10" spans="1:28" ht="147" customHeight="1" thickTop="1" thickBot="1">
      <c r="A10" s="90" t="s">
        <v>295</v>
      </c>
      <c r="B10" s="20" t="s">
        <v>334</v>
      </c>
      <c r="C10" s="19" t="s">
        <v>376</v>
      </c>
      <c r="D10" s="147" t="s">
        <v>102</v>
      </c>
      <c r="E10" s="42">
        <v>2023</v>
      </c>
      <c r="F10" s="278">
        <v>1</v>
      </c>
      <c r="G10" s="42" t="e">
        <f>IF(Table683[[#This Row],[n]],1)*#REF!+IF(Table683[[#This Row],[Targets from Proposal]],1)+IF(Table683[[#This Row],[Targets from legal acts]],2)</f>
        <v>#REF!</v>
      </c>
      <c r="H10" s="42">
        <v>1</v>
      </c>
      <c r="J10" s="42">
        <v>1</v>
      </c>
      <c r="K10" s="70" t="s">
        <v>1005</v>
      </c>
      <c r="L10" s="398" t="s">
        <v>2141</v>
      </c>
      <c r="M10" s="59" t="s">
        <v>2129</v>
      </c>
      <c r="N10" s="396" t="s">
        <v>2130</v>
      </c>
      <c r="AB10" s="10"/>
    </row>
    <row r="11" spans="1:28" ht="147" customHeight="1" thickTop="1" thickBot="1">
      <c r="A11" s="90" t="s">
        <v>295</v>
      </c>
      <c r="B11" s="20" t="s">
        <v>334</v>
      </c>
      <c r="C11" s="19" t="s">
        <v>376</v>
      </c>
      <c r="D11" s="492" t="s">
        <v>102</v>
      </c>
      <c r="E11" s="497">
        <v>2023</v>
      </c>
      <c r="F11" s="502">
        <v>1</v>
      </c>
      <c r="G11" s="497">
        <v>3</v>
      </c>
      <c r="H11" s="497">
        <v>1</v>
      </c>
      <c r="I11" s="497"/>
      <c r="J11" s="497">
        <v>1</v>
      </c>
      <c r="K11" s="70" t="s">
        <v>1006</v>
      </c>
      <c r="L11" s="398" t="s">
        <v>2140</v>
      </c>
      <c r="M11" s="59" t="s">
        <v>2131</v>
      </c>
      <c r="N11" s="346" t="s">
        <v>2132</v>
      </c>
      <c r="AB11" s="10"/>
    </row>
    <row r="12" spans="1:28" ht="147" customHeight="1" thickTop="1" thickBot="1">
      <c r="A12" s="90" t="s">
        <v>295</v>
      </c>
      <c r="B12" s="54" t="s">
        <v>334</v>
      </c>
      <c r="C12" s="22" t="s">
        <v>358</v>
      </c>
      <c r="D12" s="141" t="s">
        <v>298</v>
      </c>
      <c r="E12" s="73">
        <v>2023</v>
      </c>
      <c r="F12" s="279">
        <v>1</v>
      </c>
      <c r="G12" s="73" t="e">
        <f>IF(Table683[[#This Row],[n]],1)*#REF!+IF(Table683[[#This Row],[Targets from Proposal]],1)+IF(Table683[[#This Row],[Targets from legal acts]],2)</f>
        <v>#REF!</v>
      </c>
      <c r="H12" s="73">
        <v>1</v>
      </c>
      <c r="I12" s="73"/>
      <c r="J12" s="73">
        <v>1</v>
      </c>
      <c r="K12" s="70" t="s">
        <v>1007</v>
      </c>
      <c r="L12" s="408" t="s">
        <v>2139</v>
      </c>
      <c r="M12" s="49" t="s">
        <v>2133</v>
      </c>
      <c r="N12" s="347" t="s">
        <v>2127</v>
      </c>
      <c r="AB12" s="10"/>
    </row>
    <row r="13" spans="1:28" ht="147" customHeight="1" thickTop="1" thickBot="1">
      <c r="A13" s="90" t="s">
        <v>295</v>
      </c>
      <c r="B13" s="54" t="s">
        <v>334</v>
      </c>
      <c r="C13" s="39" t="s">
        <v>335</v>
      </c>
      <c r="D13" s="140" t="s">
        <v>298</v>
      </c>
      <c r="E13" s="72">
        <v>2023</v>
      </c>
      <c r="F13" s="280">
        <v>1</v>
      </c>
      <c r="G13" s="72" t="e">
        <f>IF(Table683[[#This Row],[n]],1)*#REF!+IF(Table683[[#This Row],[Targets from Proposal]],1)+IF(Table683[[#This Row],[Targets from legal acts]],2)</f>
        <v>#REF!</v>
      </c>
      <c r="H13" s="72">
        <v>1</v>
      </c>
      <c r="I13" s="72"/>
      <c r="J13" s="72">
        <v>1</v>
      </c>
      <c r="K13" s="70" t="s">
        <v>1008</v>
      </c>
      <c r="L13" s="400" t="s">
        <v>2138</v>
      </c>
      <c r="M13" s="289" t="s">
        <v>2134</v>
      </c>
      <c r="N13" s="345" t="s">
        <v>2135</v>
      </c>
      <c r="AB13" s="10"/>
    </row>
    <row r="14" spans="1:28" ht="147" customHeight="1" thickTop="1" thickBot="1">
      <c r="A14" s="90" t="s">
        <v>295</v>
      </c>
      <c r="B14" s="54" t="s">
        <v>334</v>
      </c>
      <c r="C14" s="27" t="s">
        <v>335</v>
      </c>
      <c r="D14" s="140" t="s">
        <v>298</v>
      </c>
      <c r="E14" s="58">
        <v>2023</v>
      </c>
      <c r="F14" s="58">
        <v>1</v>
      </c>
      <c r="G14" s="58" t="e">
        <f>IF(Table683[[#This Row],[n]],1)*#REF!+IF(Table683[[#This Row],[Targets from Proposal]],1)+IF(Table683[[#This Row],[Targets from legal acts]],2)</f>
        <v>#REF!</v>
      </c>
      <c r="H14" s="58">
        <v>1</v>
      </c>
      <c r="I14" s="37"/>
      <c r="J14" s="58">
        <v>1</v>
      </c>
      <c r="K14" s="70" t="s">
        <v>1009</v>
      </c>
      <c r="L14" s="409" t="s">
        <v>2137</v>
      </c>
      <c r="M14" s="206" t="s">
        <v>2136</v>
      </c>
      <c r="N14" s="348" t="s">
        <v>2127</v>
      </c>
      <c r="AB14" s="10"/>
    </row>
    <row r="15" spans="1:28" ht="147" customHeight="1" thickTop="1" thickBot="1">
      <c r="A15" s="90" t="s">
        <v>295</v>
      </c>
      <c r="B15" s="54" t="s">
        <v>334</v>
      </c>
      <c r="C15" s="27" t="s">
        <v>335</v>
      </c>
      <c r="D15" s="140" t="s">
        <v>298</v>
      </c>
      <c r="E15" s="58">
        <v>2023</v>
      </c>
      <c r="F15" s="58">
        <v>1</v>
      </c>
      <c r="G15" s="58" t="e">
        <f>IF(Table683[[#This Row],[n]],1)*#REF!+IF(Table683[[#This Row],[Targets from Proposal]],1)+IF(Table683[[#This Row],[Targets from legal acts]],2)</f>
        <v>#REF!</v>
      </c>
      <c r="H15" s="58">
        <v>1</v>
      </c>
      <c r="I15" s="58"/>
      <c r="J15" s="58">
        <v>1</v>
      </c>
      <c r="K15" s="70" t="s">
        <v>1010</v>
      </c>
      <c r="L15" s="430" t="s">
        <v>336</v>
      </c>
      <c r="M15" s="206"/>
      <c r="N15" s="348"/>
      <c r="AB15" s="10"/>
    </row>
    <row r="16" spans="1:28" ht="147" customHeight="1" thickTop="1" thickBot="1">
      <c r="A16" s="92" t="s">
        <v>295</v>
      </c>
      <c r="B16" s="93"/>
      <c r="C16" s="96" t="s">
        <v>324</v>
      </c>
      <c r="D16" s="176" t="s">
        <v>321</v>
      </c>
      <c r="E16" s="97">
        <v>2020</v>
      </c>
      <c r="F16" s="97">
        <v>0</v>
      </c>
      <c r="G16" s="97" t="e">
        <f>IF(Table683[[#This Row],[n]],1)*#REF!+IF(Table683[[#This Row],[Targets from Proposal]],1)+IF(Table683[[#This Row],[Targets from legal acts]],2)</f>
        <v>#REF!</v>
      </c>
      <c r="H16" s="97">
        <v>0</v>
      </c>
      <c r="I16" s="97">
        <v>0</v>
      </c>
      <c r="J16" s="97">
        <v>1</v>
      </c>
      <c r="K16" s="70" t="s">
        <v>1011</v>
      </c>
      <c r="L16" s="399" t="s">
        <v>2202</v>
      </c>
      <c r="M16" s="165" t="s">
        <v>2203</v>
      </c>
      <c r="N16" s="356" t="s">
        <v>2127</v>
      </c>
      <c r="AB16" s="10"/>
    </row>
    <row r="17" spans="1:28" ht="147" customHeight="1" thickTop="1" thickBot="1">
      <c r="A17" s="90" t="s">
        <v>295</v>
      </c>
      <c r="B17" s="54"/>
      <c r="C17" s="224" t="s">
        <v>316</v>
      </c>
      <c r="D17" s="177" t="s">
        <v>110</v>
      </c>
      <c r="E17" s="497">
        <v>2022</v>
      </c>
      <c r="F17" s="497">
        <v>0</v>
      </c>
      <c r="G17" s="497" t="e">
        <f>IF(Table683[[#This Row],[n]],1)*#REF!+IF(Table683[[#This Row],[Targets from Proposal]],1)+IF(Table683[[#This Row],[Targets from legal acts]],2)</f>
        <v>#REF!</v>
      </c>
      <c r="H17" s="497">
        <v>0</v>
      </c>
      <c r="I17" s="497">
        <v>1</v>
      </c>
      <c r="J17" s="497">
        <v>1</v>
      </c>
      <c r="K17" s="70" t="s">
        <v>1013</v>
      </c>
      <c r="L17" s="419" t="s">
        <v>317</v>
      </c>
      <c r="M17" s="49"/>
      <c r="N17" s="347"/>
      <c r="AB17" s="10"/>
    </row>
    <row r="18" spans="1:28" ht="147" customHeight="1" thickTop="1">
      <c r="A18" s="92" t="s">
        <v>403</v>
      </c>
      <c r="B18" s="54"/>
      <c r="C18" s="232" t="s">
        <v>389</v>
      </c>
      <c r="D18" s="142" t="s">
        <v>101</v>
      </c>
      <c r="E18" s="55">
        <v>2022</v>
      </c>
      <c r="F18" s="503">
        <v>0</v>
      </c>
      <c r="G18" s="55" t="e">
        <f>IF(Table683[[#This Row],[n]],1)*#REF!+IF(Table683[[#This Row],[Targets from Proposal]],1)+IF(Table683[[#This Row],[Targets from legal acts]],2)</f>
        <v>#REF!</v>
      </c>
      <c r="H18" s="55">
        <v>0</v>
      </c>
      <c r="I18" s="26">
        <v>1</v>
      </c>
      <c r="J18" s="55">
        <v>1</v>
      </c>
      <c r="K18" s="70" t="s">
        <v>1003</v>
      </c>
      <c r="L18" s="399" t="s">
        <v>2190</v>
      </c>
      <c r="M18" s="165" t="s">
        <v>2191</v>
      </c>
      <c r="N18" s="348" t="s">
        <v>2130</v>
      </c>
      <c r="AB18" s="10"/>
    </row>
    <row r="19" spans="1:28" ht="147" customHeight="1" thickBot="1">
      <c r="A19" s="92" t="s">
        <v>403</v>
      </c>
      <c r="B19" s="240"/>
      <c r="C19" s="239" t="s">
        <v>405</v>
      </c>
      <c r="D19" s="253" t="s">
        <v>321</v>
      </c>
      <c r="E19" s="266">
        <v>2022</v>
      </c>
      <c r="F19" s="42">
        <v>0</v>
      </c>
      <c r="G19" s="266" t="e">
        <f>IF(Table683[[#This Row],[n]],1)*#REF!+IF(Table683[[#This Row],[Targets from Proposal]],1)+IF(Table683[[#This Row],[Targets from legal acts]],2)</f>
        <v>#REF!</v>
      </c>
      <c r="H19" s="266">
        <v>0</v>
      </c>
      <c r="I19" s="266">
        <v>0</v>
      </c>
      <c r="J19" s="266">
        <v>1</v>
      </c>
      <c r="K19" s="266" t="s">
        <v>1014</v>
      </c>
      <c r="L19" s="410" t="s">
        <v>2217</v>
      </c>
      <c r="M19" s="290" t="s">
        <v>2218</v>
      </c>
      <c r="N19" s="350" t="s">
        <v>2127</v>
      </c>
      <c r="AB19" s="10"/>
    </row>
    <row r="20" spans="1:28" ht="147" customHeight="1" thickBot="1">
      <c r="A20" s="92" t="s">
        <v>403</v>
      </c>
      <c r="B20" s="159" t="s">
        <v>334</v>
      </c>
      <c r="C20" s="65" t="s">
        <v>150</v>
      </c>
      <c r="D20" s="183" t="s">
        <v>321</v>
      </c>
      <c r="E20" s="74">
        <v>2022</v>
      </c>
      <c r="F20" s="42">
        <v>0</v>
      </c>
      <c r="G20" s="74" t="e">
        <f>IF(Table683[[#This Row],[n]],1)*#REF!+IF(Table683[[#This Row],[Targets from Proposal]],1)+IF(Table683[[#This Row],[Targets from legal acts]],2)</f>
        <v>#REF!</v>
      </c>
      <c r="H20" s="74">
        <v>0</v>
      </c>
      <c r="I20" s="74">
        <v>0</v>
      </c>
      <c r="J20" s="74">
        <v>1</v>
      </c>
      <c r="K20" s="266" t="s">
        <v>1015</v>
      </c>
      <c r="L20" s="411" t="s">
        <v>2204</v>
      </c>
      <c r="M20" s="291" t="s">
        <v>2205</v>
      </c>
      <c r="N20" s="351" t="s">
        <v>2127</v>
      </c>
      <c r="AB20" s="10"/>
    </row>
    <row r="21" spans="1:28" ht="147" customHeight="1" thickBot="1">
      <c r="A21" s="92" t="s">
        <v>403</v>
      </c>
      <c r="B21" s="64"/>
      <c r="C21" s="65" t="s">
        <v>396</v>
      </c>
      <c r="D21" s="143" t="s">
        <v>102</v>
      </c>
      <c r="E21" s="66">
        <v>2023</v>
      </c>
      <c r="F21" s="35">
        <v>1</v>
      </c>
      <c r="G21" s="66" t="e">
        <f>IF(Table683[[#This Row],[n]],1)*#REF!+IF(Table683[[#This Row],[Targets from Proposal]],1)+IF(Table683[[#This Row],[Targets from legal acts]],2)</f>
        <v>#REF!</v>
      </c>
      <c r="H21" s="66">
        <v>1</v>
      </c>
      <c r="I21" s="32"/>
      <c r="J21" s="66">
        <v>1</v>
      </c>
      <c r="K21" s="266" t="s">
        <v>1016</v>
      </c>
      <c r="L21" s="411" t="s">
        <v>2188</v>
      </c>
      <c r="M21" s="395" t="s">
        <v>2189</v>
      </c>
      <c r="N21" s="394" t="s">
        <v>2135</v>
      </c>
      <c r="AB21" s="10"/>
    </row>
    <row r="22" spans="1:28" ht="147" customHeight="1" thickBot="1">
      <c r="A22" s="92" t="s">
        <v>403</v>
      </c>
      <c r="B22" s="93" t="s">
        <v>462</v>
      </c>
      <c r="C22" s="30" t="s">
        <v>405</v>
      </c>
      <c r="D22" s="252" t="s">
        <v>321</v>
      </c>
      <c r="E22" s="75">
        <v>2022</v>
      </c>
      <c r="F22" s="42">
        <v>0</v>
      </c>
      <c r="G22" s="75" t="e">
        <f>IF(Table683[[#This Row],[n]],1)*#REF!+IF(Table683[[#This Row],[Targets from Proposal]],1)+IF(Table683[[#This Row],[Targets from legal acts]],2)</f>
        <v>#REF!</v>
      </c>
      <c r="H22" s="75">
        <v>0</v>
      </c>
      <c r="I22" s="75">
        <v>0</v>
      </c>
      <c r="J22" s="75">
        <v>1</v>
      </c>
      <c r="K22" s="266" t="s">
        <v>1017</v>
      </c>
      <c r="L22" s="412" t="s">
        <v>2198</v>
      </c>
      <c r="M22" s="292" t="s">
        <v>2199</v>
      </c>
      <c r="N22" s="352" t="s">
        <v>2130</v>
      </c>
      <c r="AB22" s="10"/>
    </row>
    <row r="23" spans="1:28" ht="147" customHeight="1" thickBot="1">
      <c r="A23" s="90" t="s">
        <v>403</v>
      </c>
      <c r="B23" s="54"/>
      <c r="C23" s="25" t="s">
        <v>150</v>
      </c>
      <c r="D23" s="172" t="s">
        <v>321</v>
      </c>
      <c r="E23" s="55">
        <v>2022</v>
      </c>
      <c r="F23" s="55">
        <v>0</v>
      </c>
      <c r="G23" s="55" t="e">
        <f>IF(Table683[[#This Row],[n]],1)*#REF!+IF(Table683[[#This Row],[Targets from Proposal]],1)+IF(Table683[[#This Row],[Targets from legal acts]],2)</f>
        <v>#REF!</v>
      </c>
      <c r="H23" s="55">
        <v>0</v>
      </c>
      <c r="I23" s="55">
        <v>0</v>
      </c>
      <c r="J23" s="55">
        <v>1</v>
      </c>
      <c r="K23" s="266" t="s">
        <v>1018</v>
      </c>
      <c r="L23" s="399" t="s">
        <v>2206</v>
      </c>
      <c r="M23" s="292" t="s">
        <v>2207</v>
      </c>
      <c r="N23" s="393" t="s">
        <v>2130</v>
      </c>
      <c r="AB23" s="10"/>
    </row>
    <row r="24" spans="1:28" ht="147" customHeight="1" thickBot="1">
      <c r="A24" s="90" t="s">
        <v>403</v>
      </c>
      <c r="B24" s="54"/>
      <c r="C24" s="25" t="s">
        <v>150</v>
      </c>
      <c r="D24" s="172" t="s">
        <v>321</v>
      </c>
      <c r="E24" s="55">
        <v>2022</v>
      </c>
      <c r="F24" s="55">
        <v>0</v>
      </c>
      <c r="G24" s="55" t="e">
        <f>IF(Table683[[#This Row],[n]],1)*#REF!+IF(Table683[[#This Row],[Targets from Proposal]],1)+IF(Table683[[#This Row],[Targets from legal acts]],2)</f>
        <v>#REF!</v>
      </c>
      <c r="H24" s="55">
        <v>0</v>
      </c>
      <c r="I24" s="55">
        <v>0</v>
      </c>
      <c r="J24" s="55">
        <v>1</v>
      </c>
      <c r="K24" s="266" t="s">
        <v>1019</v>
      </c>
      <c r="L24" s="399" t="s">
        <v>2208</v>
      </c>
      <c r="M24" s="292" t="s">
        <v>2209</v>
      </c>
      <c r="N24" s="393" t="s">
        <v>2127</v>
      </c>
      <c r="AB24" s="10"/>
    </row>
    <row r="25" spans="1:28" ht="147" customHeight="1" thickBot="1">
      <c r="A25" s="90" t="s">
        <v>403</v>
      </c>
      <c r="B25" s="54"/>
      <c r="C25" s="19" t="s">
        <v>150</v>
      </c>
      <c r="D25" s="177" t="s">
        <v>321</v>
      </c>
      <c r="E25" s="42">
        <v>2022</v>
      </c>
      <c r="F25" s="42">
        <v>0</v>
      </c>
      <c r="G25" s="42" t="e">
        <f>IF(Table683[[#This Row],[n]],1)*#REF!+IF(Table683[[#This Row],[Targets from Proposal]],1)+IF(Table683[[#This Row],[Targets from legal acts]],2)</f>
        <v>#REF!</v>
      </c>
      <c r="H25" s="42">
        <v>0</v>
      </c>
      <c r="I25" s="42">
        <v>0</v>
      </c>
      <c r="J25" s="42">
        <v>1</v>
      </c>
      <c r="K25" s="266" t="s">
        <v>1020</v>
      </c>
      <c r="L25" s="413" t="s">
        <v>2210</v>
      </c>
      <c r="M25" s="292" t="s">
        <v>2211</v>
      </c>
      <c r="N25" s="353" t="s">
        <v>2130</v>
      </c>
      <c r="AB25" s="10"/>
    </row>
    <row r="26" spans="1:28" ht="147" customHeight="1" thickBot="1">
      <c r="A26" s="90" t="s">
        <v>403</v>
      </c>
      <c r="B26" s="54"/>
      <c r="C26" s="19" t="s">
        <v>150</v>
      </c>
      <c r="D26" s="177" t="s">
        <v>321</v>
      </c>
      <c r="E26" s="42">
        <v>2022</v>
      </c>
      <c r="F26" s="42">
        <v>0</v>
      </c>
      <c r="G26" s="42" t="e">
        <f>IF(Table683[[#This Row],[n]],1)*#REF!+IF(Table683[[#This Row],[Targets from Proposal]],1)+IF(Table683[[#This Row],[Targets from legal acts]],2)</f>
        <v>#REF!</v>
      </c>
      <c r="H26" s="42">
        <v>0</v>
      </c>
      <c r="I26" s="42">
        <v>0</v>
      </c>
      <c r="J26" s="42">
        <v>1</v>
      </c>
      <c r="K26" s="266" t="s">
        <v>1021</v>
      </c>
      <c r="L26" s="414" t="s">
        <v>545</v>
      </c>
      <c r="M26" s="292"/>
      <c r="N26" s="353"/>
      <c r="AB26" s="10"/>
    </row>
    <row r="27" spans="1:28" ht="147" customHeight="1" thickBot="1">
      <c r="A27" s="90" t="s">
        <v>403</v>
      </c>
      <c r="B27" s="54"/>
      <c r="C27" s="19" t="s">
        <v>396</v>
      </c>
      <c r="D27" s="51" t="s">
        <v>102</v>
      </c>
      <c r="E27" s="55">
        <v>2023</v>
      </c>
      <c r="F27" s="55">
        <v>1</v>
      </c>
      <c r="G27" s="55" t="e">
        <f>IF(Table683[[#This Row],[n]],1)*#REF!+IF(Table683[[#This Row],[Targets from Proposal]],1)+IF(Table683[[#This Row],[Targets from legal acts]],2)</f>
        <v>#REF!</v>
      </c>
      <c r="H27" s="55">
        <v>1</v>
      </c>
      <c r="I27" s="55"/>
      <c r="J27" s="55">
        <v>1</v>
      </c>
      <c r="K27" s="266" t="s">
        <v>1022</v>
      </c>
      <c r="L27" s="399" t="s">
        <v>2145</v>
      </c>
      <c r="M27" s="292" t="s">
        <v>2146</v>
      </c>
      <c r="N27" s="354" t="s">
        <v>2127</v>
      </c>
      <c r="AB27" s="10"/>
    </row>
    <row r="28" spans="1:28" ht="147" customHeight="1">
      <c r="A28" s="90" t="s">
        <v>403</v>
      </c>
      <c r="B28" s="54"/>
      <c r="C28" s="19" t="s">
        <v>396</v>
      </c>
      <c r="D28" s="142" t="s">
        <v>102</v>
      </c>
      <c r="E28" s="73">
        <v>2023</v>
      </c>
      <c r="F28" s="55">
        <v>1</v>
      </c>
      <c r="G28" s="55" t="e">
        <f>IF(Table683[[#This Row],[n]],1)*#REF!+IF(Table683[[#This Row],[Targets from Proposal]],1)+IF(Table683[[#This Row],[Targets from legal acts]],2)</f>
        <v>#REF!</v>
      </c>
      <c r="H28" s="55">
        <v>1</v>
      </c>
      <c r="I28" s="55"/>
      <c r="J28" s="55">
        <v>1</v>
      </c>
      <c r="K28" s="55" t="s">
        <v>1026</v>
      </c>
      <c r="L28" s="399" t="s">
        <v>2153</v>
      </c>
      <c r="M28" s="292" t="s">
        <v>2154</v>
      </c>
      <c r="N28" s="354" t="s">
        <v>2130</v>
      </c>
      <c r="AB28" s="10"/>
    </row>
    <row r="29" spans="1:28" ht="147" customHeight="1">
      <c r="A29" s="90" t="s">
        <v>403</v>
      </c>
      <c r="B29" s="54"/>
      <c r="C29" s="19" t="s">
        <v>396</v>
      </c>
      <c r="D29" s="142" t="s">
        <v>102</v>
      </c>
      <c r="E29" s="26">
        <v>2023</v>
      </c>
      <c r="F29" s="26">
        <v>1</v>
      </c>
      <c r="G29" s="26" t="e">
        <f>IF(Table683[[#This Row],[n]],1)*#REF!+IF(Table683[[#This Row],[Targets from Proposal]],1)+IF(Table683[[#This Row],[Targets from legal acts]],2)</f>
        <v>#REF!</v>
      </c>
      <c r="H29" s="26">
        <v>1</v>
      </c>
      <c r="I29" s="26"/>
      <c r="J29" s="26">
        <v>1</v>
      </c>
      <c r="K29" s="26" t="s">
        <v>1027</v>
      </c>
      <c r="L29" s="399" t="s">
        <v>2184</v>
      </c>
      <c r="M29" s="292" t="s">
        <v>2185</v>
      </c>
      <c r="N29" s="348" t="s">
        <v>2127</v>
      </c>
      <c r="AB29" s="10"/>
    </row>
    <row r="30" spans="1:28" ht="147" customHeight="1">
      <c r="A30" s="90" t="s">
        <v>403</v>
      </c>
      <c r="B30" s="54"/>
      <c r="C30" s="19" t="s">
        <v>396</v>
      </c>
      <c r="D30" s="146" t="s">
        <v>102</v>
      </c>
      <c r="E30" s="24">
        <v>2023</v>
      </c>
      <c r="F30" s="35">
        <v>1</v>
      </c>
      <c r="G30" s="35" t="e">
        <f>IF(Table683[[#This Row],[n]],1)*#REF!+IF(Table683[[#This Row],[Targets from Proposal]],1)+IF(Table683[[#This Row],[Targets from legal acts]],2)</f>
        <v>#REF!</v>
      </c>
      <c r="H30" s="35">
        <v>1</v>
      </c>
      <c r="I30" s="35"/>
      <c r="J30" s="35">
        <v>1</v>
      </c>
      <c r="K30" s="35" t="s">
        <v>1028</v>
      </c>
      <c r="L30" s="389" t="s">
        <v>555</v>
      </c>
      <c r="M30" s="292"/>
      <c r="N30" s="354"/>
      <c r="AB30" s="10"/>
    </row>
    <row r="31" spans="1:28" ht="147" customHeight="1">
      <c r="A31" s="90" t="s">
        <v>403</v>
      </c>
      <c r="B31" s="54"/>
      <c r="C31" s="27" t="s">
        <v>396</v>
      </c>
      <c r="D31" s="142" t="s">
        <v>102</v>
      </c>
      <c r="E31" s="26">
        <v>2023</v>
      </c>
      <c r="F31" s="26">
        <v>1</v>
      </c>
      <c r="G31" s="26" t="e">
        <f>IF(Table683[[#This Row],[n]],1)*#REF!+IF(Table683[[#This Row],[Targets from Proposal]],1)+IF(Table683[[#This Row],[Targets from legal acts]],2)</f>
        <v>#REF!</v>
      </c>
      <c r="H31" s="26">
        <v>1</v>
      </c>
      <c r="I31" s="26"/>
      <c r="J31" s="26">
        <v>1</v>
      </c>
      <c r="K31" s="26" t="s">
        <v>1029</v>
      </c>
      <c r="L31" s="399" t="s">
        <v>2147</v>
      </c>
      <c r="M31" s="292" t="s">
        <v>2148</v>
      </c>
      <c r="N31" s="348" t="s">
        <v>2127</v>
      </c>
      <c r="AB31" s="10"/>
    </row>
    <row r="32" spans="1:28" ht="147" customHeight="1">
      <c r="A32" s="90" t="s">
        <v>403</v>
      </c>
      <c r="B32" s="54"/>
      <c r="C32" s="27" t="s">
        <v>396</v>
      </c>
      <c r="D32" s="142" t="s">
        <v>102</v>
      </c>
      <c r="E32" s="26">
        <v>2023</v>
      </c>
      <c r="F32" s="26">
        <v>1</v>
      </c>
      <c r="G32" s="26" t="e">
        <f>IF(Table683[[#This Row],[n]],1)*#REF!+IF(Table683[[#This Row],[Targets from Proposal]],1)+IF(Table683[[#This Row],[Targets from legal acts]],2)</f>
        <v>#REF!</v>
      </c>
      <c r="H32" s="26">
        <v>1</v>
      </c>
      <c r="I32" s="26"/>
      <c r="J32" s="26">
        <v>1</v>
      </c>
      <c r="K32" s="26" t="s">
        <v>1030</v>
      </c>
      <c r="L32" s="399" t="s">
        <v>2155</v>
      </c>
      <c r="M32" s="292" t="s">
        <v>2156</v>
      </c>
      <c r="N32" s="348" t="s">
        <v>2127</v>
      </c>
      <c r="AB32" s="10"/>
    </row>
    <row r="33" spans="1:28" ht="147" customHeight="1">
      <c r="A33" s="90" t="s">
        <v>403</v>
      </c>
      <c r="B33" s="54"/>
      <c r="C33" s="27" t="s">
        <v>396</v>
      </c>
      <c r="D33" s="142" t="s">
        <v>102</v>
      </c>
      <c r="E33" s="55">
        <v>2023</v>
      </c>
      <c r="F33" s="55">
        <v>1</v>
      </c>
      <c r="G33" s="55" t="e">
        <f>IF(Table683[[#This Row],[n]],1)*#REF!+IF(Table683[[#This Row],[Targets from Proposal]],1)+IF(Table683[[#This Row],[Targets from legal acts]],2)</f>
        <v>#REF!</v>
      </c>
      <c r="H33" s="55">
        <v>1</v>
      </c>
      <c r="I33" s="55"/>
      <c r="J33" s="55">
        <v>1</v>
      </c>
      <c r="K33" s="55" t="s">
        <v>1031</v>
      </c>
      <c r="L33" s="399" t="s">
        <v>2149</v>
      </c>
      <c r="M33" s="292" t="s">
        <v>2150</v>
      </c>
      <c r="N33" s="348" t="s">
        <v>2130</v>
      </c>
      <c r="AB33" s="10"/>
    </row>
    <row r="34" spans="1:28" ht="147" customHeight="1">
      <c r="A34" s="90" t="s">
        <v>403</v>
      </c>
      <c r="B34" s="54"/>
      <c r="C34" s="27" t="s">
        <v>396</v>
      </c>
      <c r="D34" s="142" t="s">
        <v>102</v>
      </c>
      <c r="E34" s="26">
        <v>2023</v>
      </c>
      <c r="F34" s="26">
        <v>1</v>
      </c>
      <c r="G34" s="26" t="e">
        <f>IF(Table683[[#This Row],[n]],1)*#REF!+IF(Table683[[#This Row],[Targets from Proposal]],1)+IF(Table683[[#This Row],[Targets from legal acts]],2)</f>
        <v>#REF!</v>
      </c>
      <c r="H34" s="26">
        <v>1</v>
      </c>
      <c r="I34" s="26"/>
      <c r="J34" s="26">
        <v>1</v>
      </c>
      <c r="K34" s="26" t="s">
        <v>1033</v>
      </c>
      <c r="L34" s="399" t="s">
        <v>2151</v>
      </c>
      <c r="M34" s="292" t="s">
        <v>2152</v>
      </c>
      <c r="N34" s="348" t="s">
        <v>2127</v>
      </c>
      <c r="AB34" s="10"/>
    </row>
    <row r="35" spans="1:28" ht="147" customHeight="1">
      <c r="A35" s="92" t="s">
        <v>403</v>
      </c>
      <c r="B35" s="54" t="s">
        <v>426</v>
      </c>
      <c r="C35" s="27" t="s">
        <v>396</v>
      </c>
      <c r="D35" s="142" t="s">
        <v>102</v>
      </c>
      <c r="E35" s="26">
        <v>2023</v>
      </c>
      <c r="F35" s="26">
        <v>1</v>
      </c>
      <c r="G35" s="26" t="e">
        <f>IF(Table683[[#This Row],[n]],1)*#REF!+IF(Table683[[#This Row],[Targets from Proposal]],1)+IF(Table683[[#This Row],[Targets from legal acts]],2)</f>
        <v>#REF!</v>
      </c>
      <c r="H35" s="26">
        <v>1</v>
      </c>
      <c r="I35" s="26"/>
      <c r="J35" s="26">
        <v>1</v>
      </c>
      <c r="K35" s="26" t="s">
        <v>1034</v>
      </c>
      <c r="L35" s="399" t="s">
        <v>2186</v>
      </c>
      <c r="M35" s="292" t="s">
        <v>2187</v>
      </c>
      <c r="N35" s="348" t="s">
        <v>2127</v>
      </c>
      <c r="AB35" s="10"/>
    </row>
    <row r="36" spans="1:28" ht="147" customHeight="1">
      <c r="A36" s="90" t="s">
        <v>403</v>
      </c>
      <c r="B36" s="54"/>
      <c r="C36" s="27" t="s">
        <v>396</v>
      </c>
      <c r="D36" s="142" t="s">
        <v>102</v>
      </c>
      <c r="E36" s="26">
        <v>2023</v>
      </c>
      <c r="F36" s="26">
        <v>1</v>
      </c>
      <c r="G36" s="26" t="e">
        <f>IF(Table683[[#This Row],[n]],1)*#REF!+IF(Table683[[#This Row],[Targets from Proposal]],1)+IF(Table683[[#This Row],[Targets from legal acts]],2)</f>
        <v>#REF!</v>
      </c>
      <c r="H36" s="26">
        <v>1</v>
      </c>
      <c r="I36" s="26"/>
      <c r="J36" s="26">
        <v>1</v>
      </c>
      <c r="K36" s="26" t="s">
        <v>1035</v>
      </c>
      <c r="L36" s="399" t="s">
        <v>2182</v>
      </c>
      <c r="M36" s="292" t="s">
        <v>2183</v>
      </c>
      <c r="N36" s="348"/>
      <c r="AB36" s="10"/>
    </row>
    <row r="37" spans="1:28" ht="147" customHeight="1">
      <c r="A37" s="90" t="s">
        <v>403</v>
      </c>
      <c r="B37" s="93" t="s">
        <v>435</v>
      </c>
      <c r="C37" s="118" t="s">
        <v>436</v>
      </c>
      <c r="D37" s="142" t="s">
        <v>298</v>
      </c>
      <c r="E37" s="55">
        <v>2022</v>
      </c>
      <c r="F37" s="26"/>
      <c r="G37" s="26"/>
      <c r="H37" s="26"/>
      <c r="I37" s="26"/>
      <c r="J37" s="26"/>
      <c r="K37" s="26"/>
      <c r="L37" s="390"/>
      <c r="M37" s="292"/>
      <c r="N37" s="348"/>
      <c r="AB37" s="10"/>
    </row>
    <row r="38" spans="1:28" ht="147" customHeight="1">
      <c r="A38" s="90" t="s">
        <v>403</v>
      </c>
      <c r="B38" s="54" t="s">
        <v>426</v>
      </c>
      <c r="C38" s="27" t="s">
        <v>586</v>
      </c>
      <c r="D38" s="51" t="s">
        <v>110</v>
      </c>
      <c r="E38" s="26">
        <v>2023</v>
      </c>
      <c r="F38" s="26"/>
      <c r="G38" s="26"/>
      <c r="H38" s="26"/>
      <c r="I38" s="26"/>
      <c r="J38" s="26"/>
      <c r="K38" s="26"/>
      <c r="L38" s="390"/>
      <c r="M38" s="292"/>
      <c r="N38" s="348"/>
      <c r="AB38" s="10"/>
    </row>
    <row r="39" spans="1:28" ht="147" customHeight="1">
      <c r="A39" s="92" t="s">
        <v>403</v>
      </c>
      <c r="B39" s="54"/>
      <c r="C39" s="27" t="s">
        <v>591</v>
      </c>
      <c r="D39" s="172" t="s">
        <v>321</v>
      </c>
      <c r="E39" s="497">
        <v>2023</v>
      </c>
      <c r="F39" s="497">
        <v>0</v>
      </c>
      <c r="G39" s="497" t="e">
        <f>IF(Table683[[#This Row],[n]],1)*#REF!+IF(Table683[[#This Row],[Targets from Proposal]],1)+IF(Table683[[#This Row],[Targets from legal acts]],2)</f>
        <v>#REF!</v>
      </c>
      <c r="H39" s="497">
        <v>0</v>
      </c>
      <c r="I39" s="497">
        <v>0</v>
      </c>
      <c r="J39" s="497">
        <v>1</v>
      </c>
      <c r="K39" s="497" t="s">
        <v>1036</v>
      </c>
      <c r="L39" s="389" t="s">
        <v>592</v>
      </c>
      <c r="M39" s="292"/>
      <c r="N39" s="346"/>
      <c r="AB39" s="10"/>
    </row>
    <row r="40" spans="1:28" ht="147" customHeight="1">
      <c r="A40" s="92" t="s">
        <v>403</v>
      </c>
      <c r="B40" s="93" t="s">
        <v>462</v>
      </c>
      <c r="C40" s="27" t="s">
        <v>511</v>
      </c>
      <c r="D40" s="146" t="s">
        <v>102</v>
      </c>
      <c r="E40" s="55">
        <v>2023</v>
      </c>
      <c r="F40" s="55">
        <v>1</v>
      </c>
      <c r="G40" s="55" t="e">
        <f>IF(Table683[[#This Row],[n]],1)*#REF!+IF(Table683[[#This Row],[Targets from Proposal]],1)+IF(Table683[[#This Row],[Targets from legal acts]],2)</f>
        <v>#REF!</v>
      </c>
      <c r="H40" s="55">
        <v>1</v>
      </c>
      <c r="I40" s="55"/>
      <c r="J40" s="55">
        <v>1</v>
      </c>
      <c r="K40" s="55" t="s">
        <v>1037</v>
      </c>
      <c r="L40" s="390" t="s">
        <v>595</v>
      </c>
      <c r="M40" s="292"/>
      <c r="N40" s="348"/>
      <c r="AB40" s="10"/>
    </row>
    <row r="41" spans="1:28" ht="147" customHeight="1">
      <c r="A41" s="92" t="s">
        <v>403</v>
      </c>
      <c r="B41" s="93" t="s">
        <v>462</v>
      </c>
      <c r="C41" s="27" t="s">
        <v>511</v>
      </c>
      <c r="D41" s="142" t="s">
        <v>102</v>
      </c>
      <c r="E41" s="55">
        <v>2023</v>
      </c>
      <c r="F41" s="55">
        <v>1</v>
      </c>
      <c r="G41" s="55" t="e">
        <f>IF(Table683[[#This Row],[n]],1)*#REF!+IF(Table683[[#This Row],[Targets from Proposal]],1)+IF(Table683[[#This Row],[Targets from legal acts]],2)</f>
        <v>#REF!</v>
      </c>
      <c r="H41" s="55">
        <v>1</v>
      </c>
      <c r="I41" s="55"/>
      <c r="J41" s="55">
        <v>1</v>
      </c>
      <c r="K41" s="55" t="s">
        <v>1038</v>
      </c>
      <c r="L41" s="399" t="s">
        <v>2157</v>
      </c>
      <c r="M41" s="292" t="s">
        <v>2158</v>
      </c>
      <c r="N41" s="348" t="s">
        <v>2132</v>
      </c>
      <c r="AB41" s="10"/>
    </row>
    <row r="42" spans="1:28" ht="147" customHeight="1">
      <c r="A42" s="92" t="s">
        <v>403</v>
      </c>
      <c r="B42" s="93" t="s">
        <v>462</v>
      </c>
      <c r="C42" s="27" t="s">
        <v>511</v>
      </c>
      <c r="D42" s="142" t="s">
        <v>102</v>
      </c>
      <c r="E42" s="55">
        <v>2023</v>
      </c>
      <c r="F42" s="55">
        <v>1</v>
      </c>
      <c r="G42" s="55" t="e">
        <f>IF(Table683[[#This Row],[n]],1)*#REF!+IF(Table683[[#This Row],[Targets from Proposal]],1)+IF(Table683[[#This Row],[Targets from legal acts]],2)</f>
        <v>#REF!</v>
      </c>
      <c r="H42" s="55">
        <v>1</v>
      </c>
      <c r="I42" s="55"/>
      <c r="J42" s="55">
        <v>1</v>
      </c>
      <c r="K42" s="55" t="s">
        <v>1039</v>
      </c>
      <c r="L42" s="399" t="s">
        <v>2159</v>
      </c>
      <c r="M42" s="292" t="s">
        <v>2160</v>
      </c>
      <c r="N42" s="348" t="s">
        <v>2127</v>
      </c>
      <c r="AB42" s="10"/>
    </row>
    <row r="43" spans="1:28" ht="147" customHeight="1">
      <c r="A43" s="92" t="s">
        <v>403</v>
      </c>
      <c r="B43" s="54"/>
      <c r="C43" s="27" t="s">
        <v>511</v>
      </c>
      <c r="D43" s="142" t="s">
        <v>102</v>
      </c>
      <c r="E43" s="55">
        <v>2023</v>
      </c>
      <c r="F43" s="55">
        <v>1</v>
      </c>
      <c r="G43" s="55" t="e">
        <f>IF(Table683[[#This Row],[n]],1)*#REF!+IF(Table683[[#This Row],[Targets from Proposal]],1)+IF(Table683[[#This Row],[Targets from legal acts]],2)</f>
        <v>#REF!</v>
      </c>
      <c r="H43" s="55">
        <v>1</v>
      </c>
      <c r="I43" s="55"/>
      <c r="J43" s="55">
        <v>1</v>
      </c>
      <c r="K43" s="55" t="s">
        <v>1040</v>
      </c>
      <c r="L43" s="399" t="s">
        <v>2161</v>
      </c>
      <c r="M43" s="292" t="s">
        <v>2162</v>
      </c>
      <c r="N43" s="348" t="s">
        <v>2127</v>
      </c>
      <c r="AB43" s="10"/>
    </row>
    <row r="44" spans="1:28" ht="147" customHeight="1">
      <c r="A44" s="92" t="s">
        <v>403</v>
      </c>
      <c r="B44" s="93" t="s">
        <v>462</v>
      </c>
      <c r="C44" s="27" t="s">
        <v>511</v>
      </c>
      <c r="D44" s="145" t="s">
        <v>102</v>
      </c>
      <c r="E44" s="76">
        <v>2023</v>
      </c>
      <c r="F44" s="76">
        <v>1</v>
      </c>
      <c r="G44" s="76" t="e">
        <f>IF(Table683[[#This Row],[n]],1)*#REF!+IF(Table683[[#This Row],[Targets from Proposal]],1)+IF(Table683[[#This Row],[Targets from legal acts]],2)</f>
        <v>#REF!</v>
      </c>
      <c r="H44" s="76">
        <v>1</v>
      </c>
      <c r="I44" s="76"/>
      <c r="J44" s="76">
        <v>1</v>
      </c>
      <c r="K44" s="76" t="s">
        <v>1041</v>
      </c>
      <c r="L44" s="415" t="s">
        <v>2166</v>
      </c>
      <c r="M44" s="292" t="s">
        <v>2167</v>
      </c>
      <c r="N44" s="348" t="s">
        <v>2127</v>
      </c>
      <c r="AB44" s="10"/>
    </row>
    <row r="45" spans="1:28" ht="147" customHeight="1">
      <c r="A45" s="92" t="s">
        <v>403</v>
      </c>
      <c r="B45" s="93" t="s">
        <v>462</v>
      </c>
      <c r="C45" s="118" t="s">
        <v>324</v>
      </c>
      <c r="D45" s="176" t="s">
        <v>321</v>
      </c>
      <c r="E45" s="97">
        <v>2020</v>
      </c>
      <c r="F45" s="99">
        <v>0</v>
      </c>
      <c r="G45" s="99" t="e">
        <f>IF(Table683[[#This Row],[n]],1)*#REF!+IF(Table683[[#This Row],[Targets from Proposal]],1)+IF(Table683[[#This Row],[Targets from legal acts]],2)</f>
        <v>#REF!</v>
      </c>
      <c r="H45" s="99">
        <v>0</v>
      </c>
      <c r="I45" s="99">
        <v>0</v>
      </c>
      <c r="J45" s="99">
        <v>1</v>
      </c>
      <c r="K45" s="99" t="s">
        <v>1042</v>
      </c>
      <c r="L45" s="408" t="s">
        <v>2194</v>
      </c>
      <c r="M45" s="292" t="s">
        <v>2195</v>
      </c>
      <c r="N45" s="397" t="s">
        <v>2127</v>
      </c>
      <c r="AB45" s="10"/>
    </row>
    <row r="46" spans="1:28" ht="147" customHeight="1">
      <c r="A46" s="92" t="s">
        <v>403</v>
      </c>
      <c r="B46" s="93" t="s">
        <v>462</v>
      </c>
      <c r="C46" s="98" t="s">
        <v>324</v>
      </c>
      <c r="D46" s="184" t="s">
        <v>321</v>
      </c>
      <c r="E46" s="99">
        <v>2020</v>
      </c>
      <c r="F46" s="99">
        <v>0</v>
      </c>
      <c r="G46" s="99" t="e">
        <f>IF(Table683[[#This Row],[n]],1)*#REF!+IF(Table683[[#This Row],[Targets from Proposal]],1)+IF(Table683[[#This Row],[Targets from legal acts]],2)</f>
        <v>#REF!</v>
      </c>
      <c r="H46" s="99">
        <v>0</v>
      </c>
      <c r="I46" s="99">
        <v>0</v>
      </c>
      <c r="J46" s="99">
        <v>1</v>
      </c>
      <c r="K46" s="99" t="s">
        <v>1043</v>
      </c>
      <c r="L46" s="408" t="s">
        <v>2196</v>
      </c>
      <c r="M46" s="292" t="s">
        <v>2197</v>
      </c>
      <c r="N46" s="356" t="s">
        <v>2127</v>
      </c>
      <c r="AB46" s="10"/>
    </row>
    <row r="47" spans="1:28" ht="147" customHeight="1">
      <c r="A47" s="92" t="s">
        <v>403</v>
      </c>
      <c r="B47" s="100" t="s">
        <v>462</v>
      </c>
      <c r="C47" s="117" t="s">
        <v>463</v>
      </c>
      <c r="D47" s="150" t="s">
        <v>101</v>
      </c>
      <c r="E47" s="99">
        <v>2021</v>
      </c>
      <c r="F47" s="99">
        <v>0</v>
      </c>
      <c r="G47" s="99" t="e">
        <f>IF(Table683[[#This Row],[n]],1)*#REF!+IF(Table683[[#This Row],[Targets from Proposal]],1)+IF(Table683[[#This Row],[Targets from legal acts]],2)</f>
        <v>#REF!</v>
      </c>
      <c r="H47" s="99">
        <v>0</v>
      </c>
      <c r="I47" s="32">
        <v>1</v>
      </c>
      <c r="J47" s="99">
        <v>1</v>
      </c>
      <c r="K47" s="99" t="s">
        <v>1044</v>
      </c>
      <c r="L47" s="419" t="s">
        <v>2168</v>
      </c>
      <c r="M47" s="292"/>
      <c r="N47" s="349"/>
      <c r="AB47" s="10"/>
    </row>
    <row r="48" spans="1:28" ht="147" customHeight="1">
      <c r="A48" s="92" t="s">
        <v>403</v>
      </c>
      <c r="B48" s="100" t="s">
        <v>462</v>
      </c>
      <c r="C48" s="105" t="s">
        <v>463</v>
      </c>
      <c r="D48" s="152" t="s">
        <v>101</v>
      </c>
      <c r="E48" s="106">
        <v>2021</v>
      </c>
      <c r="F48" s="106">
        <v>0</v>
      </c>
      <c r="G48" s="106" t="e">
        <f>IF(Table683[[#This Row],[n]],1)*#REF!+IF(Table683[[#This Row],[Targets from Proposal]],1)+IF(Table683[[#This Row],[Targets from legal acts]],2)</f>
        <v>#REF!</v>
      </c>
      <c r="H48" s="106">
        <v>0</v>
      </c>
      <c r="I48" s="32">
        <v>1</v>
      </c>
      <c r="J48" s="106">
        <v>1</v>
      </c>
      <c r="K48" s="106" t="s">
        <v>1045</v>
      </c>
      <c r="L48" s="461" t="s">
        <v>2200</v>
      </c>
      <c r="M48" s="292" t="s">
        <v>2201</v>
      </c>
      <c r="N48" s="357" t="s">
        <v>2127</v>
      </c>
      <c r="AB48" s="10"/>
    </row>
    <row r="49" spans="1:28" ht="147" customHeight="1">
      <c r="A49" s="92" t="s">
        <v>403</v>
      </c>
      <c r="B49" s="100" t="s">
        <v>462</v>
      </c>
      <c r="C49" s="98" t="s">
        <v>463</v>
      </c>
      <c r="D49" s="150" t="s">
        <v>101</v>
      </c>
      <c r="E49" s="99">
        <v>2021</v>
      </c>
      <c r="F49" s="99">
        <v>0</v>
      </c>
      <c r="G49" s="99" t="e">
        <f>IF(Table683[[#This Row],[n]],1)*#REF!+IF(Table683[[#This Row],[Targets from Proposal]],1)+IF(Table683[[#This Row],[Targets from legal acts]],2)</f>
        <v>#REF!</v>
      </c>
      <c r="H49" s="99">
        <v>0</v>
      </c>
      <c r="I49" s="23">
        <v>1</v>
      </c>
      <c r="J49" s="99">
        <v>1</v>
      </c>
      <c r="K49" s="99" t="s">
        <v>1046</v>
      </c>
      <c r="L49" s="408" t="s">
        <v>2178</v>
      </c>
      <c r="M49" s="292" t="s">
        <v>2179</v>
      </c>
      <c r="N49" s="349" t="s">
        <v>2132</v>
      </c>
      <c r="AB49" s="10"/>
    </row>
    <row r="50" spans="1:28" ht="147" customHeight="1">
      <c r="A50" s="92" t="s">
        <v>403</v>
      </c>
      <c r="B50" s="100" t="s">
        <v>462</v>
      </c>
      <c r="C50" s="101" t="s">
        <v>463</v>
      </c>
      <c r="D50" s="151" t="s">
        <v>101</v>
      </c>
      <c r="E50" s="102">
        <v>2021</v>
      </c>
      <c r="F50" s="102">
        <v>0</v>
      </c>
      <c r="G50" s="102" t="e">
        <f>IF(Table683[[#This Row],[n]],1)*#REF!+IF(Table683[[#This Row],[Targets from Proposal]],1)+IF(Table683[[#This Row],[Targets from legal acts]],2)</f>
        <v>#REF!</v>
      </c>
      <c r="H50" s="102">
        <v>0</v>
      </c>
      <c r="I50" s="38">
        <v>1</v>
      </c>
      <c r="J50" s="102">
        <v>1</v>
      </c>
      <c r="K50" s="102" t="s">
        <v>1047</v>
      </c>
      <c r="L50" s="391" t="s">
        <v>1048</v>
      </c>
      <c r="M50" s="292"/>
      <c r="N50" s="358"/>
      <c r="AB50" s="10"/>
    </row>
    <row r="51" spans="1:28" ht="147" customHeight="1">
      <c r="A51" s="92" t="s">
        <v>403</v>
      </c>
      <c r="B51" s="100" t="s">
        <v>462</v>
      </c>
      <c r="C51" s="101" t="s">
        <v>463</v>
      </c>
      <c r="D51" s="151" t="s">
        <v>101</v>
      </c>
      <c r="E51" s="102">
        <v>2021</v>
      </c>
      <c r="F51" s="102">
        <v>0</v>
      </c>
      <c r="G51" s="102" t="e">
        <f>IF(Table683[[#This Row],[n]],1)*#REF!+IF(Table683[[#This Row],[Targets from Proposal]],1)+IF(Table683[[#This Row],[Targets from legal acts]],2)</f>
        <v>#REF!</v>
      </c>
      <c r="H51" s="102">
        <v>0</v>
      </c>
      <c r="I51" s="38">
        <v>1</v>
      </c>
      <c r="J51" s="102">
        <v>1</v>
      </c>
      <c r="K51" s="102" t="s">
        <v>1049</v>
      </c>
      <c r="L51" s="391" t="s">
        <v>477</v>
      </c>
      <c r="M51" s="292"/>
      <c r="N51" s="358"/>
      <c r="AB51" s="10"/>
    </row>
    <row r="52" spans="1:28" ht="147" customHeight="1">
      <c r="A52" s="92" t="s">
        <v>403</v>
      </c>
      <c r="B52" s="100" t="s">
        <v>462</v>
      </c>
      <c r="C52" s="101" t="s">
        <v>463</v>
      </c>
      <c r="D52" s="149" t="s">
        <v>101</v>
      </c>
      <c r="E52" s="97">
        <v>2021</v>
      </c>
      <c r="F52" s="97">
        <v>0</v>
      </c>
      <c r="G52" s="97" t="e">
        <f>IF(Table683[[#This Row],[n]],1)*#REF!+IF(Table683[[#This Row],[Targets from Proposal]],1)+IF(Table683[[#This Row],[Targets from legal acts]],2)</f>
        <v>#REF!</v>
      </c>
      <c r="H52" s="97">
        <v>0</v>
      </c>
      <c r="I52" s="26">
        <v>1</v>
      </c>
      <c r="J52" s="97">
        <v>1</v>
      </c>
      <c r="K52" s="97" t="s">
        <v>1050</v>
      </c>
      <c r="L52" s="390" t="s">
        <v>475</v>
      </c>
      <c r="M52" s="292"/>
      <c r="N52" s="356"/>
      <c r="AB52" s="10"/>
    </row>
    <row r="53" spans="1:28" ht="147" customHeight="1">
      <c r="A53" s="92" t="s">
        <v>403</v>
      </c>
      <c r="B53" s="100" t="s">
        <v>462</v>
      </c>
      <c r="C53" s="96" t="s">
        <v>463</v>
      </c>
      <c r="D53" s="149" t="s">
        <v>101</v>
      </c>
      <c r="E53" s="97">
        <v>2021</v>
      </c>
      <c r="F53" s="97">
        <v>0</v>
      </c>
      <c r="G53" s="97" t="e">
        <f>IF(Table683[[#This Row],[n]],1)*#REF!+IF(Table683[[#This Row],[Targets from Proposal]],1)+IF(Table683[[#This Row],[Targets from legal acts]],2)</f>
        <v>#REF!</v>
      </c>
      <c r="H53" s="97">
        <v>0</v>
      </c>
      <c r="I53" s="26">
        <v>1</v>
      </c>
      <c r="J53" s="97">
        <v>1</v>
      </c>
      <c r="K53" s="97" t="s">
        <v>1051</v>
      </c>
      <c r="L53" s="399" t="s">
        <v>2180</v>
      </c>
      <c r="M53" s="516" t="s">
        <v>2181</v>
      </c>
      <c r="N53" s="342"/>
      <c r="AB53" s="10"/>
    </row>
    <row r="54" spans="1:28" ht="147" customHeight="1">
      <c r="A54" s="92" t="s">
        <v>403</v>
      </c>
      <c r="B54" s="100" t="s">
        <v>462</v>
      </c>
      <c r="C54" s="96" t="s">
        <v>463</v>
      </c>
      <c r="D54" s="149" t="s">
        <v>101</v>
      </c>
      <c r="E54" s="97">
        <v>2021</v>
      </c>
      <c r="F54" s="97">
        <v>0</v>
      </c>
      <c r="G54" s="97" t="e">
        <f>IF(Table683[[#This Row],[n]],1)*#REF!+IF(Table683[[#This Row],[Targets from Proposal]],1)+IF(Table683[[#This Row],[Targets from legal acts]],2)</f>
        <v>#REF!</v>
      </c>
      <c r="H54" s="97">
        <v>0</v>
      </c>
      <c r="I54" s="26">
        <v>1</v>
      </c>
      <c r="J54" s="97">
        <v>1</v>
      </c>
      <c r="K54" s="277" t="s">
        <v>1052</v>
      </c>
      <c r="L54" s="416" t="s">
        <v>2176</v>
      </c>
      <c r="M54" s="286" t="s">
        <v>2177</v>
      </c>
      <c r="N54" s="393" t="s">
        <v>2127</v>
      </c>
      <c r="AB54" s="10"/>
    </row>
    <row r="55" spans="1:28" ht="147" customHeight="1">
      <c r="A55" s="92" t="s">
        <v>403</v>
      </c>
      <c r="B55" s="100" t="s">
        <v>462</v>
      </c>
      <c r="C55" s="96" t="s">
        <v>463</v>
      </c>
      <c r="D55" s="149" t="s">
        <v>101</v>
      </c>
      <c r="E55" s="97">
        <v>2021</v>
      </c>
      <c r="F55" s="97">
        <v>0</v>
      </c>
      <c r="G55" s="97">
        <v>2</v>
      </c>
      <c r="H55" s="97">
        <v>0</v>
      </c>
      <c r="I55" s="26">
        <v>1</v>
      </c>
      <c r="J55" s="97">
        <v>1</v>
      </c>
      <c r="K55" s="277" t="s">
        <v>1053</v>
      </c>
      <c r="L55" s="510" t="s">
        <v>2169</v>
      </c>
      <c r="M55" s="286"/>
      <c r="N55" s="356"/>
      <c r="AB55" s="10"/>
    </row>
    <row r="56" spans="1:28" ht="147" customHeight="1">
      <c r="A56" s="92" t="s">
        <v>403</v>
      </c>
      <c r="B56" s="93" t="s">
        <v>446</v>
      </c>
      <c r="C56" s="105" t="s">
        <v>454</v>
      </c>
      <c r="D56" s="194" t="s">
        <v>321</v>
      </c>
      <c r="E56" s="106">
        <v>2020</v>
      </c>
      <c r="F56" s="106"/>
      <c r="G56" s="106"/>
      <c r="H56" s="106"/>
      <c r="I56" s="106"/>
      <c r="J56" s="106"/>
      <c r="K56" s="43" t="s">
        <v>1054</v>
      </c>
      <c r="L56" s="511" t="s">
        <v>2170</v>
      </c>
      <c r="M56" s="297"/>
      <c r="N56" s="357"/>
      <c r="AB56" s="10"/>
    </row>
    <row r="57" spans="1:28" ht="147" customHeight="1">
      <c r="A57" s="92" t="s">
        <v>403</v>
      </c>
      <c r="B57" s="93" t="s">
        <v>446</v>
      </c>
      <c r="C57" s="101" t="s">
        <v>452</v>
      </c>
      <c r="D57" s="151" t="s">
        <v>453</v>
      </c>
      <c r="E57" s="102">
        <v>2022</v>
      </c>
      <c r="F57" s="102"/>
      <c r="G57" s="102"/>
      <c r="H57" s="102"/>
      <c r="I57" s="106"/>
      <c r="J57" s="102"/>
      <c r="K57" s="498" t="s">
        <v>2165</v>
      </c>
      <c r="L57" s="398" t="s">
        <v>2163</v>
      </c>
      <c r="M57" s="59" t="s">
        <v>2164</v>
      </c>
      <c r="N57" s="358" t="s">
        <v>2127</v>
      </c>
      <c r="AB57" s="10"/>
    </row>
    <row r="58" spans="1:28" ht="147" customHeight="1">
      <c r="A58" s="92" t="s">
        <v>403</v>
      </c>
      <c r="B58" s="93" t="s">
        <v>435</v>
      </c>
      <c r="C58" s="96" t="s">
        <v>436</v>
      </c>
      <c r="D58" s="149" t="s">
        <v>298</v>
      </c>
      <c r="E58" s="97">
        <v>2022</v>
      </c>
      <c r="F58" s="97"/>
      <c r="G58" s="97"/>
      <c r="H58" s="97"/>
      <c r="I58" s="106"/>
      <c r="J58" s="97"/>
      <c r="K58" s="97"/>
      <c r="L58" s="390"/>
      <c r="M58" s="165"/>
      <c r="N58" s="356"/>
      <c r="AB58" s="10"/>
    </row>
    <row r="59" spans="1:28" ht="147" customHeight="1">
      <c r="A59" s="92" t="s">
        <v>403</v>
      </c>
      <c r="B59" s="93" t="s">
        <v>426</v>
      </c>
      <c r="C59" s="117" t="s">
        <v>427</v>
      </c>
      <c r="D59" s="493" t="s">
        <v>321</v>
      </c>
      <c r="E59" s="498">
        <v>2020</v>
      </c>
      <c r="F59" s="498">
        <v>0</v>
      </c>
      <c r="G59" s="498" t="e">
        <f>IF(Table683[[#This Row],[n]],1)*#REF!+IF(Table683[[#This Row],[Targets from Proposal]],1)+IF(Table683[[#This Row],[Targets from legal acts]],2)</f>
        <v>#REF!</v>
      </c>
      <c r="H59" s="498">
        <v>0</v>
      </c>
      <c r="I59" s="106">
        <v>0</v>
      </c>
      <c r="J59" s="498">
        <v>1</v>
      </c>
      <c r="K59" s="498" t="s">
        <v>1055</v>
      </c>
      <c r="L59" s="423" t="s">
        <v>2192</v>
      </c>
      <c r="M59" s="293" t="s">
        <v>2193</v>
      </c>
      <c r="N59" s="359" t="s">
        <v>2130</v>
      </c>
      <c r="AB59" s="10"/>
    </row>
    <row r="60" spans="1:28" ht="147" customHeight="1">
      <c r="A60" s="92" t="s">
        <v>403</v>
      </c>
      <c r="B60" s="93" t="s">
        <v>409</v>
      </c>
      <c r="C60" s="161" t="s">
        <v>425</v>
      </c>
      <c r="D60" s="257" t="s">
        <v>321</v>
      </c>
      <c r="E60" s="31">
        <v>2023</v>
      </c>
      <c r="F60" s="31"/>
      <c r="G60" s="31"/>
      <c r="H60" s="31"/>
      <c r="I60" s="32"/>
      <c r="J60" s="31"/>
      <c r="K60" s="31"/>
      <c r="L60" s="429"/>
      <c r="M60" s="517"/>
      <c r="N60" s="366"/>
      <c r="AB60" s="10"/>
    </row>
    <row r="61" spans="1:28" ht="147" customHeight="1">
      <c r="A61" s="92" t="s">
        <v>403</v>
      </c>
      <c r="B61" s="93" t="s">
        <v>409</v>
      </c>
      <c r="C61" s="101" t="s">
        <v>423</v>
      </c>
      <c r="D61" s="203" t="s">
        <v>321</v>
      </c>
      <c r="E61" s="38">
        <v>2023</v>
      </c>
      <c r="F61" s="38"/>
      <c r="G61" s="38"/>
      <c r="H61" s="38"/>
      <c r="I61" s="32"/>
      <c r="J61" s="38"/>
      <c r="K61" s="38"/>
      <c r="L61" s="391"/>
      <c r="M61" s="298"/>
      <c r="N61" s="345"/>
      <c r="AB61" s="10"/>
    </row>
    <row r="62" spans="1:28" ht="147" customHeight="1">
      <c r="A62" s="92" t="s">
        <v>403</v>
      </c>
      <c r="B62" s="93" t="s">
        <v>409</v>
      </c>
      <c r="C62" s="96" t="s">
        <v>410</v>
      </c>
      <c r="D62" s="176" t="s">
        <v>321</v>
      </c>
      <c r="E62" s="97">
        <v>2020</v>
      </c>
      <c r="F62" s="97">
        <v>0</v>
      </c>
      <c r="G62" s="97" t="e">
        <f>IF(Table683[[#This Row],[n]],1)*#REF!+IF(Table683[[#This Row],[Targets from Proposal]],1)+IF(Table683[[#This Row],[Targets from legal acts]],2)</f>
        <v>#REF!</v>
      </c>
      <c r="H62" s="97">
        <v>0</v>
      </c>
      <c r="I62" s="106">
        <v>0</v>
      </c>
      <c r="J62" s="97">
        <v>1</v>
      </c>
      <c r="K62" s="97" t="s">
        <v>1056</v>
      </c>
      <c r="L62" s="399" t="s">
        <v>2212</v>
      </c>
      <c r="M62" s="165" t="s">
        <v>2213</v>
      </c>
      <c r="N62" s="356" t="s">
        <v>2127</v>
      </c>
      <c r="AB62" s="10"/>
    </row>
    <row r="63" spans="1:28" ht="147" customHeight="1">
      <c r="A63" s="92" t="s">
        <v>403</v>
      </c>
      <c r="B63" s="93" t="s">
        <v>409</v>
      </c>
      <c r="C63" s="96" t="s">
        <v>410</v>
      </c>
      <c r="D63" s="176" t="s">
        <v>321</v>
      </c>
      <c r="E63" s="97">
        <v>2020</v>
      </c>
      <c r="F63" s="97">
        <v>0</v>
      </c>
      <c r="G63" s="97" t="e">
        <f>IF(Table683[[#This Row],[n]],1)*#REF!+IF(Table683[[#This Row],[Targets from Proposal]],1)+IF(Table683[[#This Row],[Targets from legal acts]],2)</f>
        <v>#REF!</v>
      </c>
      <c r="H63" s="97">
        <v>0</v>
      </c>
      <c r="I63" s="106">
        <v>0</v>
      </c>
      <c r="J63" s="97">
        <v>1</v>
      </c>
      <c r="K63" s="97" t="s">
        <v>1057</v>
      </c>
      <c r="L63" s="399" t="s">
        <v>2214</v>
      </c>
      <c r="M63" s="165" t="s">
        <v>2215</v>
      </c>
      <c r="N63" s="356" t="s">
        <v>2127</v>
      </c>
      <c r="AB63" s="10"/>
    </row>
    <row r="64" spans="1:28" ht="147" customHeight="1">
      <c r="A64" s="487" t="s">
        <v>403</v>
      </c>
      <c r="B64" s="489" t="s">
        <v>404</v>
      </c>
      <c r="C64" s="25" t="s">
        <v>405</v>
      </c>
      <c r="D64" s="172" t="s">
        <v>321</v>
      </c>
      <c r="E64" s="55">
        <v>2022</v>
      </c>
      <c r="F64" s="55">
        <v>0</v>
      </c>
      <c r="G64" s="55" t="e">
        <f>IF(Table683[[#This Row],[n]],1)*#REF!+IF(Table683[[#This Row],[Targets from Proposal]],1)+IF(Table683[[#This Row],[Targets from legal acts]],2)</f>
        <v>#REF!</v>
      </c>
      <c r="H64" s="55">
        <v>0</v>
      </c>
      <c r="I64" s="37">
        <v>0</v>
      </c>
      <c r="J64" s="55">
        <v>1</v>
      </c>
      <c r="K64" s="55" t="s">
        <v>1058</v>
      </c>
      <c r="L64" s="399" t="s">
        <v>2219</v>
      </c>
      <c r="M64" s="165" t="s">
        <v>2220</v>
      </c>
      <c r="N64" s="348" t="s">
        <v>2127</v>
      </c>
      <c r="AB64" s="10"/>
    </row>
    <row r="65" spans="1:28" ht="147" customHeight="1" thickBot="1">
      <c r="A65" s="91" t="s">
        <v>598</v>
      </c>
      <c r="B65" s="60" t="s">
        <v>768</v>
      </c>
      <c r="C65" s="63" t="s">
        <v>774</v>
      </c>
      <c r="D65" s="191" t="s">
        <v>321</v>
      </c>
      <c r="E65" s="77">
        <v>2020</v>
      </c>
      <c r="F65" s="77">
        <v>0</v>
      </c>
      <c r="G65" s="77" t="e">
        <f>IF(Table683[[#This Row],[n]],1)*#REF!+IF(Table683[[#This Row],[Targets from Proposal]],1)+IF(Table683[[#This Row],[Targets from legal acts]],2)</f>
        <v>#REF!</v>
      </c>
      <c r="H65" s="77">
        <v>0</v>
      </c>
      <c r="I65" s="77">
        <v>0</v>
      </c>
      <c r="J65" s="77">
        <v>1</v>
      </c>
      <c r="K65" s="77" t="s">
        <v>1059</v>
      </c>
      <c r="L65" s="417" t="s">
        <v>2290</v>
      </c>
      <c r="M65" s="207" t="s">
        <v>2289</v>
      </c>
      <c r="N65" s="360" t="s">
        <v>2135</v>
      </c>
      <c r="AB65" s="10"/>
    </row>
    <row r="66" spans="1:28" ht="147" customHeight="1" thickTop="1">
      <c r="A66" s="90" t="s">
        <v>598</v>
      </c>
      <c r="B66" s="20" t="s">
        <v>768</v>
      </c>
      <c r="C66" s="80" t="s">
        <v>774</v>
      </c>
      <c r="D66" s="192" t="s">
        <v>321</v>
      </c>
      <c r="E66" s="81">
        <v>2020</v>
      </c>
      <c r="F66" s="81">
        <v>0</v>
      </c>
      <c r="G66" s="81" t="e">
        <f>IF(Table683[[#This Row],[n]],1)*#REF!+IF(Table683[[#This Row],[Targets from Proposal]],1)+IF(Table683[[#This Row],[Targets from legal acts]],2)</f>
        <v>#REF!</v>
      </c>
      <c r="H66" s="81">
        <v>0</v>
      </c>
      <c r="I66" s="81">
        <v>0</v>
      </c>
      <c r="J66" s="81">
        <v>1</v>
      </c>
      <c r="K66" s="81" t="s">
        <v>1060</v>
      </c>
      <c r="L66" s="418" t="s">
        <v>781</v>
      </c>
      <c r="M66" s="299"/>
      <c r="N66" s="361"/>
      <c r="AB66" s="10"/>
    </row>
    <row r="67" spans="1:28" ht="147" customHeight="1">
      <c r="A67" s="90" t="s">
        <v>598</v>
      </c>
      <c r="B67" s="20" t="s">
        <v>768</v>
      </c>
      <c r="C67" s="25" t="s">
        <v>774</v>
      </c>
      <c r="D67" s="182" t="s">
        <v>321</v>
      </c>
      <c r="E67" s="26">
        <v>2020</v>
      </c>
      <c r="F67" s="26">
        <v>0</v>
      </c>
      <c r="G67" s="26" t="e">
        <f>IF(Table683[[#This Row],[n]],1)*#REF!+IF(Table683[[#This Row],[Targets from Proposal]],1)+IF(Table683[[#This Row],[Targets from legal acts]],2)</f>
        <v>#REF!</v>
      </c>
      <c r="H67" s="26">
        <v>0</v>
      </c>
      <c r="I67" s="26">
        <v>0</v>
      </c>
      <c r="J67" s="26">
        <v>1</v>
      </c>
      <c r="K67" s="26" t="s">
        <v>1061</v>
      </c>
      <c r="L67" s="399" t="s">
        <v>2291</v>
      </c>
      <c r="M67" s="165" t="s">
        <v>2292</v>
      </c>
      <c r="N67" s="348" t="s">
        <v>2135</v>
      </c>
      <c r="AB67" s="10"/>
    </row>
    <row r="68" spans="1:28" ht="147" customHeight="1">
      <c r="A68" s="90" t="s">
        <v>598</v>
      </c>
      <c r="B68" s="20" t="s">
        <v>768</v>
      </c>
      <c r="C68" s="22" t="s">
        <v>769</v>
      </c>
      <c r="D68" s="250" t="s">
        <v>321</v>
      </c>
      <c r="E68" s="23">
        <v>2022</v>
      </c>
      <c r="F68" s="23">
        <v>0</v>
      </c>
      <c r="G68" s="23" t="e">
        <f>IF(Table683[[#This Row],[n]],1)*#REF!+IF(Table683[[#This Row],[Targets from Proposal]],1)+IF(Table683[[#This Row],[Targets from legal acts]],2)</f>
        <v>#REF!</v>
      </c>
      <c r="H68" s="23">
        <v>0</v>
      </c>
      <c r="I68" s="23">
        <v>0</v>
      </c>
      <c r="J68" s="23">
        <v>1</v>
      </c>
      <c r="K68" s="23" t="s">
        <v>1062</v>
      </c>
      <c r="L68" s="419" t="s">
        <v>772</v>
      </c>
      <c r="M68" s="49"/>
      <c r="N68" s="347"/>
      <c r="AB68" s="10"/>
    </row>
    <row r="69" spans="1:28" ht="147" customHeight="1">
      <c r="A69" s="90" t="s">
        <v>598</v>
      </c>
      <c r="B69" s="20" t="s">
        <v>768</v>
      </c>
      <c r="C69" s="25" t="s">
        <v>769</v>
      </c>
      <c r="D69" s="203" t="s">
        <v>321</v>
      </c>
      <c r="E69" s="38">
        <v>2022</v>
      </c>
      <c r="F69" s="38">
        <v>0</v>
      </c>
      <c r="G69" s="38" t="e">
        <f>IF(Table683[[#This Row],[n]],1)*#REF!+IF(Table683[[#This Row],[Targets from Proposal]],1)+IF(Table683[[#This Row],[Targets from legal acts]],2)</f>
        <v>#REF!</v>
      </c>
      <c r="H69" s="38">
        <v>0</v>
      </c>
      <c r="I69" s="38">
        <v>0</v>
      </c>
      <c r="J69" s="38">
        <v>1</v>
      </c>
      <c r="K69" s="38" t="s">
        <v>1063</v>
      </c>
      <c r="L69" s="391" t="s">
        <v>770</v>
      </c>
      <c r="M69" s="289"/>
      <c r="N69" s="345"/>
      <c r="AB69" s="10"/>
    </row>
    <row r="70" spans="1:28" ht="147" customHeight="1">
      <c r="A70" s="90" t="s">
        <v>598</v>
      </c>
      <c r="B70" s="20" t="s">
        <v>740</v>
      </c>
      <c r="C70" s="25" t="s">
        <v>767</v>
      </c>
      <c r="D70" s="172" t="s">
        <v>321</v>
      </c>
      <c r="E70" s="55">
        <v>2021</v>
      </c>
      <c r="F70" s="55"/>
      <c r="G70" s="55"/>
      <c r="H70" s="55"/>
      <c r="I70" s="55"/>
      <c r="J70" s="55"/>
      <c r="K70" s="55" t="s">
        <v>1064</v>
      </c>
      <c r="L70" s="390"/>
      <c r="M70" s="165"/>
      <c r="N70" s="348"/>
      <c r="AB70" s="10"/>
    </row>
    <row r="71" spans="1:28" s="62" customFormat="1" ht="147" customHeight="1" thickBot="1">
      <c r="A71" s="90" t="s">
        <v>598</v>
      </c>
      <c r="B71" s="20" t="s">
        <v>740</v>
      </c>
      <c r="C71" s="25" t="s">
        <v>766</v>
      </c>
      <c r="D71" s="172" t="s">
        <v>321</v>
      </c>
      <c r="E71" s="55">
        <v>2020</v>
      </c>
      <c r="F71" s="55"/>
      <c r="G71" s="55"/>
      <c r="H71" s="55"/>
      <c r="I71" s="55"/>
      <c r="J71" s="55"/>
      <c r="K71" s="55" t="s">
        <v>1065</v>
      </c>
      <c r="L71" s="390"/>
      <c r="M71" s="165"/>
      <c r="N71" s="348"/>
      <c r="O71" s="61"/>
      <c r="P71" s="61"/>
      <c r="Q71" s="61"/>
      <c r="R71" s="61"/>
      <c r="S71" s="61"/>
      <c r="T71" s="61"/>
      <c r="U71" s="61"/>
      <c r="V71" s="61"/>
      <c r="W71" s="61"/>
      <c r="X71" s="61"/>
      <c r="Y71" s="61"/>
      <c r="Z71" s="61"/>
      <c r="AA71" s="61"/>
      <c r="AB71" s="61"/>
    </row>
    <row r="72" spans="1:28" ht="147" customHeight="1" thickTop="1">
      <c r="A72" s="90" t="s">
        <v>598</v>
      </c>
      <c r="B72" s="20" t="s">
        <v>740</v>
      </c>
      <c r="C72" s="25" t="s">
        <v>745</v>
      </c>
      <c r="D72" s="142" t="s">
        <v>110</v>
      </c>
      <c r="E72" s="55">
        <v>2023</v>
      </c>
      <c r="F72" s="55">
        <v>0</v>
      </c>
      <c r="G72" s="55" t="e">
        <f>IF(Table683[[#This Row],[n]],1)*#REF!+IF(Table683[[#This Row],[Targets from Proposal]],1)+IF(Table683[[#This Row],[Targets from legal acts]],2)</f>
        <v>#REF!</v>
      </c>
      <c r="H72" s="55">
        <v>0</v>
      </c>
      <c r="I72" s="55">
        <v>1</v>
      </c>
      <c r="J72" s="55">
        <v>1</v>
      </c>
      <c r="K72" s="55" t="s">
        <v>1066</v>
      </c>
      <c r="L72" s="399" t="s">
        <v>2240</v>
      </c>
      <c r="M72" s="165" t="s">
        <v>2241</v>
      </c>
      <c r="N72" s="348" t="s">
        <v>2127</v>
      </c>
      <c r="AB72" s="10"/>
    </row>
    <row r="73" spans="1:28" ht="147" customHeight="1">
      <c r="A73" s="90" t="s">
        <v>598</v>
      </c>
      <c r="B73" s="20" t="s">
        <v>740</v>
      </c>
      <c r="C73" s="25" t="s">
        <v>745</v>
      </c>
      <c r="D73" s="51" t="s">
        <v>110</v>
      </c>
      <c r="E73" s="26">
        <v>2023</v>
      </c>
      <c r="F73" s="26">
        <v>0</v>
      </c>
      <c r="G73" s="26" t="e">
        <f>IF(Table683[[#This Row],[n]],1)*#REF!+IF(Table683[[#This Row],[Targets from Proposal]],1)+IF(Table683[[#This Row],[Targets from legal acts]],2)</f>
        <v>#REF!</v>
      </c>
      <c r="H73" s="26">
        <v>0</v>
      </c>
      <c r="I73" s="26">
        <v>1</v>
      </c>
      <c r="J73" s="26">
        <v>1</v>
      </c>
      <c r="K73" s="26" t="s">
        <v>1067</v>
      </c>
      <c r="L73" s="399" t="s">
        <v>2242</v>
      </c>
      <c r="M73" s="165" t="s">
        <v>2243</v>
      </c>
      <c r="N73" s="348" t="s">
        <v>2127</v>
      </c>
      <c r="AB73" s="10"/>
    </row>
    <row r="74" spans="1:28" ht="147" customHeight="1">
      <c r="A74" s="90" t="s">
        <v>598</v>
      </c>
      <c r="B74" s="20" t="s">
        <v>740</v>
      </c>
      <c r="C74" s="25" t="s">
        <v>745</v>
      </c>
      <c r="D74" s="51" t="s">
        <v>110</v>
      </c>
      <c r="E74" s="26">
        <v>2023</v>
      </c>
      <c r="F74" s="26">
        <v>0</v>
      </c>
      <c r="G74" s="26" t="e">
        <f>IF(Table683[[#This Row],[n]],1)*#REF!+IF(Table683[[#This Row],[Targets from Proposal]],1)+IF(Table683[[#This Row],[Targets from legal acts]],2)</f>
        <v>#REF!</v>
      </c>
      <c r="H74" s="26">
        <v>0</v>
      </c>
      <c r="I74" s="26">
        <v>1</v>
      </c>
      <c r="J74" s="26">
        <v>1</v>
      </c>
      <c r="K74" s="282" t="s">
        <v>1068</v>
      </c>
      <c r="L74" s="390" t="s">
        <v>750</v>
      </c>
      <c r="M74" s="165"/>
      <c r="N74" s="348"/>
      <c r="AB74" s="10"/>
    </row>
    <row r="75" spans="1:28" ht="147" customHeight="1">
      <c r="A75" s="90" t="s">
        <v>598</v>
      </c>
      <c r="B75" s="20" t="s">
        <v>740</v>
      </c>
      <c r="C75" s="25" t="s">
        <v>745</v>
      </c>
      <c r="D75" s="51" t="s">
        <v>110</v>
      </c>
      <c r="E75" s="26">
        <v>2023</v>
      </c>
      <c r="F75" s="26">
        <v>0</v>
      </c>
      <c r="G75" s="26" t="e">
        <f>IF(Table683[[#This Row],[n]],1)*#REF!+IF(Table683[[#This Row],[Targets from Proposal]],1)+IF(Table683[[#This Row],[Targets from legal acts]],2)</f>
        <v>#REF!</v>
      </c>
      <c r="H75" s="26">
        <v>0</v>
      </c>
      <c r="I75" s="26">
        <v>1</v>
      </c>
      <c r="J75" s="26">
        <v>1</v>
      </c>
      <c r="K75" s="26" t="s">
        <v>1069</v>
      </c>
      <c r="L75" s="399" t="s">
        <v>2246</v>
      </c>
      <c r="M75" s="165" t="s">
        <v>2247</v>
      </c>
      <c r="N75" s="348" t="s">
        <v>2127</v>
      </c>
      <c r="AB75" s="10"/>
    </row>
    <row r="76" spans="1:28" ht="147" customHeight="1">
      <c r="A76" s="90" t="s">
        <v>598</v>
      </c>
      <c r="B76" s="20" t="s">
        <v>740</v>
      </c>
      <c r="C76" s="25" t="s">
        <v>742</v>
      </c>
      <c r="D76" s="142" t="s">
        <v>110</v>
      </c>
      <c r="E76" s="55">
        <v>2023</v>
      </c>
      <c r="F76" s="55">
        <v>0</v>
      </c>
      <c r="G76" s="55" t="e">
        <f>IF(Table683[[#This Row],[n]],1)*#REF!+IF(Table683[[#This Row],[Targets from Proposal]],1)+IF(Table683[[#This Row],[Targets from legal acts]],2)</f>
        <v>#REF!</v>
      </c>
      <c r="H76" s="55">
        <v>0</v>
      </c>
      <c r="I76" s="55">
        <v>1</v>
      </c>
      <c r="J76" s="55">
        <v>1</v>
      </c>
      <c r="K76" s="55" t="s">
        <v>1070</v>
      </c>
      <c r="L76" s="420" t="s">
        <v>2248</v>
      </c>
      <c r="M76" s="300" t="s">
        <v>2249</v>
      </c>
      <c r="N76" s="348" t="s">
        <v>2132</v>
      </c>
      <c r="AB76" s="10"/>
    </row>
    <row r="77" spans="1:28" ht="147" customHeight="1">
      <c r="A77" s="90" t="s">
        <v>598</v>
      </c>
      <c r="B77" s="489" t="s">
        <v>740</v>
      </c>
      <c r="C77" s="25" t="s">
        <v>741</v>
      </c>
      <c r="D77" s="172" t="s">
        <v>321</v>
      </c>
      <c r="E77" s="55">
        <v>2023</v>
      </c>
      <c r="F77" s="55"/>
      <c r="G77" s="55"/>
      <c r="H77" s="55"/>
      <c r="I77" s="55"/>
      <c r="J77" s="55"/>
      <c r="K77" s="55" t="s">
        <v>1071</v>
      </c>
      <c r="L77" s="399" t="s">
        <v>2244</v>
      </c>
      <c r="M77" s="165" t="s">
        <v>2245</v>
      </c>
      <c r="N77" s="348" t="s">
        <v>2127</v>
      </c>
      <c r="AB77" s="10"/>
    </row>
    <row r="78" spans="1:28" ht="147" customHeight="1" thickBot="1">
      <c r="A78" s="90" t="s">
        <v>598</v>
      </c>
      <c r="B78" s="33" t="s">
        <v>739</v>
      </c>
      <c r="C78" s="490"/>
      <c r="D78" s="137"/>
      <c r="E78" s="56"/>
      <c r="F78" s="56"/>
      <c r="G78" s="56"/>
      <c r="H78" s="56"/>
      <c r="I78" s="56"/>
      <c r="J78" s="56"/>
      <c r="K78" s="56" t="s">
        <v>1072</v>
      </c>
      <c r="L78" s="512"/>
      <c r="M78" s="518"/>
      <c r="N78" s="522"/>
      <c r="AB78" s="10"/>
    </row>
    <row r="79" spans="1:28" ht="147" customHeight="1">
      <c r="A79" s="90" t="s">
        <v>598</v>
      </c>
      <c r="B79" s="20" t="s">
        <v>706</v>
      </c>
      <c r="C79" s="22" t="s">
        <v>707</v>
      </c>
      <c r="D79" s="141" t="s">
        <v>298</v>
      </c>
      <c r="E79" s="23">
        <v>2023</v>
      </c>
      <c r="F79" s="73">
        <v>1</v>
      </c>
      <c r="G79" s="73">
        <v>3</v>
      </c>
      <c r="H79" s="73">
        <v>1</v>
      </c>
      <c r="I79" s="73"/>
      <c r="J79" s="73">
        <v>1</v>
      </c>
      <c r="K79" s="506" t="s">
        <v>1073</v>
      </c>
      <c r="L79" s="513" t="s">
        <v>2275</v>
      </c>
      <c r="M79" s="301" t="s">
        <v>2223</v>
      </c>
      <c r="N79" s="349" t="s">
        <v>2132</v>
      </c>
      <c r="AB79" s="10"/>
    </row>
    <row r="80" spans="1:28" ht="147" customHeight="1">
      <c r="A80" s="90" t="s">
        <v>598</v>
      </c>
      <c r="B80" s="489" t="s">
        <v>706</v>
      </c>
      <c r="C80" s="34" t="s">
        <v>707</v>
      </c>
      <c r="D80" s="139" t="s">
        <v>298</v>
      </c>
      <c r="E80" s="37">
        <v>2023</v>
      </c>
      <c r="F80" s="37">
        <v>1</v>
      </c>
      <c r="G80" s="37" t="e">
        <f>IF(Table683[[#This Row],[n]],1)*#REF!+IF(Table683[[#This Row],[Targets from Proposal]],1)+IF(Table683[[#This Row],[Targets from legal acts]],2)</f>
        <v>#REF!</v>
      </c>
      <c r="H80" s="37">
        <v>1</v>
      </c>
      <c r="I80" s="37"/>
      <c r="J80" s="37">
        <v>1</v>
      </c>
      <c r="K80" s="37" t="s">
        <v>1074</v>
      </c>
      <c r="L80" s="461" t="s">
        <v>2224</v>
      </c>
      <c r="M80" s="324" t="s">
        <v>2225</v>
      </c>
      <c r="N80" s="344" t="s">
        <v>2132</v>
      </c>
      <c r="AB80" s="10"/>
    </row>
    <row r="81" spans="1:64" ht="147" customHeight="1" thickBot="1">
      <c r="A81" s="90" t="s">
        <v>598</v>
      </c>
      <c r="B81" s="33" t="s">
        <v>706</v>
      </c>
      <c r="C81" s="36" t="s">
        <v>707</v>
      </c>
      <c r="D81" s="494" t="s">
        <v>298</v>
      </c>
      <c r="E81" s="499">
        <v>2023</v>
      </c>
      <c r="F81" s="499">
        <v>1</v>
      </c>
      <c r="G81" s="499" t="e">
        <f>IF(Table683[[#This Row],[n]],1)*#REF!+IF(Table683[[#This Row],[Targets from Proposal]],1)+IF(Table683[[#This Row],[Targets from legal acts]],2)</f>
        <v>#REF!</v>
      </c>
      <c r="H81" s="499">
        <v>1</v>
      </c>
      <c r="I81" s="499"/>
      <c r="J81" s="499">
        <v>1</v>
      </c>
      <c r="K81" s="499" t="s">
        <v>1075</v>
      </c>
      <c r="L81" s="405" t="s">
        <v>2226</v>
      </c>
      <c r="M81" s="302" t="s">
        <v>2227</v>
      </c>
      <c r="N81" s="362" t="s">
        <v>2132</v>
      </c>
      <c r="AB81" s="10"/>
    </row>
    <row r="82" spans="1:64" ht="147" customHeight="1" thickBot="1">
      <c r="A82" s="90" t="s">
        <v>598</v>
      </c>
      <c r="B82" s="64" t="s">
        <v>706</v>
      </c>
      <c r="C82" s="65" t="s">
        <v>707</v>
      </c>
      <c r="D82" s="163" t="s">
        <v>298</v>
      </c>
      <c r="E82" s="66">
        <v>2023</v>
      </c>
      <c r="F82" s="66">
        <v>1</v>
      </c>
      <c r="G82" s="66" t="e">
        <f>IF(Table683[[#This Row],[n]],1)*#REF!+IF(Table683[[#This Row],[Targets from Proposal]],1)+IF(Table683[[#This Row],[Targets from legal acts]],2)</f>
        <v>#REF!</v>
      </c>
      <c r="H82" s="66">
        <v>1</v>
      </c>
      <c r="I82" s="66"/>
      <c r="J82" s="66">
        <v>1</v>
      </c>
      <c r="K82" s="66" t="s">
        <v>1076</v>
      </c>
      <c r="L82" s="411" t="s">
        <v>2228</v>
      </c>
      <c r="M82" s="303" t="s">
        <v>2229</v>
      </c>
      <c r="N82" s="401" t="s">
        <v>2132</v>
      </c>
      <c r="AB82" s="10"/>
    </row>
    <row r="83" spans="1:64" ht="147" customHeight="1" thickBot="1">
      <c r="A83" s="90" t="s">
        <v>598</v>
      </c>
      <c r="B83" s="64" t="s">
        <v>706</v>
      </c>
      <c r="C83" s="65" t="s">
        <v>707</v>
      </c>
      <c r="D83" s="163" t="s">
        <v>298</v>
      </c>
      <c r="E83" s="66">
        <v>2023</v>
      </c>
      <c r="F83" s="66">
        <v>1</v>
      </c>
      <c r="G83" s="66" t="e">
        <f>IF(Table683[[#This Row],[n]],1)*#REF!+IF(Table683[[#This Row],[Targets from Proposal]],1)+IF(Table683[[#This Row],[Targets from legal acts]],2)</f>
        <v>#REF!</v>
      </c>
      <c r="H83" s="66">
        <v>1</v>
      </c>
      <c r="I83" s="66"/>
      <c r="J83" s="66">
        <v>1</v>
      </c>
      <c r="K83" s="66" t="s">
        <v>1077</v>
      </c>
      <c r="L83" s="411" t="s">
        <v>2230</v>
      </c>
      <c r="M83" s="303" t="s">
        <v>2231</v>
      </c>
      <c r="N83" s="363" t="s">
        <v>2132</v>
      </c>
      <c r="AB83" s="10"/>
    </row>
    <row r="84" spans="1:64" ht="147" customHeight="1" thickBot="1">
      <c r="A84" s="90" t="s">
        <v>598</v>
      </c>
      <c r="B84" s="20" t="s">
        <v>706</v>
      </c>
      <c r="C84" s="19" t="s">
        <v>707</v>
      </c>
      <c r="D84" s="170" t="s">
        <v>298</v>
      </c>
      <c r="E84" s="23">
        <v>2023</v>
      </c>
      <c r="F84" s="35">
        <v>1</v>
      </c>
      <c r="G84" s="35" t="e">
        <f>IF(Table683[[#This Row],[n]],1)*#REF!+IF(Table683[[#This Row],[Targets from Proposal]],1)+IF(Table683[[#This Row],[Targets from legal acts]],2)</f>
        <v>#REF!</v>
      </c>
      <c r="H84" s="35">
        <v>1</v>
      </c>
      <c r="I84" s="35"/>
      <c r="J84" s="35">
        <v>1</v>
      </c>
      <c r="K84" s="35" t="s">
        <v>1078</v>
      </c>
      <c r="L84" s="398" t="s">
        <v>2232</v>
      </c>
      <c r="M84" s="305" t="s">
        <v>2233</v>
      </c>
      <c r="N84" s="362" t="s">
        <v>2132</v>
      </c>
      <c r="AB84" s="10"/>
    </row>
    <row r="85" spans="1:64" ht="147" customHeight="1">
      <c r="A85" s="90" t="s">
        <v>598</v>
      </c>
      <c r="B85" s="20" t="s">
        <v>706</v>
      </c>
      <c r="C85" s="19" t="s">
        <v>707</v>
      </c>
      <c r="D85" s="170" t="s">
        <v>298</v>
      </c>
      <c r="E85" s="23">
        <v>2023</v>
      </c>
      <c r="F85" s="35">
        <v>1</v>
      </c>
      <c r="G85" s="35">
        <v>3</v>
      </c>
      <c r="H85" s="35">
        <v>1</v>
      </c>
      <c r="I85" s="35"/>
      <c r="J85" s="35">
        <v>1</v>
      </c>
      <c r="K85" s="35" t="s">
        <v>1079</v>
      </c>
      <c r="L85" s="398" t="s">
        <v>2234</v>
      </c>
      <c r="M85" s="305" t="s">
        <v>2235</v>
      </c>
      <c r="N85" s="348" t="s">
        <v>2127</v>
      </c>
      <c r="AB85" s="10"/>
    </row>
    <row r="86" spans="1:64" ht="147" customHeight="1">
      <c r="A86" s="488" t="s">
        <v>598</v>
      </c>
      <c r="B86" s="489" t="s">
        <v>706</v>
      </c>
      <c r="C86" s="25" t="s">
        <v>707</v>
      </c>
      <c r="D86" s="142" t="s">
        <v>298</v>
      </c>
      <c r="E86" s="55">
        <v>2023</v>
      </c>
      <c r="F86" s="55">
        <v>1</v>
      </c>
      <c r="G86" s="55" t="e">
        <f>IF(Table683[[#This Row],[n]],1)*#REF!+IF(Table683[[#This Row],[Targets from Proposal]],1)+IF(Table683[[#This Row],[Targets from legal acts]],2)</f>
        <v>#REF!</v>
      </c>
      <c r="H86" s="55">
        <v>1</v>
      </c>
      <c r="I86" s="55"/>
      <c r="J86" s="55">
        <v>1</v>
      </c>
      <c r="K86" s="55" t="s">
        <v>1080</v>
      </c>
      <c r="L86" s="399" t="s">
        <v>2236</v>
      </c>
      <c r="M86" s="319" t="s">
        <v>2237</v>
      </c>
      <c r="N86" s="348" t="s">
        <v>2130</v>
      </c>
      <c r="AB86" s="10"/>
    </row>
    <row r="87" spans="1:64" ht="147" customHeight="1" thickBot="1">
      <c r="A87" s="91" t="s">
        <v>598</v>
      </c>
      <c r="B87" s="60" t="s">
        <v>706</v>
      </c>
      <c r="C87" s="63" t="s">
        <v>707</v>
      </c>
      <c r="D87" s="148" t="s">
        <v>298</v>
      </c>
      <c r="E87" s="77">
        <v>2023</v>
      </c>
      <c r="F87" s="77">
        <v>1</v>
      </c>
      <c r="G87" s="77" t="e">
        <f>IF(Table683[[#This Row],[n]],1)*#REF!+IF(Table683[[#This Row],[Targets from Proposal]],1)+IF(Table683[[#This Row],[Targets from legal acts]],2)</f>
        <v>#REF!</v>
      </c>
      <c r="H87" s="77">
        <v>1</v>
      </c>
      <c r="I87" s="77"/>
      <c r="J87" s="77">
        <v>1</v>
      </c>
      <c r="K87" s="77" t="s">
        <v>1081</v>
      </c>
      <c r="L87" s="417" t="s">
        <v>2238</v>
      </c>
      <c r="M87" s="307" t="s">
        <v>2239</v>
      </c>
      <c r="N87" s="360" t="s">
        <v>2127</v>
      </c>
      <c r="AB87" s="10"/>
    </row>
    <row r="88" spans="1:64" ht="147" customHeight="1" thickTop="1">
      <c r="A88" s="90" t="s">
        <v>598</v>
      </c>
      <c r="B88" s="20" t="s">
        <v>599</v>
      </c>
      <c r="C88" s="19" t="s">
        <v>608</v>
      </c>
      <c r="D88" s="147" t="s">
        <v>101</v>
      </c>
      <c r="E88" s="73">
        <v>2023</v>
      </c>
      <c r="F88" s="42">
        <v>0</v>
      </c>
      <c r="G88" s="42" t="e">
        <f>IF(Table683[[#This Row],[n]],1)*#REF!+IF(Table683[[#This Row],[Targets from Proposal]],1)+IF(Table683[[#This Row],[Targets from legal acts]],2)</f>
        <v>#REF!</v>
      </c>
      <c r="H88" s="42">
        <v>0</v>
      </c>
      <c r="I88" s="42">
        <v>1</v>
      </c>
      <c r="J88" s="42">
        <v>1</v>
      </c>
      <c r="K88" s="42" t="s">
        <v>1082</v>
      </c>
      <c r="L88" s="398" t="s">
        <v>2272</v>
      </c>
      <c r="M88" s="59" t="s">
        <v>2274</v>
      </c>
      <c r="N88" s="345" t="s">
        <v>2127</v>
      </c>
      <c r="AB88" s="10"/>
    </row>
    <row r="89" spans="1:64" ht="147" customHeight="1">
      <c r="A89" s="90" t="s">
        <v>598</v>
      </c>
      <c r="B89" s="20" t="s">
        <v>599</v>
      </c>
      <c r="C89" s="19" t="s">
        <v>608</v>
      </c>
      <c r="D89" s="164" t="s">
        <v>101</v>
      </c>
      <c r="E89" s="35">
        <v>2023</v>
      </c>
      <c r="F89" s="35">
        <v>0</v>
      </c>
      <c r="G89" s="35" t="e">
        <f>IF(Table683[[#This Row],[n]],1)*#REF!+IF(Table683[[#This Row],[Targets from Proposal]],1)+IF(Table683[[#This Row],[Targets from legal acts]],2)</f>
        <v>#REF!</v>
      </c>
      <c r="H89" s="35">
        <v>0</v>
      </c>
      <c r="I89" s="35">
        <v>1</v>
      </c>
      <c r="J89" s="35">
        <v>1</v>
      </c>
      <c r="K89" s="281" t="s">
        <v>1083</v>
      </c>
      <c r="L89" s="398" t="s">
        <v>2273</v>
      </c>
      <c r="M89" s="59" t="s">
        <v>2274</v>
      </c>
      <c r="N89" s="346" t="s">
        <v>2127</v>
      </c>
      <c r="AB89" s="10"/>
    </row>
    <row r="90" spans="1:64" ht="147" customHeight="1">
      <c r="A90" s="90" t="s">
        <v>598</v>
      </c>
      <c r="B90" s="20" t="s">
        <v>599</v>
      </c>
      <c r="C90" s="29" t="s">
        <v>693</v>
      </c>
      <c r="D90" s="153" t="s">
        <v>110</v>
      </c>
      <c r="E90" s="21">
        <v>2023</v>
      </c>
      <c r="F90" s="21"/>
      <c r="G90" s="21"/>
      <c r="H90" s="21"/>
      <c r="I90" s="21"/>
      <c r="J90" s="21"/>
      <c r="K90" s="35" t="s">
        <v>1084</v>
      </c>
      <c r="L90" s="414"/>
      <c r="M90" s="293"/>
      <c r="N90" s="346"/>
      <c r="AB90" s="10"/>
    </row>
    <row r="91" spans="1:64" ht="147" customHeight="1">
      <c r="A91" s="90" t="s">
        <v>598</v>
      </c>
      <c r="B91" s="20" t="s">
        <v>599</v>
      </c>
      <c r="C91" s="130" t="s">
        <v>646</v>
      </c>
      <c r="D91" s="495" t="s">
        <v>110</v>
      </c>
      <c r="E91" s="500">
        <v>2022</v>
      </c>
      <c r="F91" s="500">
        <v>0</v>
      </c>
      <c r="G91" s="500" t="e">
        <f>IF(Table683[[#This Row],[n]],1)*#REF!+IF(Table683[[#This Row],[Targets from Proposal]],1)+IF(Table683[[#This Row],[Targets from legal acts]],2)</f>
        <v>#REF!</v>
      </c>
      <c r="H91" s="500">
        <v>0</v>
      </c>
      <c r="I91" s="500">
        <v>1</v>
      </c>
      <c r="J91" s="500">
        <v>1</v>
      </c>
      <c r="K91" s="500" t="s">
        <v>1085</v>
      </c>
      <c r="L91" s="514" t="s">
        <v>2250</v>
      </c>
      <c r="M91" s="519" t="s">
        <v>2251</v>
      </c>
      <c r="N91" s="396" t="s">
        <v>2132</v>
      </c>
      <c r="AB91" s="10"/>
    </row>
    <row r="92" spans="1:64" s="12" customFormat="1" ht="147" customHeight="1" thickBot="1">
      <c r="A92" s="90" t="s">
        <v>598</v>
      </c>
      <c r="B92" s="489" t="s">
        <v>599</v>
      </c>
      <c r="C92" s="162" t="s">
        <v>646</v>
      </c>
      <c r="D92" s="251" t="s">
        <v>110</v>
      </c>
      <c r="E92" s="265">
        <v>2022</v>
      </c>
      <c r="F92" s="265">
        <v>0</v>
      </c>
      <c r="G92" s="265" t="e">
        <f>IF(Table683[[#This Row],[n]],1)*#REF!+IF(Table683[[#This Row],[Targets from Proposal]],1)+IF(Table683[[#This Row],[Targets from legal acts]],2)</f>
        <v>#REF!</v>
      </c>
      <c r="H92" s="265">
        <v>0</v>
      </c>
      <c r="I92" s="265">
        <v>1</v>
      </c>
      <c r="J92" s="265">
        <v>1</v>
      </c>
      <c r="K92" s="265" t="s">
        <v>1086</v>
      </c>
      <c r="L92" s="421" t="s">
        <v>2270</v>
      </c>
      <c r="M92" s="520" t="s">
        <v>2271</v>
      </c>
      <c r="N92" s="345" t="s">
        <v>2127</v>
      </c>
      <c r="O92" s="10"/>
      <c r="P92" s="10"/>
      <c r="Q92" s="10"/>
      <c r="R92" s="10"/>
      <c r="S92" s="10"/>
      <c r="T92" s="10"/>
      <c r="U92" s="10"/>
      <c r="V92" s="10"/>
      <c r="W92" s="10"/>
      <c r="X92" s="10"/>
      <c r="Y92" s="10"/>
      <c r="Z92" s="10"/>
      <c r="AA92" s="10"/>
      <c r="AB92" s="10"/>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row r="93" spans="1:64" ht="147" customHeight="1" thickBot="1">
      <c r="A93" s="90" t="s">
        <v>598</v>
      </c>
      <c r="B93" s="131" t="s">
        <v>599</v>
      </c>
      <c r="C93" s="160" t="s">
        <v>646</v>
      </c>
      <c r="D93" s="249" t="s">
        <v>110</v>
      </c>
      <c r="E93" s="264">
        <v>2022</v>
      </c>
      <c r="F93" s="264">
        <v>0</v>
      </c>
      <c r="G93" s="264" t="e">
        <f>IF(Table683[[#This Row],[n]],1)*#REF!+IF(Table683[[#This Row],[Targets from Proposal]],1)+IF(Table683[[#This Row],[Targets from legal acts]],2)</f>
        <v>#REF!</v>
      </c>
      <c r="H93" s="264">
        <v>0</v>
      </c>
      <c r="I93" s="264">
        <v>1</v>
      </c>
      <c r="J93" s="264">
        <v>1</v>
      </c>
      <c r="K93" s="264" t="s">
        <v>1087</v>
      </c>
      <c r="L93" s="422" t="s">
        <v>2252</v>
      </c>
      <c r="M93" s="308" t="s">
        <v>2253</v>
      </c>
      <c r="N93" s="364" t="s">
        <v>2130</v>
      </c>
      <c r="AB93" s="10"/>
    </row>
    <row r="94" spans="1:64" ht="147" customHeight="1" thickBot="1">
      <c r="A94" s="90" t="s">
        <v>598</v>
      </c>
      <c r="B94" s="131" t="s">
        <v>599</v>
      </c>
      <c r="C94" s="160" t="s">
        <v>646</v>
      </c>
      <c r="D94" s="249" t="s">
        <v>110</v>
      </c>
      <c r="E94" s="264">
        <v>2022</v>
      </c>
      <c r="F94" s="264">
        <v>0</v>
      </c>
      <c r="G94" s="264" t="e">
        <f>IF(Table683[[#This Row],[n]],1)*#REF!+IF(Table683[[#This Row],[Targets from Proposal]],1)+IF(Table683[[#This Row],[Targets from legal acts]],2)</f>
        <v>#REF!</v>
      </c>
      <c r="H94" s="264">
        <v>0</v>
      </c>
      <c r="I94" s="264">
        <v>1</v>
      </c>
      <c r="J94" s="497">
        <v>1</v>
      </c>
      <c r="K94" s="497" t="s">
        <v>1088</v>
      </c>
      <c r="L94" s="422" t="s">
        <v>2254</v>
      </c>
      <c r="M94" s="308" t="s">
        <v>2255</v>
      </c>
      <c r="N94" s="362" t="s">
        <v>2127</v>
      </c>
      <c r="AB94" s="10"/>
    </row>
    <row r="95" spans="1:64" ht="147" customHeight="1">
      <c r="A95" s="90" t="s">
        <v>598</v>
      </c>
      <c r="B95" s="20" t="s">
        <v>599</v>
      </c>
      <c r="C95" s="29" t="s">
        <v>646</v>
      </c>
      <c r="D95" s="144" t="s">
        <v>110</v>
      </c>
      <c r="E95" s="57">
        <v>2022</v>
      </c>
      <c r="F95" s="57">
        <v>0</v>
      </c>
      <c r="G95" s="57" t="e">
        <f>IF(Table683[[#This Row],[n]],1)*#REF!+IF(Table683[[#This Row],[Targets from Proposal]],1)+IF(Table683[[#This Row],[Targets from legal acts]],2)</f>
        <v>#REF!</v>
      </c>
      <c r="H95" s="57">
        <v>0</v>
      </c>
      <c r="I95" s="57">
        <v>1</v>
      </c>
      <c r="J95" s="57">
        <v>1</v>
      </c>
      <c r="K95" s="507" t="s">
        <v>1089</v>
      </c>
      <c r="L95" s="423" t="s">
        <v>2256</v>
      </c>
      <c r="M95" s="293" t="s">
        <v>2257</v>
      </c>
      <c r="N95" s="341" t="s">
        <v>2127</v>
      </c>
      <c r="AB95" s="10"/>
    </row>
    <row r="96" spans="1:64" ht="147" customHeight="1" thickBot="1">
      <c r="A96" s="90" t="s">
        <v>598</v>
      </c>
      <c r="B96" s="489" t="s">
        <v>599</v>
      </c>
      <c r="C96" s="29" t="s">
        <v>646</v>
      </c>
      <c r="D96" s="144" t="s">
        <v>110</v>
      </c>
      <c r="E96" s="57">
        <v>2022</v>
      </c>
      <c r="F96" s="57">
        <v>0</v>
      </c>
      <c r="G96" s="57" t="e">
        <f>IF(Table683[[#This Row],[n]],1)*#REF!+IF(Table683[[#This Row],[Targets from Proposal]],1)+IF(Table683[[#This Row],[Targets from legal acts]],2)</f>
        <v>#REF!</v>
      </c>
      <c r="H96" s="57">
        <v>0</v>
      </c>
      <c r="I96" s="57">
        <v>1</v>
      </c>
      <c r="J96" s="57">
        <v>1</v>
      </c>
      <c r="K96" s="497" t="s">
        <v>1090</v>
      </c>
      <c r="L96" s="423" t="s">
        <v>2258</v>
      </c>
      <c r="M96" s="293" t="s">
        <v>2259</v>
      </c>
      <c r="N96" s="362" t="s">
        <v>2127</v>
      </c>
      <c r="AB96" s="10"/>
    </row>
    <row r="97" spans="1:28" ht="147" customHeight="1" thickBot="1">
      <c r="A97" s="90" t="s">
        <v>598</v>
      </c>
      <c r="B97" s="64" t="s">
        <v>599</v>
      </c>
      <c r="C97" s="19" t="s">
        <v>646</v>
      </c>
      <c r="D97" s="143" t="s">
        <v>110</v>
      </c>
      <c r="E97" s="74">
        <v>2022</v>
      </c>
      <c r="F97" s="74">
        <v>0</v>
      </c>
      <c r="G97" s="74" t="e">
        <f>IF(Table683[[#This Row],[n]],1)*#REF!+IF(Table683[[#This Row],[Targets from Proposal]],1)+IF(Table683[[#This Row],[Targets from legal acts]],2)</f>
        <v>#REF!</v>
      </c>
      <c r="H97" s="74">
        <v>0</v>
      </c>
      <c r="I97" s="74">
        <v>1</v>
      </c>
      <c r="J97" s="74">
        <v>1</v>
      </c>
      <c r="K97" s="74" t="s">
        <v>1091</v>
      </c>
      <c r="L97" s="411" t="s">
        <v>2260</v>
      </c>
      <c r="M97" s="291" t="s">
        <v>2261</v>
      </c>
      <c r="N97" s="351" t="s">
        <v>2130</v>
      </c>
      <c r="AB97" s="10"/>
    </row>
    <row r="98" spans="1:28" ht="147" customHeight="1">
      <c r="A98" s="90" t="s">
        <v>598</v>
      </c>
      <c r="B98" s="20" t="s">
        <v>599</v>
      </c>
      <c r="C98" s="19" t="s">
        <v>646</v>
      </c>
      <c r="D98" s="492" t="s">
        <v>110</v>
      </c>
      <c r="E98" s="497">
        <v>2022</v>
      </c>
      <c r="F98" s="497">
        <v>0</v>
      </c>
      <c r="G98" s="497" t="e">
        <f>IF(Table683[[#This Row],[n]],1)*#REF!+IF(Table683[[#This Row],[Targets from Proposal]],1)+IF(Table683[[#This Row],[Targets from legal acts]],2)</f>
        <v>#REF!</v>
      </c>
      <c r="H98" s="497">
        <v>0</v>
      </c>
      <c r="I98" s="497">
        <v>1</v>
      </c>
      <c r="J98" s="497">
        <v>1</v>
      </c>
      <c r="K98" s="497" t="s">
        <v>1092</v>
      </c>
      <c r="L98" s="398" t="s">
        <v>2262</v>
      </c>
      <c r="M98" s="59" t="s">
        <v>2263</v>
      </c>
      <c r="N98" s="346" t="s">
        <v>2130</v>
      </c>
      <c r="AB98" s="10"/>
    </row>
    <row r="99" spans="1:28" ht="147" customHeight="1">
      <c r="A99" s="90" t="s">
        <v>598</v>
      </c>
      <c r="B99" s="20" t="s">
        <v>599</v>
      </c>
      <c r="C99" s="25" t="s">
        <v>646</v>
      </c>
      <c r="D99" s="142" t="s">
        <v>110</v>
      </c>
      <c r="E99" s="55">
        <v>2022</v>
      </c>
      <c r="F99" s="55">
        <v>0</v>
      </c>
      <c r="G99" s="55" t="e">
        <f>IF(Table683[[#This Row],[n]],1)*#REF!+IF(Table683[[#This Row],[Targets from Proposal]],1)+IF(Table683[[#This Row],[Targets from legal acts]],2)</f>
        <v>#REF!</v>
      </c>
      <c r="H99" s="55">
        <v>0</v>
      </c>
      <c r="I99" s="55">
        <v>1</v>
      </c>
      <c r="J99" s="55">
        <v>1</v>
      </c>
      <c r="K99" s="508" t="s">
        <v>1093</v>
      </c>
      <c r="L99" s="399" t="s">
        <v>2264</v>
      </c>
      <c r="M99" s="165" t="s">
        <v>2265</v>
      </c>
      <c r="N99" s="346" t="s">
        <v>2130</v>
      </c>
      <c r="AB99" s="10"/>
    </row>
    <row r="100" spans="1:28" ht="147" customHeight="1">
      <c r="A100" s="90" t="s">
        <v>598</v>
      </c>
      <c r="B100" s="20" t="s">
        <v>599</v>
      </c>
      <c r="C100" s="25" t="s">
        <v>646</v>
      </c>
      <c r="D100" s="142" t="s">
        <v>110</v>
      </c>
      <c r="E100" s="55">
        <v>2022</v>
      </c>
      <c r="F100" s="55">
        <v>0</v>
      </c>
      <c r="G100" s="55" t="e">
        <f>IF(Table683[[#This Row],[n]],1)*#REF!+IF(Table683[[#This Row],[Targets from Proposal]],1)+IF(Table683[[#This Row],[Targets from legal acts]],2)</f>
        <v>#REF!</v>
      </c>
      <c r="H100" s="55">
        <v>0</v>
      </c>
      <c r="I100" s="55">
        <v>1</v>
      </c>
      <c r="J100" s="55">
        <v>1</v>
      </c>
      <c r="K100" s="497" t="s">
        <v>1094</v>
      </c>
      <c r="L100" s="399" t="s">
        <v>2266</v>
      </c>
      <c r="M100" s="165" t="s">
        <v>2267</v>
      </c>
      <c r="N100" s="346" t="s">
        <v>2130</v>
      </c>
      <c r="AB100" s="10"/>
    </row>
    <row r="101" spans="1:28" ht="147" customHeight="1">
      <c r="A101" s="90" t="s">
        <v>598</v>
      </c>
      <c r="B101" s="20" t="s">
        <v>599</v>
      </c>
      <c r="C101" s="25" t="s">
        <v>646</v>
      </c>
      <c r="D101" s="142" t="s">
        <v>110</v>
      </c>
      <c r="E101" s="55">
        <v>2022</v>
      </c>
      <c r="F101" s="55">
        <v>0</v>
      </c>
      <c r="G101" s="55" t="e">
        <f>IF(Table683[[#This Row],[n]],1)*#REF!+IF(Table683[[#This Row],[Targets from Proposal]],1)+IF(Table683[[#This Row],[Targets from legal acts]],2)</f>
        <v>#REF!</v>
      </c>
      <c r="H101" s="55">
        <v>0</v>
      </c>
      <c r="I101" s="55">
        <v>1</v>
      </c>
      <c r="J101" s="55">
        <v>1</v>
      </c>
      <c r="K101" s="55" t="s">
        <v>1095</v>
      </c>
      <c r="L101" s="399" t="s">
        <v>2268</v>
      </c>
      <c r="M101" s="165" t="s">
        <v>2269</v>
      </c>
      <c r="N101" s="346" t="s">
        <v>2130</v>
      </c>
      <c r="AB101" s="10"/>
    </row>
    <row r="102" spans="1:28" ht="147" customHeight="1">
      <c r="A102" s="90" t="s">
        <v>598</v>
      </c>
      <c r="C102" s="25"/>
      <c r="D102" s="172" t="s">
        <v>321</v>
      </c>
      <c r="E102" s="55">
        <v>2022</v>
      </c>
      <c r="F102" s="55"/>
      <c r="G102" s="55"/>
      <c r="H102" s="55"/>
      <c r="I102" s="55"/>
      <c r="J102" s="55"/>
      <c r="K102" s="55" t="s">
        <v>1096</v>
      </c>
      <c r="L102" s="399" t="s">
        <v>2276</v>
      </c>
      <c r="M102" s="165" t="s">
        <v>2277</v>
      </c>
      <c r="N102" s="346" t="s">
        <v>2132</v>
      </c>
      <c r="AB102" s="10"/>
    </row>
    <row r="103" spans="1:28" ht="147" customHeight="1">
      <c r="A103" s="90" t="s">
        <v>598</v>
      </c>
      <c r="B103" s="20" t="s">
        <v>599</v>
      </c>
      <c r="C103" s="25" t="s">
        <v>634</v>
      </c>
      <c r="D103" s="142" t="s">
        <v>102</v>
      </c>
      <c r="E103" s="55">
        <v>2019</v>
      </c>
      <c r="F103" s="55">
        <v>1</v>
      </c>
      <c r="G103" s="55" t="e">
        <f>IF(Table683[[#This Row],[n]],1)*#REF!+IF(Table683[[#This Row],[Targets from Proposal]],1)+IF(Table683[[#This Row],[Targets from legal acts]],2)</f>
        <v>#REF!</v>
      </c>
      <c r="H103" s="55">
        <v>1</v>
      </c>
      <c r="I103" s="55"/>
      <c r="J103" s="55">
        <v>1</v>
      </c>
      <c r="K103" s="55" t="s">
        <v>1097</v>
      </c>
      <c r="L103" s="390" t="s">
        <v>641</v>
      </c>
      <c r="M103" s="165"/>
      <c r="N103" s="348"/>
      <c r="AB103" s="10"/>
    </row>
    <row r="104" spans="1:28" ht="147" customHeight="1">
      <c r="A104" s="90" t="s">
        <v>598</v>
      </c>
      <c r="B104" s="20" t="s">
        <v>599</v>
      </c>
      <c r="C104" s="25" t="s">
        <v>634</v>
      </c>
      <c r="D104" s="142" t="s">
        <v>102</v>
      </c>
      <c r="E104" s="55">
        <v>2019</v>
      </c>
      <c r="F104" s="55">
        <v>1</v>
      </c>
      <c r="G104" s="55" t="e">
        <f>IF(Table683[[#This Row],[n]],1)*#REF!+IF(Table683[[#This Row],[Targets from Proposal]],1)+IF(Table683[[#This Row],[Targets from legal acts]],2)</f>
        <v>#REF!</v>
      </c>
      <c r="H104" s="55">
        <v>1</v>
      </c>
      <c r="I104" s="55"/>
      <c r="J104" s="55">
        <v>1</v>
      </c>
      <c r="K104" s="55" t="s">
        <v>1098</v>
      </c>
      <c r="L104" s="390" t="s">
        <v>635</v>
      </c>
      <c r="M104" s="165"/>
      <c r="N104" s="348"/>
      <c r="AB104" s="10"/>
    </row>
    <row r="105" spans="1:28" ht="147" customHeight="1">
      <c r="A105" s="90" t="s">
        <v>598</v>
      </c>
      <c r="B105" s="20" t="s">
        <v>599</v>
      </c>
      <c r="C105" s="25" t="s">
        <v>625</v>
      </c>
      <c r="D105" s="142" t="s">
        <v>102</v>
      </c>
      <c r="E105" s="55">
        <v>2012</v>
      </c>
      <c r="F105" s="55"/>
      <c r="G105" s="55"/>
      <c r="H105" s="55"/>
      <c r="I105" s="55"/>
      <c r="J105" s="55"/>
      <c r="K105" s="55" t="s">
        <v>1099</v>
      </c>
      <c r="L105" s="424" t="s">
        <v>632</v>
      </c>
      <c r="M105" s="309"/>
      <c r="N105" s="348"/>
      <c r="AB105" s="10"/>
    </row>
    <row r="106" spans="1:28" ht="147" customHeight="1">
      <c r="A106" s="90" t="s">
        <v>598</v>
      </c>
      <c r="B106" s="20" t="s">
        <v>599</v>
      </c>
      <c r="C106" s="25" t="s">
        <v>625</v>
      </c>
      <c r="D106" s="142" t="s">
        <v>102</v>
      </c>
      <c r="E106" s="55">
        <v>2012</v>
      </c>
      <c r="F106" s="55"/>
      <c r="G106" s="55"/>
      <c r="H106" s="55"/>
      <c r="I106" s="55"/>
      <c r="J106" s="55"/>
      <c r="K106" s="55" t="s">
        <v>1100</v>
      </c>
      <c r="L106" s="424" t="s">
        <v>631</v>
      </c>
      <c r="M106" s="309"/>
      <c r="N106" s="348"/>
      <c r="AB106" s="10"/>
    </row>
    <row r="107" spans="1:28" ht="147" customHeight="1">
      <c r="A107" s="90" t="s">
        <v>598</v>
      </c>
      <c r="B107" s="489" t="s">
        <v>599</v>
      </c>
      <c r="C107" s="25" t="s">
        <v>625</v>
      </c>
      <c r="D107" s="142" t="s">
        <v>102</v>
      </c>
      <c r="E107" s="55">
        <v>2012</v>
      </c>
      <c r="F107" s="55"/>
      <c r="G107" s="55"/>
      <c r="H107" s="55"/>
      <c r="I107" s="55"/>
      <c r="J107" s="55"/>
      <c r="K107" s="55" t="s">
        <v>1101</v>
      </c>
      <c r="L107" s="424" t="s">
        <v>630</v>
      </c>
      <c r="M107" s="309"/>
      <c r="N107" s="348"/>
      <c r="AB107" s="10"/>
    </row>
    <row r="108" spans="1:28" ht="147" customHeight="1" thickBot="1">
      <c r="A108" s="90" t="s">
        <v>598</v>
      </c>
      <c r="B108" s="33" t="s">
        <v>599</v>
      </c>
      <c r="C108" s="36" t="s">
        <v>625</v>
      </c>
      <c r="D108" s="137" t="s">
        <v>102</v>
      </c>
      <c r="E108" s="56">
        <v>2012</v>
      </c>
      <c r="F108" s="56"/>
      <c r="G108" s="56"/>
      <c r="H108" s="56"/>
      <c r="I108" s="56"/>
      <c r="J108" s="56"/>
      <c r="K108" s="56" t="s">
        <v>1102</v>
      </c>
      <c r="L108" s="425" t="s">
        <v>626</v>
      </c>
      <c r="M108" s="310"/>
      <c r="N108" s="362"/>
      <c r="AB108" s="10"/>
    </row>
    <row r="109" spans="1:28" ht="147" customHeight="1" thickBot="1">
      <c r="A109" s="90" t="s">
        <v>598</v>
      </c>
      <c r="B109" s="64" t="s">
        <v>599</v>
      </c>
      <c r="C109" s="65" t="s">
        <v>608</v>
      </c>
      <c r="D109" s="143" t="s">
        <v>102</v>
      </c>
      <c r="E109" s="74">
        <v>2018</v>
      </c>
      <c r="F109" s="74">
        <v>1</v>
      </c>
      <c r="G109" s="74" t="e">
        <f>IF(Table683[[#This Row],[n]],1)*#REF!+IF(Table683[[#This Row],[Targets from Proposal]],1)+IF(Table683[[#This Row],[Targets from legal acts]],2)</f>
        <v>#REF!</v>
      </c>
      <c r="H109" s="74">
        <v>1</v>
      </c>
      <c r="I109" s="74"/>
      <c r="J109" s="74">
        <v>1</v>
      </c>
      <c r="K109" s="74" t="s">
        <v>1103</v>
      </c>
      <c r="L109" s="433" t="s">
        <v>619</v>
      </c>
      <c r="M109" s="291"/>
      <c r="N109" s="351"/>
      <c r="AB109" s="10"/>
    </row>
    <row r="110" spans="1:28" ht="147" customHeight="1">
      <c r="A110" s="90" t="s">
        <v>598</v>
      </c>
      <c r="B110" s="20" t="s">
        <v>599</v>
      </c>
      <c r="C110" s="19" t="s">
        <v>608</v>
      </c>
      <c r="D110" s="154" t="s">
        <v>102</v>
      </c>
      <c r="E110" s="83">
        <v>2018</v>
      </c>
      <c r="F110" s="83"/>
      <c r="G110" s="83"/>
      <c r="H110" s="83"/>
      <c r="I110" s="83"/>
      <c r="J110" s="83"/>
      <c r="K110" s="83" t="s">
        <v>1104</v>
      </c>
      <c r="L110" s="515" t="s">
        <v>615</v>
      </c>
      <c r="M110" s="521"/>
      <c r="N110" s="365"/>
      <c r="AB110" s="10"/>
    </row>
    <row r="111" spans="1:28" ht="147" customHeight="1">
      <c r="A111" s="90" t="s">
        <v>598</v>
      </c>
      <c r="B111" s="20" t="s">
        <v>599</v>
      </c>
      <c r="C111" s="19" t="s">
        <v>608</v>
      </c>
      <c r="D111" s="142" t="s">
        <v>102</v>
      </c>
      <c r="E111" s="55">
        <v>2018</v>
      </c>
      <c r="F111" s="55">
        <v>1</v>
      </c>
      <c r="G111" s="55" t="e">
        <f>IF(Table683[[#This Row],[n]],1)*#REF!+IF(Table683[[#This Row],[Targets from Proposal]],1)+IF(Table683[[#This Row],[Targets from legal acts]],2)</f>
        <v>#REF!</v>
      </c>
      <c r="H111" s="55">
        <v>1</v>
      </c>
      <c r="I111" s="55"/>
      <c r="J111" s="55">
        <v>1</v>
      </c>
      <c r="K111" s="508" t="s">
        <v>1105</v>
      </c>
      <c r="L111" s="390" t="s">
        <v>609</v>
      </c>
      <c r="M111" s="165"/>
      <c r="N111" s="348"/>
      <c r="AB111" s="10"/>
    </row>
    <row r="112" spans="1:28" ht="147" customHeight="1">
      <c r="A112" s="90" t="s">
        <v>598</v>
      </c>
      <c r="C112" s="19"/>
      <c r="D112" s="145" t="s">
        <v>102</v>
      </c>
      <c r="E112" s="76">
        <v>2018</v>
      </c>
      <c r="F112" s="76"/>
      <c r="G112" s="76"/>
      <c r="H112" s="76"/>
      <c r="I112" s="76"/>
      <c r="J112" s="76"/>
      <c r="K112" s="497" t="s">
        <v>1106</v>
      </c>
      <c r="L112" s="415" t="s">
        <v>2278</v>
      </c>
      <c r="M112" s="311" t="s">
        <v>2281</v>
      </c>
      <c r="N112" s="355" t="s">
        <v>2130</v>
      </c>
      <c r="AB112" s="10"/>
    </row>
    <row r="113" spans="1:28" ht="147" customHeight="1">
      <c r="A113" s="90" t="s">
        <v>598</v>
      </c>
      <c r="C113" s="491"/>
      <c r="D113" s="496"/>
      <c r="E113" s="501"/>
      <c r="F113" s="504"/>
      <c r="G113" s="505" t="e">
        <f>IF(Table683[[#This Row],[n]],1)*#REF!+IF(Table683[[#This Row],[Targets from Proposal]],1)+IF(Table683[[#This Row],[Targets from legal acts]],2)</f>
        <v>#REF!</v>
      </c>
      <c r="H113" s="504"/>
      <c r="I113" s="504"/>
      <c r="J113" s="504"/>
      <c r="K113" s="509" t="s">
        <v>2279</v>
      </c>
      <c r="L113" s="415" t="s">
        <v>2282</v>
      </c>
      <c r="M113" s="311" t="s">
        <v>2283</v>
      </c>
      <c r="N113" s="345" t="s">
        <v>2127</v>
      </c>
      <c r="AB113" s="10"/>
    </row>
    <row r="114" spans="1:28" ht="147" customHeight="1">
      <c r="A114" s="90" t="s">
        <v>598</v>
      </c>
      <c r="C114" s="445"/>
      <c r="D114" s="446"/>
      <c r="E114" s="270"/>
      <c r="F114" s="447"/>
      <c r="G114" s="448" t="e">
        <f>IF(Table683[[#This Row],[n]],1)*#REF!+IF(Table683[[#This Row],[Targets from Proposal]],1)+IF(Table683[[#This Row],[Targets from legal acts]],2)</f>
        <v>#REF!</v>
      </c>
      <c r="H114" s="447"/>
      <c r="I114" s="447"/>
      <c r="J114" s="447"/>
      <c r="K114" s="497" t="s">
        <v>2280</v>
      </c>
      <c r="L114" s="398" t="s">
        <v>2285</v>
      </c>
      <c r="M114" s="449" t="s">
        <v>2286</v>
      </c>
      <c r="N114" s="348" t="s">
        <v>2130</v>
      </c>
      <c r="AB114" s="10"/>
    </row>
    <row r="115" spans="1:28" ht="147" customHeight="1">
      <c r="A115" s="90" t="s">
        <v>598</v>
      </c>
      <c r="C115" s="445"/>
      <c r="D115" s="446"/>
      <c r="E115" s="270"/>
      <c r="F115" s="447"/>
      <c r="G115" s="448" t="e">
        <f>IF(Table683[[#This Row],[n]],1)*#REF!+IF(Table683[[#This Row],[Targets from Proposal]],1)+IF(Table683[[#This Row],[Targets from legal acts]],2)</f>
        <v>#REF!</v>
      </c>
      <c r="H115" s="447"/>
      <c r="I115" s="447"/>
      <c r="J115" s="447"/>
      <c r="K115" s="72" t="s">
        <v>2284</v>
      </c>
      <c r="L115" s="398" t="s">
        <v>2287</v>
      </c>
      <c r="M115" s="449" t="s">
        <v>2288</v>
      </c>
      <c r="N115" s="348" t="s">
        <v>2130</v>
      </c>
      <c r="AB115" s="10"/>
    </row>
    <row r="116" spans="1:28" ht="147" customHeight="1">
      <c r="A116" s="90" t="s">
        <v>598</v>
      </c>
      <c r="C116" s="445"/>
      <c r="D116" s="446"/>
      <c r="E116" s="270"/>
      <c r="F116" s="447"/>
      <c r="G116" s="448" t="e">
        <f>IF(Table683[[#This Row],[n]],1)*#REF!+IF(Table683[[#This Row],[Targets from Proposal]],1)+IF(Table683[[#This Row],[Targets from legal acts]],2)</f>
        <v>#REF!</v>
      </c>
      <c r="H116" s="447"/>
      <c r="I116" s="447"/>
      <c r="J116" s="447"/>
      <c r="K116" s="72" t="s">
        <v>2293</v>
      </c>
      <c r="L116" s="398" t="s">
        <v>2294</v>
      </c>
      <c r="M116" s="449" t="s">
        <v>2295</v>
      </c>
      <c r="N116" s="348" t="s">
        <v>2132</v>
      </c>
      <c r="AB116" s="10"/>
    </row>
    <row r="117" spans="1:28" ht="147" customHeight="1">
      <c r="A117" s="92" t="s">
        <v>1023</v>
      </c>
      <c r="B117" s="269"/>
      <c r="C117" s="19" t="s">
        <v>396</v>
      </c>
      <c r="D117" s="170" t="s">
        <v>102</v>
      </c>
      <c r="E117" s="270">
        <v>2022</v>
      </c>
      <c r="F117" s="447">
        <v>1</v>
      </c>
      <c r="G117" s="447">
        <v>3</v>
      </c>
      <c r="H117" s="447">
        <v>1</v>
      </c>
      <c r="I117" s="447">
        <v>0</v>
      </c>
      <c r="J117" s="447">
        <v>1</v>
      </c>
      <c r="K117" s="504" t="s">
        <v>1024</v>
      </c>
      <c r="L117" s="398" t="s">
        <v>2305</v>
      </c>
      <c r="M117" s="449" t="s">
        <v>2306</v>
      </c>
      <c r="N117" s="348" t="s">
        <v>2127</v>
      </c>
      <c r="AB117" s="10"/>
    </row>
    <row r="118" spans="1:28" ht="147" customHeight="1">
      <c r="A118" s="92" t="s">
        <v>1023</v>
      </c>
      <c r="C118" s="22" t="s">
        <v>1107</v>
      </c>
      <c r="D118" s="141" t="s">
        <v>102</v>
      </c>
      <c r="E118" s="73">
        <v>2023</v>
      </c>
      <c r="F118" s="73"/>
      <c r="G118" s="73"/>
      <c r="H118" s="73"/>
      <c r="I118" s="73"/>
      <c r="J118" s="73"/>
      <c r="K118" s="73" t="s">
        <v>1108</v>
      </c>
      <c r="L118" s="428"/>
      <c r="M118" s="313"/>
      <c r="N118" s="347"/>
      <c r="AB118" s="10"/>
    </row>
    <row r="119" spans="1:28" ht="147" customHeight="1">
      <c r="A119" s="92" t="s">
        <v>1023</v>
      </c>
      <c r="B119" s="54" t="s">
        <v>1109</v>
      </c>
      <c r="C119" s="39" t="s">
        <v>1110</v>
      </c>
      <c r="D119" s="140" t="s">
        <v>298</v>
      </c>
      <c r="E119" s="38">
        <v>2023</v>
      </c>
      <c r="F119" s="38">
        <v>1</v>
      </c>
      <c r="G119" s="38" t="e">
        <f>IF(Table683[[#This Row],[n]],1)*#REF!+IF(Table683[[#This Row],[Targets from Proposal]],1)+IF(Table683[[#This Row],[Targets from legal acts]],2)</f>
        <v>#REF!</v>
      </c>
      <c r="H119" s="38">
        <v>1</v>
      </c>
      <c r="I119" s="38">
        <v>0</v>
      </c>
      <c r="J119" s="38">
        <v>1</v>
      </c>
      <c r="K119" s="38" t="s">
        <v>1111</v>
      </c>
      <c r="L119" s="400" t="s">
        <v>2299</v>
      </c>
      <c r="M119" s="452" t="s">
        <v>2300</v>
      </c>
      <c r="N119" s="345" t="s">
        <v>2135</v>
      </c>
      <c r="AB119" s="10"/>
    </row>
    <row r="120" spans="1:28" ht="147" customHeight="1">
      <c r="A120" s="92" t="s">
        <v>1023</v>
      </c>
      <c r="B120" s="54" t="s">
        <v>1109</v>
      </c>
      <c r="C120" s="25" t="s">
        <v>1110</v>
      </c>
      <c r="D120" s="142" t="s">
        <v>298</v>
      </c>
      <c r="E120" s="26">
        <v>2023</v>
      </c>
      <c r="F120" s="26">
        <v>1</v>
      </c>
      <c r="G120" s="26" t="e">
        <f>IF(Table683[[#This Row],[n]],1)*#REF!+IF(Table683[[#This Row],[Targets from Proposal]],1)+IF(Table683[[#This Row],[Targets from legal acts]],2)</f>
        <v>#REF!</v>
      </c>
      <c r="H120" s="26">
        <v>1</v>
      </c>
      <c r="I120" s="26">
        <v>0</v>
      </c>
      <c r="J120" s="26">
        <v>1</v>
      </c>
      <c r="K120" s="26" t="s">
        <v>1114</v>
      </c>
      <c r="L120" s="390" t="s">
        <v>1115</v>
      </c>
      <c r="M120" s="295"/>
      <c r="N120" s="348"/>
      <c r="AB120" s="10"/>
    </row>
    <row r="121" spans="1:28" ht="147" customHeight="1">
      <c r="A121" s="92" t="s">
        <v>1023</v>
      </c>
      <c r="B121" s="54"/>
      <c r="C121" s="25" t="s">
        <v>1116</v>
      </c>
      <c r="D121" s="142" t="s">
        <v>110</v>
      </c>
      <c r="E121" s="55">
        <v>2021</v>
      </c>
      <c r="F121" s="55">
        <v>0</v>
      </c>
      <c r="G121" s="55" t="e">
        <f>IF(Table683[[#This Row],[n]],1)*#REF!+IF(Table683[[#This Row],[Targets from Proposal]],1)+IF(Table683[[#This Row],[Targets from legal acts]],2)</f>
        <v>#REF!</v>
      </c>
      <c r="H121" s="55">
        <v>0</v>
      </c>
      <c r="I121" s="26">
        <v>1</v>
      </c>
      <c r="J121" s="55">
        <v>1</v>
      </c>
      <c r="K121" s="283" t="s">
        <v>1117</v>
      </c>
      <c r="L121" s="399" t="s">
        <v>2309</v>
      </c>
      <c r="M121" s="165" t="s">
        <v>2310</v>
      </c>
      <c r="N121" s="348" t="s">
        <v>2135</v>
      </c>
      <c r="AB121" s="10"/>
    </row>
    <row r="122" spans="1:28" ht="147" customHeight="1">
      <c r="A122" s="92" t="s">
        <v>1023</v>
      </c>
      <c r="B122" s="54"/>
      <c r="C122" s="25" t="s">
        <v>1116</v>
      </c>
      <c r="D122" s="142" t="s">
        <v>110</v>
      </c>
      <c r="E122" s="55">
        <v>2021</v>
      </c>
      <c r="F122" s="55">
        <v>0</v>
      </c>
      <c r="G122" s="55" t="e">
        <f>IF(Table683[[#This Row],[n]],1)*#REF!+IF(Table683[[#This Row],[Targets from Proposal]],1)+IF(Table683[[#This Row],[Targets from legal acts]],2)</f>
        <v>#REF!</v>
      </c>
      <c r="H122" s="55">
        <v>0</v>
      </c>
      <c r="I122" s="26">
        <v>1</v>
      </c>
      <c r="J122" s="55">
        <v>1</v>
      </c>
      <c r="K122" s="55" t="s">
        <v>1120</v>
      </c>
      <c r="L122" s="399" t="s">
        <v>2311</v>
      </c>
      <c r="M122" s="165" t="s">
        <v>2312</v>
      </c>
      <c r="N122" s="348" t="s">
        <v>2135</v>
      </c>
      <c r="AB122" s="10"/>
    </row>
    <row r="123" spans="1:28" ht="147" customHeight="1">
      <c r="A123" s="92" t="s">
        <v>1023</v>
      </c>
      <c r="C123" s="25" t="s">
        <v>396</v>
      </c>
      <c r="D123" s="142" t="s">
        <v>102</v>
      </c>
      <c r="E123" s="26">
        <v>2023</v>
      </c>
      <c r="F123" s="26">
        <v>1</v>
      </c>
      <c r="G123" s="26" t="e">
        <f>IF(Table683[[#This Row],[n]],1)*#REF!+IF(Table683[[#This Row],[Targets from Proposal]],1)+IF(Table683[[#This Row],[Targets from legal acts]],2)</f>
        <v>#REF!</v>
      </c>
      <c r="H123" s="26">
        <v>1</v>
      </c>
      <c r="I123" s="26"/>
      <c r="J123" s="26">
        <v>1</v>
      </c>
      <c r="K123" s="26" t="s">
        <v>1122</v>
      </c>
      <c r="L123" s="399" t="s">
        <v>2301</v>
      </c>
      <c r="M123" s="453" t="s">
        <v>2302</v>
      </c>
      <c r="N123" s="348" t="s">
        <v>2130</v>
      </c>
      <c r="AB123" s="10"/>
    </row>
    <row r="124" spans="1:28" ht="147" customHeight="1">
      <c r="A124" s="92" t="s">
        <v>1023</v>
      </c>
      <c r="C124" s="25" t="s">
        <v>396</v>
      </c>
      <c r="D124" s="142" t="s">
        <v>102</v>
      </c>
      <c r="E124" s="26">
        <v>2023</v>
      </c>
      <c r="F124" s="26">
        <v>1</v>
      </c>
      <c r="G124" s="26" t="e">
        <f>IF(Table683[[#This Row],[n]],1)*#REF!+IF(Table683[[#This Row],[Targets from Proposal]],1)+IF(Table683[[#This Row],[Targets from legal acts]],2)</f>
        <v>#REF!</v>
      </c>
      <c r="H124" s="26">
        <v>1</v>
      </c>
      <c r="I124" s="26"/>
      <c r="J124" s="26">
        <v>1</v>
      </c>
      <c r="K124" s="26" t="s">
        <v>1125</v>
      </c>
      <c r="L124" s="399" t="s">
        <v>2307</v>
      </c>
      <c r="M124" s="453" t="s">
        <v>2308</v>
      </c>
      <c r="N124" s="348" t="s">
        <v>2135</v>
      </c>
      <c r="AB124" s="10"/>
    </row>
    <row r="125" spans="1:28" ht="147" customHeight="1">
      <c r="A125" s="92" t="s">
        <v>1023</v>
      </c>
      <c r="B125" s="93"/>
      <c r="C125" s="25" t="s">
        <v>1127</v>
      </c>
      <c r="D125" s="172" t="s">
        <v>321</v>
      </c>
      <c r="E125" s="55">
        <v>2020</v>
      </c>
      <c r="F125" s="55">
        <v>0</v>
      </c>
      <c r="G125" s="55" t="e">
        <f>IF(Table683[[#This Row],[n]],1)*#REF!+IF(Table683[[#This Row],[Targets from Proposal]],1)+IF(Table683[[#This Row],[Targets from legal acts]],2)</f>
        <v>#REF!</v>
      </c>
      <c r="H125" s="55">
        <v>0</v>
      </c>
      <c r="I125" s="55">
        <v>0</v>
      </c>
      <c r="J125" s="55">
        <v>1</v>
      </c>
      <c r="K125" s="55" t="s">
        <v>1128</v>
      </c>
      <c r="L125" s="399" t="s">
        <v>2332</v>
      </c>
      <c r="M125" s="165" t="s">
        <v>2333</v>
      </c>
      <c r="N125" s="348" t="s">
        <v>2127</v>
      </c>
      <c r="AB125" s="10"/>
    </row>
    <row r="126" spans="1:28" ht="147" customHeight="1">
      <c r="A126" s="92" t="s">
        <v>1023</v>
      </c>
      <c r="B126" s="54"/>
      <c r="C126" s="25" t="s">
        <v>591</v>
      </c>
      <c r="D126" s="172" t="s">
        <v>321</v>
      </c>
      <c r="E126" s="55">
        <v>2023</v>
      </c>
      <c r="F126" s="55">
        <v>0</v>
      </c>
      <c r="G126" s="55" t="e">
        <f>IF(Table683[[#This Row],[n]],1)*#REF!+IF(Table683[[#This Row],[Targets from Proposal]],1)+IF(Table683[[#This Row],[Targets from legal acts]],2)</f>
        <v>#REF!</v>
      </c>
      <c r="H126" s="55">
        <v>0</v>
      </c>
      <c r="I126" s="55">
        <v>0</v>
      </c>
      <c r="J126" s="55">
        <v>1</v>
      </c>
      <c r="K126" s="281" t="s">
        <v>1132</v>
      </c>
      <c r="L126" s="399" t="s">
        <v>2336</v>
      </c>
      <c r="M126" s="165" t="s">
        <v>2337</v>
      </c>
      <c r="N126" s="348" t="s">
        <v>2127</v>
      </c>
      <c r="AB126" s="10"/>
    </row>
    <row r="127" spans="1:28" ht="147" customHeight="1">
      <c r="A127" s="92" t="s">
        <v>1023</v>
      </c>
      <c r="B127" s="93" t="s">
        <v>1135</v>
      </c>
      <c r="C127" s="25" t="s">
        <v>1136</v>
      </c>
      <c r="D127" s="51" t="s">
        <v>101</v>
      </c>
      <c r="E127" s="26">
        <v>2023</v>
      </c>
      <c r="F127" s="55">
        <v>0</v>
      </c>
      <c r="G127" s="55" t="e">
        <f>IF(Table683[[#This Row],[n]],1)*#REF!+IF(Table683[[#This Row],[Targets from Proposal]],1)+IF(Table683[[#This Row],[Targets from legal acts]],2)</f>
        <v>#REF!</v>
      </c>
      <c r="H127" s="55"/>
      <c r="I127" s="55">
        <v>1</v>
      </c>
      <c r="J127" s="55">
        <v>1</v>
      </c>
      <c r="K127" s="55" t="s">
        <v>1137</v>
      </c>
      <c r="L127" s="399" t="s">
        <v>2330</v>
      </c>
      <c r="M127" s="453" t="s">
        <v>2331</v>
      </c>
      <c r="N127" s="348" t="s">
        <v>2132</v>
      </c>
      <c r="AB127" s="10"/>
    </row>
    <row r="128" spans="1:28" ht="147" customHeight="1">
      <c r="A128" s="92" t="s">
        <v>1023</v>
      </c>
      <c r="B128" s="93" t="s">
        <v>1135</v>
      </c>
      <c r="C128" s="25" t="s">
        <v>1110</v>
      </c>
      <c r="D128" s="142" t="s">
        <v>298</v>
      </c>
      <c r="E128" s="55">
        <v>2023</v>
      </c>
      <c r="F128" s="55">
        <v>0</v>
      </c>
      <c r="G128" s="55" t="e">
        <f>IF(Table683[[#This Row],[n]],1)*#REF!+IF(Table683[[#This Row],[Targets from Proposal]],1)+IF(Table683[[#This Row],[Targets from legal acts]],2)</f>
        <v>#REF!</v>
      </c>
      <c r="H128" s="55">
        <v>1</v>
      </c>
      <c r="I128" s="55">
        <v>0</v>
      </c>
      <c r="J128" s="55">
        <v>1</v>
      </c>
      <c r="K128" s="55" t="s">
        <v>1139</v>
      </c>
      <c r="L128" s="390" t="s">
        <v>1140</v>
      </c>
      <c r="M128" s="165"/>
      <c r="N128" s="348"/>
      <c r="AB128" s="10"/>
    </row>
    <row r="129" spans="1:28" ht="147" customHeight="1">
      <c r="A129" s="92" t="s">
        <v>1023</v>
      </c>
      <c r="B129" s="93" t="s">
        <v>1135</v>
      </c>
      <c r="C129" s="25" t="s">
        <v>1142</v>
      </c>
      <c r="D129" s="142" t="s">
        <v>110</v>
      </c>
      <c r="E129" s="55">
        <v>2023</v>
      </c>
      <c r="F129" s="55">
        <v>0</v>
      </c>
      <c r="G129" s="55" t="e">
        <f>IF(Table683[[#This Row],[n]],1)*#REF!+IF(Table683[[#This Row],[Targets from Proposal]],1)+IF(Table683[[#This Row],[Targets from legal acts]],2)</f>
        <v>#REF!</v>
      </c>
      <c r="H129" s="55">
        <v>0</v>
      </c>
      <c r="I129" s="55">
        <v>1</v>
      </c>
      <c r="J129" s="55">
        <v>1</v>
      </c>
      <c r="K129" s="55" t="s">
        <v>1143</v>
      </c>
      <c r="L129" s="399" t="s">
        <v>2328</v>
      </c>
      <c r="M129" s="165" t="s">
        <v>2329</v>
      </c>
      <c r="N129" s="348" t="s">
        <v>2130</v>
      </c>
      <c r="AB129" s="10"/>
    </row>
    <row r="130" spans="1:28" ht="147" customHeight="1">
      <c r="A130" s="92" t="s">
        <v>1023</v>
      </c>
      <c r="B130" s="93" t="s">
        <v>1135</v>
      </c>
      <c r="C130" s="25" t="s">
        <v>1145</v>
      </c>
      <c r="D130" s="141" t="s">
        <v>110</v>
      </c>
      <c r="E130" s="73">
        <v>2023</v>
      </c>
      <c r="F130" s="55">
        <v>0</v>
      </c>
      <c r="G130" s="55" t="e">
        <f>IF(Table683[[#This Row],[n]],1)*#REF!+IF(Table683[[#This Row],[Targets from Proposal]],1)+IF(Table683[[#This Row],[Targets from legal acts]],2)</f>
        <v>#REF!</v>
      </c>
      <c r="H130" s="55">
        <v>0</v>
      </c>
      <c r="I130" s="55">
        <v>1</v>
      </c>
      <c r="J130" s="55">
        <v>1</v>
      </c>
      <c r="K130" s="55" t="s">
        <v>1146</v>
      </c>
      <c r="L130" s="390" t="s">
        <v>1147</v>
      </c>
      <c r="M130" s="295"/>
      <c r="N130" s="348"/>
      <c r="AB130" s="10"/>
    </row>
    <row r="131" spans="1:28" ht="147" customHeight="1">
      <c r="A131" s="92" t="s">
        <v>1023</v>
      </c>
      <c r="B131" s="93" t="s">
        <v>1135</v>
      </c>
      <c r="C131" s="69" t="s">
        <v>1142</v>
      </c>
      <c r="D131" s="145" t="s">
        <v>110</v>
      </c>
      <c r="E131" s="76">
        <v>2023</v>
      </c>
      <c r="F131" s="76">
        <v>0</v>
      </c>
      <c r="G131" s="76" t="e">
        <f>IF(Table683[[#This Row],[n]],1)*#REF!+IF(Table683[[#This Row],[Targets from Proposal]],1)+IF(Table683[[#This Row],[Targets from legal acts]],2)</f>
        <v>#REF!</v>
      </c>
      <c r="H131" s="76">
        <v>0</v>
      </c>
      <c r="I131" s="76">
        <v>1</v>
      </c>
      <c r="J131" s="76">
        <v>1</v>
      </c>
      <c r="K131" s="76" t="s">
        <v>1149</v>
      </c>
      <c r="L131" s="415" t="s">
        <v>2326</v>
      </c>
      <c r="M131" s="458" t="s">
        <v>2327</v>
      </c>
      <c r="N131" s="459" t="s">
        <v>2127</v>
      </c>
      <c r="AB131" s="10"/>
    </row>
    <row r="132" spans="1:28" ht="147" customHeight="1">
      <c r="A132" s="92" t="s">
        <v>1023</v>
      </c>
      <c r="B132" s="93" t="s">
        <v>1135</v>
      </c>
      <c r="C132" s="246" t="s">
        <v>1152</v>
      </c>
      <c r="D132" s="166" t="s">
        <v>298</v>
      </c>
      <c r="E132" s="35">
        <v>2019</v>
      </c>
      <c r="F132" s="35">
        <v>1</v>
      </c>
      <c r="G132" s="35"/>
      <c r="H132" s="35"/>
      <c r="I132" s="35"/>
      <c r="J132" s="35"/>
      <c r="K132" s="35" t="s">
        <v>1153</v>
      </c>
      <c r="L132" s="389" t="s">
        <v>1154</v>
      </c>
      <c r="M132" s="296"/>
      <c r="N132" s="346"/>
      <c r="AB132" s="10"/>
    </row>
    <row r="133" spans="1:28" ht="147" customHeight="1">
      <c r="A133" s="92" t="s">
        <v>1023</v>
      </c>
      <c r="B133" s="93" t="s">
        <v>1135</v>
      </c>
      <c r="C133" s="244" t="s">
        <v>1152</v>
      </c>
      <c r="D133" s="257" t="s">
        <v>298</v>
      </c>
      <c r="E133" s="31">
        <v>2019</v>
      </c>
      <c r="F133" s="31">
        <v>1</v>
      </c>
      <c r="G133" s="31"/>
      <c r="H133" s="31"/>
      <c r="I133" s="31"/>
      <c r="J133" s="31"/>
      <c r="K133" s="31" t="s">
        <v>1155</v>
      </c>
      <c r="L133" s="429" t="s">
        <v>1156</v>
      </c>
      <c r="M133" s="315"/>
      <c r="N133" s="366"/>
      <c r="AB133" s="10"/>
    </row>
    <row r="134" spans="1:28" ht="147" customHeight="1">
      <c r="A134" s="92" t="s">
        <v>1023</v>
      </c>
      <c r="B134" s="93"/>
      <c r="C134" s="241"/>
      <c r="D134" s="203" t="s">
        <v>298</v>
      </c>
      <c r="E134" s="38">
        <v>2019</v>
      </c>
      <c r="F134" s="38">
        <v>1</v>
      </c>
      <c r="G134" s="38"/>
      <c r="H134" s="38"/>
      <c r="I134" s="38"/>
      <c r="J134" s="38"/>
      <c r="K134" s="38" t="s">
        <v>1157</v>
      </c>
      <c r="L134" s="400" t="s">
        <v>2303</v>
      </c>
      <c r="M134" s="454" t="s">
        <v>2304</v>
      </c>
      <c r="N134" s="402" t="s">
        <v>2130</v>
      </c>
      <c r="AB134" s="10"/>
    </row>
    <row r="135" spans="1:28" ht="147" customHeight="1">
      <c r="A135" s="92" t="s">
        <v>1023</v>
      </c>
      <c r="B135" s="93"/>
      <c r="C135" s="25"/>
      <c r="D135" s="176" t="s">
        <v>321</v>
      </c>
      <c r="E135" s="97">
        <v>2022</v>
      </c>
      <c r="F135" s="97"/>
      <c r="G135" s="97"/>
      <c r="H135" s="97"/>
      <c r="I135" s="97"/>
      <c r="J135" s="97"/>
      <c r="K135" s="97" t="s">
        <v>1159</v>
      </c>
      <c r="L135" s="399" t="s">
        <v>2313</v>
      </c>
      <c r="M135" s="165" t="s">
        <v>1591</v>
      </c>
      <c r="N135" s="356" t="s">
        <v>2132</v>
      </c>
      <c r="AB135" s="10"/>
    </row>
    <row r="136" spans="1:28" ht="147" customHeight="1">
      <c r="A136" s="92" t="s">
        <v>1023</v>
      </c>
      <c r="B136" s="93" t="s">
        <v>1158</v>
      </c>
      <c r="C136" s="96" t="s">
        <v>1160</v>
      </c>
      <c r="D136" s="179" t="s">
        <v>321</v>
      </c>
      <c r="E136" s="124">
        <v>2020</v>
      </c>
      <c r="F136" s="124">
        <v>0</v>
      </c>
      <c r="G136" s="124" t="e">
        <f>IF(Table683[[#This Row],[n]],1)*#REF!+IF(Table683[[#This Row],[Targets from Proposal]],1)+IF(Table683[[#This Row],[Targets from legal acts]],2)</f>
        <v>#REF!</v>
      </c>
      <c r="H136" s="124">
        <v>0</v>
      </c>
      <c r="I136" s="124">
        <v>0</v>
      </c>
      <c r="J136" s="124">
        <v>1</v>
      </c>
      <c r="K136" s="124" t="s">
        <v>1161</v>
      </c>
      <c r="L136" s="415" t="s">
        <v>2221</v>
      </c>
      <c r="M136" s="311" t="s">
        <v>2222</v>
      </c>
      <c r="N136" s="367" t="s">
        <v>2127</v>
      </c>
      <c r="AB136" s="10"/>
    </row>
    <row r="137" spans="1:28" ht="147" customHeight="1">
      <c r="A137" s="92" t="s">
        <v>1023</v>
      </c>
      <c r="B137" s="93" t="s">
        <v>1158</v>
      </c>
      <c r="C137" s="96" t="s">
        <v>1160</v>
      </c>
      <c r="D137" s="181" t="s">
        <v>321</v>
      </c>
      <c r="E137" s="102">
        <v>2020</v>
      </c>
      <c r="F137" s="102">
        <v>0</v>
      </c>
      <c r="G137" s="102" t="e">
        <f>IF(Table683[[#This Row],[n]],1)*#REF!+IF(Table683[[#This Row],[Targets from Proposal]],1)+IF(Table683[[#This Row],[Targets from legal acts]],2)</f>
        <v>#REF!</v>
      </c>
      <c r="H137" s="102">
        <v>0</v>
      </c>
      <c r="I137" s="102">
        <v>0</v>
      </c>
      <c r="J137" s="102">
        <v>1</v>
      </c>
      <c r="K137" s="102" t="s">
        <v>1163</v>
      </c>
      <c r="L137" s="392" t="s">
        <v>1164</v>
      </c>
      <c r="M137" s="316"/>
      <c r="N137" s="358"/>
      <c r="AB137" s="10"/>
    </row>
    <row r="138" spans="1:28" ht="147" customHeight="1">
      <c r="A138" s="92" t="s">
        <v>1023</v>
      </c>
      <c r="B138" s="93" t="s">
        <v>1165</v>
      </c>
      <c r="C138" s="117" t="s">
        <v>1166</v>
      </c>
      <c r="D138" s="176" t="s">
        <v>1167</v>
      </c>
      <c r="E138" s="97">
        <v>2021</v>
      </c>
      <c r="F138" s="97">
        <v>0</v>
      </c>
      <c r="G138" s="97" t="e">
        <f>IF(Table683[[#This Row],[n]],1)*#REF!+IF(Table683[[#This Row],[Targets from Proposal]],1)+IF(Table683[[#This Row],[Targets from legal acts]],2)</f>
        <v>#REF!</v>
      </c>
      <c r="H138" s="97">
        <v>0</v>
      </c>
      <c r="I138" s="97">
        <v>0</v>
      </c>
      <c r="J138" s="97">
        <v>1</v>
      </c>
      <c r="K138" s="97" t="s">
        <v>1168</v>
      </c>
      <c r="L138" s="390" t="s">
        <v>1169</v>
      </c>
      <c r="M138" s="165"/>
      <c r="N138" s="356"/>
      <c r="AB138" s="10"/>
    </row>
    <row r="139" spans="1:28" ht="147" customHeight="1" thickBot="1">
      <c r="A139" s="92" t="s">
        <v>1023</v>
      </c>
      <c r="B139" s="93" t="s">
        <v>1165</v>
      </c>
      <c r="C139" s="117" t="s">
        <v>1166</v>
      </c>
      <c r="D139" s="184" t="s">
        <v>1167</v>
      </c>
      <c r="E139" s="99">
        <v>2021</v>
      </c>
      <c r="F139" s="99">
        <v>0</v>
      </c>
      <c r="G139" s="99" t="e">
        <f>IF(Table683[[#This Row],[n]],1)*#REF!+IF(Table683[[#This Row],[Targets from Proposal]],1)+IF(Table683[[#This Row],[Targets from legal acts]],2)</f>
        <v>#REF!</v>
      </c>
      <c r="H139" s="99">
        <v>0</v>
      </c>
      <c r="I139" s="99">
        <v>0</v>
      </c>
      <c r="J139" s="99">
        <v>1</v>
      </c>
      <c r="K139" s="99" t="s">
        <v>1172</v>
      </c>
      <c r="L139" s="419" t="s">
        <v>1173</v>
      </c>
      <c r="M139" s="49"/>
      <c r="N139" s="349"/>
      <c r="AB139" s="10"/>
    </row>
    <row r="140" spans="1:28" ht="147" customHeight="1" thickTop="1">
      <c r="A140" s="92" t="s">
        <v>1023</v>
      </c>
      <c r="B140" s="93" t="s">
        <v>1165</v>
      </c>
      <c r="C140" s="94" t="s">
        <v>1175</v>
      </c>
      <c r="D140" s="185" t="s">
        <v>1167</v>
      </c>
      <c r="E140" s="95">
        <v>2021</v>
      </c>
      <c r="F140" s="95"/>
      <c r="G140" s="95"/>
      <c r="H140" s="95"/>
      <c r="I140" s="95"/>
      <c r="J140" s="95"/>
      <c r="K140" s="95" t="s">
        <v>1176</v>
      </c>
      <c r="L140" s="418"/>
      <c r="M140" s="299"/>
      <c r="N140" s="368"/>
      <c r="AB140" s="10"/>
    </row>
    <row r="141" spans="1:28" ht="147" customHeight="1">
      <c r="A141" s="92" t="s">
        <v>1023</v>
      </c>
      <c r="B141" s="93" t="s">
        <v>1165</v>
      </c>
      <c r="C141" s="117" t="s">
        <v>1177</v>
      </c>
      <c r="D141" s="155" t="s">
        <v>298</v>
      </c>
      <c r="E141" s="43">
        <v>2023</v>
      </c>
      <c r="F141" s="43">
        <v>1</v>
      </c>
      <c r="G141" s="43" t="e">
        <f>IF(Table683[[#This Row],[n]],1)*#REF!+IF(Table683[[#This Row],[Targets from Proposal]],1)+IF(Table683[[#This Row],[Targets from legal acts]],2)</f>
        <v>#REF!</v>
      </c>
      <c r="H141" s="43">
        <v>1</v>
      </c>
      <c r="I141" s="43"/>
      <c r="J141" s="43">
        <v>1</v>
      </c>
      <c r="K141" s="43" t="s">
        <v>1178</v>
      </c>
      <c r="L141" s="398" t="s">
        <v>2314</v>
      </c>
      <c r="M141" s="388" t="s">
        <v>2315</v>
      </c>
      <c r="N141" s="369" t="s">
        <v>2130</v>
      </c>
      <c r="AB141" s="10"/>
    </row>
    <row r="142" spans="1:28" ht="147" customHeight="1">
      <c r="A142" s="92" t="s">
        <v>1023</v>
      </c>
      <c r="B142" s="93" t="s">
        <v>1165</v>
      </c>
      <c r="C142" s="117" t="s">
        <v>1177</v>
      </c>
      <c r="D142" s="155" t="s">
        <v>298</v>
      </c>
      <c r="E142" s="43">
        <v>2023</v>
      </c>
      <c r="F142" s="43">
        <v>1</v>
      </c>
      <c r="G142" s="43" t="e">
        <f>IF(Table683[[#This Row],[n]],1)*#REF!+IF(Table683[[#This Row],[Targets from Proposal]],1)+IF(Table683[[#This Row],[Targets from legal acts]],2)</f>
        <v>#REF!</v>
      </c>
      <c r="H142" s="43">
        <v>1</v>
      </c>
      <c r="I142" s="43"/>
      <c r="J142" s="43">
        <v>1</v>
      </c>
      <c r="K142" s="43" t="s">
        <v>1180</v>
      </c>
      <c r="L142" s="423" t="s">
        <v>2316</v>
      </c>
      <c r="M142" s="455" t="s">
        <v>2317</v>
      </c>
      <c r="N142" s="359" t="s">
        <v>2127</v>
      </c>
      <c r="AB142" s="10"/>
    </row>
    <row r="143" spans="1:28" ht="147" customHeight="1">
      <c r="A143" s="92" t="s">
        <v>1023</v>
      </c>
      <c r="B143" s="93" t="s">
        <v>1165</v>
      </c>
      <c r="C143" s="117" t="s">
        <v>1177</v>
      </c>
      <c r="D143" s="156" t="s">
        <v>298</v>
      </c>
      <c r="E143" s="99">
        <v>2023</v>
      </c>
      <c r="F143" s="43">
        <v>1</v>
      </c>
      <c r="G143" s="43" t="e">
        <f>IF(Table683[[#This Row],[n]],1)*#REF!+IF(Table683[[#This Row],[Targets from Proposal]],1)+IF(Table683[[#This Row],[Targets from legal acts]],2)</f>
        <v>#REF!</v>
      </c>
      <c r="H143" s="43">
        <v>1</v>
      </c>
      <c r="I143" s="43"/>
      <c r="J143" s="43">
        <v>1</v>
      </c>
      <c r="K143" s="43" t="s">
        <v>1181</v>
      </c>
      <c r="L143" s="456" t="s">
        <v>2318</v>
      </c>
      <c r="M143" s="457" t="s">
        <v>2319</v>
      </c>
      <c r="N143" s="370" t="s">
        <v>2127</v>
      </c>
      <c r="AB143" s="10"/>
    </row>
    <row r="144" spans="1:28" ht="147" customHeight="1">
      <c r="A144" s="92" t="s">
        <v>1023</v>
      </c>
      <c r="B144" s="93" t="s">
        <v>1165</v>
      </c>
      <c r="C144" s="117" t="s">
        <v>1177</v>
      </c>
      <c r="D144" s="155" t="s">
        <v>298</v>
      </c>
      <c r="E144" s="43">
        <v>2023</v>
      </c>
      <c r="F144" s="43">
        <v>1</v>
      </c>
      <c r="G144" s="43" t="e">
        <f>IF(Table683[[#This Row],[n]],1)*#REF!+IF(Table683[[#This Row],[Targets from Proposal]],1)+IF(Table683[[#This Row],[Targets from legal acts]],2)</f>
        <v>#REF!</v>
      </c>
      <c r="H144" s="43">
        <v>1</v>
      </c>
      <c r="I144" s="43"/>
      <c r="J144" s="43">
        <v>1</v>
      </c>
      <c r="K144" s="43" t="s">
        <v>1182</v>
      </c>
      <c r="L144" s="399" t="s">
        <v>2320</v>
      </c>
      <c r="M144" s="453" t="s">
        <v>2321</v>
      </c>
      <c r="N144" s="356" t="s">
        <v>2132</v>
      </c>
      <c r="AB144" s="10"/>
    </row>
    <row r="145" spans="1:28" ht="147" customHeight="1">
      <c r="A145" s="92" t="s">
        <v>1023</v>
      </c>
      <c r="B145" s="93" t="s">
        <v>1165</v>
      </c>
      <c r="C145" s="117" t="s">
        <v>1177</v>
      </c>
      <c r="D145" s="149" t="s">
        <v>298</v>
      </c>
      <c r="E145" s="97">
        <v>2023</v>
      </c>
      <c r="F145" s="97">
        <v>1</v>
      </c>
      <c r="G145" s="97" t="e">
        <f>IF(Table683[[#This Row],[n]],1)*#REF!+IF(Table683[[#This Row],[Targets from Proposal]],1)+IF(Table683[[#This Row],[Targets from legal acts]],2)</f>
        <v>#REF!</v>
      </c>
      <c r="H145" s="97">
        <v>1</v>
      </c>
      <c r="I145" s="97"/>
      <c r="J145" s="97">
        <v>1</v>
      </c>
      <c r="K145" s="97" t="s">
        <v>1184</v>
      </c>
      <c r="L145" s="399" t="s">
        <v>2322</v>
      </c>
      <c r="M145" s="453" t="s">
        <v>1591</v>
      </c>
      <c r="N145" s="356" t="s">
        <v>2132</v>
      </c>
      <c r="AB145" s="10"/>
    </row>
    <row r="146" spans="1:28" ht="147" customHeight="1">
      <c r="A146" s="92" t="s">
        <v>1023</v>
      </c>
      <c r="B146" s="93" t="s">
        <v>1165</v>
      </c>
      <c r="C146" s="117" t="s">
        <v>1177</v>
      </c>
      <c r="D146" s="149" t="s">
        <v>298</v>
      </c>
      <c r="E146" s="97">
        <v>2023</v>
      </c>
      <c r="F146" s="119">
        <v>1</v>
      </c>
      <c r="G146" s="119" t="e">
        <f>IF(Table683[[#This Row],[n]],1)*#REF!+IF(Table683[[#This Row],[Targets from Proposal]],1)+IF(Table683[[#This Row],[Targets from legal acts]],2)</f>
        <v>#REF!</v>
      </c>
      <c r="H146" s="119">
        <v>1</v>
      </c>
      <c r="I146" s="119"/>
      <c r="J146" s="119">
        <v>1</v>
      </c>
      <c r="K146" s="119" t="s">
        <v>1186</v>
      </c>
      <c r="L146" s="409" t="s">
        <v>2296</v>
      </c>
      <c r="M146" s="451" t="s">
        <v>2298</v>
      </c>
      <c r="N146" s="356" t="s">
        <v>2127</v>
      </c>
      <c r="AB146" s="10"/>
    </row>
    <row r="147" spans="1:28" ht="147" customHeight="1">
      <c r="A147" s="92" t="s">
        <v>1023</v>
      </c>
      <c r="B147" s="93" t="s">
        <v>1165</v>
      </c>
      <c r="C147" s="117" t="s">
        <v>1177</v>
      </c>
      <c r="D147" s="149" t="s">
        <v>298</v>
      </c>
      <c r="E147" s="97">
        <v>2023</v>
      </c>
      <c r="F147" s="119">
        <v>1</v>
      </c>
      <c r="G147" s="119" t="e">
        <f>IF(Table683[[#This Row],[n]],1)*#REF!+IF(Table683[[#This Row],[Targets from Proposal]],1)+IF(Table683[[#This Row],[Targets from legal acts]],2)</f>
        <v>#REF!</v>
      </c>
      <c r="H147" s="119">
        <v>1</v>
      </c>
      <c r="I147" s="119"/>
      <c r="J147" s="119">
        <v>1</v>
      </c>
      <c r="K147" s="119" t="s">
        <v>1188</v>
      </c>
      <c r="L147" s="409" t="s">
        <v>2297</v>
      </c>
      <c r="M147" s="451" t="s">
        <v>2298</v>
      </c>
      <c r="N147" s="356" t="s">
        <v>2127</v>
      </c>
      <c r="AB147" s="10"/>
    </row>
    <row r="148" spans="1:28" ht="147" customHeight="1">
      <c r="A148" s="92" t="s">
        <v>1023</v>
      </c>
      <c r="B148" s="93" t="s">
        <v>1165</v>
      </c>
      <c r="C148" s="117" t="s">
        <v>1177</v>
      </c>
      <c r="D148" s="149" t="s">
        <v>298</v>
      </c>
      <c r="E148" s="97">
        <v>2023</v>
      </c>
      <c r="F148" s="119">
        <v>1</v>
      </c>
      <c r="G148" s="119" t="e">
        <f>IF(Table683[[#This Row],[n]],1)*#REF!+IF(Table683[[#This Row],[Targets from Proposal]],1)+IF(Table683[[#This Row],[Targets from legal acts]],2)</f>
        <v>#REF!</v>
      </c>
      <c r="H148" s="119">
        <v>1</v>
      </c>
      <c r="I148" s="119"/>
      <c r="J148" s="119">
        <v>1</v>
      </c>
      <c r="K148" s="119" t="s">
        <v>1190</v>
      </c>
      <c r="L148" s="409" t="s">
        <v>2323</v>
      </c>
      <c r="M148" s="451" t="s">
        <v>1591</v>
      </c>
      <c r="N148" s="356" t="s">
        <v>2132</v>
      </c>
      <c r="AB148" s="10"/>
    </row>
    <row r="149" spans="1:28" ht="147" customHeight="1">
      <c r="A149" s="92" t="s">
        <v>1023</v>
      </c>
      <c r="B149" s="93" t="s">
        <v>1165</v>
      </c>
      <c r="C149" s="117" t="s">
        <v>1177</v>
      </c>
      <c r="D149" s="149" t="s">
        <v>298</v>
      </c>
      <c r="E149" s="97">
        <v>2023</v>
      </c>
      <c r="F149" s="119">
        <v>1</v>
      </c>
      <c r="G149" s="119" t="e">
        <f>IF(Table683[[#This Row],[n]],1)*#REF!+IF(Table683[[#This Row],[Targets from Proposal]],1)+IF(Table683[[#This Row],[Targets from legal acts]],2)</f>
        <v>#REF!</v>
      </c>
      <c r="H149" s="119">
        <v>1</v>
      </c>
      <c r="I149" s="119"/>
      <c r="J149" s="119">
        <v>1</v>
      </c>
      <c r="K149" s="119" t="s">
        <v>1192</v>
      </c>
      <c r="L149" s="409" t="s">
        <v>2325</v>
      </c>
      <c r="M149" s="451" t="s">
        <v>1591</v>
      </c>
      <c r="N149" s="356" t="s">
        <v>2132</v>
      </c>
      <c r="AB149" s="10"/>
    </row>
    <row r="150" spans="1:28" ht="147" customHeight="1">
      <c r="A150" s="92" t="s">
        <v>1023</v>
      </c>
      <c r="B150" s="93" t="s">
        <v>1165</v>
      </c>
      <c r="C150" s="117" t="s">
        <v>1177</v>
      </c>
      <c r="D150" s="149" t="s">
        <v>298</v>
      </c>
      <c r="E150" s="97">
        <v>2023</v>
      </c>
      <c r="F150" s="119">
        <v>1</v>
      </c>
      <c r="G150" s="119" t="e">
        <f>IF(Table683[[#This Row],[n]],1)*#REF!+IF(Table683[[#This Row],[Targets from Proposal]],1)+IF(Table683[[#This Row],[Targets from legal acts]],2)</f>
        <v>#REF!</v>
      </c>
      <c r="H150" s="119">
        <v>1</v>
      </c>
      <c r="I150" s="119"/>
      <c r="J150" s="119">
        <v>1</v>
      </c>
      <c r="K150" s="119" t="s">
        <v>1194</v>
      </c>
      <c r="L150" s="409" t="s">
        <v>2324</v>
      </c>
      <c r="M150" s="451" t="s">
        <v>1591</v>
      </c>
      <c r="N150" s="356" t="s">
        <v>2132</v>
      </c>
      <c r="AB150" s="10"/>
    </row>
    <row r="151" spans="1:28" ht="147" customHeight="1">
      <c r="A151" s="92" t="s">
        <v>1023</v>
      </c>
      <c r="B151" s="93" t="s">
        <v>1195</v>
      </c>
      <c r="C151" s="117" t="s">
        <v>1196</v>
      </c>
      <c r="D151" s="176" t="s">
        <v>321</v>
      </c>
      <c r="E151" s="97">
        <v>2021</v>
      </c>
      <c r="F151" s="119"/>
      <c r="G151" s="119"/>
      <c r="H151" s="119"/>
      <c r="I151" s="119"/>
      <c r="J151" s="119"/>
      <c r="K151" s="119" t="s">
        <v>1197</v>
      </c>
      <c r="L151" s="430"/>
      <c r="M151" s="206"/>
      <c r="N151" s="371"/>
      <c r="AB151" s="10"/>
    </row>
    <row r="152" spans="1:28" ht="147" customHeight="1">
      <c r="A152" s="92" t="s">
        <v>1023</v>
      </c>
      <c r="B152" s="93" t="s">
        <v>1195</v>
      </c>
      <c r="C152" s="117" t="s">
        <v>1127</v>
      </c>
      <c r="D152" s="176" t="s">
        <v>321</v>
      </c>
      <c r="E152" s="97">
        <v>2020</v>
      </c>
      <c r="F152" s="119">
        <v>0</v>
      </c>
      <c r="G152" s="119" t="e">
        <f>IF(Table683[[#This Row],[n]],1)*#REF!+IF(Table683[[#This Row],[Targets from Proposal]],1)+IF(Table683[[#This Row],[Targets from legal acts]],2)</f>
        <v>#REF!</v>
      </c>
      <c r="H152" s="119">
        <v>0</v>
      </c>
      <c r="I152" s="119">
        <v>0</v>
      </c>
      <c r="J152" s="119">
        <v>1</v>
      </c>
      <c r="K152" s="119" t="s">
        <v>1198</v>
      </c>
      <c r="L152" s="430" t="s">
        <v>1199</v>
      </c>
      <c r="M152" s="206"/>
      <c r="N152" s="356"/>
      <c r="AB152" s="10"/>
    </row>
    <row r="153" spans="1:28" ht="147" customHeight="1">
      <c r="A153" s="92" t="s">
        <v>1023</v>
      </c>
      <c r="B153" s="93" t="s">
        <v>1195</v>
      </c>
      <c r="C153" s="117" t="s">
        <v>1127</v>
      </c>
      <c r="D153" s="176" t="s">
        <v>321</v>
      </c>
      <c r="E153" s="97">
        <v>2020</v>
      </c>
      <c r="F153" s="119">
        <v>0</v>
      </c>
      <c r="G153" s="119" t="e">
        <f>IF(Table683[[#This Row],[n]],1)*#REF!+IF(Table683[[#This Row],[Targets from Proposal]],1)+IF(Table683[[#This Row],[Targets from legal acts]],2)</f>
        <v>#REF!</v>
      </c>
      <c r="H153" s="119">
        <v>0</v>
      </c>
      <c r="I153" s="119">
        <v>0</v>
      </c>
      <c r="J153" s="119">
        <v>1</v>
      </c>
      <c r="K153" s="119" t="s">
        <v>1202</v>
      </c>
      <c r="L153" s="430" t="s">
        <v>1203</v>
      </c>
      <c r="M153" s="206"/>
      <c r="N153" s="356"/>
      <c r="AB153" s="10"/>
    </row>
    <row r="154" spans="1:28" ht="147" customHeight="1">
      <c r="A154" s="92" t="s">
        <v>1023</v>
      </c>
      <c r="B154" s="93" t="s">
        <v>1195</v>
      </c>
      <c r="C154" s="117" t="s">
        <v>1127</v>
      </c>
      <c r="D154" s="176" t="s">
        <v>321</v>
      </c>
      <c r="E154" s="97">
        <v>2020</v>
      </c>
      <c r="F154" s="119">
        <v>0</v>
      </c>
      <c r="G154" s="119" t="e">
        <f>IF(Table683[[#This Row],[n]],1)*#REF!+IF(Table683[[#This Row],[Targets from Proposal]],1)+IF(Table683[[#This Row],[Targets from legal acts]],2)</f>
        <v>#REF!</v>
      </c>
      <c r="H154" s="119">
        <v>0</v>
      </c>
      <c r="I154" s="119">
        <v>0</v>
      </c>
      <c r="J154" s="119">
        <v>1</v>
      </c>
      <c r="K154" s="119" t="s">
        <v>1206</v>
      </c>
      <c r="L154" s="430" t="s">
        <v>1207</v>
      </c>
      <c r="M154" s="206"/>
      <c r="N154" s="356"/>
      <c r="AB154" s="10"/>
    </row>
    <row r="155" spans="1:28" ht="147" customHeight="1">
      <c r="A155" s="92" t="s">
        <v>1023</v>
      </c>
      <c r="B155" s="93" t="s">
        <v>1195</v>
      </c>
      <c r="C155" s="117" t="s">
        <v>1127</v>
      </c>
      <c r="D155" s="176" t="s">
        <v>321</v>
      </c>
      <c r="E155" s="97">
        <v>2020</v>
      </c>
      <c r="F155" s="97">
        <v>0</v>
      </c>
      <c r="G155" s="97" t="e">
        <f>IF(Table683[[#This Row],[n]],1)*#REF!+IF(Table683[[#This Row],[Targets from Proposal]],1)+IF(Table683[[#This Row],[Targets from legal acts]],2)</f>
        <v>#REF!</v>
      </c>
      <c r="H155" s="97">
        <v>0</v>
      </c>
      <c r="I155" s="97">
        <v>0</v>
      </c>
      <c r="J155" s="97">
        <v>1</v>
      </c>
      <c r="K155" s="97" t="s">
        <v>1210</v>
      </c>
      <c r="L155" s="390" t="s">
        <v>1211</v>
      </c>
      <c r="M155" s="165"/>
      <c r="N155" s="356"/>
      <c r="AB155" s="10"/>
    </row>
    <row r="156" spans="1:28" ht="147" customHeight="1" thickBot="1">
      <c r="A156" s="92" t="s">
        <v>1023</v>
      </c>
      <c r="B156" s="108" t="s">
        <v>1195</v>
      </c>
      <c r="C156" s="103" t="s">
        <v>1127</v>
      </c>
      <c r="D156" s="187" t="s">
        <v>321</v>
      </c>
      <c r="E156" s="104">
        <v>2020</v>
      </c>
      <c r="F156" s="104">
        <v>0</v>
      </c>
      <c r="G156" s="104" t="e">
        <f>IF(Table683[[#This Row],[n]],1)*#REF!+IF(Table683[[#This Row],[Targets from Proposal]],1)+IF(Table683[[#This Row],[Targets from legal acts]],2)</f>
        <v>#REF!</v>
      </c>
      <c r="H156" s="104">
        <v>0</v>
      </c>
      <c r="I156" s="104">
        <v>0</v>
      </c>
      <c r="J156" s="104">
        <v>1</v>
      </c>
      <c r="K156" s="104" t="s">
        <v>1213</v>
      </c>
      <c r="L156" s="431" t="s">
        <v>1214</v>
      </c>
      <c r="M156" s="171"/>
      <c r="N156" s="363"/>
      <c r="AB156" s="10"/>
    </row>
    <row r="157" spans="1:28" ht="147" customHeight="1">
      <c r="A157" s="92" t="s">
        <v>1023</v>
      </c>
      <c r="B157" s="93" t="s">
        <v>1215</v>
      </c>
      <c r="C157" s="125" t="s">
        <v>1216</v>
      </c>
      <c r="D157" s="188" t="s">
        <v>321</v>
      </c>
      <c r="E157" s="132">
        <v>2013</v>
      </c>
      <c r="F157" s="132"/>
      <c r="G157" s="132"/>
      <c r="H157" s="132"/>
      <c r="I157" s="132"/>
      <c r="J157" s="132"/>
      <c r="K157" s="132" t="s">
        <v>1217</v>
      </c>
      <c r="L157" s="406"/>
      <c r="M157" s="210"/>
      <c r="N157" s="372"/>
      <c r="AB157" s="10"/>
    </row>
    <row r="158" spans="1:28" ht="147" customHeight="1">
      <c r="A158" s="92" t="s">
        <v>1023</v>
      </c>
      <c r="B158" s="93" t="s">
        <v>1218</v>
      </c>
      <c r="C158" s="117" t="s">
        <v>1219</v>
      </c>
      <c r="D158" s="186" t="s">
        <v>321</v>
      </c>
      <c r="E158" s="43">
        <v>2021</v>
      </c>
      <c r="F158" s="43"/>
      <c r="G158" s="43"/>
      <c r="H158" s="43"/>
      <c r="I158" s="43"/>
      <c r="J158" s="43"/>
      <c r="K158" s="43" t="s">
        <v>1220</v>
      </c>
      <c r="L158" s="430"/>
      <c r="M158" s="206"/>
      <c r="N158" s="371"/>
      <c r="AB158" s="10"/>
    </row>
    <row r="159" spans="1:28" ht="147" customHeight="1">
      <c r="A159" s="92" t="s">
        <v>1023</v>
      </c>
      <c r="B159" s="93" t="s">
        <v>1218</v>
      </c>
      <c r="C159" s="117" t="s">
        <v>1127</v>
      </c>
      <c r="D159" s="186" t="s">
        <v>321</v>
      </c>
      <c r="E159" s="43">
        <v>2020</v>
      </c>
      <c r="F159" s="43">
        <v>0</v>
      </c>
      <c r="G159" s="43" t="e">
        <f>IF(Table683[[#This Row],[n]],1)*#REF!+IF(Table683[[#This Row],[Targets from Proposal]],1)+IF(Table683[[#This Row],[Targets from legal acts]],2)</f>
        <v>#REF!</v>
      </c>
      <c r="H159" s="43">
        <v>0</v>
      </c>
      <c r="I159" s="43">
        <v>0</v>
      </c>
      <c r="J159" s="43">
        <v>1</v>
      </c>
      <c r="K159" s="43" t="s">
        <v>1221</v>
      </c>
      <c r="L159" s="390" t="s">
        <v>1222</v>
      </c>
      <c r="M159" s="165"/>
      <c r="N159" s="356"/>
      <c r="AB159" s="10"/>
    </row>
    <row r="160" spans="1:28" ht="147" customHeight="1">
      <c r="A160" s="92" t="s">
        <v>1023</v>
      </c>
      <c r="B160" s="93" t="s">
        <v>1218</v>
      </c>
      <c r="C160" s="117" t="s">
        <v>1127</v>
      </c>
      <c r="D160" s="186" t="s">
        <v>321</v>
      </c>
      <c r="E160" s="43">
        <v>2020</v>
      </c>
      <c r="F160" s="43">
        <v>0</v>
      </c>
      <c r="G160" s="43" t="e">
        <f>IF(Table683[[#This Row],[n]],1)*#REF!+IF(Table683[[#This Row],[Targets from Proposal]],1)+IF(Table683[[#This Row],[Targets from legal acts]],2)</f>
        <v>#REF!</v>
      </c>
      <c r="H160" s="43">
        <v>0</v>
      </c>
      <c r="I160" s="43">
        <v>0</v>
      </c>
      <c r="J160" s="43">
        <v>1</v>
      </c>
      <c r="K160" s="43" t="s">
        <v>1223</v>
      </c>
      <c r="L160" s="430" t="s">
        <v>1224</v>
      </c>
      <c r="M160" s="206"/>
      <c r="N160" s="371"/>
      <c r="AB160" s="10"/>
    </row>
    <row r="161" spans="1:28" ht="147" customHeight="1">
      <c r="A161" s="92" t="s">
        <v>1023</v>
      </c>
      <c r="B161" s="93" t="s">
        <v>1218</v>
      </c>
      <c r="C161" s="117" t="s">
        <v>1127</v>
      </c>
      <c r="D161" s="186" t="s">
        <v>321</v>
      </c>
      <c r="E161" s="43">
        <v>2020</v>
      </c>
      <c r="F161" s="43">
        <v>0</v>
      </c>
      <c r="G161" s="43" t="e">
        <f>IF(Table683[[#This Row],[n]],1)*#REF!+IF(Table683[[#This Row],[Targets from Proposal]],1)+IF(Table683[[#This Row],[Targets from legal acts]],2)</f>
        <v>#REF!</v>
      </c>
      <c r="H161" s="43">
        <v>0</v>
      </c>
      <c r="I161" s="43">
        <v>0</v>
      </c>
      <c r="J161" s="43">
        <v>1</v>
      </c>
      <c r="K161" s="43" t="s">
        <v>1226</v>
      </c>
      <c r="L161" s="390" t="s">
        <v>1227</v>
      </c>
      <c r="M161" s="317"/>
      <c r="N161" s="373"/>
      <c r="AB161" s="10"/>
    </row>
    <row r="162" spans="1:28" ht="147" customHeight="1" thickBot="1">
      <c r="A162" s="92" t="s">
        <v>1023</v>
      </c>
      <c r="B162" s="108" t="s">
        <v>1218</v>
      </c>
      <c r="C162" s="103" t="s">
        <v>1127</v>
      </c>
      <c r="D162" s="187" t="s">
        <v>321</v>
      </c>
      <c r="E162" s="104">
        <v>2020</v>
      </c>
      <c r="F162" s="104">
        <v>0</v>
      </c>
      <c r="G162" s="104" t="e">
        <f>IF(Table683[[#This Row],[n]],1)*#REF!+IF(Table683[[#This Row],[Targets from Proposal]],1)+IF(Table683[[#This Row],[Targets from legal acts]],2)</f>
        <v>#REF!</v>
      </c>
      <c r="H162" s="104">
        <v>0</v>
      </c>
      <c r="I162" s="104">
        <v>0</v>
      </c>
      <c r="J162" s="104">
        <v>1</v>
      </c>
      <c r="K162" s="104" t="s">
        <v>1226</v>
      </c>
      <c r="L162" s="431" t="s">
        <v>1228</v>
      </c>
      <c r="M162" s="171"/>
      <c r="N162" s="374"/>
      <c r="AB162" s="10"/>
    </row>
    <row r="163" spans="1:28" ht="147" customHeight="1">
      <c r="A163" s="92" t="s">
        <v>1023</v>
      </c>
      <c r="B163" s="93" t="s">
        <v>1218</v>
      </c>
      <c r="C163" s="98" t="s">
        <v>1127</v>
      </c>
      <c r="D163" s="184" t="s">
        <v>321</v>
      </c>
      <c r="E163" s="99">
        <v>2020</v>
      </c>
      <c r="F163" s="99">
        <v>0</v>
      </c>
      <c r="G163" s="99" t="e">
        <f>IF(Table683[[#This Row],[n]],1)*#REF!+IF(Table683[[#This Row],[Targets from Proposal]],1)+IF(Table683[[#This Row],[Targets from legal acts]],2)</f>
        <v>#REF!</v>
      </c>
      <c r="H163" s="99">
        <v>0</v>
      </c>
      <c r="I163" s="99">
        <v>0</v>
      </c>
      <c r="J163" s="99">
        <v>1</v>
      </c>
      <c r="K163" s="99" t="s">
        <v>1229</v>
      </c>
      <c r="L163" s="419" t="s">
        <v>1230</v>
      </c>
      <c r="M163" s="49"/>
      <c r="N163" s="349"/>
      <c r="AB163" s="10"/>
    </row>
    <row r="164" spans="1:28" ht="147" customHeight="1">
      <c r="A164" s="92" t="s">
        <v>1023</v>
      </c>
      <c r="B164" s="93" t="s">
        <v>1218</v>
      </c>
      <c r="C164" s="101" t="s">
        <v>1231</v>
      </c>
      <c r="D164" s="151" t="s">
        <v>110</v>
      </c>
      <c r="E164" s="102">
        <v>2022</v>
      </c>
      <c r="F164" s="102"/>
      <c r="G164" s="102"/>
      <c r="H164" s="102"/>
      <c r="I164" s="102"/>
      <c r="J164" s="102"/>
      <c r="K164" s="102" t="s">
        <v>1232</v>
      </c>
      <c r="L164" s="391" t="s">
        <v>1233</v>
      </c>
      <c r="M164" s="314"/>
      <c r="N164" s="358"/>
      <c r="AB164" s="10"/>
    </row>
    <row r="165" spans="1:28" ht="147" customHeight="1">
      <c r="A165" s="92" t="s">
        <v>1023</v>
      </c>
      <c r="B165" s="93" t="s">
        <v>1215</v>
      </c>
      <c r="C165" s="120" t="s">
        <v>1216</v>
      </c>
      <c r="D165" s="189" t="s">
        <v>321</v>
      </c>
      <c r="E165" s="121">
        <v>2013</v>
      </c>
      <c r="F165" s="121"/>
      <c r="G165" s="121"/>
      <c r="H165" s="121"/>
      <c r="I165" s="121"/>
      <c r="J165" s="121"/>
      <c r="K165" s="121" t="s">
        <v>1234</v>
      </c>
      <c r="L165" s="414"/>
      <c r="M165" s="293"/>
      <c r="N165" s="359"/>
      <c r="AB165" s="10"/>
    </row>
    <row r="166" spans="1:28" ht="147" customHeight="1">
      <c r="A166" s="92" t="s">
        <v>1023</v>
      </c>
      <c r="B166" s="93" t="s">
        <v>1235</v>
      </c>
      <c r="C166" s="30" t="s">
        <v>1136</v>
      </c>
      <c r="D166" s="260" t="s">
        <v>101</v>
      </c>
      <c r="E166" s="122">
        <v>2023</v>
      </c>
      <c r="F166" s="122"/>
      <c r="G166" s="122"/>
      <c r="H166" s="122"/>
      <c r="I166" s="122"/>
      <c r="J166" s="122"/>
      <c r="K166" s="122" t="s">
        <v>1236</v>
      </c>
      <c r="L166" s="432"/>
      <c r="M166" s="292"/>
      <c r="N166" s="375"/>
      <c r="AB166" s="10"/>
    </row>
    <row r="167" spans="1:28" ht="147" customHeight="1">
      <c r="A167" s="92" t="s">
        <v>1023</v>
      </c>
      <c r="B167" s="93" t="s">
        <v>1135</v>
      </c>
      <c r="C167" s="96" t="s">
        <v>1127</v>
      </c>
      <c r="D167" s="176" t="s">
        <v>321</v>
      </c>
      <c r="E167" s="97">
        <v>2020</v>
      </c>
      <c r="F167" s="97">
        <v>0</v>
      </c>
      <c r="G167" s="97" t="e">
        <f>IF(Table683[[#This Row],[n]],1)*#REF!+IF(Table683[[#This Row],[Targets from Proposal]],1)+IF(Table683[[#This Row],[Targets from legal acts]],2)</f>
        <v>#REF!</v>
      </c>
      <c r="H167" s="97">
        <v>0</v>
      </c>
      <c r="I167" s="97">
        <v>0</v>
      </c>
      <c r="J167" s="97">
        <v>1</v>
      </c>
      <c r="K167" s="97" t="s">
        <v>1237</v>
      </c>
      <c r="L167" s="390" t="s">
        <v>1238</v>
      </c>
      <c r="M167" s="165"/>
      <c r="N167" s="356"/>
      <c r="AB167" s="10"/>
    </row>
    <row r="168" spans="1:28" ht="147" customHeight="1">
      <c r="A168" s="92" t="s">
        <v>1023</v>
      </c>
      <c r="B168" s="93" t="s">
        <v>1135</v>
      </c>
      <c r="C168" s="96" t="s">
        <v>1127</v>
      </c>
      <c r="D168" s="176" t="s">
        <v>321</v>
      </c>
      <c r="E168" s="97">
        <v>2020</v>
      </c>
      <c r="F168" s="97">
        <v>0</v>
      </c>
      <c r="G168" s="97" t="e">
        <f>IF(Table683[[#This Row],[n]],1)*#REF!+IF(Table683[[#This Row],[Targets from Proposal]],1)+IF(Table683[[#This Row],[Targets from legal acts]],2)</f>
        <v>#REF!</v>
      </c>
      <c r="H168" s="97">
        <v>0</v>
      </c>
      <c r="I168" s="97">
        <v>0</v>
      </c>
      <c r="J168" s="97">
        <v>1</v>
      </c>
      <c r="K168" s="97" t="s">
        <v>1239</v>
      </c>
      <c r="L168" s="390" t="s">
        <v>1240</v>
      </c>
      <c r="M168" s="165"/>
      <c r="N168" s="356"/>
      <c r="AB168" s="10"/>
    </row>
    <row r="169" spans="1:28" ht="147" customHeight="1">
      <c r="A169" s="92" t="s">
        <v>1023</v>
      </c>
      <c r="B169" s="93" t="s">
        <v>1135</v>
      </c>
      <c r="C169" s="96" t="s">
        <v>1127</v>
      </c>
      <c r="D169" s="184" t="s">
        <v>321</v>
      </c>
      <c r="E169" s="99">
        <v>2020</v>
      </c>
      <c r="F169" s="99">
        <v>0</v>
      </c>
      <c r="G169" s="99" t="e">
        <f>IF(Table683[[#This Row],[n]],1)*#REF!+IF(Table683[[#This Row],[Targets from Proposal]],1)+IF(Table683[[#This Row],[Targets from legal acts]],2)</f>
        <v>#REF!</v>
      </c>
      <c r="H169" s="99">
        <v>0</v>
      </c>
      <c r="I169" s="99">
        <v>0</v>
      </c>
      <c r="J169" s="99">
        <v>1</v>
      </c>
      <c r="K169" s="99" t="s">
        <v>1202</v>
      </c>
      <c r="L169" s="419" t="s">
        <v>1241</v>
      </c>
      <c r="M169" s="49"/>
      <c r="N169" s="349"/>
      <c r="AB169" s="10"/>
    </row>
    <row r="170" spans="1:28" ht="147" customHeight="1" thickBot="1">
      <c r="A170" s="92" t="s">
        <v>1023</v>
      </c>
      <c r="B170" s="108" t="s">
        <v>1135</v>
      </c>
      <c r="C170" s="103" t="s">
        <v>1127</v>
      </c>
      <c r="D170" s="187" t="s">
        <v>321</v>
      </c>
      <c r="E170" s="104">
        <v>2020</v>
      </c>
      <c r="F170" s="104">
        <v>0</v>
      </c>
      <c r="G170" s="104" t="e">
        <f>IF(Table683[[#This Row],[n]],1)*#REF!+IF(Table683[[#This Row],[Targets from Proposal]],1)+IF(Table683[[#This Row],[Targets from legal acts]],2)</f>
        <v>#REF!</v>
      </c>
      <c r="H170" s="104">
        <v>0</v>
      </c>
      <c r="I170" s="104">
        <v>0</v>
      </c>
      <c r="J170" s="104">
        <v>1</v>
      </c>
      <c r="K170" s="104" t="s">
        <v>1242</v>
      </c>
      <c r="L170" s="431" t="s">
        <v>1243</v>
      </c>
      <c r="M170" s="171"/>
      <c r="N170" s="363"/>
      <c r="AB170" s="10"/>
    </row>
    <row r="171" spans="1:28" ht="147" customHeight="1" thickBot="1">
      <c r="A171" s="92" t="s">
        <v>1023</v>
      </c>
      <c r="B171" s="109" t="s">
        <v>1135</v>
      </c>
      <c r="C171" s="110" t="s">
        <v>1127</v>
      </c>
      <c r="D171" s="190" t="s">
        <v>321</v>
      </c>
      <c r="E171" s="111">
        <v>2020</v>
      </c>
      <c r="F171" s="111">
        <v>0</v>
      </c>
      <c r="G171" s="111" t="e">
        <f>IF(Table683[[#This Row],[n]],1)*#REF!+IF(Table683[[#This Row],[Targets from Proposal]],1)+IF(Table683[[#This Row],[Targets from legal acts]],2)</f>
        <v>#REF!</v>
      </c>
      <c r="H171" s="111">
        <v>0</v>
      </c>
      <c r="I171" s="111">
        <v>0</v>
      </c>
      <c r="J171" s="111">
        <v>1</v>
      </c>
      <c r="K171" s="111" t="s">
        <v>1245</v>
      </c>
      <c r="L171" s="433" t="s">
        <v>1246</v>
      </c>
      <c r="M171" s="291"/>
      <c r="N171" s="376"/>
      <c r="AB171" s="10"/>
    </row>
    <row r="172" spans="1:28" ht="147" customHeight="1" thickBot="1">
      <c r="A172" s="92" t="s">
        <v>1023</v>
      </c>
      <c r="B172" s="109" t="s">
        <v>1135</v>
      </c>
      <c r="C172" s="110" t="s">
        <v>1247</v>
      </c>
      <c r="D172" s="190" t="s">
        <v>321</v>
      </c>
      <c r="E172" s="111">
        <v>2021</v>
      </c>
      <c r="F172" s="111">
        <v>0</v>
      </c>
      <c r="G172" s="111" t="e">
        <f>IF(Table683[[#This Row],[n]],1)*#REF!+IF(Table683[[#This Row],[Targets from Proposal]],1)+IF(Table683[[#This Row],[Targets from legal acts]],2)</f>
        <v>#REF!</v>
      </c>
      <c r="H172" s="111">
        <v>0</v>
      </c>
      <c r="I172" s="111">
        <v>0</v>
      </c>
      <c r="J172" s="111">
        <v>1</v>
      </c>
      <c r="K172" s="111" t="s">
        <v>1248</v>
      </c>
      <c r="L172" s="411" t="s">
        <v>2334</v>
      </c>
      <c r="M172" s="395" t="s">
        <v>2335</v>
      </c>
      <c r="N172" s="376" t="s">
        <v>2132</v>
      </c>
      <c r="AB172" s="10"/>
    </row>
    <row r="173" spans="1:28" ht="147" customHeight="1">
      <c r="A173" s="90" t="s">
        <v>1023</v>
      </c>
      <c r="B173" s="54" t="s">
        <v>1135</v>
      </c>
      <c r="C173" s="82" t="s">
        <v>1250</v>
      </c>
      <c r="D173" s="258" t="s">
        <v>321</v>
      </c>
      <c r="E173" s="83">
        <v>2021</v>
      </c>
      <c r="F173" s="83">
        <v>0</v>
      </c>
      <c r="G173" s="83" t="e">
        <f>IF(Table683[[#This Row],[n]],1)*#REF!+IF(Table683[[#This Row],[Targets from Proposal]],1)+IF(Table683[[#This Row],[Targets from legal acts]],2)</f>
        <v>#REF!</v>
      </c>
      <c r="H173" s="83">
        <v>0</v>
      </c>
      <c r="I173" s="83">
        <v>0</v>
      </c>
      <c r="J173" s="83">
        <v>1</v>
      </c>
      <c r="K173" s="83" t="s">
        <v>1251</v>
      </c>
      <c r="L173" s="426" t="s">
        <v>1252</v>
      </c>
      <c r="M173" s="209"/>
      <c r="N173" s="365"/>
      <c r="AB173" s="10"/>
    </row>
    <row r="174" spans="1:28" ht="147" customHeight="1">
      <c r="A174" s="90" t="s">
        <v>1023</v>
      </c>
      <c r="B174" s="54" t="s">
        <v>1135</v>
      </c>
      <c r="C174" s="25" t="s">
        <v>1250</v>
      </c>
      <c r="D174" s="172" t="s">
        <v>321</v>
      </c>
      <c r="E174" s="55">
        <v>2021</v>
      </c>
      <c r="F174" s="55">
        <v>0</v>
      </c>
      <c r="G174" s="55" t="e">
        <f>IF(Table683[[#This Row],[n]],1)*#REF!+IF(Table683[[#This Row],[Targets from Proposal]],1)+IF(Table683[[#This Row],[Targets from legal acts]],2)</f>
        <v>#REF!</v>
      </c>
      <c r="H174" s="55">
        <v>0</v>
      </c>
      <c r="I174" s="55">
        <v>0</v>
      </c>
      <c r="J174" s="55">
        <v>1</v>
      </c>
      <c r="K174" s="55" t="s">
        <v>1254</v>
      </c>
      <c r="L174" s="390" t="s">
        <v>1255</v>
      </c>
      <c r="M174" s="165"/>
      <c r="N174" s="348"/>
      <c r="AB174" s="10"/>
    </row>
    <row r="175" spans="1:28" ht="147" customHeight="1">
      <c r="A175" s="90" t="s">
        <v>1023</v>
      </c>
      <c r="B175" s="54" t="s">
        <v>1135</v>
      </c>
      <c r="C175" s="25" t="s">
        <v>1250</v>
      </c>
      <c r="D175" s="172" t="s">
        <v>321</v>
      </c>
      <c r="E175" s="55">
        <v>2021</v>
      </c>
      <c r="F175" s="55">
        <v>0</v>
      </c>
      <c r="G175" s="55" t="e">
        <f>IF(Table683[[#This Row],[n]],1)*#REF!+IF(Table683[[#This Row],[Targets from Proposal]],1)+IF(Table683[[#This Row],[Targets from legal acts]],2)</f>
        <v>#REF!</v>
      </c>
      <c r="H175" s="55">
        <v>0</v>
      </c>
      <c r="I175" s="55">
        <v>0</v>
      </c>
      <c r="J175" s="55">
        <v>1</v>
      </c>
      <c r="K175" s="55" t="s">
        <v>1256</v>
      </c>
      <c r="L175" s="390" t="s">
        <v>1257</v>
      </c>
      <c r="M175" s="165"/>
      <c r="N175" s="348"/>
      <c r="AB175" s="10"/>
    </row>
    <row r="176" spans="1:28" ht="147" customHeight="1">
      <c r="A176" s="90" t="s">
        <v>1258</v>
      </c>
      <c r="B176" s="20" t="s">
        <v>1259</v>
      </c>
      <c r="C176" s="25" t="s">
        <v>1260</v>
      </c>
      <c r="D176" s="172" t="s">
        <v>321</v>
      </c>
      <c r="E176" s="55">
        <v>2020</v>
      </c>
      <c r="F176" s="55"/>
      <c r="G176" s="55"/>
      <c r="H176" s="55"/>
      <c r="I176" s="55"/>
      <c r="J176" s="55"/>
      <c r="K176" s="55" t="s">
        <v>1261</v>
      </c>
      <c r="L176" s="424"/>
      <c r="M176" s="309"/>
      <c r="N176" s="348"/>
      <c r="AB176" s="10"/>
    </row>
    <row r="177" spans="1:64" ht="147" customHeight="1">
      <c r="A177" s="90" t="s">
        <v>1258</v>
      </c>
      <c r="B177" s="20" t="s">
        <v>1259</v>
      </c>
      <c r="C177" s="69" t="s">
        <v>1260</v>
      </c>
      <c r="D177" s="177" t="s">
        <v>321</v>
      </c>
      <c r="E177" s="76">
        <v>2020</v>
      </c>
      <c r="F177" s="76">
        <v>0</v>
      </c>
      <c r="G177" s="76" t="e">
        <f>IF(Table683[[#This Row],[n]],1)*#REF!+IF(Table683[[#This Row],[Targets from Proposal]],1)+IF(Table683[[#This Row],[Targets from legal acts]],2)</f>
        <v>#REF!</v>
      </c>
      <c r="H177" s="76">
        <v>0</v>
      </c>
      <c r="I177" s="76">
        <v>0</v>
      </c>
      <c r="J177" s="76">
        <v>1</v>
      </c>
      <c r="K177" s="76" t="s">
        <v>1263</v>
      </c>
      <c r="L177" s="415" t="s">
        <v>2338</v>
      </c>
      <c r="M177" s="311" t="s">
        <v>2339</v>
      </c>
      <c r="N177" s="355" t="s">
        <v>2130</v>
      </c>
      <c r="AB177" s="10"/>
    </row>
    <row r="178" spans="1:64" ht="147" customHeight="1" thickBot="1">
      <c r="A178" s="91" t="s">
        <v>1258</v>
      </c>
      <c r="B178" s="60" t="s">
        <v>1259</v>
      </c>
      <c r="C178" s="63" t="s">
        <v>1260</v>
      </c>
      <c r="D178" s="191" t="s">
        <v>321</v>
      </c>
      <c r="E178" s="77">
        <v>2020</v>
      </c>
      <c r="F178" s="77">
        <v>0</v>
      </c>
      <c r="G178" s="77" t="e">
        <f>IF(Table683[[#This Row],[n]],1)*#REF!+IF(Table683[[#This Row],[Targets from Proposal]],1)+IF(Table683[[#This Row],[Targets from legal acts]],2)</f>
        <v>#REF!</v>
      </c>
      <c r="H178" s="77">
        <v>0</v>
      </c>
      <c r="I178" s="77">
        <v>0</v>
      </c>
      <c r="J178" s="77">
        <v>1</v>
      </c>
      <c r="K178" s="77" t="s">
        <v>1270</v>
      </c>
      <c r="L178" s="417" t="s">
        <v>2344</v>
      </c>
      <c r="M178" s="207" t="s">
        <v>2345</v>
      </c>
      <c r="N178" s="360" t="s">
        <v>2127</v>
      </c>
      <c r="AB178" s="10"/>
    </row>
    <row r="179" spans="1:64" s="12" customFormat="1" ht="147" customHeight="1" thickTop="1" thickBot="1">
      <c r="A179" s="90" t="s">
        <v>1258</v>
      </c>
      <c r="B179" s="20" t="s">
        <v>1259</v>
      </c>
      <c r="C179" s="80" t="s">
        <v>1260</v>
      </c>
      <c r="D179" s="192" t="s">
        <v>321</v>
      </c>
      <c r="E179" s="81">
        <v>2020</v>
      </c>
      <c r="F179" s="81">
        <v>0</v>
      </c>
      <c r="G179" s="81" t="e">
        <f>IF(Table683[[#This Row],[n]],1)*#REF!+IF(Table683[[#This Row],[Targets from Proposal]],1)+IF(Table683[[#This Row],[Targets from legal acts]],2)</f>
        <v>#REF!</v>
      </c>
      <c r="H179" s="81">
        <v>0</v>
      </c>
      <c r="I179" s="81">
        <v>0</v>
      </c>
      <c r="J179" s="81">
        <v>1</v>
      </c>
      <c r="K179" s="81" t="s">
        <v>1275</v>
      </c>
      <c r="L179" s="450" t="s">
        <v>2342</v>
      </c>
      <c r="M179" s="318" t="s">
        <v>2343</v>
      </c>
      <c r="N179" s="361" t="s">
        <v>2127</v>
      </c>
      <c r="O179" s="10"/>
      <c r="P179" s="10"/>
      <c r="Q179" s="10"/>
      <c r="R179" s="10"/>
      <c r="S179" s="10"/>
      <c r="T179" s="10"/>
      <c r="U179" s="10"/>
      <c r="V179" s="10"/>
      <c r="W179" s="10"/>
      <c r="X179" s="10"/>
      <c r="Y179" s="10"/>
      <c r="Z179" s="10"/>
      <c r="AA179" s="10"/>
      <c r="AB179" s="10"/>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spans="1:64" ht="147" customHeight="1">
      <c r="A180" s="90" t="s">
        <v>1258</v>
      </c>
      <c r="B180" s="20" t="s">
        <v>1259</v>
      </c>
      <c r="C180" s="25" t="s">
        <v>1260</v>
      </c>
      <c r="D180" s="172" t="s">
        <v>321</v>
      </c>
      <c r="E180" s="55">
        <v>2020</v>
      </c>
      <c r="F180" s="55">
        <v>0</v>
      </c>
      <c r="G180" s="55" t="e">
        <f>IF(Table683[[#This Row],[n]],1)*#REF!+IF(Table683[[#This Row],[Targets from Proposal]],1)+IF(Table683[[#This Row],[Targets from legal acts]],2)</f>
        <v>#REF!</v>
      </c>
      <c r="H180" s="55">
        <v>0</v>
      </c>
      <c r="I180" s="55">
        <v>0</v>
      </c>
      <c r="J180" s="55">
        <v>1</v>
      </c>
      <c r="K180" s="55" t="s">
        <v>1278</v>
      </c>
      <c r="L180" s="399" t="s">
        <v>2340</v>
      </c>
      <c r="M180" s="319" t="s">
        <v>2341</v>
      </c>
      <c r="N180" s="348" t="s">
        <v>2130</v>
      </c>
      <c r="AB180" s="10"/>
    </row>
    <row r="181" spans="1:64" ht="147" customHeight="1">
      <c r="A181" s="90" t="s">
        <v>1258</v>
      </c>
      <c r="B181" s="20" t="s">
        <v>1259</v>
      </c>
      <c r="C181" s="25" t="s">
        <v>1260</v>
      </c>
      <c r="D181" s="172" t="s">
        <v>321</v>
      </c>
      <c r="E181" s="55">
        <v>2020</v>
      </c>
      <c r="F181" s="55">
        <v>0</v>
      </c>
      <c r="G181" s="55" t="e">
        <f>IF(Table683[[#This Row],[n]],1)*#REF!+IF(Table683[[#This Row],[Targets from Proposal]],1)+IF(Table683[[#This Row],[Targets from legal acts]],2)</f>
        <v>#REF!</v>
      </c>
      <c r="H181" s="55">
        <v>0</v>
      </c>
      <c r="I181" s="55">
        <v>0</v>
      </c>
      <c r="J181" s="55">
        <v>1</v>
      </c>
      <c r="K181" s="55" t="s">
        <v>1280</v>
      </c>
      <c r="L181" s="399" t="s">
        <v>2356</v>
      </c>
      <c r="M181" s="319" t="s">
        <v>2357</v>
      </c>
      <c r="N181" s="348"/>
      <c r="AB181" s="10"/>
    </row>
    <row r="182" spans="1:64" ht="147" customHeight="1">
      <c r="A182" s="90" t="s">
        <v>1258</v>
      </c>
      <c r="B182" s="20" t="s">
        <v>1259</v>
      </c>
      <c r="C182" s="25" t="s">
        <v>1260</v>
      </c>
      <c r="D182" s="172" t="s">
        <v>321</v>
      </c>
      <c r="E182" s="26">
        <v>2020</v>
      </c>
      <c r="F182" s="55">
        <v>0</v>
      </c>
      <c r="G182" s="55" t="e">
        <f>IF(Table683[[#This Row],[n]],1)*#REF!+IF(Table683[[#This Row],[Targets from Proposal]],1)+IF(Table683[[#This Row],[Targets from legal acts]],2)</f>
        <v>#REF!</v>
      </c>
      <c r="H182" s="55">
        <v>0</v>
      </c>
      <c r="I182" s="55">
        <v>0</v>
      </c>
      <c r="J182" s="55">
        <v>1</v>
      </c>
      <c r="K182" s="55" t="s">
        <v>1285</v>
      </c>
      <c r="L182" s="399" t="s">
        <v>2352</v>
      </c>
      <c r="M182" s="165" t="s">
        <v>2353</v>
      </c>
      <c r="N182" s="348"/>
      <c r="AB182" s="10"/>
    </row>
    <row r="183" spans="1:64" ht="147" customHeight="1">
      <c r="A183" s="90" t="s">
        <v>1258</v>
      </c>
      <c r="B183" s="20" t="s">
        <v>1259</v>
      </c>
      <c r="C183" s="25" t="s">
        <v>1260</v>
      </c>
      <c r="D183" s="172" t="s">
        <v>321</v>
      </c>
      <c r="E183" s="26">
        <v>2020</v>
      </c>
      <c r="F183" s="55">
        <v>0</v>
      </c>
      <c r="G183" s="55" t="e">
        <f>IF(Table683[[#This Row],[n]],1)*#REF!+IF(Table683[[#This Row],[Targets from Proposal]],1)+IF(Table683[[#This Row],[Targets from legal acts]],2)</f>
        <v>#REF!</v>
      </c>
      <c r="H183" s="55">
        <v>0</v>
      </c>
      <c r="I183" s="55">
        <v>0</v>
      </c>
      <c r="J183" s="55">
        <v>1</v>
      </c>
      <c r="K183" s="55" t="s">
        <v>1287</v>
      </c>
      <c r="L183" s="399" t="s">
        <v>2354</v>
      </c>
      <c r="M183" s="165" t="s">
        <v>2355</v>
      </c>
      <c r="N183" s="348"/>
      <c r="AB183" s="10"/>
    </row>
    <row r="184" spans="1:64" ht="147" customHeight="1">
      <c r="A184" s="90" t="s">
        <v>1258</v>
      </c>
      <c r="B184" s="20" t="s">
        <v>1259</v>
      </c>
      <c r="C184" s="69" t="s">
        <v>1260</v>
      </c>
      <c r="D184" s="177" t="s">
        <v>321</v>
      </c>
      <c r="E184" s="40">
        <v>2020</v>
      </c>
      <c r="F184" s="76">
        <v>0</v>
      </c>
      <c r="G184" s="76" t="e">
        <f>IF(Table683[[#This Row],[n]],1)*#REF!+IF(Table683[[#This Row],[Targets from Proposal]],1)+IF(Table683[[#This Row],[Targets from legal acts]],2)</f>
        <v>#REF!</v>
      </c>
      <c r="H184" s="76">
        <v>0</v>
      </c>
      <c r="I184" s="76">
        <v>0</v>
      </c>
      <c r="J184" s="76">
        <v>1</v>
      </c>
      <c r="K184" s="76" t="s">
        <v>1289</v>
      </c>
      <c r="L184" s="415" t="s">
        <v>2346</v>
      </c>
      <c r="M184" s="320" t="s">
        <v>2347</v>
      </c>
      <c r="N184" s="355" t="s">
        <v>2127</v>
      </c>
      <c r="AB184" s="10"/>
    </row>
    <row r="185" spans="1:64" ht="147" customHeight="1">
      <c r="A185" s="90" t="s">
        <v>1258</v>
      </c>
      <c r="B185" s="20" t="s">
        <v>1259</v>
      </c>
      <c r="C185" s="69" t="s">
        <v>1260</v>
      </c>
      <c r="D185" s="177" t="s">
        <v>321</v>
      </c>
      <c r="E185" s="23">
        <v>2020</v>
      </c>
      <c r="F185" s="73">
        <v>0</v>
      </c>
      <c r="G185" s="73" t="e">
        <f>IF(Table683[[#This Row],[n]],1)*#REF!+IF(Table683[[#This Row],[Targets from Proposal]],1)+IF(Table683[[#This Row],[Targets from legal acts]],2)</f>
        <v>#REF!</v>
      </c>
      <c r="H185" s="73">
        <v>0</v>
      </c>
      <c r="I185" s="73">
        <v>0</v>
      </c>
      <c r="J185" s="73">
        <v>1</v>
      </c>
      <c r="K185" s="281" t="s">
        <v>1290</v>
      </c>
      <c r="L185" s="408" t="s">
        <v>2358</v>
      </c>
      <c r="M185" s="49" t="s">
        <v>2359</v>
      </c>
      <c r="N185" s="348"/>
      <c r="AB185" s="10"/>
    </row>
    <row r="186" spans="1:64" ht="147" customHeight="1">
      <c r="A186" s="90" t="s">
        <v>1258</v>
      </c>
      <c r="B186" s="20" t="s">
        <v>1259</v>
      </c>
      <c r="C186" s="69" t="s">
        <v>1260</v>
      </c>
      <c r="D186" s="177" t="s">
        <v>321</v>
      </c>
      <c r="E186" s="23">
        <v>2020</v>
      </c>
      <c r="F186" s="73">
        <v>0</v>
      </c>
      <c r="G186" s="73" t="e">
        <f>IF(Table683[[#This Row],[n]],1)*#REF!+IF(Table683[[#This Row],[Targets from Proposal]],1)+IF(Table683[[#This Row],[Targets from legal acts]],2)</f>
        <v>#REF!</v>
      </c>
      <c r="H186" s="73">
        <v>0</v>
      </c>
      <c r="I186" s="73">
        <v>0</v>
      </c>
      <c r="J186" s="73">
        <v>1</v>
      </c>
      <c r="K186" s="73" t="s">
        <v>1292</v>
      </c>
      <c r="L186" s="408" t="s">
        <v>2360</v>
      </c>
      <c r="M186" s="49" t="s">
        <v>2361</v>
      </c>
      <c r="N186" s="348"/>
      <c r="AB186" s="10"/>
    </row>
    <row r="187" spans="1:64" ht="147" customHeight="1">
      <c r="A187" s="90" t="s">
        <v>1258</v>
      </c>
      <c r="B187" s="20" t="s">
        <v>1259</v>
      </c>
      <c r="C187" s="69" t="s">
        <v>1260</v>
      </c>
      <c r="D187" s="177" t="s">
        <v>321</v>
      </c>
      <c r="E187" s="23">
        <v>2020</v>
      </c>
      <c r="F187" s="73">
        <v>0</v>
      </c>
      <c r="G187" s="73" t="e">
        <f>IF(Table683[[#This Row],[n]],1)*#REF!+IF(Table683[[#This Row],[Targets from Proposal]],1)+IF(Table683[[#This Row],[Targets from legal acts]],2)</f>
        <v>#REF!</v>
      </c>
      <c r="H187" s="73">
        <v>0</v>
      </c>
      <c r="I187" s="73">
        <v>0</v>
      </c>
      <c r="J187" s="73">
        <v>1</v>
      </c>
      <c r="K187" s="73" t="s">
        <v>1294</v>
      </c>
      <c r="L187" s="408" t="s">
        <v>2363</v>
      </c>
      <c r="M187" s="49" t="s">
        <v>2362</v>
      </c>
      <c r="N187" s="348"/>
      <c r="AB187" s="10"/>
    </row>
    <row r="188" spans="1:64" ht="147" customHeight="1">
      <c r="A188" s="90" t="s">
        <v>1258</v>
      </c>
      <c r="B188" s="20" t="s">
        <v>1259</v>
      </c>
      <c r="C188" s="69" t="s">
        <v>1260</v>
      </c>
      <c r="D188" s="177" t="s">
        <v>321</v>
      </c>
      <c r="E188" s="23">
        <v>2020</v>
      </c>
      <c r="F188" s="73">
        <v>0</v>
      </c>
      <c r="G188" s="73" t="e">
        <f>IF(Table683[[#This Row],[n]],1)*#REF!+IF(Table683[[#This Row],[Targets from Proposal]],1)+IF(Table683[[#This Row],[Targets from legal acts]],2)</f>
        <v>#REF!</v>
      </c>
      <c r="H188" s="73">
        <v>0</v>
      </c>
      <c r="I188" s="73">
        <v>0</v>
      </c>
      <c r="J188" s="73">
        <v>1</v>
      </c>
      <c r="K188" s="73" t="s">
        <v>1296</v>
      </c>
      <c r="L188" s="408" t="s">
        <v>2348</v>
      </c>
      <c r="M188" s="49" t="s">
        <v>2349</v>
      </c>
      <c r="N188" s="348" t="s">
        <v>2127</v>
      </c>
      <c r="AB188" s="10"/>
    </row>
    <row r="189" spans="1:64" ht="147" customHeight="1">
      <c r="A189" s="90" t="s">
        <v>1258</v>
      </c>
      <c r="B189" s="20" t="s">
        <v>1259</v>
      </c>
      <c r="C189" s="69" t="s">
        <v>1260</v>
      </c>
      <c r="D189" s="177" t="s">
        <v>321</v>
      </c>
      <c r="E189" s="23">
        <v>2020</v>
      </c>
      <c r="F189" s="73">
        <v>0</v>
      </c>
      <c r="G189" s="73" t="e">
        <f>IF(Table683[[#This Row],[n]],1)*#REF!+IF(Table683[[#This Row],[Targets from Proposal]],1)+IF(Table683[[#This Row],[Targets from legal acts]],2)</f>
        <v>#REF!</v>
      </c>
      <c r="H189" s="73">
        <v>0</v>
      </c>
      <c r="I189" s="73">
        <v>0</v>
      </c>
      <c r="J189" s="73">
        <v>1</v>
      </c>
      <c r="K189" s="73" t="s">
        <v>1298</v>
      </c>
      <c r="L189" s="408" t="s">
        <v>2364</v>
      </c>
      <c r="M189" s="49" t="s">
        <v>1663</v>
      </c>
      <c r="N189" s="348"/>
      <c r="AB189" s="10"/>
    </row>
    <row r="190" spans="1:64" ht="147" customHeight="1">
      <c r="A190" s="90" t="s">
        <v>1258</v>
      </c>
      <c r="B190" s="20" t="s">
        <v>1259</v>
      </c>
      <c r="C190" s="69" t="s">
        <v>1260</v>
      </c>
      <c r="D190" s="177" t="s">
        <v>321</v>
      </c>
      <c r="E190" s="23">
        <v>2020</v>
      </c>
      <c r="F190" s="73">
        <v>0</v>
      </c>
      <c r="G190" s="73" t="e">
        <f>IF(Table683[[#This Row],[n]],1)*#REF!+IF(Table683[[#This Row],[Targets from Proposal]],1)+IF(Table683[[#This Row],[Targets from legal acts]],2)</f>
        <v>#REF!</v>
      </c>
      <c r="H190" s="73">
        <v>0</v>
      </c>
      <c r="I190" s="73">
        <v>0</v>
      </c>
      <c r="J190" s="73">
        <v>1</v>
      </c>
      <c r="K190" s="73" t="s">
        <v>1300</v>
      </c>
      <c r="L190" s="408" t="s">
        <v>2366</v>
      </c>
      <c r="M190" s="49" t="s">
        <v>2365</v>
      </c>
      <c r="N190" s="348"/>
      <c r="AB190" s="10"/>
    </row>
    <row r="191" spans="1:64" ht="147" customHeight="1">
      <c r="A191" s="90" t="s">
        <v>1258</v>
      </c>
      <c r="B191" s="20" t="s">
        <v>1259</v>
      </c>
      <c r="C191" s="69" t="s">
        <v>1260</v>
      </c>
      <c r="D191" s="177" t="s">
        <v>321</v>
      </c>
      <c r="E191" s="23">
        <v>2020</v>
      </c>
      <c r="F191" s="73">
        <v>0</v>
      </c>
      <c r="G191" s="73" t="e">
        <f>IF(Table683[[#This Row],[n]],1)*#REF!+IF(Table683[[#This Row],[Targets from Proposal]],1)+IF(Table683[[#This Row],[Targets from legal acts]],2)</f>
        <v>#REF!</v>
      </c>
      <c r="H191" s="73">
        <v>0</v>
      </c>
      <c r="I191" s="73">
        <v>0</v>
      </c>
      <c r="J191" s="73">
        <v>1</v>
      </c>
      <c r="K191" s="73" t="s">
        <v>1302</v>
      </c>
      <c r="L191" s="408" t="s">
        <v>2367</v>
      </c>
      <c r="M191" s="49" t="s">
        <v>2368</v>
      </c>
      <c r="N191" s="348"/>
      <c r="AB191" s="10"/>
    </row>
    <row r="192" spans="1:64" ht="147" customHeight="1">
      <c r="A192" s="90" t="s">
        <v>1258</v>
      </c>
      <c r="B192" s="20" t="s">
        <v>1259</v>
      </c>
      <c r="C192" s="69" t="s">
        <v>1260</v>
      </c>
      <c r="D192" s="177" t="s">
        <v>321</v>
      </c>
      <c r="E192" s="23">
        <v>2020</v>
      </c>
      <c r="F192" s="73">
        <v>0</v>
      </c>
      <c r="G192" s="73" t="e">
        <f>IF(Table683[[#This Row],[n]],1)*#REF!+IF(Table683[[#This Row],[Targets from Proposal]],1)+IF(Table683[[#This Row],[Targets from legal acts]],2)</f>
        <v>#REF!</v>
      </c>
      <c r="H192" s="73">
        <v>0</v>
      </c>
      <c r="I192" s="73">
        <v>0</v>
      </c>
      <c r="J192" s="73">
        <v>1</v>
      </c>
      <c r="K192" s="73" t="s">
        <v>1304</v>
      </c>
      <c r="L192" s="408" t="s">
        <v>2370</v>
      </c>
      <c r="M192" s="49" t="s">
        <v>2369</v>
      </c>
      <c r="N192" s="348"/>
      <c r="AB192" s="10"/>
    </row>
    <row r="193" spans="1:28" ht="147" customHeight="1">
      <c r="A193" s="90" t="s">
        <v>1258</v>
      </c>
      <c r="B193" s="20" t="s">
        <v>1259</v>
      </c>
      <c r="C193" s="69" t="s">
        <v>1260</v>
      </c>
      <c r="D193" s="177" t="s">
        <v>321</v>
      </c>
      <c r="E193" s="23">
        <v>2020</v>
      </c>
      <c r="F193" s="73">
        <v>0</v>
      </c>
      <c r="G193" s="73" t="e">
        <f>IF(Table683[[#This Row],[n]],1)*#REF!+IF(Table683[[#This Row],[Targets from Proposal]],1)+IF(Table683[[#This Row],[Targets from legal acts]],2)</f>
        <v>#REF!</v>
      </c>
      <c r="H193" s="73">
        <v>0</v>
      </c>
      <c r="I193" s="73">
        <v>0</v>
      </c>
      <c r="J193" s="73">
        <v>1</v>
      </c>
      <c r="K193" s="73" t="s">
        <v>1306</v>
      </c>
      <c r="L193" s="408" t="s">
        <v>2372</v>
      </c>
      <c r="M193" s="49" t="s">
        <v>2371</v>
      </c>
      <c r="N193" s="348"/>
      <c r="AB193" s="10"/>
    </row>
    <row r="194" spans="1:28" ht="147" customHeight="1">
      <c r="A194" s="90" t="s">
        <v>1258</v>
      </c>
      <c r="B194" s="20" t="s">
        <v>1259</v>
      </c>
      <c r="C194" s="69" t="s">
        <v>1260</v>
      </c>
      <c r="D194" s="177" t="s">
        <v>321</v>
      </c>
      <c r="E194" s="23">
        <v>2020</v>
      </c>
      <c r="F194" s="73">
        <v>0</v>
      </c>
      <c r="G194" s="73" t="e">
        <f>IF(Table683[[#This Row],[n]],1)*#REF!+IF(Table683[[#This Row],[Targets from Proposal]],1)+IF(Table683[[#This Row],[Targets from legal acts]],2)</f>
        <v>#REF!</v>
      </c>
      <c r="H194" s="73">
        <v>0</v>
      </c>
      <c r="I194" s="73">
        <v>0</v>
      </c>
      <c r="J194" s="73">
        <v>1</v>
      </c>
      <c r="K194" s="73" t="s">
        <v>1308</v>
      </c>
      <c r="L194" s="408" t="s">
        <v>2374</v>
      </c>
      <c r="M194" s="49" t="s">
        <v>2373</v>
      </c>
      <c r="N194" s="348"/>
      <c r="AB194" s="10"/>
    </row>
    <row r="195" spans="1:28" ht="147" customHeight="1">
      <c r="A195" s="90" t="s">
        <v>1258</v>
      </c>
      <c r="B195" s="20" t="s">
        <v>1259</v>
      </c>
      <c r="C195" s="69" t="s">
        <v>1260</v>
      </c>
      <c r="D195" s="177" t="s">
        <v>321</v>
      </c>
      <c r="E195" s="23">
        <v>2020</v>
      </c>
      <c r="F195" s="73">
        <v>0</v>
      </c>
      <c r="G195" s="73" t="e">
        <f>IF(Table683[[#This Row],[n]],1)*#REF!+IF(Table683[[#This Row],[Targets from Proposal]],1)+IF(Table683[[#This Row],[Targets from legal acts]],2)</f>
        <v>#REF!</v>
      </c>
      <c r="H195" s="73">
        <v>0</v>
      </c>
      <c r="I195" s="73">
        <v>0</v>
      </c>
      <c r="J195" s="73">
        <v>1</v>
      </c>
      <c r="K195" s="73" t="s">
        <v>1310</v>
      </c>
      <c r="L195" s="408" t="s">
        <v>2376</v>
      </c>
      <c r="M195" s="49" t="s">
        <v>2375</v>
      </c>
      <c r="N195" s="348"/>
      <c r="AB195" s="10"/>
    </row>
    <row r="196" spans="1:28" ht="147" customHeight="1">
      <c r="A196" s="90" t="s">
        <v>1258</v>
      </c>
      <c r="B196" s="20" t="s">
        <v>1259</v>
      </c>
      <c r="C196" s="69" t="s">
        <v>1260</v>
      </c>
      <c r="D196" s="177" t="s">
        <v>321</v>
      </c>
      <c r="E196" s="23">
        <v>2020</v>
      </c>
      <c r="F196" s="73">
        <v>0</v>
      </c>
      <c r="G196" s="73" t="e">
        <f>IF(Table683[[#This Row],[n]],1)*#REF!+IF(Table683[[#This Row],[Targets from Proposal]],1)+IF(Table683[[#This Row],[Targets from legal acts]],2)</f>
        <v>#REF!</v>
      </c>
      <c r="H196" s="73">
        <v>0</v>
      </c>
      <c r="I196" s="73">
        <v>0</v>
      </c>
      <c r="J196" s="73">
        <v>1</v>
      </c>
      <c r="K196" s="73" t="s">
        <v>1312</v>
      </c>
      <c r="L196" s="408" t="s">
        <v>2350</v>
      </c>
      <c r="M196" s="49" t="s">
        <v>2351</v>
      </c>
      <c r="N196" s="348" t="s">
        <v>2127</v>
      </c>
      <c r="AB196" s="10"/>
    </row>
    <row r="197" spans="1:28" ht="147" customHeight="1">
      <c r="A197" s="90" t="s">
        <v>1258</v>
      </c>
      <c r="B197" s="20" t="s">
        <v>1259</v>
      </c>
      <c r="C197" s="69" t="s">
        <v>1260</v>
      </c>
      <c r="D197" s="177" t="s">
        <v>321</v>
      </c>
      <c r="E197" s="23">
        <v>2020</v>
      </c>
      <c r="F197" s="73">
        <v>0</v>
      </c>
      <c r="G197" s="73" t="e">
        <f>IF(Table683[[#This Row],[n]],1)*#REF!+IF(Table683[[#This Row],[Targets from Proposal]],1)+IF(Table683[[#This Row],[Targets from legal acts]],2)</f>
        <v>#REF!</v>
      </c>
      <c r="H197" s="73">
        <v>0</v>
      </c>
      <c r="I197" s="73">
        <v>0</v>
      </c>
      <c r="J197" s="73">
        <v>1</v>
      </c>
      <c r="K197" s="73" t="s">
        <v>1314</v>
      </c>
      <c r="L197" s="408" t="s">
        <v>2378</v>
      </c>
      <c r="M197" s="49" t="s">
        <v>2377</v>
      </c>
      <c r="N197" s="348"/>
      <c r="AB197" s="10"/>
    </row>
    <row r="198" spans="1:28" ht="147" customHeight="1">
      <c r="A198" s="90" t="s">
        <v>1258</v>
      </c>
      <c r="B198" s="20" t="s">
        <v>1259</v>
      </c>
      <c r="C198" s="69" t="s">
        <v>1260</v>
      </c>
      <c r="D198" s="177" t="s">
        <v>321</v>
      </c>
      <c r="E198" s="23">
        <v>2020</v>
      </c>
      <c r="F198" s="73">
        <v>0</v>
      </c>
      <c r="G198" s="73" t="e">
        <f>IF(Table683[[#This Row],[n]],1)*#REF!+IF(Table683[[#This Row],[Targets from Proposal]],1)+IF(Table683[[#This Row],[Targets from legal acts]],2)</f>
        <v>#REF!</v>
      </c>
      <c r="H198" s="73">
        <v>0</v>
      </c>
      <c r="I198" s="73">
        <v>0</v>
      </c>
      <c r="J198" s="73">
        <v>1</v>
      </c>
      <c r="K198" s="73" t="s">
        <v>1316</v>
      </c>
      <c r="L198" s="408" t="s">
        <v>2380</v>
      </c>
      <c r="M198" s="49" t="s">
        <v>2379</v>
      </c>
      <c r="N198" s="348"/>
      <c r="AB198" s="10"/>
    </row>
    <row r="199" spans="1:28" ht="147" customHeight="1">
      <c r="A199" s="90" t="s">
        <v>1258</v>
      </c>
      <c r="B199" s="20" t="s">
        <v>1259</v>
      </c>
      <c r="C199" s="69" t="s">
        <v>1260</v>
      </c>
      <c r="D199" s="177" t="s">
        <v>321</v>
      </c>
      <c r="E199" s="23">
        <v>2020</v>
      </c>
      <c r="F199" s="73">
        <v>0</v>
      </c>
      <c r="G199" s="73" t="e">
        <f>IF(Table683[[#This Row],[n]],1)*#REF!+IF(Table683[[#This Row],[Targets from Proposal]],1)+IF(Table683[[#This Row],[Targets from legal acts]],2)</f>
        <v>#REF!</v>
      </c>
      <c r="H199" s="73">
        <v>0</v>
      </c>
      <c r="I199" s="73">
        <v>0</v>
      </c>
      <c r="J199" s="73">
        <v>1</v>
      </c>
      <c r="K199" s="73" t="s">
        <v>1318</v>
      </c>
      <c r="L199" s="408" t="s">
        <v>2381</v>
      </c>
      <c r="M199" s="49" t="s">
        <v>1663</v>
      </c>
      <c r="N199" s="348"/>
      <c r="AB199" s="10"/>
    </row>
    <row r="200" spans="1:28" ht="147" customHeight="1">
      <c r="A200" s="90" t="s">
        <v>1258</v>
      </c>
      <c r="B200" s="20" t="s">
        <v>1259</v>
      </c>
      <c r="C200" s="69" t="s">
        <v>1260</v>
      </c>
      <c r="D200" s="177" t="s">
        <v>321</v>
      </c>
      <c r="E200" s="23">
        <v>2020</v>
      </c>
      <c r="F200" s="73">
        <v>0</v>
      </c>
      <c r="G200" s="73" t="e">
        <f>IF(Table683[[#This Row],[n]],1)*#REF!+IF(Table683[[#This Row],[Targets from Proposal]],1)+IF(Table683[[#This Row],[Targets from legal acts]],2)</f>
        <v>#REF!</v>
      </c>
      <c r="H200" s="73">
        <v>0</v>
      </c>
      <c r="I200" s="73">
        <v>0</v>
      </c>
      <c r="J200" s="73">
        <v>1</v>
      </c>
      <c r="K200" s="73" t="s">
        <v>1320</v>
      </c>
      <c r="L200" s="408" t="s">
        <v>2382</v>
      </c>
      <c r="M200" s="49" t="s">
        <v>1663</v>
      </c>
      <c r="N200" s="348"/>
      <c r="AB200" s="10"/>
    </row>
    <row r="201" spans="1:28" ht="147" customHeight="1">
      <c r="A201" s="90" t="s">
        <v>1258</v>
      </c>
      <c r="B201" s="20" t="s">
        <v>1259</v>
      </c>
      <c r="C201" s="69" t="s">
        <v>1260</v>
      </c>
      <c r="D201" s="177" t="s">
        <v>321</v>
      </c>
      <c r="E201" s="23">
        <v>2020</v>
      </c>
      <c r="F201" s="73">
        <v>0</v>
      </c>
      <c r="G201" s="73"/>
      <c r="H201" s="73"/>
      <c r="I201" s="73"/>
      <c r="J201" s="73"/>
      <c r="K201" s="73" t="s">
        <v>1322</v>
      </c>
      <c r="L201" s="419" t="s">
        <v>1323</v>
      </c>
      <c r="M201" s="49"/>
      <c r="N201" s="348"/>
      <c r="AB201" s="10"/>
    </row>
    <row r="202" spans="1:28" ht="147" customHeight="1">
      <c r="A202" s="90" t="s">
        <v>1258</v>
      </c>
      <c r="B202" s="20" t="s">
        <v>1259</v>
      </c>
      <c r="C202" s="69" t="s">
        <v>1260</v>
      </c>
      <c r="D202" s="177" t="s">
        <v>321</v>
      </c>
      <c r="E202" s="23">
        <v>2020</v>
      </c>
      <c r="F202" s="73">
        <v>0</v>
      </c>
      <c r="G202" s="73" t="e">
        <f>IF(Table683[[#This Row],[n]],1)*#REF!+IF(Table683[[#This Row],[Targets from Proposal]],1)+IF(Table683[[#This Row],[Targets from legal acts]],2)</f>
        <v>#REF!</v>
      </c>
      <c r="H202" s="73">
        <v>0</v>
      </c>
      <c r="I202" s="73">
        <v>0</v>
      </c>
      <c r="J202" s="73">
        <v>1</v>
      </c>
      <c r="K202" s="73" t="s">
        <v>1324</v>
      </c>
      <c r="L202" s="408" t="s">
        <v>2383</v>
      </c>
      <c r="M202" s="49" t="s">
        <v>1663</v>
      </c>
      <c r="N202" s="348"/>
      <c r="AB202" s="10"/>
    </row>
    <row r="203" spans="1:28" ht="147" customHeight="1">
      <c r="A203" s="90" t="s">
        <v>1258</v>
      </c>
      <c r="B203" s="20" t="s">
        <v>1259</v>
      </c>
      <c r="C203" s="69" t="s">
        <v>1260</v>
      </c>
      <c r="D203" s="177" t="s">
        <v>321</v>
      </c>
      <c r="E203" s="23">
        <v>2020</v>
      </c>
      <c r="F203" s="73">
        <v>0</v>
      </c>
      <c r="G203" s="73"/>
      <c r="H203" s="73"/>
      <c r="I203" s="73"/>
      <c r="J203" s="73"/>
      <c r="K203" s="73" t="s">
        <v>1326</v>
      </c>
      <c r="L203" s="419" t="s">
        <v>1327</v>
      </c>
      <c r="M203" s="49"/>
      <c r="N203" s="348"/>
      <c r="AB203" s="10"/>
    </row>
    <row r="204" spans="1:28" ht="147" customHeight="1">
      <c r="A204" s="90" t="s">
        <v>1258</v>
      </c>
      <c r="B204" s="20" t="s">
        <v>1259</v>
      </c>
      <c r="C204" s="69" t="s">
        <v>1260</v>
      </c>
      <c r="D204" s="177" t="s">
        <v>321</v>
      </c>
      <c r="E204" s="23">
        <v>2020</v>
      </c>
      <c r="F204" s="73">
        <v>0</v>
      </c>
      <c r="G204" s="73" t="e">
        <f>IF(Table683[[#This Row],[n]],1)*#REF!+IF(Table683[[#This Row],[Targets from Proposal]],1)+IF(Table683[[#This Row],[Targets from legal acts]],2)</f>
        <v>#REF!</v>
      </c>
      <c r="H204" s="73">
        <v>0</v>
      </c>
      <c r="I204" s="73">
        <v>0</v>
      </c>
      <c r="J204" s="73">
        <v>1</v>
      </c>
      <c r="K204" s="73" t="s">
        <v>1328</v>
      </c>
      <c r="L204" s="408" t="s">
        <v>2385</v>
      </c>
      <c r="M204" s="49" t="s">
        <v>2384</v>
      </c>
      <c r="N204" s="348"/>
      <c r="AB204" s="10"/>
    </row>
    <row r="205" spans="1:28" ht="147" customHeight="1">
      <c r="A205" s="90" t="s">
        <v>1258</v>
      </c>
      <c r="B205" s="20" t="s">
        <v>1259</v>
      </c>
      <c r="C205" s="69" t="s">
        <v>1260</v>
      </c>
      <c r="D205" s="177" t="s">
        <v>321</v>
      </c>
      <c r="E205" s="23">
        <v>2020</v>
      </c>
      <c r="F205" s="73">
        <v>0</v>
      </c>
      <c r="G205" s="73" t="e">
        <f>IF(Table683[[#This Row],[n]],1)*#REF!+IF(Table683[[#This Row],[Targets from Proposal]],1)+IF(Table683[[#This Row],[Targets from legal acts]],2)</f>
        <v>#REF!</v>
      </c>
      <c r="H205" s="73">
        <v>0</v>
      </c>
      <c r="I205" s="73">
        <v>0</v>
      </c>
      <c r="J205" s="73">
        <v>1</v>
      </c>
      <c r="K205" s="73" t="s">
        <v>1330</v>
      </c>
      <c r="L205" s="408" t="s">
        <v>2386</v>
      </c>
      <c r="M205" s="49" t="s">
        <v>2387</v>
      </c>
      <c r="N205" s="348"/>
      <c r="AB205" s="10"/>
    </row>
    <row r="206" spans="1:28" ht="147" customHeight="1">
      <c r="A206" s="90" t="s">
        <v>1258</v>
      </c>
      <c r="B206" s="20" t="s">
        <v>1259</v>
      </c>
      <c r="C206" s="69" t="s">
        <v>1260</v>
      </c>
      <c r="D206" s="177" t="s">
        <v>321</v>
      </c>
      <c r="E206" s="23">
        <v>2020</v>
      </c>
      <c r="F206" s="73">
        <v>0</v>
      </c>
      <c r="G206" s="73" t="e">
        <f>IF(Table683[[#This Row],[n]],1)*#REF!+IF(Table683[[#This Row],[Targets from Proposal]],1)+IF(Table683[[#This Row],[Targets from legal acts]],2)</f>
        <v>#REF!</v>
      </c>
      <c r="H206" s="73">
        <v>0</v>
      </c>
      <c r="I206" s="73">
        <v>0</v>
      </c>
      <c r="J206" s="73">
        <v>1</v>
      </c>
      <c r="K206" s="73" t="s">
        <v>1332</v>
      </c>
      <c r="L206" s="408" t="s">
        <v>2388</v>
      </c>
      <c r="M206" s="49" t="s">
        <v>1663</v>
      </c>
      <c r="N206" s="348"/>
      <c r="AB206" s="10"/>
    </row>
    <row r="207" spans="1:28" ht="147" customHeight="1">
      <c r="A207" s="90" t="s">
        <v>1258</v>
      </c>
      <c r="B207" s="20" t="s">
        <v>1259</v>
      </c>
      <c r="C207" s="69" t="s">
        <v>1260</v>
      </c>
      <c r="D207" s="177" t="s">
        <v>321</v>
      </c>
      <c r="E207" s="23">
        <v>2020</v>
      </c>
      <c r="F207" s="73">
        <v>0</v>
      </c>
      <c r="G207" s="73" t="e">
        <f>IF(Table683[[#This Row],[n]],1)*#REF!+IF(Table683[[#This Row],[Targets from Proposal]],1)+IF(Table683[[#This Row],[Targets from legal acts]],2)</f>
        <v>#REF!</v>
      </c>
      <c r="H207" s="73">
        <v>0</v>
      </c>
      <c r="I207" s="73">
        <v>0</v>
      </c>
      <c r="J207" s="73">
        <v>1</v>
      </c>
      <c r="K207" s="73" t="s">
        <v>1334</v>
      </c>
      <c r="L207" s="408" t="s">
        <v>2394</v>
      </c>
      <c r="M207" s="49" t="s">
        <v>2393</v>
      </c>
      <c r="N207" s="348"/>
      <c r="AB207" s="10"/>
    </row>
    <row r="208" spans="1:28" ht="147" customHeight="1">
      <c r="A208" s="90" t="s">
        <v>1258</v>
      </c>
      <c r="B208" s="20" t="s">
        <v>1259</v>
      </c>
      <c r="C208" s="69" t="s">
        <v>1260</v>
      </c>
      <c r="D208" s="177" t="s">
        <v>321</v>
      </c>
      <c r="E208" s="23">
        <v>2020</v>
      </c>
      <c r="F208" s="73">
        <v>0</v>
      </c>
      <c r="G208" s="73" t="e">
        <f>IF(Table683[[#This Row],[n]],1)*#REF!+IF(Table683[[#This Row],[Targets from Proposal]],1)+IF(Table683[[#This Row],[Targets from legal acts]],2)</f>
        <v>#REF!</v>
      </c>
      <c r="H208" s="73">
        <v>0</v>
      </c>
      <c r="I208" s="73">
        <v>0</v>
      </c>
      <c r="J208" s="73">
        <v>1</v>
      </c>
      <c r="K208" s="73" t="s">
        <v>1336</v>
      </c>
      <c r="L208" s="408" t="s">
        <v>2389</v>
      </c>
      <c r="M208" s="49" t="s">
        <v>2390</v>
      </c>
      <c r="N208" s="348"/>
      <c r="AB208" s="10"/>
    </row>
    <row r="209" spans="1:28" ht="147" customHeight="1">
      <c r="A209" s="90" t="s">
        <v>1258</v>
      </c>
      <c r="B209" s="20" t="s">
        <v>1259</v>
      </c>
      <c r="C209" s="69" t="s">
        <v>1260</v>
      </c>
      <c r="D209" s="177" t="s">
        <v>321</v>
      </c>
      <c r="E209" s="23">
        <v>2020</v>
      </c>
      <c r="F209" s="73">
        <v>0</v>
      </c>
      <c r="G209" s="73" t="e">
        <f>IF(Table683[[#This Row],[n]],1)*#REF!+IF(Table683[[#This Row],[Targets from Proposal]],1)+IF(Table683[[#This Row],[Targets from legal acts]],2)</f>
        <v>#REF!</v>
      </c>
      <c r="H209" s="73">
        <v>0</v>
      </c>
      <c r="I209" s="73">
        <v>0</v>
      </c>
      <c r="J209" s="73">
        <v>1</v>
      </c>
      <c r="K209" s="73" t="s">
        <v>1338</v>
      </c>
      <c r="L209" s="408" t="s">
        <v>2392</v>
      </c>
      <c r="M209" s="49" t="s">
        <v>2391</v>
      </c>
      <c r="N209" s="348"/>
      <c r="AB209" s="10"/>
    </row>
    <row r="210" spans="1:28" ht="147" customHeight="1">
      <c r="A210" s="90" t="s">
        <v>1258</v>
      </c>
      <c r="B210" s="20" t="s">
        <v>1259</v>
      </c>
      <c r="C210" s="69" t="s">
        <v>1260</v>
      </c>
      <c r="D210" s="177" t="s">
        <v>321</v>
      </c>
      <c r="E210" s="23">
        <v>2020</v>
      </c>
      <c r="F210" s="73">
        <v>0</v>
      </c>
      <c r="G210" s="73" t="e">
        <f>IF(Table683[[#This Row],[n]],1)*#REF!+IF(Table683[[#This Row],[Targets from Proposal]],1)+IF(Table683[[#This Row],[Targets from legal acts]],2)</f>
        <v>#REF!</v>
      </c>
      <c r="H210" s="73">
        <v>0</v>
      </c>
      <c r="I210" s="73">
        <v>0</v>
      </c>
      <c r="J210" s="73">
        <v>1</v>
      </c>
      <c r="K210" s="73" t="s">
        <v>1340</v>
      </c>
      <c r="L210" s="408" t="s">
        <v>2396</v>
      </c>
      <c r="M210" s="49" t="s">
        <v>2395</v>
      </c>
      <c r="N210" s="348"/>
      <c r="AB210" s="10"/>
    </row>
    <row r="211" spans="1:28" ht="147" customHeight="1">
      <c r="A211" s="90" t="s">
        <v>1258</v>
      </c>
      <c r="B211" s="20" t="s">
        <v>1259</v>
      </c>
      <c r="C211" s="69" t="s">
        <v>892</v>
      </c>
      <c r="D211" s="177" t="s">
        <v>321</v>
      </c>
      <c r="E211" s="73">
        <v>2023</v>
      </c>
      <c r="F211" s="73"/>
      <c r="G211" s="73"/>
      <c r="H211" s="73"/>
      <c r="I211" s="73"/>
      <c r="J211" s="73"/>
      <c r="K211" s="73" t="s">
        <v>1342</v>
      </c>
      <c r="L211" s="428"/>
      <c r="M211" s="313"/>
      <c r="N211" s="348"/>
      <c r="AB211" s="10"/>
    </row>
    <row r="212" spans="1:28" ht="147" customHeight="1">
      <c r="A212" s="90" t="s">
        <v>1258</v>
      </c>
      <c r="B212" s="20" t="s">
        <v>1259</v>
      </c>
      <c r="C212" s="69" t="s">
        <v>1343</v>
      </c>
      <c r="D212" s="145" t="s">
        <v>110</v>
      </c>
      <c r="E212" s="73">
        <v>2023</v>
      </c>
      <c r="F212" s="73"/>
      <c r="G212" s="73"/>
      <c r="H212" s="73"/>
      <c r="I212" s="73"/>
      <c r="J212" s="73"/>
      <c r="K212" s="73" t="s">
        <v>1344</v>
      </c>
      <c r="L212" s="428"/>
      <c r="M212" s="313"/>
      <c r="N212" s="348"/>
      <c r="AB212" s="10"/>
    </row>
    <row r="213" spans="1:28" ht="147" customHeight="1">
      <c r="A213" s="92" t="s">
        <v>792</v>
      </c>
      <c r="B213" s="93" t="s">
        <v>857</v>
      </c>
      <c r="C213" s="96" t="s">
        <v>857</v>
      </c>
      <c r="D213" s="176" t="s">
        <v>321</v>
      </c>
      <c r="E213" s="97">
        <v>2020</v>
      </c>
      <c r="F213" s="97"/>
      <c r="G213" s="97">
        <v>1</v>
      </c>
      <c r="H213" s="97">
        <v>0</v>
      </c>
      <c r="I213" s="97">
        <v>0</v>
      </c>
      <c r="J213" s="233">
        <v>1</v>
      </c>
      <c r="K213" s="233" t="s">
        <v>1345</v>
      </c>
      <c r="L213" s="399" t="s">
        <v>2439</v>
      </c>
      <c r="M213" s="165" t="s">
        <v>2437</v>
      </c>
      <c r="N213" s="356" t="s">
        <v>2127</v>
      </c>
      <c r="AB213" s="10"/>
    </row>
    <row r="214" spans="1:28" ht="147" customHeight="1">
      <c r="A214" s="92" t="s">
        <v>792</v>
      </c>
      <c r="B214" s="93" t="s">
        <v>857</v>
      </c>
      <c r="C214" s="96" t="s">
        <v>857</v>
      </c>
      <c r="D214" s="176" t="s">
        <v>321</v>
      </c>
      <c r="E214" s="97">
        <v>2020</v>
      </c>
      <c r="F214" s="97"/>
      <c r="G214" s="97">
        <v>1</v>
      </c>
      <c r="H214" s="97">
        <v>0</v>
      </c>
      <c r="I214" s="97">
        <v>0</v>
      </c>
      <c r="J214" s="233">
        <v>1</v>
      </c>
      <c r="K214" s="233" t="s">
        <v>1346</v>
      </c>
      <c r="L214" s="399" t="s">
        <v>974</v>
      </c>
      <c r="M214" s="165" t="s">
        <v>2438</v>
      </c>
      <c r="N214" s="356" t="s">
        <v>2127</v>
      </c>
      <c r="AB214" s="10"/>
    </row>
    <row r="215" spans="1:28" ht="147" customHeight="1" thickBot="1">
      <c r="A215" s="113" t="s">
        <v>792</v>
      </c>
      <c r="B215" s="114" t="s">
        <v>857</v>
      </c>
      <c r="C215" s="115" t="s">
        <v>857</v>
      </c>
      <c r="D215" s="180" t="s">
        <v>321</v>
      </c>
      <c r="E215" s="116">
        <v>2020</v>
      </c>
      <c r="F215" s="116">
        <v>0</v>
      </c>
      <c r="G215" s="116" t="e">
        <f>IF(Table683[[#This Row],[n]],1)*#REF!+IF(Table683[[#This Row],[Targets from Proposal]],1)+IF(Table683[[#This Row],[Targets from legal acts]],2)</f>
        <v>#REF!</v>
      </c>
      <c r="H215" s="116">
        <v>0</v>
      </c>
      <c r="I215" s="116">
        <v>0</v>
      </c>
      <c r="J215" s="116">
        <v>1</v>
      </c>
      <c r="K215" s="116" t="s">
        <v>1347</v>
      </c>
      <c r="L215" s="417" t="s">
        <v>887</v>
      </c>
      <c r="M215" s="462" t="s">
        <v>2440</v>
      </c>
      <c r="N215" s="377" t="s">
        <v>2127</v>
      </c>
      <c r="AB215" s="10"/>
    </row>
    <row r="216" spans="1:28" ht="147" customHeight="1" thickTop="1">
      <c r="A216" s="92" t="s">
        <v>792</v>
      </c>
      <c r="B216" s="93" t="s">
        <v>857</v>
      </c>
      <c r="C216" s="117" t="s">
        <v>857</v>
      </c>
      <c r="D216" s="186" t="s">
        <v>321</v>
      </c>
      <c r="E216" s="43">
        <v>2020</v>
      </c>
      <c r="F216" s="43">
        <v>0</v>
      </c>
      <c r="G216" s="43" t="e">
        <f>IF(Table683[[#This Row],[n]],1)*#REF!+IF(Table683[[#This Row],[Targets from Proposal]],1)+IF(Table683[[#This Row],[Targets from legal acts]],2)</f>
        <v>#REF!</v>
      </c>
      <c r="H216" s="43">
        <v>0</v>
      </c>
      <c r="I216" s="43">
        <v>0</v>
      </c>
      <c r="J216" s="43">
        <v>1</v>
      </c>
      <c r="K216" s="43" t="s">
        <v>1348</v>
      </c>
      <c r="L216" s="398" t="s">
        <v>2441</v>
      </c>
      <c r="M216" s="304" t="s">
        <v>2442</v>
      </c>
      <c r="N216" s="369" t="s">
        <v>2130</v>
      </c>
      <c r="AB216" s="10"/>
    </row>
    <row r="217" spans="1:28" ht="147" customHeight="1">
      <c r="A217" s="92" t="s">
        <v>792</v>
      </c>
      <c r="B217" s="93" t="s">
        <v>857</v>
      </c>
      <c r="C217" s="117" t="s">
        <v>857</v>
      </c>
      <c r="D217" s="193" t="s">
        <v>321</v>
      </c>
      <c r="E217" s="119">
        <v>2020</v>
      </c>
      <c r="F217" s="119">
        <v>0</v>
      </c>
      <c r="G217" s="119" t="e">
        <f>IF(Table683[[#This Row],[n]],1)*#REF!+IF(Table683[[#This Row],[Targets from Proposal]],1)+IF(Table683[[#This Row],[Targets from legal acts]],2)</f>
        <v>#REF!</v>
      </c>
      <c r="H217" s="119">
        <v>0</v>
      </c>
      <c r="I217" s="119">
        <v>0</v>
      </c>
      <c r="J217" s="119">
        <v>1</v>
      </c>
      <c r="K217" s="119" t="s">
        <v>1349</v>
      </c>
      <c r="L217" s="430" t="s">
        <v>972</v>
      </c>
      <c r="M217" s="206"/>
      <c r="N217" s="369"/>
      <c r="AB217" s="10"/>
    </row>
    <row r="218" spans="1:28" ht="147" customHeight="1">
      <c r="A218" s="92" t="s">
        <v>792</v>
      </c>
      <c r="B218" s="93" t="s">
        <v>857</v>
      </c>
      <c r="C218" s="117" t="s">
        <v>857</v>
      </c>
      <c r="D218" s="176" t="s">
        <v>321</v>
      </c>
      <c r="E218" s="97">
        <v>2020</v>
      </c>
      <c r="F218" s="97"/>
      <c r="G218" s="97"/>
      <c r="H218" s="97"/>
      <c r="I218" s="97"/>
      <c r="J218" s="233"/>
      <c r="K218" s="233" t="s">
        <v>1350</v>
      </c>
      <c r="L218" s="399" t="s">
        <v>970</v>
      </c>
      <c r="M218" s="463" t="s">
        <v>2446</v>
      </c>
      <c r="N218" s="356"/>
      <c r="AB218" s="10"/>
    </row>
    <row r="219" spans="1:28" ht="147" customHeight="1">
      <c r="A219" s="92" t="s">
        <v>792</v>
      </c>
      <c r="B219" s="93" t="s">
        <v>857</v>
      </c>
      <c r="C219" s="117" t="s">
        <v>857</v>
      </c>
      <c r="D219" s="176" t="s">
        <v>321</v>
      </c>
      <c r="E219" s="97">
        <v>2020</v>
      </c>
      <c r="F219" s="97"/>
      <c r="G219" s="97"/>
      <c r="H219" s="97"/>
      <c r="I219" s="97"/>
      <c r="J219" s="233"/>
      <c r="K219" s="233" t="s">
        <v>1351</v>
      </c>
      <c r="L219" s="399" t="s">
        <v>2216</v>
      </c>
      <c r="M219" s="319" t="s">
        <v>2446</v>
      </c>
      <c r="N219" s="356"/>
      <c r="AB219" s="10"/>
    </row>
    <row r="220" spans="1:28" ht="147" customHeight="1">
      <c r="A220" s="92" t="s">
        <v>792</v>
      </c>
      <c r="B220" s="93" t="s">
        <v>857</v>
      </c>
      <c r="C220" s="117" t="s">
        <v>857</v>
      </c>
      <c r="D220" s="176" t="s">
        <v>321</v>
      </c>
      <c r="E220" s="97">
        <v>2020</v>
      </c>
      <c r="F220" s="97"/>
      <c r="G220" s="97"/>
      <c r="H220" s="97"/>
      <c r="I220" s="97"/>
      <c r="J220" s="97"/>
      <c r="K220" s="97" t="s">
        <v>1352</v>
      </c>
      <c r="L220" s="390" t="s">
        <v>2447</v>
      </c>
      <c r="M220" s="319" t="s">
        <v>2448</v>
      </c>
      <c r="N220" s="356" t="s">
        <v>2127</v>
      </c>
      <c r="AB220" s="10"/>
    </row>
    <row r="221" spans="1:28" ht="147" customHeight="1">
      <c r="A221" s="92" t="s">
        <v>792</v>
      </c>
      <c r="B221" s="93" t="s">
        <v>857</v>
      </c>
      <c r="C221" s="117" t="s">
        <v>857</v>
      </c>
      <c r="D221" s="176" t="s">
        <v>321</v>
      </c>
      <c r="E221" s="97">
        <v>2020</v>
      </c>
      <c r="F221" s="97">
        <v>0</v>
      </c>
      <c r="G221" s="97" t="e">
        <f>IF(Table683[[#This Row],[n]],1)*#REF!+IF(Table683[[#This Row],[Targets from Proposal]],1)+IF(Table683[[#This Row],[Targets from legal acts]],2)</f>
        <v>#REF!</v>
      </c>
      <c r="H221" s="97">
        <v>0</v>
      </c>
      <c r="I221" s="97">
        <v>0</v>
      </c>
      <c r="J221" s="97">
        <v>1</v>
      </c>
      <c r="K221" s="97" t="s">
        <v>1353</v>
      </c>
      <c r="L221" s="399" t="s">
        <v>2443</v>
      </c>
      <c r="M221" s="165" t="s">
        <v>2444</v>
      </c>
      <c r="N221" s="369" t="s">
        <v>2132</v>
      </c>
      <c r="AB221" s="10"/>
    </row>
    <row r="222" spans="1:28" ht="147" customHeight="1">
      <c r="A222" s="92" t="s">
        <v>792</v>
      </c>
      <c r="B222" s="93" t="s">
        <v>857</v>
      </c>
      <c r="C222" s="117" t="s">
        <v>857</v>
      </c>
      <c r="D222" s="176" t="s">
        <v>321</v>
      </c>
      <c r="E222" s="97">
        <v>2020</v>
      </c>
      <c r="F222" s="97"/>
      <c r="G222" s="97"/>
      <c r="H222" s="97"/>
      <c r="I222" s="97"/>
      <c r="J222" s="233"/>
      <c r="K222" s="233" t="s">
        <v>1354</v>
      </c>
      <c r="L222" s="399" t="s">
        <v>965</v>
      </c>
      <c r="M222" s="165" t="s">
        <v>2446</v>
      </c>
      <c r="N222" s="356"/>
      <c r="AB222" s="10"/>
    </row>
    <row r="223" spans="1:28" ht="147" customHeight="1">
      <c r="A223" s="92" t="s">
        <v>792</v>
      </c>
      <c r="B223" s="93" t="s">
        <v>857</v>
      </c>
      <c r="C223" s="117" t="s">
        <v>857</v>
      </c>
      <c r="D223" s="176" t="s">
        <v>321</v>
      </c>
      <c r="E223" s="97">
        <v>2020</v>
      </c>
      <c r="F223" s="97">
        <v>0</v>
      </c>
      <c r="G223" s="97" t="e">
        <f>IF(Table683[[#This Row],[n]],1)*#REF!+IF(Table683[[#This Row],[Targets from Proposal]],1)+IF(Table683[[#This Row],[Targets from legal acts]],2)</f>
        <v>#REF!</v>
      </c>
      <c r="H223" s="97">
        <v>0</v>
      </c>
      <c r="I223" s="97">
        <v>0</v>
      </c>
      <c r="J223" s="97">
        <v>1</v>
      </c>
      <c r="K223" s="97" t="s">
        <v>1355</v>
      </c>
      <c r="L223" s="390" t="s">
        <v>963</v>
      </c>
      <c r="M223" s="165"/>
      <c r="N223" s="356"/>
      <c r="AB223" s="10"/>
    </row>
    <row r="224" spans="1:28" ht="147" customHeight="1">
      <c r="A224" s="92" t="s">
        <v>792</v>
      </c>
      <c r="B224" s="93" t="s">
        <v>857</v>
      </c>
      <c r="C224" s="117" t="s">
        <v>857</v>
      </c>
      <c r="D224" s="176" t="s">
        <v>321</v>
      </c>
      <c r="E224" s="97">
        <v>2020</v>
      </c>
      <c r="F224" s="97"/>
      <c r="G224" s="97"/>
      <c r="H224" s="97"/>
      <c r="I224" s="97"/>
      <c r="J224" s="233"/>
      <c r="K224" s="233" t="s">
        <v>1356</v>
      </c>
      <c r="L224" s="399" t="s">
        <v>960</v>
      </c>
      <c r="M224" s="165" t="s">
        <v>2446</v>
      </c>
      <c r="N224" s="356"/>
      <c r="AB224" s="10"/>
    </row>
    <row r="225" spans="1:28" ht="147" customHeight="1">
      <c r="A225" s="92" t="s">
        <v>792</v>
      </c>
      <c r="B225" s="93" t="s">
        <v>857</v>
      </c>
      <c r="C225" s="117" t="s">
        <v>857</v>
      </c>
      <c r="D225" s="176" t="s">
        <v>321</v>
      </c>
      <c r="E225" s="97">
        <v>2020</v>
      </c>
      <c r="F225" s="97">
        <v>0</v>
      </c>
      <c r="G225" s="97" t="e">
        <f>IF(Table683[[#This Row],[n]],1)*#REF!+IF(Table683[[#This Row],[Targets from Proposal]],1)+IF(Table683[[#This Row],[Targets from legal acts]],2)</f>
        <v>#REF!</v>
      </c>
      <c r="H225" s="97">
        <v>0</v>
      </c>
      <c r="I225" s="97">
        <v>0</v>
      </c>
      <c r="J225" s="97">
        <v>1</v>
      </c>
      <c r="K225" s="97" t="s">
        <v>1357</v>
      </c>
      <c r="L225" s="399" t="s">
        <v>2451</v>
      </c>
      <c r="M225" s="165" t="s">
        <v>2452</v>
      </c>
      <c r="N225" s="369" t="s">
        <v>2132</v>
      </c>
      <c r="AB225" s="10"/>
    </row>
    <row r="226" spans="1:28" ht="147" customHeight="1">
      <c r="A226" s="92" t="s">
        <v>792</v>
      </c>
      <c r="B226" s="93" t="s">
        <v>857</v>
      </c>
      <c r="C226" s="117" t="s">
        <v>857</v>
      </c>
      <c r="D226" s="176" t="s">
        <v>321</v>
      </c>
      <c r="E226" s="97">
        <v>2020</v>
      </c>
      <c r="F226" s="97">
        <v>0</v>
      </c>
      <c r="G226" s="97" t="e">
        <f>IF(Table683[[#This Row],[n]],1)*#REF!+IF(Table683[[#This Row],[Targets from Proposal]],1)+IF(Table683[[#This Row],[Targets from legal acts]],2)</f>
        <v>#REF!</v>
      </c>
      <c r="H226" s="97">
        <v>0</v>
      </c>
      <c r="I226" s="97">
        <v>0</v>
      </c>
      <c r="J226" s="97">
        <v>1</v>
      </c>
      <c r="K226" s="97" t="s">
        <v>1358</v>
      </c>
      <c r="L226" s="399" t="s">
        <v>2449</v>
      </c>
      <c r="M226" s="165" t="s">
        <v>2450</v>
      </c>
      <c r="N226" s="356"/>
      <c r="AB226" s="10"/>
    </row>
    <row r="227" spans="1:28" ht="147" customHeight="1">
      <c r="A227" s="92" t="s">
        <v>792</v>
      </c>
      <c r="B227" s="93" t="s">
        <v>857</v>
      </c>
      <c r="C227" s="117" t="s">
        <v>857</v>
      </c>
      <c r="D227" s="176" t="s">
        <v>321</v>
      </c>
      <c r="E227" s="97">
        <v>2020</v>
      </c>
      <c r="F227" s="97">
        <v>0</v>
      </c>
      <c r="G227" s="97" t="e">
        <f>IF(Table683[[#This Row],[n]],1)*#REF!+IF(Table683[[#This Row],[Targets from Proposal]],1)+IF(Table683[[#This Row],[Targets from legal acts]],2)</f>
        <v>#REF!</v>
      </c>
      <c r="H227" s="97">
        <v>0</v>
      </c>
      <c r="I227" s="97">
        <v>0</v>
      </c>
      <c r="J227" s="97">
        <v>1</v>
      </c>
      <c r="K227" s="97" t="s">
        <v>1359</v>
      </c>
      <c r="L227" s="399" t="s">
        <v>2453</v>
      </c>
      <c r="M227" s="165" t="s">
        <v>2454</v>
      </c>
      <c r="N227" s="369" t="s">
        <v>2132</v>
      </c>
      <c r="AB227" s="10"/>
    </row>
    <row r="228" spans="1:28" ht="147" customHeight="1">
      <c r="A228" s="92" t="s">
        <v>792</v>
      </c>
      <c r="B228" s="93" t="s">
        <v>857</v>
      </c>
      <c r="C228" s="117" t="s">
        <v>857</v>
      </c>
      <c r="D228" s="176" t="s">
        <v>321</v>
      </c>
      <c r="E228" s="97">
        <v>2020</v>
      </c>
      <c r="F228" s="97">
        <v>0</v>
      </c>
      <c r="G228" s="97" t="e">
        <f>IF(Table683[[#This Row],[n]],1)*#REF!+IF(Table683[[#This Row],[Targets from Proposal]],1)+IF(Table683[[#This Row],[Targets from legal acts]],2)</f>
        <v>#REF!</v>
      </c>
      <c r="H228" s="97">
        <v>0</v>
      </c>
      <c r="I228" s="97">
        <v>0</v>
      </c>
      <c r="J228" s="97">
        <v>1</v>
      </c>
      <c r="K228" s="97" t="s">
        <v>1360</v>
      </c>
      <c r="L228" s="390" t="s">
        <v>957</v>
      </c>
      <c r="M228" s="165"/>
      <c r="N228" s="356"/>
      <c r="AB228" s="10"/>
    </row>
    <row r="229" spans="1:28" ht="147" customHeight="1">
      <c r="A229" s="92" t="s">
        <v>792</v>
      </c>
      <c r="B229" s="93" t="s">
        <v>857</v>
      </c>
      <c r="C229" s="117" t="s">
        <v>857</v>
      </c>
      <c r="D229" s="176" t="s">
        <v>321</v>
      </c>
      <c r="E229" s="97">
        <v>2020</v>
      </c>
      <c r="F229" s="97">
        <v>0</v>
      </c>
      <c r="G229" s="97" t="e">
        <f>IF(Table683[[#This Row],[n]],1)*#REF!+IF(Table683[[#This Row],[Targets from Proposal]],1)+IF(Table683[[#This Row],[Targets from legal acts]],2)</f>
        <v>#REF!</v>
      </c>
      <c r="H229" s="97">
        <v>0</v>
      </c>
      <c r="I229" s="97">
        <v>0</v>
      </c>
      <c r="J229" s="97">
        <v>1</v>
      </c>
      <c r="K229" s="97" t="s">
        <v>1361</v>
      </c>
      <c r="L229" s="390" t="s">
        <v>953</v>
      </c>
      <c r="M229" s="165"/>
      <c r="N229" s="356"/>
      <c r="AB229" s="10"/>
    </row>
    <row r="230" spans="1:28" ht="147" customHeight="1">
      <c r="A230" s="92" t="s">
        <v>792</v>
      </c>
      <c r="B230" s="93" t="s">
        <v>857</v>
      </c>
      <c r="C230" s="117" t="s">
        <v>892</v>
      </c>
      <c r="D230" s="176" t="s">
        <v>321</v>
      </c>
      <c r="E230" s="97">
        <v>2023</v>
      </c>
      <c r="F230" s="97"/>
      <c r="G230" s="97"/>
      <c r="H230" s="97"/>
      <c r="I230" s="97"/>
      <c r="J230" s="97"/>
      <c r="K230" s="97" t="s">
        <v>1362</v>
      </c>
      <c r="L230" s="424"/>
      <c r="M230" s="309"/>
      <c r="N230" s="356"/>
      <c r="AB230" s="10"/>
    </row>
    <row r="231" spans="1:28" ht="147" customHeight="1">
      <c r="A231" s="92" t="s">
        <v>792</v>
      </c>
      <c r="B231" s="93" t="s">
        <v>857</v>
      </c>
      <c r="C231" s="117" t="s">
        <v>951</v>
      </c>
      <c r="D231" s="149" t="s">
        <v>101</v>
      </c>
      <c r="E231" s="97">
        <v>2023</v>
      </c>
      <c r="F231" s="97"/>
      <c r="G231" s="97"/>
      <c r="H231" s="97"/>
      <c r="I231" s="97"/>
      <c r="J231" s="97"/>
      <c r="K231" s="97" t="s">
        <v>1363</v>
      </c>
      <c r="L231" s="424"/>
      <c r="M231" s="309"/>
      <c r="N231" s="356"/>
      <c r="AB231" s="10"/>
    </row>
    <row r="232" spans="1:28" ht="147" customHeight="1">
      <c r="A232" s="92" t="s">
        <v>792</v>
      </c>
      <c r="B232" s="93" t="s">
        <v>857</v>
      </c>
      <c r="C232" s="117" t="s">
        <v>794</v>
      </c>
      <c r="D232" s="184" t="s">
        <v>321</v>
      </c>
      <c r="E232" s="99">
        <v>2021</v>
      </c>
      <c r="F232" s="99">
        <v>0</v>
      </c>
      <c r="G232" s="99" t="e">
        <f>IF(Table683[[#This Row],[n]],1)*#REF!+IF(Table683[[#This Row],[Targets from Proposal]],1)+IF(Table683[[#This Row],[Targets from legal acts]],2)</f>
        <v>#REF!</v>
      </c>
      <c r="H232" s="99">
        <v>0</v>
      </c>
      <c r="I232" s="99">
        <v>0</v>
      </c>
      <c r="J232" s="99">
        <v>1</v>
      </c>
      <c r="K232" s="99" t="s">
        <v>1364</v>
      </c>
      <c r="L232" s="419" t="s">
        <v>948</v>
      </c>
      <c r="M232" s="49"/>
      <c r="N232" s="349"/>
      <c r="AB232" s="10"/>
    </row>
    <row r="233" spans="1:28" ht="147" customHeight="1">
      <c r="A233" s="92" t="s">
        <v>792</v>
      </c>
      <c r="B233" s="93" t="s">
        <v>857</v>
      </c>
      <c r="C233" s="105" t="s">
        <v>794</v>
      </c>
      <c r="D233" s="194" t="s">
        <v>321</v>
      </c>
      <c r="E233" s="106">
        <v>2021</v>
      </c>
      <c r="F233" s="106"/>
      <c r="G233" s="106"/>
      <c r="H233" s="106"/>
      <c r="I233" s="106"/>
      <c r="J233" s="106"/>
      <c r="K233" s="106" t="s">
        <v>1365</v>
      </c>
      <c r="L233" s="434"/>
      <c r="M233" s="321"/>
      <c r="N233" s="357"/>
      <c r="AB233" s="10"/>
    </row>
    <row r="234" spans="1:28" ht="147" customHeight="1">
      <c r="A234" s="92" t="s">
        <v>792</v>
      </c>
      <c r="B234" s="93" t="s">
        <v>802</v>
      </c>
      <c r="C234" s="105" t="s">
        <v>857</v>
      </c>
      <c r="D234" s="204" t="s">
        <v>321</v>
      </c>
      <c r="E234" s="107">
        <v>2020</v>
      </c>
      <c r="F234" s="107"/>
      <c r="G234" s="107"/>
      <c r="H234" s="107"/>
      <c r="I234" s="107"/>
      <c r="J234" s="107"/>
      <c r="K234" s="107" t="s">
        <v>1366</v>
      </c>
      <c r="L234" s="434"/>
      <c r="M234" s="321"/>
      <c r="N234" s="357"/>
      <c r="AB234" s="10"/>
    </row>
    <row r="235" spans="1:28" ht="147" customHeight="1">
      <c r="A235" s="92" t="s">
        <v>792</v>
      </c>
      <c r="B235" s="93" t="s">
        <v>802</v>
      </c>
      <c r="C235" s="118" t="s">
        <v>946</v>
      </c>
      <c r="D235" s="193" t="s">
        <v>321</v>
      </c>
      <c r="E235" s="119">
        <v>2022</v>
      </c>
      <c r="F235" s="119"/>
      <c r="G235" s="119"/>
      <c r="H235" s="119"/>
      <c r="I235" s="119"/>
      <c r="J235" s="119"/>
      <c r="K235" s="119" t="s">
        <v>1367</v>
      </c>
      <c r="L235" s="435"/>
      <c r="M235" s="322"/>
      <c r="N235" s="369"/>
      <c r="AB235" s="10"/>
    </row>
    <row r="236" spans="1:28" ht="147" customHeight="1" thickBot="1">
      <c r="A236" s="92" t="s">
        <v>792</v>
      </c>
      <c r="B236" s="108" t="s">
        <v>802</v>
      </c>
      <c r="C236" s="117" t="s">
        <v>945</v>
      </c>
      <c r="D236" s="187" t="s">
        <v>321</v>
      </c>
      <c r="E236" s="104">
        <v>2023</v>
      </c>
      <c r="F236" s="104"/>
      <c r="G236" s="104"/>
      <c r="H236" s="104"/>
      <c r="I236" s="104"/>
      <c r="J236" s="104"/>
      <c r="K236" s="104" t="s">
        <v>1368</v>
      </c>
      <c r="L236" s="431"/>
      <c r="M236" s="171"/>
      <c r="N236" s="374"/>
      <c r="AB236" s="10"/>
    </row>
    <row r="237" spans="1:28" ht="147" customHeight="1">
      <c r="A237" s="92" t="s">
        <v>792</v>
      </c>
      <c r="B237" s="93" t="s">
        <v>802</v>
      </c>
      <c r="C237" s="125" t="s">
        <v>852</v>
      </c>
      <c r="D237" s="259" t="s">
        <v>298</v>
      </c>
      <c r="E237" s="132">
        <v>2019</v>
      </c>
      <c r="F237" s="132">
        <v>1</v>
      </c>
      <c r="G237" s="132" t="e">
        <f>IF(Table683[[#This Row],[n]],1)*#REF!+IF(Table683[[#This Row],[Targets from Proposal]],1)+IF(Table683[[#This Row],[Targets from legal acts]],2)</f>
        <v>#REF!</v>
      </c>
      <c r="H237" s="132">
        <v>1</v>
      </c>
      <c r="I237" s="132"/>
      <c r="J237" s="132">
        <v>1</v>
      </c>
      <c r="K237" s="132" t="s">
        <v>1369</v>
      </c>
      <c r="L237" s="406" t="s">
        <v>1370</v>
      </c>
      <c r="M237" s="323"/>
      <c r="N237" s="372"/>
      <c r="AB237" s="10"/>
    </row>
    <row r="238" spans="1:28" ht="147" customHeight="1">
      <c r="A238" s="92" t="s">
        <v>792</v>
      </c>
      <c r="B238" s="93" t="s">
        <v>802</v>
      </c>
      <c r="C238" s="105" t="s">
        <v>852</v>
      </c>
      <c r="D238" s="152" t="s">
        <v>298</v>
      </c>
      <c r="E238" s="106">
        <v>2019</v>
      </c>
      <c r="F238" s="106">
        <v>1</v>
      </c>
      <c r="G238" s="106" t="e">
        <f>IF(Table683[[#This Row],[n]],1)*#REF!+IF(Table683[[#This Row],[Targets from Proposal]],1)+IF(Table683[[#This Row],[Targets from legal acts]],2)</f>
        <v>#REF!</v>
      </c>
      <c r="H238" s="106">
        <v>1</v>
      </c>
      <c r="I238" s="106"/>
      <c r="J238" s="106">
        <v>1</v>
      </c>
      <c r="K238" s="106" t="s">
        <v>1371</v>
      </c>
      <c r="L238" s="407" t="s">
        <v>944</v>
      </c>
      <c r="M238" s="208"/>
      <c r="N238" s="357"/>
      <c r="AB238" s="10"/>
    </row>
    <row r="239" spans="1:28" ht="147" customHeight="1">
      <c r="A239" s="92" t="s">
        <v>792</v>
      </c>
      <c r="B239" s="93" t="s">
        <v>802</v>
      </c>
      <c r="C239" s="98" t="s">
        <v>846</v>
      </c>
      <c r="D239" s="184" t="s">
        <v>321</v>
      </c>
      <c r="E239" s="99">
        <v>2023</v>
      </c>
      <c r="F239" s="99">
        <v>0</v>
      </c>
      <c r="G239" s="99" t="e">
        <f>IF(Table683[[#This Row],[n]],1)*#REF!+IF(Table683[[#This Row],[Targets from Proposal]],1)+IF(Table683[[#This Row],[Targets from legal acts]],2)</f>
        <v>#REF!</v>
      </c>
      <c r="H239" s="99">
        <v>0</v>
      </c>
      <c r="I239" s="99">
        <v>0</v>
      </c>
      <c r="J239" s="99">
        <v>1</v>
      </c>
      <c r="K239" s="99" t="s">
        <v>1372</v>
      </c>
      <c r="L239" s="408" t="s">
        <v>2457</v>
      </c>
      <c r="M239" s="49" t="s">
        <v>2458</v>
      </c>
      <c r="N239" s="349" t="s">
        <v>2127</v>
      </c>
      <c r="AB239" s="10"/>
    </row>
    <row r="240" spans="1:28" ht="147" customHeight="1">
      <c r="A240" s="92" t="s">
        <v>792</v>
      </c>
      <c r="B240" s="93" t="s">
        <v>802</v>
      </c>
      <c r="C240" s="101" t="s">
        <v>892</v>
      </c>
      <c r="D240" s="181" t="s">
        <v>321</v>
      </c>
      <c r="E240" s="102">
        <v>2023</v>
      </c>
      <c r="F240" s="102"/>
      <c r="G240" s="102"/>
      <c r="H240" s="102"/>
      <c r="I240" s="102"/>
      <c r="J240" s="102"/>
      <c r="K240" s="102" t="s">
        <v>1373</v>
      </c>
      <c r="L240" s="427"/>
      <c r="M240" s="312"/>
      <c r="N240" s="358"/>
      <c r="AB240" s="10"/>
    </row>
    <row r="241" spans="1:64" ht="147" customHeight="1">
      <c r="A241" s="92" t="s">
        <v>792</v>
      </c>
      <c r="B241" s="93" t="s">
        <v>802</v>
      </c>
      <c r="C241" s="98" t="s">
        <v>943</v>
      </c>
      <c r="D241" s="150" t="s">
        <v>110</v>
      </c>
      <c r="E241" s="99">
        <v>2023</v>
      </c>
      <c r="F241" s="99"/>
      <c r="G241" s="99"/>
      <c r="H241" s="99"/>
      <c r="I241" s="99"/>
      <c r="J241" s="99"/>
      <c r="K241" s="99" t="s">
        <v>1374</v>
      </c>
      <c r="L241" s="419"/>
      <c r="M241" s="49"/>
      <c r="N241" s="349"/>
      <c r="AB241" s="10"/>
    </row>
    <row r="242" spans="1:64" ht="147" customHeight="1">
      <c r="A242" s="92" t="s">
        <v>792</v>
      </c>
      <c r="B242" s="93" t="s">
        <v>802</v>
      </c>
      <c r="C242" s="98" t="s">
        <v>891</v>
      </c>
      <c r="D242" s="152" t="s">
        <v>110</v>
      </c>
      <c r="E242" s="106">
        <v>2023</v>
      </c>
      <c r="F242" s="106"/>
      <c r="G242" s="106"/>
      <c r="H242" s="106"/>
      <c r="I242" s="106"/>
      <c r="J242" s="106"/>
      <c r="K242" s="106" t="s">
        <v>1375</v>
      </c>
      <c r="L242" s="407"/>
      <c r="M242" s="208"/>
      <c r="N242" s="357"/>
      <c r="AB242" s="10"/>
    </row>
    <row r="243" spans="1:64" s="9" customFormat="1" ht="147" customHeight="1">
      <c r="A243" s="92" t="s">
        <v>792</v>
      </c>
      <c r="B243" s="93" t="s">
        <v>802</v>
      </c>
      <c r="C243" s="105" t="s">
        <v>803</v>
      </c>
      <c r="D243" s="152" t="s">
        <v>1376</v>
      </c>
      <c r="E243" s="106">
        <v>2023</v>
      </c>
      <c r="F243" s="106">
        <v>1</v>
      </c>
      <c r="G243" s="106">
        <v>3</v>
      </c>
      <c r="H243" s="106">
        <v>1</v>
      </c>
      <c r="I243" s="106"/>
      <c r="J243" s="106">
        <v>1</v>
      </c>
      <c r="K243" s="106" t="s">
        <v>1377</v>
      </c>
      <c r="L243" s="461" t="s">
        <v>2397</v>
      </c>
      <c r="M243" s="324" t="s">
        <v>2398</v>
      </c>
      <c r="N243" s="460" t="s">
        <v>2132</v>
      </c>
      <c r="O243" s="10"/>
      <c r="P243" s="10"/>
      <c r="Q243" s="10"/>
      <c r="R243" s="10"/>
      <c r="S243" s="10"/>
      <c r="T243" s="10"/>
      <c r="U243" s="10"/>
      <c r="V243" s="10"/>
      <c r="W243" s="10"/>
      <c r="X243" s="10"/>
      <c r="Y243" s="10"/>
      <c r="Z243" s="10"/>
      <c r="AA243" s="10"/>
      <c r="AB243" s="10"/>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spans="1:64" ht="147" customHeight="1">
      <c r="A244" s="92" t="s">
        <v>792</v>
      </c>
      <c r="B244" s="93" t="s">
        <v>802</v>
      </c>
      <c r="C244" s="105" t="s">
        <v>803</v>
      </c>
      <c r="D244" s="152" t="s">
        <v>1376</v>
      </c>
      <c r="E244" s="106">
        <v>2023</v>
      </c>
      <c r="F244" s="106">
        <v>1</v>
      </c>
      <c r="G244" s="106">
        <v>3</v>
      </c>
      <c r="H244" s="106">
        <v>1</v>
      </c>
      <c r="I244" s="106"/>
      <c r="J244" s="106">
        <v>1</v>
      </c>
      <c r="K244" s="106" t="s">
        <v>1378</v>
      </c>
      <c r="L244" s="461" t="s">
        <v>2399</v>
      </c>
      <c r="M244" s="324" t="s">
        <v>2400</v>
      </c>
      <c r="N244" s="357" t="s">
        <v>2132</v>
      </c>
      <c r="AB244" s="10"/>
    </row>
    <row r="245" spans="1:64" ht="147" customHeight="1">
      <c r="A245" s="92" t="s">
        <v>792</v>
      </c>
      <c r="B245" s="93" t="s">
        <v>802</v>
      </c>
      <c r="C245" s="105" t="s">
        <v>803</v>
      </c>
      <c r="D245" s="151" t="s">
        <v>1376</v>
      </c>
      <c r="E245" s="102">
        <v>2023</v>
      </c>
      <c r="F245" s="102">
        <v>1</v>
      </c>
      <c r="G245" s="102">
        <v>3</v>
      </c>
      <c r="H245" s="102">
        <v>1</v>
      </c>
      <c r="I245" s="102"/>
      <c r="J245" s="102">
        <v>1</v>
      </c>
      <c r="K245" s="102" t="s">
        <v>1379</v>
      </c>
      <c r="L245" s="400" t="s">
        <v>2401</v>
      </c>
      <c r="M245" s="288" t="s">
        <v>2402</v>
      </c>
      <c r="N245" s="357" t="s">
        <v>2132</v>
      </c>
      <c r="AB245" s="10"/>
    </row>
    <row r="246" spans="1:64" ht="147" customHeight="1">
      <c r="A246" s="92" t="s">
        <v>792</v>
      </c>
      <c r="B246" s="93" t="s">
        <v>802</v>
      </c>
      <c r="C246" s="105" t="s">
        <v>803</v>
      </c>
      <c r="D246" s="151" t="s">
        <v>1376</v>
      </c>
      <c r="E246" s="121">
        <v>2023</v>
      </c>
      <c r="F246" s="121">
        <v>1</v>
      </c>
      <c r="G246" s="121">
        <v>3</v>
      </c>
      <c r="H246" s="121">
        <v>1</v>
      </c>
      <c r="I246" s="121"/>
      <c r="J246" s="121">
        <v>1</v>
      </c>
      <c r="K246" s="121" t="s">
        <v>1381</v>
      </c>
      <c r="L246" s="423" t="s">
        <v>2403</v>
      </c>
      <c r="M246" s="325" t="s">
        <v>2404</v>
      </c>
      <c r="N246" s="357" t="s">
        <v>2132</v>
      </c>
      <c r="AB246" s="10"/>
    </row>
    <row r="247" spans="1:64" ht="147" customHeight="1">
      <c r="A247" s="92" t="s">
        <v>792</v>
      </c>
      <c r="B247" s="93" t="s">
        <v>802</v>
      </c>
      <c r="C247" s="105" t="s">
        <v>803</v>
      </c>
      <c r="D247" s="151" t="s">
        <v>1376</v>
      </c>
      <c r="E247" s="126">
        <v>2023</v>
      </c>
      <c r="F247" s="121">
        <v>1</v>
      </c>
      <c r="G247" s="121">
        <v>3</v>
      </c>
      <c r="H247" s="121">
        <v>1</v>
      </c>
      <c r="I247" s="121"/>
      <c r="J247" s="121">
        <v>1</v>
      </c>
      <c r="K247" s="121" t="s">
        <v>1382</v>
      </c>
      <c r="L247" s="423" t="s">
        <v>2405</v>
      </c>
      <c r="M247" s="325" t="s">
        <v>2406</v>
      </c>
      <c r="N247" s="369" t="s">
        <v>2132</v>
      </c>
      <c r="AB247" s="10"/>
    </row>
    <row r="248" spans="1:64" ht="147" customHeight="1">
      <c r="A248" s="92" t="s">
        <v>792</v>
      </c>
      <c r="B248" s="93" t="s">
        <v>802</v>
      </c>
      <c r="C248" s="105" t="s">
        <v>803</v>
      </c>
      <c r="D248" s="151" t="s">
        <v>1376</v>
      </c>
      <c r="E248" s="119">
        <v>2023</v>
      </c>
      <c r="F248" s="119">
        <v>1</v>
      </c>
      <c r="G248" s="119">
        <v>3</v>
      </c>
      <c r="H248" s="119">
        <v>1</v>
      </c>
      <c r="I248" s="119"/>
      <c r="J248" s="119">
        <v>1</v>
      </c>
      <c r="K248" s="119" t="s">
        <v>1383</v>
      </c>
      <c r="L248" s="412" t="s">
        <v>2407</v>
      </c>
      <c r="M248" s="326" t="s">
        <v>2408</v>
      </c>
      <c r="N248" s="369" t="s">
        <v>2135</v>
      </c>
      <c r="AB248" s="10"/>
    </row>
    <row r="249" spans="1:64" ht="147" customHeight="1">
      <c r="A249" s="92" t="s">
        <v>792</v>
      </c>
      <c r="B249" s="93" t="s">
        <v>802</v>
      </c>
      <c r="C249" s="105" t="s">
        <v>803</v>
      </c>
      <c r="D249" s="151" t="s">
        <v>1376</v>
      </c>
      <c r="E249" s="97">
        <v>2023</v>
      </c>
      <c r="F249" s="97">
        <v>1</v>
      </c>
      <c r="G249" s="97">
        <v>3</v>
      </c>
      <c r="H249" s="97">
        <v>1</v>
      </c>
      <c r="I249" s="97"/>
      <c r="J249" s="97">
        <v>1</v>
      </c>
      <c r="K249" s="97" t="s">
        <v>1384</v>
      </c>
      <c r="L249" s="399" t="s">
        <v>2409</v>
      </c>
      <c r="M249" s="319" t="s">
        <v>2410</v>
      </c>
      <c r="N249" s="356" t="s">
        <v>2127</v>
      </c>
      <c r="AB249" s="10"/>
    </row>
    <row r="250" spans="1:64" ht="147" customHeight="1">
      <c r="A250" s="92" t="s">
        <v>792</v>
      </c>
      <c r="B250" s="93" t="s">
        <v>802</v>
      </c>
      <c r="C250" s="105" t="s">
        <v>803</v>
      </c>
      <c r="D250" s="151" t="s">
        <v>1376</v>
      </c>
      <c r="E250" s="97">
        <v>2023</v>
      </c>
      <c r="F250" s="97">
        <v>1</v>
      </c>
      <c r="G250" s="97">
        <v>3</v>
      </c>
      <c r="H250" s="97">
        <v>1</v>
      </c>
      <c r="I250" s="97"/>
      <c r="J250" s="97">
        <v>1</v>
      </c>
      <c r="K250" s="97" t="s">
        <v>1385</v>
      </c>
      <c r="L250" s="420" t="s">
        <v>2423</v>
      </c>
      <c r="M250" s="327" t="s">
        <v>2419</v>
      </c>
      <c r="N250" s="356" t="s">
        <v>2132</v>
      </c>
      <c r="AB250" s="10"/>
    </row>
    <row r="251" spans="1:64" ht="147" customHeight="1">
      <c r="A251" s="92" t="s">
        <v>792</v>
      </c>
      <c r="B251" s="93" t="s">
        <v>802</v>
      </c>
      <c r="C251" s="105" t="s">
        <v>803</v>
      </c>
      <c r="D251" s="151" t="s">
        <v>1376</v>
      </c>
      <c r="E251" s="97">
        <v>2023</v>
      </c>
      <c r="F251" s="97">
        <v>1</v>
      </c>
      <c r="G251" s="97">
        <v>3</v>
      </c>
      <c r="H251" s="97">
        <v>1</v>
      </c>
      <c r="I251" s="97"/>
      <c r="J251" s="97">
        <v>1</v>
      </c>
      <c r="K251" s="97" t="s">
        <v>1386</v>
      </c>
      <c r="L251" s="420" t="s">
        <v>2424</v>
      </c>
      <c r="M251" s="327" t="s">
        <v>2420</v>
      </c>
      <c r="N251" s="356" t="s">
        <v>2132</v>
      </c>
      <c r="AB251" s="10"/>
    </row>
    <row r="252" spans="1:64" ht="147" customHeight="1">
      <c r="A252" s="92" t="s">
        <v>792</v>
      </c>
      <c r="B252" s="93" t="s">
        <v>802</v>
      </c>
      <c r="C252" s="105" t="s">
        <v>803</v>
      </c>
      <c r="D252" s="151" t="s">
        <v>1376</v>
      </c>
      <c r="E252" s="97">
        <v>2023</v>
      </c>
      <c r="F252" s="97">
        <v>1</v>
      </c>
      <c r="G252" s="97">
        <v>3</v>
      </c>
      <c r="H252" s="97">
        <v>1</v>
      </c>
      <c r="I252" s="97"/>
      <c r="J252" s="97">
        <v>1</v>
      </c>
      <c r="K252" s="97" t="s">
        <v>1387</v>
      </c>
      <c r="L252" s="399" t="s">
        <v>2422</v>
      </c>
      <c r="M252" s="319" t="s">
        <v>2421</v>
      </c>
      <c r="N252" s="356" t="s">
        <v>2132</v>
      </c>
      <c r="AB252" s="10"/>
    </row>
    <row r="253" spans="1:64" ht="147" customHeight="1">
      <c r="A253" s="92" t="s">
        <v>792</v>
      </c>
      <c r="B253" s="93" t="s">
        <v>802</v>
      </c>
      <c r="C253" s="105" t="s">
        <v>803</v>
      </c>
      <c r="D253" s="151" t="s">
        <v>1376</v>
      </c>
      <c r="E253" s="97">
        <v>2023</v>
      </c>
      <c r="F253" s="97">
        <v>1</v>
      </c>
      <c r="G253" s="97">
        <v>3</v>
      </c>
      <c r="H253" s="97">
        <v>1</v>
      </c>
      <c r="I253" s="97"/>
      <c r="J253" s="97">
        <v>1</v>
      </c>
      <c r="K253" s="97" t="s">
        <v>1388</v>
      </c>
      <c r="L253" s="399" t="s">
        <v>2411</v>
      </c>
      <c r="M253" s="319" t="s">
        <v>2412</v>
      </c>
      <c r="N253" s="356" t="s">
        <v>2132</v>
      </c>
      <c r="AB253" s="10"/>
    </row>
    <row r="254" spans="1:64" ht="147" customHeight="1">
      <c r="A254" s="92" t="s">
        <v>792</v>
      </c>
      <c r="B254" s="93" t="s">
        <v>802</v>
      </c>
      <c r="C254" s="105" t="s">
        <v>803</v>
      </c>
      <c r="D254" s="151" t="s">
        <v>1376</v>
      </c>
      <c r="E254" s="97">
        <v>2023</v>
      </c>
      <c r="F254" s="97">
        <v>1</v>
      </c>
      <c r="G254" s="97">
        <v>3</v>
      </c>
      <c r="H254" s="97">
        <v>1</v>
      </c>
      <c r="I254" s="97"/>
      <c r="J254" s="97">
        <v>1</v>
      </c>
      <c r="K254" s="97" t="s">
        <v>1389</v>
      </c>
      <c r="L254" s="399" t="s">
        <v>2425</v>
      </c>
      <c r="M254" s="328" t="s">
        <v>968</v>
      </c>
      <c r="N254" s="356" t="s">
        <v>2135</v>
      </c>
      <c r="AB254" s="10"/>
    </row>
    <row r="255" spans="1:64" ht="147" customHeight="1">
      <c r="A255" s="92" t="s">
        <v>792</v>
      </c>
      <c r="B255" s="93" t="s">
        <v>802</v>
      </c>
      <c r="C255" s="105" t="s">
        <v>803</v>
      </c>
      <c r="D255" s="151" t="s">
        <v>1376</v>
      </c>
      <c r="E255" s="97">
        <v>2023</v>
      </c>
      <c r="F255" s="97">
        <v>1</v>
      </c>
      <c r="G255" s="97">
        <v>3</v>
      </c>
      <c r="H255" s="97">
        <v>1</v>
      </c>
      <c r="I255" s="97"/>
      <c r="J255" s="97">
        <v>1</v>
      </c>
      <c r="K255" s="97" t="s">
        <v>1390</v>
      </c>
      <c r="L255" s="399" t="s">
        <v>2413</v>
      </c>
      <c r="M255" s="319" t="s">
        <v>2414</v>
      </c>
      <c r="N255" s="356" t="s">
        <v>2132</v>
      </c>
      <c r="AB255" s="10"/>
    </row>
    <row r="256" spans="1:64" ht="147" customHeight="1">
      <c r="A256" s="92" t="s">
        <v>792</v>
      </c>
      <c r="B256" s="93" t="s">
        <v>802</v>
      </c>
      <c r="C256" s="105" t="s">
        <v>803</v>
      </c>
      <c r="D256" s="151" t="s">
        <v>1376</v>
      </c>
      <c r="E256" s="97">
        <v>2023</v>
      </c>
      <c r="F256" s="97">
        <v>1</v>
      </c>
      <c r="G256" s="97">
        <v>3</v>
      </c>
      <c r="H256" s="97">
        <v>1</v>
      </c>
      <c r="I256" s="97"/>
      <c r="J256" s="97">
        <v>1</v>
      </c>
      <c r="K256" s="97" t="s">
        <v>1391</v>
      </c>
      <c r="L256" s="399" t="s">
        <v>2415</v>
      </c>
      <c r="M256" s="319" t="s">
        <v>2416</v>
      </c>
      <c r="N256" s="356" t="s">
        <v>2135</v>
      </c>
      <c r="AB256" s="10"/>
    </row>
    <row r="257" spans="1:64" ht="147" customHeight="1">
      <c r="A257" s="92" t="s">
        <v>792</v>
      </c>
      <c r="B257" s="93" t="s">
        <v>802</v>
      </c>
      <c r="C257" s="105" t="s">
        <v>803</v>
      </c>
      <c r="D257" s="151" t="s">
        <v>1376</v>
      </c>
      <c r="E257" s="97">
        <v>2023</v>
      </c>
      <c r="F257" s="97">
        <v>1</v>
      </c>
      <c r="G257" s="97">
        <v>3</v>
      </c>
      <c r="H257" s="97">
        <v>1</v>
      </c>
      <c r="I257" s="97"/>
      <c r="J257" s="97">
        <v>1</v>
      </c>
      <c r="K257" s="97" t="s">
        <v>1392</v>
      </c>
      <c r="L257" s="399" t="s">
        <v>2417</v>
      </c>
      <c r="M257" s="319" t="s">
        <v>2418</v>
      </c>
      <c r="N257" s="356" t="s">
        <v>2135</v>
      </c>
      <c r="AB257" s="10"/>
    </row>
    <row r="258" spans="1:64" ht="147" customHeight="1">
      <c r="A258" s="92" t="s">
        <v>792</v>
      </c>
      <c r="B258" s="93" t="s">
        <v>802</v>
      </c>
      <c r="C258" s="105" t="s">
        <v>803</v>
      </c>
      <c r="D258" s="151" t="s">
        <v>1376</v>
      </c>
      <c r="E258" s="97">
        <v>2023</v>
      </c>
      <c r="F258" s="97">
        <v>1</v>
      </c>
      <c r="G258" s="97">
        <v>3</v>
      </c>
      <c r="H258" s="97">
        <v>1</v>
      </c>
      <c r="I258" s="97"/>
      <c r="J258" s="97">
        <v>1</v>
      </c>
      <c r="K258" s="97" t="s">
        <v>1393</v>
      </c>
      <c r="L258" s="420" t="s">
        <v>2433</v>
      </c>
      <c r="M258" s="327" t="s">
        <v>2432</v>
      </c>
      <c r="N258" s="356" t="s">
        <v>2135</v>
      </c>
      <c r="AB258" s="10"/>
    </row>
    <row r="259" spans="1:64" s="205" customFormat="1" ht="147" customHeight="1">
      <c r="A259" s="92" t="s">
        <v>792</v>
      </c>
      <c r="B259" s="93" t="s">
        <v>802</v>
      </c>
      <c r="C259" s="105" t="s">
        <v>803</v>
      </c>
      <c r="D259" s="151" t="s">
        <v>1376</v>
      </c>
      <c r="E259" s="97">
        <v>2023</v>
      </c>
      <c r="F259" s="97">
        <v>1</v>
      </c>
      <c r="G259" s="97">
        <v>3</v>
      </c>
      <c r="H259" s="97">
        <v>1</v>
      </c>
      <c r="I259" s="97"/>
      <c r="J259" s="97">
        <v>1</v>
      </c>
      <c r="K259" s="97" t="s">
        <v>1394</v>
      </c>
      <c r="L259" s="399" t="s">
        <v>2435</v>
      </c>
      <c r="M259" s="319" t="s">
        <v>2434</v>
      </c>
      <c r="N259" s="356" t="s">
        <v>2135</v>
      </c>
      <c r="O259" s="10"/>
      <c r="P259" s="10"/>
      <c r="Q259" s="10"/>
      <c r="R259" s="10"/>
      <c r="S259" s="10"/>
      <c r="T259" s="10"/>
      <c r="U259" s="10"/>
      <c r="V259" s="10"/>
      <c r="W259" s="10"/>
      <c r="X259" s="10"/>
      <c r="Y259" s="10"/>
      <c r="Z259" s="10"/>
      <c r="AA259" s="10"/>
      <c r="AB259" s="10"/>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spans="1:64" s="205" customFormat="1" ht="147" customHeight="1">
      <c r="A260" s="92" t="s">
        <v>792</v>
      </c>
      <c r="B260" s="93" t="s">
        <v>802</v>
      </c>
      <c r="C260" s="105" t="s">
        <v>803</v>
      </c>
      <c r="D260" s="151" t="s">
        <v>1376</v>
      </c>
      <c r="E260" s="97">
        <v>2023</v>
      </c>
      <c r="F260" s="97">
        <v>1</v>
      </c>
      <c r="G260" s="97">
        <v>3</v>
      </c>
      <c r="H260" s="97">
        <v>1</v>
      </c>
      <c r="I260" s="97"/>
      <c r="J260" s="97">
        <v>1</v>
      </c>
      <c r="K260" s="97" t="s">
        <v>1395</v>
      </c>
      <c r="L260" s="399" t="s">
        <v>2445</v>
      </c>
      <c r="M260" s="328" t="s">
        <v>2436</v>
      </c>
      <c r="N260" s="356" t="s">
        <v>2132</v>
      </c>
      <c r="O260" s="10"/>
      <c r="P260" s="10"/>
      <c r="Q260" s="10"/>
      <c r="R260" s="10"/>
      <c r="S260" s="10"/>
      <c r="T260" s="10"/>
      <c r="U260" s="10"/>
      <c r="V260" s="10"/>
      <c r="W260" s="10"/>
      <c r="X260" s="10"/>
      <c r="Y260" s="10"/>
      <c r="Z260" s="10"/>
      <c r="AA260" s="10"/>
      <c r="AB260" s="10"/>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spans="1:64" ht="147" customHeight="1">
      <c r="A261" s="92" t="s">
        <v>792</v>
      </c>
      <c r="B261" s="93" t="s">
        <v>802</v>
      </c>
      <c r="C261" s="105" t="s">
        <v>803</v>
      </c>
      <c r="D261" s="151" t="s">
        <v>1376</v>
      </c>
      <c r="E261" s="26">
        <v>2023</v>
      </c>
      <c r="F261" s="55">
        <v>1</v>
      </c>
      <c r="G261" s="55">
        <v>3</v>
      </c>
      <c r="H261" s="55">
        <v>1</v>
      </c>
      <c r="I261" s="55"/>
      <c r="J261" s="55">
        <v>1</v>
      </c>
      <c r="K261" s="281" t="s">
        <v>1396</v>
      </c>
      <c r="L261" s="399" t="s">
        <v>2431</v>
      </c>
      <c r="M261" s="319" t="s">
        <v>2430</v>
      </c>
      <c r="N261" s="348" t="s">
        <v>2127</v>
      </c>
      <c r="AB261" s="10"/>
    </row>
    <row r="262" spans="1:64" ht="147" customHeight="1">
      <c r="A262" s="92" t="s">
        <v>792</v>
      </c>
      <c r="B262" s="93" t="s">
        <v>802</v>
      </c>
      <c r="C262" s="105" t="s">
        <v>803</v>
      </c>
      <c r="D262" s="151" t="s">
        <v>1376</v>
      </c>
      <c r="E262" s="26">
        <v>2023</v>
      </c>
      <c r="F262" s="55">
        <v>1</v>
      </c>
      <c r="G262" s="55">
        <v>3</v>
      </c>
      <c r="H262" s="55">
        <v>1</v>
      </c>
      <c r="I262" s="55"/>
      <c r="J262" s="55">
        <v>1</v>
      </c>
      <c r="K262" s="55" t="s">
        <v>1397</v>
      </c>
      <c r="L262" s="399" t="s">
        <v>2427</v>
      </c>
      <c r="M262" s="306" t="s">
        <v>2426</v>
      </c>
      <c r="N262" s="348" t="s">
        <v>2132</v>
      </c>
      <c r="AB262" s="10"/>
    </row>
    <row r="263" spans="1:64" ht="147" customHeight="1">
      <c r="A263" s="92" t="s">
        <v>792</v>
      </c>
      <c r="B263" s="93" t="s">
        <v>802</v>
      </c>
      <c r="C263" s="105" t="s">
        <v>803</v>
      </c>
      <c r="D263" s="151" t="s">
        <v>1376</v>
      </c>
      <c r="E263" s="97">
        <v>2023</v>
      </c>
      <c r="F263" s="97">
        <v>1</v>
      </c>
      <c r="G263" s="97">
        <v>3</v>
      </c>
      <c r="H263" s="97">
        <v>1</v>
      </c>
      <c r="I263" s="97"/>
      <c r="J263" s="97">
        <v>1</v>
      </c>
      <c r="K263" s="97" t="s">
        <v>1398</v>
      </c>
      <c r="L263" s="399" t="s">
        <v>2429</v>
      </c>
      <c r="M263" s="306" t="s">
        <v>2428</v>
      </c>
      <c r="N263" s="356" t="s">
        <v>2130</v>
      </c>
      <c r="AB263" s="10"/>
    </row>
    <row r="264" spans="1:64" ht="147" customHeight="1">
      <c r="A264" s="92" t="s">
        <v>792</v>
      </c>
      <c r="B264" s="93" t="s">
        <v>802</v>
      </c>
      <c r="C264" s="96" t="s">
        <v>915</v>
      </c>
      <c r="D264" s="149" t="s">
        <v>101</v>
      </c>
      <c r="E264" s="97">
        <v>2022</v>
      </c>
      <c r="F264" s="97"/>
      <c r="G264" s="97"/>
      <c r="H264" s="97"/>
      <c r="I264" s="97"/>
      <c r="J264" s="97"/>
      <c r="K264" s="97" t="s">
        <v>1399</v>
      </c>
      <c r="L264" s="390"/>
      <c r="M264" s="165"/>
      <c r="N264" s="356"/>
      <c r="AB264" s="10"/>
    </row>
    <row r="265" spans="1:64" ht="147" customHeight="1">
      <c r="A265" s="92" t="s">
        <v>792</v>
      </c>
      <c r="B265" s="93" t="s">
        <v>908</v>
      </c>
      <c r="C265" s="96" t="s">
        <v>895</v>
      </c>
      <c r="D265" s="176" t="s">
        <v>321</v>
      </c>
      <c r="E265" s="97">
        <v>2021</v>
      </c>
      <c r="F265" s="97">
        <v>0</v>
      </c>
      <c r="G265" s="97" t="e">
        <f>IF(Table683[[#This Row],[n]],1)*#REF!+IF(Table683[[#This Row],[Targets from Proposal]],1)+IF(Table683[[#This Row],[Targets from legal acts]],2)</f>
        <v>#REF!</v>
      </c>
      <c r="H265" s="97">
        <v>0</v>
      </c>
      <c r="I265" s="97">
        <v>0</v>
      </c>
      <c r="J265" s="97">
        <v>1</v>
      </c>
      <c r="K265" s="97" t="s">
        <v>1400</v>
      </c>
      <c r="L265" s="390" t="s">
        <v>911</v>
      </c>
      <c r="M265" s="165"/>
      <c r="N265" s="356"/>
      <c r="AB265" s="10"/>
    </row>
    <row r="266" spans="1:64" ht="147" customHeight="1" thickBot="1">
      <c r="A266" s="92" t="s">
        <v>792</v>
      </c>
      <c r="B266" s="108" t="s">
        <v>908</v>
      </c>
      <c r="C266" s="103" t="s">
        <v>895</v>
      </c>
      <c r="D266" s="254" t="s">
        <v>321</v>
      </c>
      <c r="E266" s="104">
        <v>2021</v>
      </c>
      <c r="F266" s="104">
        <v>0</v>
      </c>
      <c r="G266" s="104" t="e">
        <f>IF(Table683[[#This Row],[n]],1)*#REF!+IF(Table683[[#This Row],[Targets from Proposal]],1)+IF(Table683[[#This Row],[Targets from legal acts]],2)</f>
        <v>#REF!</v>
      </c>
      <c r="H266" s="104">
        <v>0</v>
      </c>
      <c r="I266" s="104">
        <v>0</v>
      </c>
      <c r="J266" s="104">
        <v>1</v>
      </c>
      <c r="K266" s="104" t="s">
        <v>1401</v>
      </c>
      <c r="L266" s="431" t="s">
        <v>910</v>
      </c>
      <c r="M266" s="171"/>
      <c r="N266" s="363"/>
      <c r="AB266" s="10"/>
    </row>
    <row r="267" spans="1:64" ht="147" customHeight="1">
      <c r="A267" s="92" t="s">
        <v>792</v>
      </c>
      <c r="B267" s="93" t="s">
        <v>908</v>
      </c>
      <c r="C267" s="123" t="s">
        <v>895</v>
      </c>
      <c r="D267" s="261" t="s">
        <v>321</v>
      </c>
      <c r="E267" s="112">
        <v>2021</v>
      </c>
      <c r="F267" s="112">
        <v>0</v>
      </c>
      <c r="G267" s="112" t="e">
        <f>IF(Table683[[#This Row],[n]],1)*#REF!+IF(Table683[[#This Row],[Targets from Proposal]],1)+IF(Table683[[#This Row],[Targets from legal acts]],2)</f>
        <v>#REF!</v>
      </c>
      <c r="H267" s="112">
        <v>0</v>
      </c>
      <c r="I267" s="112">
        <v>0</v>
      </c>
      <c r="J267" s="112">
        <v>1</v>
      </c>
      <c r="K267" s="112" t="s">
        <v>1402</v>
      </c>
      <c r="L267" s="426" t="s">
        <v>909</v>
      </c>
      <c r="M267" s="209"/>
      <c r="N267" s="378"/>
      <c r="AB267" s="10"/>
    </row>
    <row r="268" spans="1:64" ht="147" customHeight="1">
      <c r="A268" s="92" t="s">
        <v>792</v>
      </c>
      <c r="B268" s="93" t="s">
        <v>164</v>
      </c>
      <c r="C268" s="118" t="s">
        <v>895</v>
      </c>
      <c r="D268" s="193" t="s">
        <v>321</v>
      </c>
      <c r="E268" s="119">
        <v>2021</v>
      </c>
      <c r="F268" s="119">
        <v>0</v>
      </c>
      <c r="G268" s="119" t="e">
        <f>IF(Table683[[#This Row],[n]],1)*#REF!+IF(Table683[[#This Row],[Targets from Proposal]],1)+IF(Table683[[#This Row],[Targets from legal acts]],2)</f>
        <v>#REF!</v>
      </c>
      <c r="H268" s="119">
        <v>0</v>
      </c>
      <c r="I268" s="119">
        <v>0</v>
      </c>
      <c r="J268" s="119">
        <v>1</v>
      </c>
      <c r="K268" s="119" t="s">
        <v>1403</v>
      </c>
      <c r="L268" s="430" t="s">
        <v>904</v>
      </c>
      <c r="M268" s="206"/>
      <c r="N268" s="371"/>
      <c r="AB268" s="10"/>
    </row>
    <row r="269" spans="1:64" ht="147" customHeight="1">
      <c r="A269" s="92" t="s">
        <v>792</v>
      </c>
      <c r="B269" s="93" t="s">
        <v>164</v>
      </c>
      <c r="C269" s="96" t="s">
        <v>895</v>
      </c>
      <c r="D269" s="176" t="s">
        <v>321</v>
      </c>
      <c r="E269" s="97">
        <v>2021</v>
      </c>
      <c r="F269" s="97">
        <v>0</v>
      </c>
      <c r="G269" s="97" t="e">
        <f>IF(Table683[[#This Row],[n]],1)*#REF!+IF(Table683[[#This Row],[Targets from Proposal]],1)+IF(Table683[[#This Row],[Targets from legal acts]],2)</f>
        <v>#REF!</v>
      </c>
      <c r="H269" s="97">
        <v>0</v>
      </c>
      <c r="I269" s="97">
        <v>0</v>
      </c>
      <c r="J269" s="97">
        <v>1</v>
      </c>
      <c r="K269" s="97" t="s">
        <v>1404</v>
      </c>
      <c r="L269" s="390" t="s">
        <v>902</v>
      </c>
      <c r="M269" s="165"/>
      <c r="N269" s="356"/>
      <c r="AB269" s="10"/>
    </row>
    <row r="270" spans="1:64" ht="147" customHeight="1" thickBot="1">
      <c r="A270" s="92" t="s">
        <v>792</v>
      </c>
      <c r="B270" s="108" t="s">
        <v>164</v>
      </c>
      <c r="C270" s="127" t="s">
        <v>895</v>
      </c>
      <c r="D270" s="262" t="s">
        <v>321</v>
      </c>
      <c r="E270" s="128">
        <v>2021</v>
      </c>
      <c r="F270" s="128">
        <v>0</v>
      </c>
      <c r="G270" s="128" t="e">
        <f>IF(Table683[[#This Row],[n]],1)*#REF!+IF(Table683[[#This Row],[Targets from Proposal]],1)+IF(Table683[[#This Row],[Targets from legal acts]],2)</f>
        <v>#REF!</v>
      </c>
      <c r="H270" s="128">
        <v>0</v>
      </c>
      <c r="I270" s="128">
        <v>0</v>
      </c>
      <c r="J270" s="128">
        <v>1</v>
      </c>
      <c r="K270" s="128" t="s">
        <v>1405</v>
      </c>
      <c r="L270" s="437" t="s">
        <v>900</v>
      </c>
      <c r="M270" s="290"/>
      <c r="N270" s="374"/>
      <c r="AB270" s="10"/>
    </row>
    <row r="271" spans="1:64" ht="147" customHeight="1">
      <c r="A271" s="92" t="s">
        <v>792</v>
      </c>
      <c r="B271" s="93" t="s">
        <v>164</v>
      </c>
      <c r="C271" s="118" t="s">
        <v>895</v>
      </c>
      <c r="D271" s="193" t="s">
        <v>321</v>
      </c>
      <c r="E271" s="119">
        <v>2021</v>
      </c>
      <c r="F271" s="119">
        <v>0</v>
      </c>
      <c r="G271" s="119" t="e">
        <f>IF(Table683[[#This Row],[n]],1)*#REF!+IF(Table683[[#This Row],[Targets from Proposal]],1)+IF(Table683[[#This Row],[Targets from legal acts]],2)</f>
        <v>#REF!</v>
      </c>
      <c r="H271" s="119">
        <v>0</v>
      </c>
      <c r="I271" s="119">
        <v>0</v>
      </c>
      <c r="J271" s="119">
        <v>1</v>
      </c>
      <c r="K271" s="119" t="s">
        <v>1406</v>
      </c>
      <c r="L271" s="430" t="s">
        <v>896</v>
      </c>
      <c r="M271" s="206"/>
      <c r="N271" s="371"/>
      <c r="AB271" s="10"/>
    </row>
    <row r="272" spans="1:64" ht="147" customHeight="1">
      <c r="A272" s="92" t="s">
        <v>792</v>
      </c>
      <c r="B272" s="93" t="s">
        <v>164</v>
      </c>
      <c r="C272" s="96" t="s">
        <v>891</v>
      </c>
      <c r="D272" s="149" t="s">
        <v>110</v>
      </c>
      <c r="E272" s="97">
        <v>2023</v>
      </c>
      <c r="F272" s="97"/>
      <c r="G272" s="97"/>
      <c r="H272" s="97"/>
      <c r="I272" s="97"/>
      <c r="J272" s="97"/>
      <c r="K272" s="97" t="s">
        <v>1407</v>
      </c>
      <c r="L272" s="390"/>
      <c r="M272" s="165"/>
      <c r="N272" s="356"/>
      <c r="AB272" s="10"/>
    </row>
    <row r="273" spans="1:64" ht="147" customHeight="1">
      <c r="A273" s="92" t="s">
        <v>792</v>
      </c>
      <c r="B273" s="100" t="s">
        <v>793</v>
      </c>
      <c r="C273" s="245" t="s">
        <v>794</v>
      </c>
      <c r="D273" s="195" t="s">
        <v>321</v>
      </c>
      <c r="E273" s="97">
        <v>2021</v>
      </c>
      <c r="F273" s="97">
        <v>0</v>
      </c>
      <c r="G273" s="97" t="e">
        <f>IF(Table683[[#This Row],[n]],1)*#REF!+IF(Table683[[#This Row],[Targets from Proposal]],1)+IF(Table683[[#This Row],[Targets from legal acts]],2)</f>
        <v>#REF!</v>
      </c>
      <c r="H273" s="97">
        <v>0</v>
      </c>
      <c r="I273" s="97">
        <v>0</v>
      </c>
      <c r="J273" s="97">
        <v>1</v>
      </c>
      <c r="K273" s="281" t="s">
        <v>1408</v>
      </c>
      <c r="L273" s="399" t="s">
        <v>2455</v>
      </c>
      <c r="M273" s="165" t="s">
        <v>2456</v>
      </c>
      <c r="N273" s="356" t="s">
        <v>2135</v>
      </c>
      <c r="AB273" s="10"/>
    </row>
    <row r="274" spans="1:64" ht="147" customHeight="1">
      <c r="A274" s="92" t="s">
        <v>792</v>
      </c>
      <c r="B274" s="100" t="s">
        <v>793</v>
      </c>
      <c r="C274" s="242" t="s">
        <v>794</v>
      </c>
      <c r="D274" s="255" t="s">
        <v>321</v>
      </c>
      <c r="E274" s="267">
        <v>2021</v>
      </c>
      <c r="F274" s="267">
        <v>0</v>
      </c>
      <c r="G274" s="267" t="e">
        <f>IF(Table683[[#This Row],[n]],1)*#REF!+IF(Table683[[#This Row],[Targets from Proposal]],1)+IF(Table683[[#This Row],[Targets from legal acts]],2)</f>
        <v>#REF!</v>
      </c>
      <c r="H274" s="267">
        <v>0</v>
      </c>
      <c r="I274" s="267">
        <v>0</v>
      </c>
      <c r="J274" s="267">
        <v>1</v>
      </c>
      <c r="K274" s="267" t="s">
        <v>1409</v>
      </c>
      <c r="L274" s="414" t="s">
        <v>890</v>
      </c>
      <c r="M274" s="293"/>
      <c r="N274" s="369"/>
      <c r="AB274" s="10"/>
    </row>
    <row r="275" spans="1:64" ht="147" customHeight="1" thickBot="1">
      <c r="A275" s="90" t="s">
        <v>1410</v>
      </c>
      <c r="B275" s="33" t="s">
        <v>599</v>
      </c>
      <c r="C275" s="247" t="s">
        <v>389</v>
      </c>
      <c r="D275" s="263" t="s">
        <v>101</v>
      </c>
      <c r="E275" s="268">
        <v>2022</v>
      </c>
      <c r="F275" s="268">
        <v>0</v>
      </c>
      <c r="G275" s="268" t="e">
        <f>IF(Table683[[#This Row],[n]],1)*#REF!+IF(Table683[[#This Row],[Targets from Proposal]],1)+IF(Table683[[#This Row],[Targets from legal acts]],2)</f>
        <v>#REF!</v>
      </c>
      <c r="H275" s="268">
        <v>0</v>
      </c>
      <c r="I275" s="268">
        <v>1</v>
      </c>
      <c r="J275" s="268">
        <v>1</v>
      </c>
      <c r="K275" s="268" t="s">
        <v>1411</v>
      </c>
      <c r="L275" s="438" t="s">
        <v>1412</v>
      </c>
      <c r="M275" s="329"/>
      <c r="N275" s="379"/>
      <c r="AB275" s="10"/>
    </row>
    <row r="276" spans="1:64" ht="147" customHeight="1">
      <c r="A276" s="90" t="s">
        <v>1410</v>
      </c>
      <c r="B276" s="20" t="s">
        <v>599</v>
      </c>
      <c r="C276" s="19" t="s">
        <v>389</v>
      </c>
      <c r="D276" s="147" t="s">
        <v>101</v>
      </c>
      <c r="E276" s="42">
        <v>2022</v>
      </c>
      <c r="F276" s="42">
        <v>0</v>
      </c>
      <c r="G276" s="42" t="e">
        <f>IF(Table683[[#This Row],[n]],1)*#REF!+IF(Table683[[#This Row],[Targets from Proposal]],1)+IF(Table683[[#This Row],[Targets from legal acts]],2)</f>
        <v>#REF!</v>
      </c>
      <c r="H276" s="42">
        <v>0</v>
      </c>
      <c r="I276" s="42">
        <v>1</v>
      </c>
      <c r="J276" s="42">
        <v>1</v>
      </c>
      <c r="K276" s="42" t="s">
        <v>1414</v>
      </c>
      <c r="L276" s="430" t="s">
        <v>1415</v>
      </c>
      <c r="M276" s="206"/>
      <c r="N276" s="354"/>
      <c r="AB276" s="10"/>
    </row>
    <row r="277" spans="1:64" ht="147" customHeight="1" thickBot="1">
      <c r="A277" s="91" t="s">
        <v>1410</v>
      </c>
      <c r="B277" s="60" t="s">
        <v>599</v>
      </c>
      <c r="C277" s="243" t="s">
        <v>389</v>
      </c>
      <c r="D277" s="256" t="s">
        <v>101</v>
      </c>
      <c r="E277" s="77">
        <v>2022</v>
      </c>
      <c r="F277" s="77">
        <v>0</v>
      </c>
      <c r="G277" s="77" t="e">
        <f>IF(Table683[[#This Row],[n]],1)*#REF!+IF(Table683[[#This Row],[Targets from Proposal]],1)+IF(Table683[[#This Row],[Targets from legal acts]],2)</f>
        <v>#REF!</v>
      </c>
      <c r="H277" s="77">
        <v>0</v>
      </c>
      <c r="I277" s="77">
        <v>1</v>
      </c>
      <c r="J277" s="77">
        <v>1</v>
      </c>
      <c r="K277" s="281" t="s">
        <v>1416</v>
      </c>
      <c r="L277" s="439" t="s">
        <v>1417</v>
      </c>
      <c r="M277" s="330"/>
      <c r="N277" s="380"/>
      <c r="AB277" s="10"/>
    </row>
    <row r="278" spans="1:64" ht="147" customHeight="1" thickTop="1" thickBot="1">
      <c r="A278" s="91" t="s">
        <v>1410</v>
      </c>
      <c r="B278" s="269"/>
      <c r="C278" s="224" t="s">
        <v>1420</v>
      </c>
      <c r="D278" s="142" t="s">
        <v>102</v>
      </c>
      <c r="E278" s="270">
        <v>2020</v>
      </c>
      <c r="F278" s="272">
        <v>1</v>
      </c>
      <c r="G278" s="272">
        <v>3</v>
      </c>
      <c r="H278" s="272">
        <v>1</v>
      </c>
      <c r="I278" s="272"/>
      <c r="J278" s="272">
        <v>1</v>
      </c>
      <c r="K278" s="272" t="s">
        <v>1421</v>
      </c>
      <c r="L278" s="398" t="s">
        <v>2459</v>
      </c>
      <c r="M278" s="286" t="s">
        <v>2460</v>
      </c>
      <c r="N278" s="342" t="s">
        <v>2132</v>
      </c>
      <c r="AB278" s="10"/>
    </row>
    <row r="279" spans="1:64" ht="147" customHeight="1" thickTop="1" thickBot="1">
      <c r="A279" s="91" t="s">
        <v>1410</v>
      </c>
      <c r="B279" s="269"/>
      <c r="C279" s="274" t="s">
        <v>1423</v>
      </c>
      <c r="D279" s="273" t="s">
        <v>101</v>
      </c>
      <c r="E279" s="270">
        <v>2008</v>
      </c>
      <c r="F279" s="272">
        <v>0</v>
      </c>
      <c r="G279" s="272">
        <v>3</v>
      </c>
      <c r="H279" s="272">
        <v>1</v>
      </c>
      <c r="I279" s="272">
        <v>0</v>
      </c>
      <c r="J279" s="272">
        <v>1</v>
      </c>
      <c r="K279" s="272" t="s">
        <v>1424</v>
      </c>
      <c r="L279" s="398" t="s">
        <v>1425</v>
      </c>
      <c r="M279" s="286" t="s">
        <v>2465</v>
      </c>
      <c r="N279" s="342" t="s">
        <v>2130</v>
      </c>
      <c r="AB279" s="10"/>
    </row>
    <row r="280" spans="1:64" ht="147" customHeight="1" thickTop="1">
      <c r="A280" s="90" t="s">
        <v>1410</v>
      </c>
      <c r="B280" s="20" t="s">
        <v>1426</v>
      </c>
      <c r="C280" s="34" t="s">
        <v>1427</v>
      </c>
      <c r="D280" s="139" t="s">
        <v>1428</v>
      </c>
      <c r="E280" s="37">
        <v>2022</v>
      </c>
      <c r="F280" s="37"/>
      <c r="G280" s="37"/>
      <c r="H280" s="37"/>
      <c r="I280" s="37"/>
      <c r="J280" s="37"/>
      <c r="K280" s="37" t="s">
        <v>1429</v>
      </c>
      <c r="L280" s="461" t="s">
        <v>2461</v>
      </c>
      <c r="M280" s="208" t="s">
        <v>2462</v>
      </c>
      <c r="N280" s="344" t="s">
        <v>2132</v>
      </c>
      <c r="AB280" s="10"/>
    </row>
    <row r="281" spans="1:64" ht="147" customHeight="1" thickBot="1">
      <c r="A281" s="90" t="s">
        <v>1410</v>
      </c>
      <c r="B281" s="33" t="s">
        <v>1426</v>
      </c>
      <c r="C281" s="85" t="s">
        <v>794</v>
      </c>
      <c r="D281" s="196" t="s">
        <v>321</v>
      </c>
      <c r="E281" s="56">
        <v>2021</v>
      </c>
      <c r="F281" s="56">
        <v>0</v>
      </c>
      <c r="G281" s="56" t="e">
        <f>IF(Table683[[#This Row],[n]],1)*#REF!+IF(Table683[[#This Row],[Targets from Proposal]],1)+IF(Table683[[#This Row],[Targets from legal acts]],2)</f>
        <v>#REF!</v>
      </c>
      <c r="H281" s="56">
        <v>0</v>
      </c>
      <c r="I281" s="56">
        <v>0</v>
      </c>
      <c r="J281" s="56"/>
      <c r="K281" s="56" t="s">
        <v>1430</v>
      </c>
      <c r="L281" s="431" t="s">
        <v>1431</v>
      </c>
      <c r="M281" s="171"/>
      <c r="N281" s="362"/>
      <c r="AB281" s="10"/>
    </row>
    <row r="282" spans="1:64" ht="147" customHeight="1">
      <c r="A282" s="90" t="s">
        <v>1410</v>
      </c>
      <c r="B282" s="20" t="s">
        <v>1432</v>
      </c>
      <c r="C282" s="67" t="s">
        <v>1433</v>
      </c>
      <c r="D282" s="138" t="s">
        <v>110</v>
      </c>
      <c r="E282" s="71">
        <v>2022</v>
      </c>
      <c r="F282" s="71"/>
      <c r="G282" s="37"/>
      <c r="H282" s="71"/>
      <c r="I282" s="71"/>
      <c r="J282" s="71"/>
      <c r="K282" s="71" t="s">
        <v>1434</v>
      </c>
      <c r="L282" s="464" t="s">
        <v>2463</v>
      </c>
      <c r="M282" s="210" t="s">
        <v>2464</v>
      </c>
      <c r="N282" s="343" t="s">
        <v>2132</v>
      </c>
      <c r="AB282" s="10"/>
    </row>
    <row r="283" spans="1:64" ht="147" customHeight="1" thickBot="1">
      <c r="A283" s="90" t="s">
        <v>1410</v>
      </c>
      <c r="B283" s="33" t="s">
        <v>1432</v>
      </c>
      <c r="C283" s="36" t="s">
        <v>1435</v>
      </c>
      <c r="D283" s="137" t="s">
        <v>101</v>
      </c>
      <c r="E283" s="56">
        <v>2022</v>
      </c>
      <c r="F283" s="56"/>
      <c r="G283" s="37"/>
      <c r="H283" s="56"/>
      <c r="I283" s="56"/>
      <c r="J283" s="56"/>
      <c r="K283" s="56" t="s">
        <v>1436</v>
      </c>
      <c r="L283" s="405" t="s">
        <v>2466</v>
      </c>
      <c r="M283" s="171" t="s">
        <v>2467</v>
      </c>
      <c r="N283" s="362" t="s">
        <v>2130</v>
      </c>
      <c r="AB283" s="10"/>
    </row>
    <row r="284" spans="1:64" ht="147" customHeight="1">
      <c r="A284" s="90" t="s">
        <v>1410</v>
      </c>
      <c r="B284" s="20" t="s">
        <v>793</v>
      </c>
      <c r="C284" s="86" t="s">
        <v>1437</v>
      </c>
      <c r="D284" s="197" t="s">
        <v>321</v>
      </c>
      <c r="E284" s="41">
        <v>2021</v>
      </c>
      <c r="F284" s="41">
        <v>0</v>
      </c>
      <c r="G284" s="41" t="e">
        <f>IF(Table683[[#This Row],[n]],1)*#REF!+IF(Table683[[#This Row],[Targets from Proposal]],1)+IF(Table683[[#This Row],[Targets from legal acts]],2)</f>
        <v>#REF!</v>
      </c>
      <c r="H284" s="41">
        <v>0</v>
      </c>
      <c r="I284" s="41">
        <v>0</v>
      </c>
      <c r="J284" s="41">
        <v>1</v>
      </c>
      <c r="K284" s="41" t="s">
        <v>1438</v>
      </c>
      <c r="L284" s="466" t="s">
        <v>2480</v>
      </c>
      <c r="M284" s="331" t="s">
        <v>2482</v>
      </c>
      <c r="N284" s="365" t="s">
        <v>2130</v>
      </c>
      <c r="AB284" s="10"/>
    </row>
    <row r="285" spans="1:64" ht="147" customHeight="1">
      <c r="A285" s="90" t="s">
        <v>1410</v>
      </c>
      <c r="B285" s="54" t="s">
        <v>793</v>
      </c>
      <c r="C285" s="86" t="s">
        <v>1437</v>
      </c>
      <c r="D285" s="198" t="s">
        <v>321</v>
      </c>
      <c r="E285" s="84">
        <v>2021</v>
      </c>
      <c r="F285" s="84">
        <v>0</v>
      </c>
      <c r="G285" s="84" t="e">
        <f>IF(Table683[[#This Row],[n]],1)*#REF!+IF(Table683[[#This Row],[Targets from Proposal]],1)+IF(Table683[[#This Row],[Targets from legal acts]],2)</f>
        <v>#REF!</v>
      </c>
      <c r="H285" s="84">
        <v>0</v>
      </c>
      <c r="I285" s="84">
        <v>0</v>
      </c>
      <c r="J285" s="84">
        <v>1</v>
      </c>
      <c r="K285" s="84" t="s">
        <v>1439</v>
      </c>
      <c r="L285" s="399" t="s">
        <v>2481</v>
      </c>
      <c r="M285" s="319" t="s">
        <v>2483</v>
      </c>
      <c r="N285" s="348" t="s">
        <v>2127</v>
      </c>
      <c r="AB285" s="10"/>
    </row>
    <row r="286" spans="1:64" ht="147" customHeight="1">
      <c r="A286" s="90" t="s">
        <v>1410</v>
      </c>
      <c r="B286" s="54" t="s">
        <v>793</v>
      </c>
      <c r="C286" s="86" t="s">
        <v>1437</v>
      </c>
      <c r="D286" s="172" t="s">
        <v>321</v>
      </c>
      <c r="E286" s="55">
        <v>2021</v>
      </c>
      <c r="F286" s="55"/>
      <c r="G286" s="55"/>
      <c r="H286" s="55"/>
      <c r="I286" s="55"/>
      <c r="J286" s="55"/>
      <c r="K286" s="55" t="s">
        <v>1440</v>
      </c>
      <c r="L286" s="424" t="s">
        <v>2171</v>
      </c>
      <c r="M286" s="332"/>
      <c r="N286" s="348"/>
      <c r="AB286" s="10"/>
    </row>
    <row r="287" spans="1:64" s="12" customFormat="1" ht="147" customHeight="1" thickBot="1">
      <c r="A287" s="90" t="s">
        <v>1410</v>
      </c>
      <c r="B287" s="54" t="s">
        <v>793</v>
      </c>
      <c r="C287" s="86" t="s">
        <v>1437</v>
      </c>
      <c r="D287" s="172" t="s">
        <v>321</v>
      </c>
      <c r="E287" s="55">
        <v>2021</v>
      </c>
      <c r="F287" s="55">
        <v>0</v>
      </c>
      <c r="G287" s="55" t="e">
        <f>IF(Table683[[#This Row],[n]],1)*#REF!+IF(Table683[[#This Row],[Targets from Proposal]],1)+IF(Table683[[#This Row],[Targets from legal acts]],2)</f>
        <v>#REF!</v>
      </c>
      <c r="H287" s="55">
        <v>0</v>
      </c>
      <c r="I287" s="55">
        <v>0</v>
      </c>
      <c r="J287" s="55">
        <v>1</v>
      </c>
      <c r="K287" s="55" t="s">
        <v>1441</v>
      </c>
      <c r="L287" s="399" t="s">
        <v>2470</v>
      </c>
      <c r="M287" s="165" t="s">
        <v>2471</v>
      </c>
      <c r="N287" s="348" t="s">
        <v>2130</v>
      </c>
      <c r="O287" s="10"/>
      <c r="P287" s="10"/>
      <c r="Q287" s="10"/>
      <c r="R287" s="10"/>
      <c r="S287" s="10"/>
      <c r="T287" s="10"/>
      <c r="U287" s="10"/>
      <c r="V287" s="10"/>
      <c r="W287" s="10"/>
      <c r="X287" s="10"/>
      <c r="Y287" s="10"/>
      <c r="Z287" s="10"/>
      <c r="AA287" s="10"/>
      <c r="AB287" s="10"/>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row>
    <row r="288" spans="1:64" ht="147" customHeight="1">
      <c r="A288" s="90" t="s">
        <v>1410</v>
      </c>
      <c r="B288" s="54" t="s">
        <v>793</v>
      </c>
      <c r="C288" s="86" t="s">
        <v>1437</v>
      </c>
      <c r="D288" s="172" t="s">
        <v>321</v>
      </c>
      <c r="E288" s="55">
        <v>2021</v>
      </c>
      <c r="F288" s="55">
        <v>0</v>
      </c>
      <c r="G288" s="55" t="e">
        <f>IF(Table683[[#This Row],[n]],1)*#REF!+IF(Table683[[#This Row],[Targets from Proposal]],1)+IF(Table683[[#This Row],[Targets from legal acts]],2)</f>
        <v>#REF!</v>
      </c>
      <c r="H288" s="55">
        <v>0</v>
      </c>
      <c r="I288" s="55">
        <v>0</v>
      </c>
      <c r="J288" s="55">
        <v>1</v>
      </c>
      <c r="K288" s="55" t="s">
        <v>1445</v>
      </c>
      <c r="L288" s="399" t="s">
        <v>2472</v>
      </c>
      <c r="M288" s="165" t="s">
        <v>2474</v>
      </c>
      <c r="N288" s="348" t="s">
        <v>2127</v>
      </c>
      <c r="AB288" s="10"/>
    </row>
    <row r="289" spans="1:28" ht="147" customHeight="1">
      <c r="A289" s="90" t="s">
        <v>1410</v>
      </c>
      <c r="B289" s="54" t="s">
        <v>793</v>
      </c>
      <c r="C289" s="86" t="s">
        <v>1437</v>
      </c>
      <c r="D289" s="172" t="s">
        <v>321</v>
      </c>
      <c r="E289" s="55">
        <v>2021</v>
      </c>
      <c r="F289" s="55">
        <v>0</v>
      </c>
      <c r="G289" s="55" t="e">
        <f>IF(Table683[[#This Row],[n]],1)*#REF!+IF(Table683[[#This Row],[Targets from Proposal]],1)+IF(Table683[[#This Row],[Targets from legal acts]],2)</f>
        <v>#REF!</v>
      </c>
      <c r="H289" s="55">
        <v>0</v>
      </c>
      <c r="I289" s="55">
        <v>0</v>
      </c>
      <c r="J289" s="55">
        <v>1</v>
      </c>
      <c r="K289" s="55" t="s">
        <v>1448</v>
      </c>
      <c r="L289" s="399" t="s">
        <v>2473</v>
      </c>
      <c r="M289" s="165" t="s">
        <v>2475</v>
      </c>
      <c r="N289" s="348" t="s">
        <v>2132</v>
      </c>
      <c r="AB289" s="10"/>
    </row>
    <row r="290" spans="1:28" ht="147" customHeight="1">
      <c r="A290" s="90" t="s">
        <v>1410</v>
      </c>
      <c r="B290" s="54" t="s">
        <v>793</v>
      </c>
      <c r="C290" s="86" t="s">
        <v>1437</v>
      </c>
      <c r="D290" s="172" t="s">
        <v>321</v>
      </c>
      <c r="E290" s="55">
        <v>2021</v>
      </c>
      <c r="F290" s="55">
        <v>0</v>
      </c>
      <c r="G290" s="55" t="e">
        <f>IF(Table683[[#This Row],[n]],1)*#REF!+IF(Table683[[#This Row],[Targets from Proposal]],1)+IF(Table683[[#This Row],[Targets from legal acts]],2)</f>
        <v>#REF!</v>
      </c>
      <c r="H290" s="55">
        <v>0</v>
      </c>
      <c r="I290" s="55">
        <v>0</v>
      </c>
      <c r="J290" s="55">
        <v>1</v>
      </c>
      <c r="K290" s="55" t="s">
        <v>1450</v>
      </c>
      <c r="L290" s="399" t="s">
        <v>2476</v>
      </c>
      <c r="M290" s="165" t="s">
        <v>2477</v>
      </c>
      <c r="N290" s="348" t="s">
        <v>2130</v>
      </c>
      <c r="AB290" s="10"/>
    </row>
    <row r="291" spans="1:28" ht="147" customHeight="1">
      <c r="A291" s="90" t="s">
        <v>1410</v>
      </c>
      <c r="B291" s="54" t="s">
        <v>793</v>
      </c>
      <c r="C291" s="86" t="s">
        <v>1437</v>
      </c>
      <c r="D291" s="172" t="s">
        <v>321</v>
      </c>
      <c r="E291" s="55">
        <v>2021</v>
      </c>
      <c r="F291" s="55">
        <v>0</v>
      </c>
      <c r="G291" s="55" t="e">
        <f>IF(Table683[[#This Row],[n]],1)*#REF!+IF(Table683[[#This Row],[Targets from Proposal]],1)+IF(Table683[[#This Row],[Targets from legal acts]],2)</f>
        <v>#REF!</v>
      </c>
      <c r="H291" s="55">
        <v>0</v>
      </c>
      <c r="I291" s="55">
        <v>0</v>
      </c>
      <c r="J291" s="55">
        <v>1</v>
      </c>
      <c r="K291" s="55" t="s">
        <v>1453</v>
      </c>
      <c r="L291" s="399" t="s">
        <v>2478</v>
      </c>
      <c r="M291" s="165" t="s">
        <v>2479</v>
      </c>
      <c r="N291" s="348" t="s">
        <v>2127</v>
      </c>
      <c r="AB291" s="10"/>
    </row>
    <row r="292" spans="1:28" ht="147" customHeight="1">
      <c r="A292" s="90" t="s">
        <v>1410</v>
      </c>
      <c r="B292" s="54" t="s">
        <v>793</v>
      </c>
      <c r="C292" s="86" t="s">
        <v>1437</v>
      </c>
      <c r="D292" s="177" t="s">
        <v>321</v>
      </c>
      <c r="E292" s="76">
        <v>2021</v>
      </c>
      <c r="F292" s="76">
        <v>0</v>
      </c>
      <c r="G292" s="76"/>
      <c r="H292" s="76"/>
      <c r="I292" s="76"/>
      <c r="J292" s="76"/>
      <c r="K292" s="76" t="s">
        <v>1457</v>
      </c>
      <c r="L292" s="440" t="s">
        <v>1458</v>
      </c>
      <c r="M292" s="333"/>
      <c r="N292" s="355"/>
      <c r="AB292" s="10"/>
    </row>
    <row r="293" spans="1:28" ht="147" customHeight="1">
      <c r="A293" s="90" t="s">
        <v>1410</v>
      </c>
      <c r="B293" s="54" t="s">
        <v>793</v>
      </c>
      <c r="C293" s="87" t="s">
        <v>794</v>
      </c>
      <c r="D293" s="199" t="s">
        <v>321</v>
      </c>
      <c r="E293" s="78">
        <v>2021</v>
      </c>
      <c r="F293" s="272">
        <v>0</v>
      </c>
      <c r="G293" s="78" t="e">
        <f>IF(Table683[[#This Row],[n]],1)*#REF!+IF(Table683[[#This Row],[Targets from Proposal]],1)+IF(Table683[[#This Row],[Targets from legal acts]],2)</f>
        <v>#REF!</v>
      </c>
      <c r="H293" s="78">
        <v>0</v>
      </c>
      <c r="I293" s="78">
        <v>0</v>
      </c>
      <c r="J293" s="78">
        <v>1</v>
      </c>
      <c r="K293" s="78" t="s">
        <v>1461</v>
      </c>
      <c r="L293" s="391" t="s">
        <v>2172</v>
      </c>
      <c r="M293" s="304"/>
      <c r="N293" s="342"/>
      <c r="AB293" s="10"/>
    </row>
    <row r="294" spans="1:28" ht="147" customHeight="1">
      <c r="A294" s="90" t="s">
        <v>1410</v>
      </c>
      <c r="B294" s="20" t="s">
        <v>793</v>
      </c>
      <c r="C294" s="22" t="s">
        <v>794</v>
      </c>
      <c r="D294" s="175" t="s">
        <v>321</v>
      </c>
      <c r="E294" s="73">
        <v>2021</v>
      </c>
      <c r="F294" s="73">
        <v>0</v>
      </c>
      <c r="G294" s="73" t="e">
        <f>IF(Table683[[#This Row],[n]],1)*#REF!+IF(Table683[[#This Row],[Targets from Proposal]],1)+IF(Table683[[#This Row],[Targets from legal acts]],2)</f>
        <v>#REF!</v>
      </c>
      <c r="H294" s="73">
        <v>0</v>
      </c>
      <c r="I294" s="73">
        <v>0</v>
      </c>
      <c r="J294" s="73">
        <v>1</v>
      </c>
      <c r="K294" s="73" t="s">
        <v>1462</v>
      </c>
      <c r="L294" s="408" t="s">
        <v>1463</v>
      </c>
      <c r="M294" s="49" t="s">
        <v>2484</v>
      </c>
      <c r="N294" s="347" t="s">
        <v>2127</v>
      </c>
      <c r="AB294" s="10"/>
    </row>
    <row r="295" spans="1:28" ht="147" customHeight="1">
      <c r="A295" s="90" t="s">
        <v>1410</v>
      </c>
      <c r="B295" s="54" t="s">
        <v>793</v>
      </c>
      <c r="C295" s="34" t="s">
        <v>857</v>
      </c>
      <c r="D295" s="178" t="s">
        <v>321</v>
      </c>
      <c r="E295" s="37">
        <v>2020</v>
      </c>
      <c r="F295" s="37">
        <v>0</v>
      </c>
      <c r="G295" s="37" t="e">
        <f>IF(Table683[[#This Row],[n]],1)*#REF!+IF(Table683[[#This Row],[Targets from Proposal]],1)+IF(Table683[[#This Row],[Targets from legal acts]],2)</f>
        <v>#REF!</v>
      </c>
      <c r="H295" s="37">
        <v>0</v>
      </c>
      <c r="I295" s="37">
        <v>0</v>
      </c>
      <c r="J295" s="37">
        <v>1</v>
      </c>
      <c r="K295" s="281" t="s">
        <v>1466</v>
      </c>
      <c r="L295" s="407" t="s">
        <v>2173</v>
      </c>
      <c r="M295" s="324"/>
      <c r="N295" s="344"/>
      <c r="AB295" s="10"/>
    </row>
    <row r="296" spans="1:28" ht="147" customHeight="1">
      <c r="A296" s="90" t="s">
        <v>1410</v>
      </c>
      <c r="B296" s="20" t="s">
        <v>793</v>
      </c>
      <c r="C296" s="224" t="s">
        <v>1467</v>
      </c>
      <c r="D296" s="142" t="s">
        <v>101</v>
      </c>
      <c r="E296" s="270">
        <v>2022</v>
      </c>
      <c r="F296" s="271">
        <v>0</v>
      </c>
      <c r="G296" s="271">
        <v>2</v>
      </c>
      <c r="H296" s="271">
        <v>0</v>
      </c>
      <c r="I296" s="271">
        <v>1</v>
      </c>
      <c r="J296" s="271">
        <v>1</v>
      </c>
      <c r="K296" s="271" t="s">
        <v>1468</v>
      </c>
      <c r="L296" s="430" t="s">
        <v>1469</v>
      </c>
      <c r="M296" s="294"/>
      <c r="N296" s="342"/>
      <c r="AB296" s="10"/>
    </row>
    <row r="297" spans="1:28" ht="147" customHeight="1">
      <c r="A297" s="90" t="s">
        <v>1410</v>
      </c>
      <c r="B297" s="20" t="s">
        <v>793</v>
      </c>
      <c r="C297" s="25" t="s">
        <v>389</v>
      </c>
      <c r="D297" s="142" t="s">
        <v>101</v>
      </c>
      <c r="E297" s="55">
        <v>2022</v>
      </c>
      <c r="F297" s="55">
        <v>0</v>
      </c>
      <c r="G297" s="55" t="e">
        <f>IF(Table683[[#This Row],[n]],1)*#REF!+IF(Table683[[#This Row],[Targets from Proposal]],1)+IF(Table683[[#This Row],[Targets from legal acts]],2)</f>
        <v>#REF!</v>
      </c>
      <c r="H297" s="55">
        <v>0</v>
      </c>
      <c r="I297" s="55">
        <v>1</v>
      </c>
      <c r="J297" s="55">
        <v>1</v>
      </c>
      <c r="K297" s="55" t="s">
        <v>1470</v>
      </c>
      <c r="L297" s="390" t="s">
        <v>2174</v>
      </c>
      <c r="M297" s="306"/>
      <c r="N297" s="348"/>
      <c r="AB297" s="10"/>
    </row>
    <row r="298" spans="1:28" ht="147" customHeight="1">
      <c r="A298" s="90" t="s">
        <v>1410</v>
      </c>
      <c r="B298" s="54" t="s">
        <v>793</v>
      </c>
      <c r="C298" s="25" t="s">
        <v>389</v>
      </c>
      <c r="D298" s="142" t="s">
        <v>101</v>
      </c>
      <c r="E298" s="55">
        <v>2022</v>
      </c>
      <c r="F298" s="55">
        <v>0</v>
      </c>
      <c r="G298" s="55" t="e">
        <f>IF(Table683[[#This Row],[n]],1)*#REF!+IF(Table683[[#This Row],[Targets from Proposal]],1)+IF(Table683[[#This Row],[Targets from legal acts]],2)</f>
        <v>#REF!</v>
      </c>
      <c r="H298" s="55">
        <v>0</v>
      </c>
      <c r="I298" s="55">
        <v>1</v>
      </c>
      <c r="J298" s="55">
        <v>1</v>
      </c>
      <c r="K298" s="55" t="s">
        <v>1471</v>
      </c>
      <c r="L298" s="390" t="s">
        <v>2175</v>
      </c>
      <c r="M298" s="306"/>
      <c r="N298" s="348"/>
      <c r="AB298" s="10"/>
    </row>
    <row r="299" spans="1:28" ht="147" customHeight="1">
      <c r="A299" s="90" t="s">
        <v>1410</v>
      </c>
      <c r="B299" s="54" t="s">
        <v>793</v>
      </c>
      <c r="C299" s="25" t="s">
        <v>1472</v>
      </c>
      <c r="D299" s="142" t="s">
        <v>101</v>
      </c>
      <c r="E299" s="55">
        <v>2022</v>
      </c>
      <c r="F299" s="55"/>
      <c r="G299" s="72"/>
      <c r="H299" s="55"/>
      <c r="I299" s="55"/>
      <c r="J299" s="55"/>
      <c r="K299" s="55" t="s">
        <v>1473</v>
      </c>
      <c r="L299" s="465" t="s">
        <v>2468</v>
      </c>
      <c r="M299" s="334" t="s">
        <v>2469</v>
      </c>
      <c r="N299" s="381" t="s">
        <v>2132</v>
      </c>
      <c r="AB299" s="10"/>
    </row>
    <row r="300" spans="1:28" ht="147" customHeight="1">
      <c r="C300" s="19"/>
      <c r="D300" s="164"/>
      <c r="E300" s="35"/>
      <c r="K300" s="42"/>
      <c r="L300" s="436"/>
      <c r="N300" s="382"/>
      <c r="AB300" s="10"/>
    </row>
    <row r="301" spans="1:28" ht="147" customHeight="1">
      <c r="D301" s="147"/>
      <c r="K301" s="42"/>
      <c r="L301" s="441"/>
      <c r="N301" s="383"/>
      <c r="AB301" s="10"/>
    </row>
    <row r="302" spans="1:28" ht="147" customHeight="1">
      <c r="D302" s="147"/>
      <c r="K302" s="42"/>
      <c r="L302" s="441"/>
      <c r="N302" s="383"/>
      <c r="AB302" s="10"/>
    </row>
    <row r="303" spans="1:28" ht="147" customHeight="1">
      <c r="D303" s="147"/>
      <c r="K303" s="42"/>
      <c r="L303" s="441"/>
      <c r="N303" s="383"/>
      <c r="AB303" s="10"/>
    </row>
    <row r="304" spans="1:28" ht="147" customHeight="1">
      <c r="C304" s="19"/>
      <c r="D304" s="164"/>
      <c r="E304" s="35"/>
      <c r="K304" s="42"/>
      <c r="L304" s="389"/>
      <c r="M304" s="59"/>
      <c r="N304" s="346"/>
      <c r="AB304" s="10"/>
    </row>
    <row r="305" spans="3:28" ht="147" customHeight="1">
      <c r="C305" s="19"/>
      <c r="D305" s="164"/>
      <c r="E305" s="35"/>
      <c r="K305" s="42"/>
      <c r="L305" s="389"/>
      <c r="M305" s="59"/>
      <c r="N305" s="346"/>
      <c r="AB305" s="10"/>
    </row>
    <row r="306" spans="3:28" ht="147" customHeight="1">
      <c r="D306" s="147"/>
      <c r="K306" s="42"/>
      <c r="L306" s="441"/>
      <c r="N306" s="383"/>
      <c r="AB306" s="10"/>
    </row>
    <row r="307" spans="3:28" ht="147" customHeight="1">
      <c r="D307" s="147"/>
      <c r="K307" s="42"/>
      <c r="L307" s="441"/>
      <c r="N307" s="383"/>
      <c r="AB307" s="10"/>
    </row>
    <row r="308" spans="3:28" ht="147" customHeight="1">
      <c r="D308" s="147"/>
      <c r="K308" s="42"/>
      <c r="L308" s="441"/>
      <c r="N308" s="383"/>
      <c r="AB308" s="10"/>
    </row>
    <row r="309" spans="3:28" ht="147" customHeight="1">
      <c r="D309" s="147"/>
      <c r="K309" s="42"/>
      <c r="L309" s="441"/>
      <c r="N309" s="383"/>
      <c r="AB309" s="10"/>
    </row>
    <row r="310" spans="3:28" ht="147" customHeight="1">
      <c r="F310" s="11"/>
      <c r="K310" s="276" t="s">
        <v>1474</v>
      </c>
      <c r="L310" s="442"/>
      <c r="N310" s="384"/>
    </row>
    <row r="311" spans="3:28" ht="147" customHeight="1">
      <c r="D311" s="200"/>
      <c r="K311" s="275">
        <v>258</v>
      </c>
      <c r="L311" s="443"/>
      <c r="M311" s="335"/>
      <c r="N311" s="385"/>
    </row>
    <row r="312" spans="3:28" ht="147" customHeight="1">
      <c r="F312" s="135"/>
      <c r="G312" s="135"/>
      <c r="H312" s="135"/>
      <c r="I312" s="135"/>
      <c r="L312" s="442"/>
      <c r="N312" s="386"/>
    </row>
    <row r="313" spans="3:28" ht="147" customHeight="1">
      <c r="D313" s="174" t="s">
        <v>1475</v>
      </c>
      <c r="E313" s="42" t="e">
        <f>SUM(#REF!)</f>
        <v>#REF!</v>
      </c>
      <c r="F313" s="135" t="e">
        <f>E313/$F$315</f>
        <v>#REF!</v>
      </c>
      <c r="G313" s="135"/>
      <c r="H313" s="135"/>
      <c r="I313" s="135"/>
    </row>
    <row r="315" spans="3:28" ht="147" customHeight="1">
      <c r="D315" s="174" t="s">
        <v>1476</v>
      </c>
      <c r="F315" s="42">
        <f>SUM(J3:J307)</f>
        <v>231</v>
      </c>
    </row>
    <row r="317" spans="3:28" ht="147" customHeight="1">
      <c r="D317" s="211" t="s">
        <v>243</v>
      </c>
      <c r="E317" s="212" t="s">
        <v>1477</v>
      </c>
      <c r="F317" s="213"/>
    </row>
    <row r="318" spans="3:28" ht="147" customHeight="1">
      <c r="D318" s="214" t="s">
        <v>1478</v>
      </c>
      <c r="E318" s="213">
        <f>E323</f>
        <v>78</v>
      </c>
      <c r="F318" s="215" t="e">
        <f>E318/$E$321</f>
        <v>#REF!</v>
      </c>
      <c r="G318" s="135"/>
      <c r="H318" s="135"/>
      <c r="I318" s="135"/>
    </row>
    <row r="319" spans="3:28" ht="147" customHeight="1">
      <c r="D319" s="214" t="s">
        <v>1479</v>
      </c>
      <c r="E319" s="213" t="e">
        <f>E313-E323</f>
        <v>#REF!</v>
      </c>
      <c r="F319" s="215" t="e">
        <f>E319/$E$321</f>
        <v>#REF!</v>
      </c>
    </row>
    <row r="320" spans="3:28" ht="147" customHeight="1">
      <c r="D320" s="214" t="s">
        <v>1480</v>
      </c>
      <c r="E320" s="213" t="e">
        <f>F315-E313</f>
        <v>#REF!</v>
      </c>
      <c r="F320" s="215" t="e">
        <f>E320/$E$321</f>
        <v>#REF!</v>
      </c>
    </row>
    <row r="321" spans="4:9" ht="147" customHeight="1">
      <c r="D321" s="211" t="s">
        <v>1481</v>
      </c>
      <c r="E321" s="213" t="e">
        <f>SUM(E318:E320)</f>
        <v>#REF!</v>
      </c>
      <c r="F321" s="215" t="e">
        <f>E321/$E$321</f>
        <v>#REF!</v>
      </c>
    </row>
    <row r="322" spans="4:9" ht="147" customHeight="1">
      <c r="H322" s="42" t="s">
        <v>1482</v>
      </c>
    </row>
    <row r="323" spans="4:9" ht="147" customHeight="1">
      <c r="D323" s="174" t="s">
        <v>1483</v>
      </c>
      <c r="E323" s="42">
        <f>SUM(H3:H301)</f>
        <v>78</v>
      </c>
      <c r="F323" s="135">
        <f>E323/$E$326</f>
        <v>0.33766233766233766</v>
      </c>
      <c r="H323" s="42">
        <f>E323</f>
        <v>78</v>
      </c>
      <c r="I323" s="135">
        <f>H323/E323</f>
        <v>1</v>
      </c>
    </row>
    <row r="324" spans="4:9" ht="147" customHeight="1">
      <c r="D324" s="174" t="s">
        <v>1484</v>
      </c>
      <c r="E324" s="42">
        <f>SUM(I3:I301)</f>
        <v>41</v>
      </c>
      <c r="F324" s="135">
        <f t="shared" ref="F324:F326" si="0">E324/$E$326</f>
        <v>0.1774891774891775</v>
      </c>
      <c r="H324" s="42" t="e">
        <f>SUMPRODUCT(I3:I301,#REF!)</f>
        <v>#REF!</v>
      </c>
      <c r="I324" s="223" t="e">
        <f>H324/E324</f>
        <v>#REF!</v>
      </c>
    </row>
    <row r="325" spans="4:9" ht="147" customHeight="1">
      <c r="D325" s="174" t="s">
        <v>1485</v>
      </c>
      <c r="E325" s="42">
        <f>F315-E323-E324</f>
        <v>112</v>
      </c>
      <c r="F325" s="135">
        <f t="shared" si="0"/>
        <v>0.48484848484848486</v>
      </c>
      <c r="H325" s="42" t="e">
        <f>E313-H324-H323</f>
        <v>#REF!</v>
      </c>
      <c r="I325" s="135" t="e">
        <f>H325/E325</f>
        <v>#REF!</v>
      </c>
    </row>
    <row r="326" spans="4:9" ht="147" customHeight="1">
      <c r="D326" s="174" t="s">
        <v>1481</v>
      </c>
      <c r="E326" s="42">
        <f>SUM(E323:E325)</f>
        <v>231</v>
      </c>
      <c r="F326" s="135">
        <f t="shared" si="0"/>
        <v>1</v>
      </c>
      <c r="H326" s="42" t="e">
        <f>SUM(H323:H325)</f>
        <v>#REF!</v>
      </c>
      <c r="I326" s="135" t="e">
        <f>H326/E326</f>
        <v>#REF!</v>
      </c>
    </row>
    <row r="328" spans="4:9" ht="147" customHeight="1">
      <c r="D328" s="236" t="s">
        <v>1486</v>
      </c>
      <c r="E328" s="237"/>
      <c r="F328" s="237"/>
    </row>
    <row r="329" spans="4:9" ht="147" customHeight="1">
      <c r="D329" s="236" t="s">
        <v>1483</v>
      </c>
      <c r="E329" s="237">
        <f>E323</f>
        <v>78</v>
      </c>
      <c r="F329" s="238" t="e">
        <f>E329/$E$332</f>
        <v>#REF!</v>
      </c>
    </row>
    <row r="330" spans="4:9" ht="147" customHeight="1">
      <c r="D330" s="236" t="s">
        <v>1484</v>
      </c>
      <c r="E330" s="237">
        <f>E324</f>
        <v>41</v>
      </c>
      <c r="F330" s="238" t="e">
        <f t="shared" ref="F330:F332" si="1">E330/$E$332</f>
        <v>#REF!</v>
      </c>
    </row>
    <row r="331" spans="4:9" ht="147" customHeight="1">
      <c r="D331" s="236" t="s">
        <v>1487</v>
      </c>
      <c r="E331" s="237" t="e">
        <f>H325</f>
        <v>#REF!</v>
      </c>
      <c r="F331" s="238" t="e">
        <f t="shared" si="1"/>
        <v>#REF!</v>
      </c>
    </row>
    <row r="332" spans="4:9" ht="147" customHeight="1">
      <c r="D332" s="236" t="s">
        <v>1488</v>
      </c>
      <c r="E332" s="237" t="e">
        <f>SUM(E329:E331)</f>
        <v>#REF!</v>
      </c>
      <c r="F332" s="238" t="e">
        <f t="shared" si="1"/>
        <v>#REF!</v>
      </c>
    </row>
  </sheetData>
  <mergeCells count="2">
    <mergeCell ref="C1:E1"/>
    <mergeCell ref="K1:L1"/>
  </mergeCells>
  <phoneticPr fontId="50" type="noConversion"/>
  <conditionalFormatting sqref="N28">
    <cfRule type="iconSet" priority="7">
      <iconSet iconSet="4TrafficLights">
        <cfvo type="percent" val="0"/>
        <cfvo type="num" val="1"/>
        <cfvo type="num" val="2"/>
        <cfvo type="num" val="3"/>
      </iconSet>
    </cfRule>
  </conditionalFormatting>
  <conditionalFormatting sqref="N150">
    <cfRule type="iconSet" priority="6">
      <iconSet iconSet="4TrafficLights">
        <cfvo type="percent" val="0"/>
        <cfvo type="num" val="1"/>
        <cfvo type="num" val="2"/>
        <cfvo type="num" val="3"/>
      </iconSet>
    </cfRule>
  </conditionalFormatting>
  <conditionalFormatting sqref="N149">
    <cfRule type="iconSet" priority="5">
      <iconSet iconSet="4TrafficLights">
        <cfvo type="percent" val="0"/>
        <cfvo type="num" val="1"/>
        <cfvo type="num" val="2"/>
        <cfvo type="num" val="3"/>
      </iconSet>
    </cfRule>
  </conditionalFormatting>
  <conditionalFormatting sqref="N3:N8 N12:N27 N71:N88 N110:N115 N29:N69 N92:N105 N118:N148 N151:N247 N249:N303">
    <cfRule type="iconSet" priority="93">
      <iconSet iconSet="4TrafficLights">
        <cfvo type="percent" val="0"/>
        <cfvo type="num" val="1"/>
        <cfvo type="num" val="2"/>
        <cfvo type="num" val="3"/>
      </iconSet>
    </cfRule>
  </conditionalFormatting>
  <conditionalFormatting sqref="N10">
    <cfRule type="iconSet" priority="102">
      <iconSet iconSet="4TrafficLights">
        <cfvo type="percent" val="0"/>
        <cfvo type="num" val="1"/>
        <cfvo type="num" val="2"/>
        <cfvo type="num" val="3"/>
      </iconSet>
    </cfRule>
  </conditionalFormatting>
  <conditionalFormatting sqref="N11">
    <cfRule type="iconSet" priority="103">
      <iconSet iconSet="4TrafficLights">
        <cfvo type="percent" val="0"/>
        <cfvo type="num" val="1"/>
        <cfvo type="num" val="2"/>
        <cfvo type="num" val="3"/>
      </iconSet>
    </cfRule>
  </conditionalFormatting>
  <conditionalFormatting sqref="N248">
    <cfRule type="iconSet" priority="104">
      <iconSet iconSet="4TrafficLights">
        <cfvo type="percent" val="0"/>
        <cfvo type="num" val="1"/>
        <cfvo type="num" val="2"/>
        <cfvo type="num" val="3"/>
      </iconSet>
    </cfRule>
  </conditionalFormatting>
  <conditionalFormatting sqref="N89:N91">
    <cfRule type="iconSet" priority="105">
      <iconSet iconSet="4TrafficLights">
        <cfvo type="percent" val="0"/>
        <cfvo type="num" val="1"/>
        <cfvo type="num" val="2"/>
        <cfvo type="num" val="3"/>
      </iconSet>
    </cfRule>
  </conditionalFormatting>
  <conditionalFormatting sqref="N106:N109">
    <cfRule type="iconSet" priority="106">
      <iconSet iconSet="4TrafficLights">
        <cfvo type="percent" val="0"/>
        <cfvo type="num" val="1"/>
        <cfvo type="num" val="2"/>
        <cfvo type="num" val="3"/>
      </iconSet>
    </cfRule>
  </conditionalFormatting>
  <conditionalFormatting sqref="N70">
    <cfRule type="iconSet" priority="107">
      <iconSet iconSet="4TrafficLights">
        <cfvo type="percent" val="0"/>
        <cfvo type="num" val="1"/>
        <cfvo type="num" val="2"/>
        <cfvo type="num" val="3"/>
      </iconSet>
    </cfRule>
  </conditionalFormatting>
  <conditionalFormatting sqref="N304">
    <cfRule type="iconSet" priority="108">
      <iconSet iconSet="4TrafficLights">
        <cfvo type="percent" val="0"/>
        <cfvo type="num" val="1"/>
        <cfvo type="num" val="2"/>
        <cfvo type="num" val="3"/>
      </iconSet>
    </cfRule>
  </conditionalFormatting>
  <conditionalFormatting sqref="N305">
    <cfRule type="iconSet" priority="109">
      <iconSet iconSet="4TrafficLights">
        <cfvo type="percent" val="0"/>
        <cfvo type="num" val="1"/>
        <cfvo type="num" val="2"/>
        <cfvo type="num" val="3"/>
      </iconSet>
    </cfRule>
  </conditionalFormatting>
  <conditionalFormatting sqref="N116">
    <cfRule type="iconSet" priority="110">
      <iconSet iconSet="4TrafficLights">
        <cfvo type="percent" val="0"/>
        <cfvo type="num" val="1"/>
        <cfvo type="num" val="2"/>
        <cfvo type="num" val="3"/>
      </iconSet>
    </cfRule>
  </conditionalFormatting>
  <conditionalFormatting sqref="N117">
    <cfRule type="iconSet" priority="111">
      <iconSet iconSet="4TrafficLights">
        <cfvo type="percent" val="0"/>
        <cfvo type="num" val="1"/>
        <cfvo type="num" val="2"/>
        <cfvo type="num" val="3"/>
      </iconSet>
    </cfRule>
  </conditionalFormatting>
  <conditionalFormatting sqref="N1:N1048576">
    <cfRule type="containsText" dxfId="20" priority="4" operator="containsText" text="orange">
      <formula>NOT(ISERROR(SEARCH("orange",N1)))</formula>
    </cfRule>
    <cfRule type="containsText" dxfId="19" priority="3" operator="containsText" text="red">
      <formula>NOT(ISERROR(SEARCH("red",N1)))</formula>
    </cfRule>
    <cfRule type="containsText" dxfId="18" priority="2" operator="containsText" text="green">
      <formula>NOT(ISERROR(SEARCH("green",N1)))</formula>
    </cfRule>
    <cfRule type="containsText" dxfId="17" priority="1" operator="containsText" text="grey">
      <formula>NOT(ISERROR(SEARCH("grey",N1)))</formula>
    </cfRule>
  </conditionalFormatting>
  <hyperlinks>
    <hyperlink ref="C3" r:id="rId1" xr:uid="{00000000-0004-0000-0E00-000000000000}"/>
    <hyperlink ref="C8" r:id="rId2" xr:uid="{00000000-0004-0000-0E00-000001000000}"/>
    <hyperlink ref="C7" r:id="rId3" xr:uid="{00000000-0004-0000-0E00-000002000000}"/>
    <hyperlink ref="C56" r:id="rId4" xr:uid="{00000000-0004-0000-0E00-000003000000}"/>
    <hyperlink ref="C57" r:id="rId5" xr:uid="{00000000-0004-0000-0E00-000004000000}"/>
    <hyperlink ref="C59" r:id="rId6" xr:uid="{00000000-0004-0000-0E00-000005000000}"/>
    <hyperlink ref="C16" r:id="rId7" xr:uid="{00000000-0004-0000-0E00-000006000000}"/>
    <hyperlink ref="C58" r:id="rId8" display="2022/869 on guidelines for trans-European energy infrastructure, amending Regulations (EC) No 715/2009, (EU) 2019/942 and (EU) 2019/943 and Directives 2009/73/EC and (EU) 2019/944, and repealing Regulation (EU) No 347/2013" xr:uid="{00000000-0004-0000-0E00-000007000000}"/>
    <hyperlink ref="C70" r:id="rId9" xr:uid="{00000000-0004-0000-0E00-000008000000}"/>
    <hyperlink ref="C71" r:id="rId10" xr:uid="{00000000-0004-0000-0E00-000009000000}"/>
    <hyperlink ref="C77" r:id="rId11" xr:uid="{00000000-0004-0000-0E00-00000A000000}"/>
    <hyperlink ref="C80" r:id="rId12" xr:uid="{00000000-0004-0000-0E00-00000B000000}"/>
    <hyperlink ref="C91" r:id="rId13" xr:uid="{00000000-0004-0000-0E00-00000C000000}"/>
    <hyperlink ref="C103" r:id="rId14" xr:uid="{00000000-0004-0000-0E00-00000E000000}"/>
    <hyperlink ref="C105" r:id="rId15" display="on waste electrical and electronic equipment (WEEE) (recast) (amended by Directive in 2018)" xr:uid="{00000000-0004-0000-0E00-00000F000000}"/>
    <hyperlink ref="C167" r:id="rId16" xr:uid="{00000000-0004-0000-0E00-000011000000}"/>
    <hyperlink ref="C172" r:id="rId17" xr:uid="{00000000-0004-0000-0E00-000012000000}"/>
    <hyperlink ref="C165" r:id="rId18" display="on Union guidelines for the development of the trans-European transport network and repealing Decision No 661/2010/EU" xr:uid="{00000000-0004-0000-0E00-000013000000}"/>
    <hyperlink ref="C151" r:id="rId19" xr:uid="{00000000-0004-0000-0E00-000014000000}"/>
    <hyperlink ref="C152" r:id="rId20" xr:uid="{00000000-0004-0000-0E00-000015000000}"/>
    <hyperlink ref="C157" r:id="rId21" display="on Union guidelines for the development of the trans-European transport network and repealing Decision No 661/2010/EU" xr:uid="{00000000-0004-0000-0E00-000016000000}"/>
    <hyperlink ref="C164" r:id="rId22" display="on type-approval of motor vehicles and engines and of systems, components and separate technical units intended for such vehicles, with respect to their emissions and battery durability (Euro 7) and repealing Regulations (EC) No 715/2007 and (EC) No 595/2" xr:uid="{00000000-0004-0000-0E00-000017000000}"/>
    <hyperlink ref="C159" r:id="rId23" xr:uid="{00000000-0004-0000-0E00-000018000000}"/>
    <hyperlink ref="C158" r:id="rId24" xr:uid="{00000000-0004-0000-0E00-000019000000}"/>
    <hyperlink ref="C213" r:id="rId25" xr:uid="{00000000-0004-0000-0E00-00001A000000}"/>
    <hyperlink ref="C268" r:id="rId26" xr:uid="{00000000-0004-0000-0E00-00001B000000}"/>
    <hyperlink ref="C280" r:id="rId27" xr:uid="{00000000-0004-0000-0E00-00001C000000}"/>
    <hyperlink ref="C294" r:id="rId28" xr:uid="{00000000-0004-0000-0E00-00001D000000}"/>
    <hyperlink ref="C283" r:id="rId29" xr:uid="{00000000-0004-0000-0E00-00001E000000}"/>
    <hyperlink ref="C282" r:id="rId30" xr:uid="{00000000-0004-0000-0E00-00001F000000}"/>
    <hyperlink ref="C173" r:id="rId31" xr:uid="{00000000-0004-0000-0E00-000020000000}"/>
    <hyperlink ref="C239" r:id="rId32" xr:uid="{00000000-0004-0000-0E00-000021000000}"/>
    <hyperlink ref="C236" r:id="rId33" xr:uid="{00000000-0004-0000-0E00-000022000000}"/>
    <hyperlink ref="C232" r:id="rId34" xr:uid="{00000000-0004-0000-0E00-000023000000}"/>
    <hyperlink ref="C176" r:id="rId35" xr:uid="{00000000-0004-0000-0E00-000024000000}"/>
    <hyperlink ref="C48" r:id="rId36" display="On the Energy Performance of Buildings" xr:uid="{00000000-0004-0000-0E00-000025000000}"/>
    <hyperlink ref="C13" r:id="rId37"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26000000}"/>
    <hyperlink ref="C65" r:id="rId38" xr:uid="{00000000-0004-0000-0E00-000027000000}"/>
    <hyperlink ref="C125" r:id="rId39" xr:uid="{00000000-0004-0000-0E00-000028000000}"/>
    <hyperlink ref="C265" r:id="rId40" xr:uid="{00000000-0004-0000-0E00-000029000000}"/>
    <hyperlink ref="C237" r:id="rId41" xr:uid="{00000000-0004-0000-0E00-00002A000000}"/>
    <hyperlink ref="C140" r:id="rId42" xr:uid="{00000000-0004-0000-0E00-00002B000000}"/>
    <hyperlink ref="C10" r:id="rId43" xr:uid="{00000000-0004-0000-0E00-00002C000000}"/>
    <hyperlink ref="C126" r:id="rId44" xr:uid="{00000000-0004-0000-0E00-00002D000000}"/>
    <hyperlink ref="C235" r:id="rId45" xr:uid="{00000000-0004-0000-0E00-00002E000000}"/>
    <hyperlink ref="C76" r:id="rId46" xr:uid="{00000000-0004-0000-0E00-000037000000}"/>
    <hyperlink ref="C72" r:id="rId47" xr:uid="{00000000-0004-0000-0E00-000038000000}"/>
    <hyperlink ref="C234" r:id="rId48" xr:uid="{00000000-0004-0000-0E00-000039000000}"/>
    <hyperlink ref="L128" r:id="rId49" display="GHG intensity reduction target in the sector (see Agreement Council - Parliament on 23.03.2023): -2% from 1 January 2025; -6% from 1 January 2030; -14.5% from 1 January 2035; -31% from 1 January 2040; -62% from 1 January 2045; -80% from 1 January 2050)" xr:uid="{00000000-0004-0000-0E00-00003A000000}"/>
    <hyperlink ref="L121" r:id="rId50" display="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xr:uid="{00000000-0004-0000-0E00-00003B000000}"/>
    <hyperlink ref="C12" r:id="rId51" xr:uid="{00000000-0004-0000-0E00-00003C000000}"/>
    <hyperlink ref="L40" r:id="rId52" xr:uid="{00000000-0004-0000-0E00-00003D000000}"/>
    <hyperlink ref="L41" r:id="rId53" display="Member States shall ensure that the total final energy consumption of all public bodies combined is reduced by at least 1,9 % each year, when compared to 2021 (art. 5.1 Directive)" xr:uid="{00000000-0004-0000-0E00-00003E000000}"/>
    <hyperlink ref="C118" r:id="rId54" xr:uid="{00000000-0004-0000-0E00-00003F000000}"/>
    <hyperlink ref="C211" r:id="rId55" xr:uid="{00000000-0004-0000-0E00-000040000000}"/>
    <hyperlink ref="C230" r:id="rId56" xr:uid="{00000000-0004-0000-0E00-000041000000}"/>
    <hyperlink ref="C240" r:id="rId57" xr:uid="{00000000-0004-0000-0E00-000042000000}"/>
    <hyperlink ref="C242" r:id="rId58" xr:uid="{00000000-0004-0000-0E00-000043000000}"/>
    <hyperlink ref="C241" r:id="rId59" display="https://food.ec.europa.eu/system/files/2023-07/prm_leg_future_reg_prm.pdf" xr:uid="{00000000-0004-0000-0E00-000044000000}"/>
    <hyperlink ref="C272" r:id="rId60" xr:uid="{00000000-0004-0000-0E00-000045000000}"/>
    <hyperlink ref="C88" r:id="rId61" xr:uid="{00000000-0004-0000-0E00-000046000000}"/>
    <hyperlink ref="C231" r:id="rId62" xr:uid="{00000000-0004-0000-0E00-000047000000}"/>
    <hyperlink ref="C40" r:id="rId63" xr:uid="{00000000-0004-0000-0E00-000052000000}"/>
    <hyperlink ref="C5" r:id="rId64" xr:uid="{00000000-0004-0000-0E00-000053000000}"/>
    <hyperlink ref="C45" r:id="rId65" xr:uid="{00000000-0004-0000-0E00-000054000000}"/>
    <hyperlink ref="C129" r:id="rId66" xr:uid="{00000000-0004-0000-0E00-000055000000}"/>
    <hyperlink ref="C284" r:id="rId67" xr:uid="{00000000-0004-0000-0E00-000056000000}"/>
    <hyperlink ref="C233" r:id="rId68" xr:uid="{00000000-0004-0000-0E00-000057000000}"/>
    <hyperlink ref="C238" r:id="rId69" xr:uid="{00000000-0004-0000-0E00-000058000000}"/>
    <hyperlink ref="C14" r:id="rId70"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9000000}"/>
    <hyperlink ref="C15" r:id="rId71"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A000000}"/>
    <hyperlink ref="C39" r:id="rId72" xr:uid="{00000000-0004-0000-0E00-00005B000000}"/>
    <hyperlink ref="C41" r:id="rId73" xr:uid="{00000000-0004-0000-0E00-00005C000000}"/>
    <hyperlink ref="C42" r:id="rId74" xr:uid="{00000000-0004-0000-0E00-00005D000000}"/>
    <hyperlink ref="C43" r:id="rId75" xr:uid="{00000000-0004-0000-0E00-00005E000000}"/>
    <hyperlink ref="C44" r:id="rId76" xr:uid="{00000000-0004-0000-0E00-00005F000000}"/>
    <hyperlink ref="C264" r:id="rId77" xr:uid="{00000000-0004-0000-0E00-000060000000}"/>
    <hyperlink ref="C269" r:id="rId78" xr:uid="{00000000-0004-0000-0E00-000061000000}"/>
    <hyperlink ref="C270" r:id="rId79" xr:uid="{00000000-0004-0000-0E00-000062000000}"/>
    <hyperlink ref="C271" r:id="rId80" xr:uid="{00000000-0004-0000-0E00-000063000000}"/>
    <hyperlink ref="C266" r:id="rId81" xr:uid="{00000000-0004-0000-0E00-000064000000}"/>
    <hyperlink ref="C267" r:id="rId82" xr:uid="{00000000-0004-0000-0E00-000065000000}"/>
    <hyperlink ref="C273" r:id="rId83" xr:uid="{00000000-0004-0000-0E00-000066000000}"/>
    <hyperlink ref="C281" r:id="rId84" xr:uid="{00000000-0004-0000-0E00-000067000000}"/>
    <hyperlink ref="C295" r:id="rId85" xr:uid="{00000000-0004-0000-0E00-000068000000}"/>
    <hyperlink ref="C49" r:id="rId86" display="On the Energy Performance of Buildings" xr:uid="{00000000-0004-0000-0E00-000069000000}"/>
    <hyperlink ref="C50" r:id="rId87" display="On the Energy Performance of Buildings" xr:uid="{00000000-0004-0000-0E00-00006A000000}"/>
    <hyperlink ref="C51" r:id="rId88" display="On the Energy Performance of Buildings" xr:uid="{00000000-0004-0000-0E00-00006B000000}"/>
    <hyperlink ref="C52" r:id="rId89" display="On the Energy Performance of Buildings" xr:uid="{00000000-0004-0000-0E00-00006C000000}"/>
    <hyperlink ref="C55" r:id="rId90" display="On the Energy Performance of Buildings" xr:uid="{00000000-0004-0000-0E00-00006D000000}"/>
    <hyperlink ref="C174" r:id="rId91" xr:uid="{00000000-0004-0000-0E00-00006E000000}"/>
    <hyperlink ref="C175" r:id="rId92" xr:uid="{00000000-0004-0000-0E00-00006F000000}"/>
    <hyperlink ref="C274" r:id="rId93" xr:uid="{00000000-0004-0000-0E00-000070000000}"/>
    <hyperlink ref="C27" r:id="rId94" xr:uid="{00000000-0004-0000-0E00-000073000000}"/>
    <hyperlink ref="C46" r:id="rId95" xr:uid="{00000000-0004-0000-0E00-000074000000}"/>
    <hyperlink ref="C109" r:id="rId96" xr:uid="{00000000-0004-0000-0E00-000077000000}"/>
    <hyperlink ref="C132" r:id="rId97" location="d1e854-13-1" xr:uid="{00000000-0004-0000-0E00-000078000000}"/>
    <hyperlink ref="C57" r:id="rId98" location="d1e854-13-1" display="setting CO2 emission performance standards for new passenger cars and for new light commercial vehicles, and repealing Regulations (EC) No 443/2009 and (EU) No 510/2011" xr:uid="{00000000-0004-0000-0E00-000079000000}"/>
    <hyperlink ref="C138" r:id="rId99" xr:uid="{00000000-0004-0000-0E00-00007A000000}"/>
    <hyperlink ref="C60" r:id="rId100" xr:uid="{00000000-0004-0000-0E00-00007B000000}"/>
    <hyperlink ref="C61" r:id="rId101" xr:uid="{00000000-0004-0000-0E00-00007C000000}"/>
    <hyperlink ref="C123" r:id="rId102" xr:uid="{00000000-0004-0000-0E00-00007E000000}"/>
    <hyperlink ref="C28" r:id="rId103" xr:uid="{00000000-0004-0000-0E00-00007F000000}"/>
    <hyperlink ref="C29" r:id="rId104" xr:uid="{00000000-0004-0000-0E00-000080000000}"/>
    <hyperlink ref="C21" r:id="rId105" xr:uid="{00000000-0004-0000-0E00-000081000000}"/>
    <hyperlink ref="C30" r:id="rId106" xr:uid="{00000000-0004-0000-0E00-000082000000}"/>
    <hyperlink ref="C31" r:id="rId107" xr:uid="{00000000-0004-0000-0E00-000083000000}"/>
    <hyperlink ref="C32" r:id="rId108" xr:uid="{00000000-0004-0000-0E00-000084000000}"/>
    <hyperlink ref="C33" r:id="rId109" xr:uid="{00000000-0004-0000-0E00-000085000000}"/>
    <hyperlink ref="C34" r:id="rId110" xr:uid="{00000000-0004-0000-0E00-000086000000}"/>
    <hyperlink ref="C35" r:id="rId111" xr:uid="{00000000-0004-0000-0E00-000087000000}"/>
    <hyperlink ref="C124" r:id="rId112" xr:uid="{00000000-0004-0000-0E00-000088000000}"/>
    <hyperlink ref="C36" r:id="rId113" xr:uid="{00000000-0004-0000-0E00-000089000000}"/>
    <hyperlink ref="C18" r:id="rId114" xr:uid="{00000000-0004-0000-0E00-00008A000000}"/>
    <hyperlink ref="C275" r:id="rId115" xr:uid="{00000000-0004-0000-0E00-00008B000000}"/>
    <hyperlink ref="C276" r:id="rId116" xr:uid="{00000000-0004-0000-0E00-00008C000000}"/>
    <hyperlink ref="C277" r:id="rId117" xr:uid="{00000000-0004-0000-0E00-00008D000000}"/>
    <hyperlink ref="C298" r:id="rId118" xr:uid="{00000000-0004-0000-0E00-00008E000000}"/>
    <hyperlink ref="C38" r:id="rId119" xr:uid="{00000000-0004-0000-0E00-00008F000000}"/>
    <hyperlink ref="C299" r:id="rId120" display="amending Directive 2000/60/EC establishing a framework for Community action in the field of water policy, Directive 2006/118/EC on the protection of groundwater against_x000a_pollution and deterioration and Directive 2008/105/EC on environmental quality standards in the field of water policy" xr:uid="{00000000-0004-0000-0E00-000090000000}"/>
    <hyperlink ref="C127" r:id="rId121"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1000000}"/>
    <hyperlink ref="C37" r:id="rId122" display="2022/869 on guidelines for trans-European energy infrastructure, amending Regulations (EC) No 715/2009, (EU) 2019/942 and (EU) 2019/943 and Directives 2009/73/EC and (EU) 2019/944, and repealing Regulation (EU) No 347/2013" xr:uid="{00000000-0004-0000-0E00-000092000000}"/>
    <hyperlink ref="C133" r:id="rId123" location="d1e854-13-1" xr:uid="{00000000-0004-0000-0E00-000093000000}"/>
    <hyperlink ref="C166" r:id="rId124"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5000000}"/>
    <hyperlink ref="C286" r:id="rId125" xr:uid="{00000000-0004-0000-0E00-000096000000}"/>
    <hyperlink ref="C287" r:id="rId126" xr:uid="{00000000-0004-0000-0E00-000097000000}"/>
    <hyperlink ref="C288" r:id="rId127" xr:uid="{00000000-0004-0000-0E00-000098000000}"/>
    <hyperlink ref="C289" r:id="rId128" xr:uid="{00000000-0004-0000-0E00-000099000000}"/>
    <hyperlink ref="C290" r:id="rId129" xr:uid="{00000000-0004-0000-0E00-00009A000000}"/>
    <hyperlink ref="C291" r:id="rId130" xr:uid="{00000000-0004-0000-0E00-00009B000000}"/>
    <hyperlink ref="C292" r:id="rId131" xr:uid="{00000000-0004-0000-0E00-00009C000000}"/>
    <hyperlink ref="C214" r:id="rId132" xr:uid="{00000000-0004-0000-0E00-00009D000000}"/>
    <hyperlink ref="C215" r:id="rId133" xr:uid="{00000000-0004-0000-0E00-00009E000000}"/>
    <hyperlink ref="C216" r:id="rId134" xr:uid="{00000000-0004-0000-0E00-00009F000000}"/>
    <hyperlink ref="C217" r:id="rId135" xr:uid="{00000000-0004-0000-0E00-0000A0000000}"/>
    <hyperlink ref="C218" r:id="rId136" xr:uid="{00000000-0004-0000-0E00-0000A1000000}"/>
    <hyperlink ref="C219" r:id="rId137" xr:uid="{00000000-0004-0000-0E00-0000A2000000}"/>
    <hyperlink ref="C220" r:id="rId138" xr:uid="{00000000-0004-0000-0E00-0000A3000000}"/>
    <hyperlink ref="C221" r:id="rId139" xr:uid="{00000000-0004-0000-0E00-0000A4000000}"/>
    <hyperlink ref="C222" r:id="rId140" xr:uid="{00000000-0004-0000-0E00-0000A5000000}"/>
    <hyperlink ref="C223" r:id="rId141" xr:uid="{00000000-0004-0000-0E00-0000A6000000}"/>
    <hyperlink ref="C224" r:id="rId142" xr:uid="{00000000-0004-0000-0E00-0000A7000000}"/>
    <hyperlink ref="C225" r:id="rId143" xr:uid="{00000000-0004-0000-0E00-0000A8000000}"/>
    <hyperlink ref="C226" r:id="rId144" xr:uid="{00000000-0004-0000-0E00-0000A9000000}"/>
    <hyperlink ref="C227" r:id="rId145" xr:uid="{00000000-0004-0000-0E00-0000AA000000}"/>
    <hyperlink ref="C228" r:id="rId146" xr:uid="{00000000-0004-0000-0E00-0000AB000000}"/>
    <hyperlink ref="C229" r:id="rId147" xr:uid="{00000000-0004-0000-0E00-0000AC000000}"/>
    <hyperlink ref="C263" r:id="rId148" location=":~:text=The%20proposal%20combines%20an%20overarching,for%20specific%20habitats%20and%20species." xr:uid="{00000000-0004-0000-0E00-0000AD000000}"/>
    <hyperlink ref="C89" r:id="rId149" xr:uid="{00000000-0004-0000-0E00-0000AE000000}"/>
    <hyperlink ref="C119" r:id="rId150" xr:uid="{00000000-0004-0000-0E00-0000AF000000}"/>
    <hyperlink ref="C128" r:id="rId151" xr:uid="{00000000-0004-0000-0E00-0000B0000000}"/>
    <hyperlink ref="C6" r:id="rId152" xr:uid="{00000000-0004-0000-0E00-0000B1000000}"/>
    <hyperlink ref="C19" r:id="rId153" xr:uid="{00000000-0004-0000-0E00-0000B2000000}"/>
    <hyperlink ref="C17" r:id="rId154" xr:uid="{00000000-0004-0000-0E00-0000B3000000}"/>
    <hyperlink ref="C146" r:id="rId155" xr:uid="{00000000-0004-0000-0E00-0000BA000000}"/>
    <hyperlink ref="C147" r:id="rId156" xr:uid="{00000000-0004-0000-0E00-0000BB000000}"/>
    <hyperlink ref="C148" r:id="rId157" xr:uid="{00000000-0004-0000-0E00-0000BC000000}"/>
    <hyperlink ref="C145" r:id="rId158" xr:uid="{00000000-0004-0000-0E00-0000BD000000}"/>
    <hyperlink ref="C144" r:id="rId159" xr:uid="{00000000-0004-0000-0E00-0000BE000000}"/>
    <hyperlink ref="C143" r:id="rId160" xr:uid="{00000000-0004-0000-0E00-0000BF000000}"/>
    <hyperlink ref="C142" r:id="rId161" xr:uid="{00000000-0004-0000-0E00-0000C0000000}"/>
    <hyperlink ref="C141" r:id="rId162" xr:uid="{00000000-0004-0000-0E00-0000C1000000}"/>
    <hyperlink ref="C131" r:id="rId163" xr:uid="{00000000-0004-0000-0E00-0000C2000000}"/>
    <hyperlink ref="C120" r:id="rId164" xr:uid="{00000000-0004-0000-0E00-0000C3000000}"/>
    <hyperlink ref="C121" r:id="rId165" xr:uid="{00000000-0004-0000-0E00-0000C4000000}"/>
    <hyperlink ref="C122" r:id="rId166" xr:uid="{00000000-0004-0000-0E00-0000C5000000}"/>
    <hyperlink ref="C130" r:id="rId167" xr:uid="{00000000-0004-0000-0E00-0000C6000000}"/>
    <hyperlink ref="C243" r:id="rId168" xr:uid="{00000000-0004-0000-0E00-0000C7000000}"/>
    <hyperlink ref="C246:C263" r:id="rId169" display="On Nature Restoration" xr:uid="{00000000-0004-0000-0E00-0000C8000000}"/>
    <hyperlink ref="C136" r:id="rId170" xr:uid="{00000000-0004-0000-0E00-0000C9000000}"/>
    <hyperlink ref="C139" r:id="rId171" xr:uid="{00000000-0004-0000-0E00-0000CA000000}"/>
    <hyperlink ref="C9" r:id="rId172" xr:uid="{00000000-0004-0000-0E00-0000CB000000}"/>
    <hyperlink ref="C11" r:id="rId173" xr:uid="{00000000-0004-0000-0E00-0000CC000000}"/>
    <hyperlink ref="C79" r:id="rId174" xr:uid="{00000000-0004-0000-0E00-0000CD000000}"/>
    <hyperlink ref="C117" r:id="rId175" xr:uid="{00000000-0004-0000-0E00-0000CE000000}"/>
    <hyperlink ref="C278" r:id="rId176" xr:uid="{00000000-0004-0000-0E00-0000CF000000}"/>
    <hyperlink ref="C4" r:id="rId177" xr:uid="{00000000-0004-0000-0E00-0000D0000000}"/>
    <hyperlink ref="C54" r:id="rId178" display="On the Energy Performance of Buildings" xr:uid="{00000000-0004-0000-0E00-0000D1000000}"/>
    <hyperlink ref="C297" r:id="rId179" xr:uid="{00000000-0004-0000-0E00-0000D2000000}"/>
    <hyperlink ref="C296" r:id="rId180" xr:uid="{00000000-0004-0000-0E00-0000D3000000}"/>
    <hyperlink ref="C279" r:id="rId181" xr:uid="{00000000-0004-0000-0E00-0000D4000000}"/>
    <hyperlink ref="C150" r:id="rId182" xr:uid="{00000000-0004-0000-0E00-0000D5000000}"/>
    <hyperlink ref="C149" r:id="rId183" xr:uid="{00000000-0004-0000-0E00-0000D6000000}"/>
    <hyperlink ref="C293" r:id="rId184" xr:uid="{00000000-0004-0000-0E00-0000D7000000}"/>
    <hyperlink ref="C285" r:id="rId185" xr:uid="{00000000-0004-0000-0E00-0000D8000000}"/>
  </hyperlinks>
  <pageMargins left="0.7" right="0.7" top="0.75" bottom="0.75" header="0.3" footer="0.3"/>
  <pageSetup paperSize="9" orientation="portrait" r:id="rId186"/>
  <legacyDrawing r:id="rId187"/>
  <tableParts count="1">
    <tablePart r:id="rId188"/>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F25C-4B3E-5941-B81D-87A0D40FB3E2}">
  <dimension ref="A1"/>
  <sheetViews>
    <sheetView workbookViewId="0"/>
  </sheetViews>
  <sheetFormatPr baseColWidth="10"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DF99-3CFE-C649-BBB0-49FDF33F9594}">
  <dimension ref="E1:J298"/>
  <sheetViews>
    <sheetView tabSelected="1" topLeftCell="B16" zoomScale="118" workbookViewId="0">
      <selection activeCell="F17" sqref="F17:G17"/>
    </sheetView>
  </sheetViews>
  <sheetFormatPr baseColWidth="10" defaultRowHeight="230" customHeight="1"/>
  <cols>
    <col min="5" max="5" width="30.6640625" customWidth="1"/>
    <col min="6" max="6" width="48.5" customWidth="1"/>
    <col min="7" max="7" width="15" customWidth="1"/>
    <col min="8" max="8" width="48.6640625" customWidth="1"/>
    <col min="9" max="9" width="45.83203125" customWidth="1"/>
    <col min="10" max="10" width="15.33203125" customWidth="1"/>
  </cols>
  <sheetData>
    <row r="1" spans="5:10" ht="230" customHeight="1">
      <c r="E1" s="471" t="s">
        <v>236</v>
      </c>
      <c r="F1" s="471" t="s">
        <v>236</v>
      </c>
      <c r="G1" s="471" t="s">
        <v>989</v>
      </c>
      <c r="H1" s="471" t="s">
        <v>243</v>
      </c>
      <c r="I1" s="471" t="s">
        <v>2126</v>
      </c>
      <c r="J1" s="471" t="s">
        <v>237</v>
      </c>
    </row>
    <row r="2" spans="5:10" ht="230" customHeight="1">
      <c r="E2" s="472" t="s">
        <v>463</v>
      </c>
      <c r="F2" s="473" t="s">
        <v>463</v>
      </c>
      <c r="G2" s="474" t="s">
        <v>1051</v>
      </c>
      <c r="H2" s="472" t="s">
        <v>2180</v>
      </c>
      <c r="I2" s="472" t="s">
        <v>2181</v>
      </c>
      <c r="J2" s="474">
        <v>2021</v>
      </c>
    </row>
    <row r="3" spans="5:10" ht="230" customHeight="1">
      <c r="E3" s="472" t="s">
        <v>463</v>
      </c>
      <c r="F3" s="473" t="s">
        <v>463</v>
      </c>
      <c r="G3" s="474" t="s">
        <v>1052</v>
      </c>
      <c r="H3" s="472" t="s">
        <v>2176</v>
      </c>
      <c r="I3" s="472" t="s">
        <v>2177</v>
      </c>
      <c r="J3" s="474">
        <v>2021</v>
      </c>
    </row>
    <row r="4" spans="5:10" ht="230" customHeight="1">
      <c r="E4" s="472" t="s">
        <v>297</v>
      </c>
      <c r="F4" s="473" t="s">
        <v>297</v>
      </c>
      <c r="G4" s="474" t="s">
        <v>990</v>
      </c>
      <c r="H4" s="472" t="s">
        <v>991</v>
      </c>
      <c r="I4" s="472"/>
      <c r="J4" s="474">
        <v>2021</v>
      </c>
    </row>
    <row r="5" spans="5:10" ht="230" customHeight="1">
      <c r="E5" s="472" t="s">
        <v>376</v>
      </c>
      <c r="F5" s="473" t="s">
        <v>376</v>
      </c>
      <c r="G5" s="474" t="s">
        <v>1006</v>
      </c>
      <c r="H5" s="472" t="s">
        <v>2140</v>
      </c>
      <c r="I5" s="472" t="s">
        <v>2131</v>
      </c>
      <c r="J5" s="474">
        <v>2023</v>
      </c>
    </row>
    <row r="6" spans="5:10" ht="230" customHeight="1">
      <c r="E6" s="472" t="s">
        <v>358</v>
      </c>
      <c r="F6" s="473" t="s">
        <v>358</v>
      </c>
      <c r="G6" s="474" t="s">
        <v>1007</v>
      </c>
      <c r="H6" s="472" t="s">
        <v>2139</v>
      </c>
      <c r="I6" s="472" t="s">
        <v>2133</v>
      </c>
      <c r="J6" s="474">
        <v>2023</v>
      </c>
    </row>
    <row r="7" spans="5:10" ht="230" customHeight="1">
      <c r="E7" s="472" t="s">
        <v>335</v>
      </c>
      <c r="F7" s="473" t="s">
        <v>335</v>
      </c>
      <c r="G7" s="474" t="s">
        <v>1008</v>
      </c>
      <c r="H7" s="472" t="s">
        <v>2138</v>
      </c>
      <c r="I7" s="472" t="s">
        <v>2134</v>
      </c>
      <c r="J7" s="474">
        <v>2023</v>
      </c>
    </row>
    <row r="8" spans="5:10" ht="230" customHeight="1">
      <c r="E8" s="472" t="s">
        <v>335</v>
      </c>
      <c r="F8" s="473" t="s">
        <v>335</v>
      </c>
      <c r="G8" s="474" t="s">
        <v>1009</v>
      </c>
      <c r="H8" s="472" t="s">
        <v>2137</v>
      </c>
      <c r="I8" s="472" t="s">
        <v>2136</v>
      </c>
      <c r="J8" s="474">
        <v>2023</v>
      </c>
    </row>
    <row r="9" spans="5:10" ht="230" customHeight="1">
      <c r="E9" s="472" t="s">
        <v>335</v>
      </c>
      <c r="F9" s="473" t="s">
        <v>335</v>
      </c>
      <c r="G9" s="474" t="s">
        <v>1010</v>
      </c>
      <c r="H9" s="472" t="s">
        <v>336</v>
      </c>
      <c r="I9" s="472"/>
      <c r="J9" s="474">
        <v>2023</v>
      </c>
    </row>
    <row r="10" spans="5:10" ht="230" customHeight="1">
      <c r="E10" s="472" t="s">
        <v>324</v>
      </c>
      <c r="F10" s="473" t="s">
        <v>324</v>
      </c>
      <c r="G10" s="474" t="s">
        <v>1011</v>
      </c>
      <c r="H10" s="472" t="s">
        <v>2202</v>
      </c>
      <c r="I10" s="472" t="s">
        <v>2203</v>
      </c>
      <c r="J10" s="474">
        <v>2020</v>
      </c>
    </row>
    <row r="11" spans="5:10" ht="230" customHeight="1">
      <c r="E11" s="475" t="s">
        <v>316</v>
      </c>
      <c r="F11" s="473" t="s">
        <v>316</v>
      </c>
      <c r="G11" s="474" t="s">
        <v>1013</v>
      </c>
      <c r="H11" s="472" t="s">
        <v>317</v>
      </c>
      <c r="I11" s="472"/>
      <c r="J11" s="474">
        <v>2022</v>
      </c>
    </row>
    <row r="12" spans="5:10" ht="230" customHeight="1">
      <c r="E12" s="472" t="s">
        <v>297</v>
      </c>
      <c r="F12" s="473" t="s">
        <v>297</v>
      </c>
      <c r="G12" s="474" t="s">
        <v>992</v>
      </c>
      <c r="H12" s="472" t="s">
        <v>993</v>
      </c>
      <c r="I12" s="472"/>
      <c r="J12" s="474">
        <v>2021</v>
      </c>
    </row>
    <row r="13" spans="5:10" ht="230" customHeight="1">
      <c r="E13" s="472" t="s">
        <v>297</v>
      </c>
      <c r="F13" s="473" t="s">
        <v>297</v>
      </c>
      <c r="G13" s="474" t="s">
        <v>994</v>
      </c>
      <c r="H13" s="472" t="s">
        <v>2142</v>
      </c>
      <c r="I13" s="472" t="s">
        <v>2128</v>
      </c>
      <c r="J13" s="474">
        <v>2021</v>
      </c>
    </row>
    <row r="14" spans="5:10" ht="230" customHeight="1">
      <c r="E14" s="472" t="s">
        <v>365</v>
      </c>
      <c r="F14" s="473" t="s">
        <v>365</v>
      </c>
      <c r="G14" s="474" t="s">
        <v>996</v>
      </c>
      <c r="H14" s="472" t="s">
        <v>366</v>
      </c>
      <c r="I14" s="472"/>
      <c r="J14" s="474">
        <v>2021</v>
      </c>
    </row>
    <row r="15" spans="5:10" ht="230" customHeight="1">
      <c r="E15" s="472" t="s">
        <v>372</v>
      </c>
      <c r="F15" s="473" t="s">
        <v>372</v>
      </c>
      <c r="G15" s="474" t="s">
        <v>997</v>
      </c>
      <c r="H15" s="472" t="s">
        <v>998</v>
      </c>
      <c r="I15" s="472"/>
      <c r="J15" s="474">
        <v>2023</v>
      </c>
    </row>
    <row r="16" spans="5:10" ht="230" customHeight="1">
      <c r="E16" s="472" t="s">
        <v>374</v>
      </c>
      <c r="F16" s="473" t="s">
        <v>374</v>
      </c>
      <c r="G16" s="474" t="s">
        <v>999</v>
      </c>
      <c r="H16" s="472" t="s">
        <v>1000</v>
      </c>
      <c r="I16" s="472"/>
      <c r="J16" s="474">
        <v>2021</v>
      </c>
    </row>
    <row r="17" spans="5:10" ht="230" customHeight="1">
      <c r="E17" s="472" t="s">
        <v>320</v>
      </c>
      <c r="F17" s="473" t="s">
        <v>320</v>
      </c>
      <c r="G17" s="474" t="s">
        <v>1001</v>
      </c>
      <c r="H17" s="472" t="s">
        <v>2143</v>
      </c>
      <c r="I17" s="472" t="s">
        <v>2144</v>
      </c>
      <c r="J17" s="474">
        <v>2020</v>
      </c>
    </row>
    <row r="18" spans="5:10" ht="230" customHeight="1">
      <c r="E18" s="475" t="s">
        <v>389</v>
      </c>
      <c r="F18" s="473" t="s">
        <v>389</v>
      </c>
      <c r="G18" s="474" t="s">
        <v>1003</v>
      </c>
      <c r="H18" s="472" t="s">
        <v>2190</v>
      </c>
      <c r="I18" s="472" t="s">
        <v>2191</v>
      </c>
      <c r="J18" s="474">
        <v>2022</v>
      </c>
    </row>
    <row r="19" spans="5:10" ht="230" customHeight="1">
      <c r="E19" s="472" t="s">
        <v>376</v>
      </c>
      <c r="F19" s="473" t="s">
        <v>376</v>
      </c>
      <c r="G19" s="474" t="s">
        <v>1005</v>
      </c>
      <c r="H19" s="472" t="s">
        <v>2141</v>
      </c>
      <c r="I19" s="472" t="s">
        <v>2129</v>
      </c>
      <c r="J19" s="474">
        <v>2023</v>
      </c>
    </row>
    <row r="20" spans="5:10" ht="230" customHeight="1">
      <c r="E20" s="472" t="s">
        <v>405</v>
      </c>
      <c r="F20" s="473" t="s">
        <v>405</v>
      </c>
      <c r="G20" s="474" t="s">
        <v>1014</v>
      </c>
      <c r="H20" s="472" t="s">
        <v>2217</v>
      </c>
      <c r="I20" s="472" t="s">
        <v>2218</v>
      </c>
      <c r="J20" s="474">
        <v>2022</v>
      </c>
    </row>
    <row r="21" spans="5:10" ht="230" customHeight="1">
      <c r="E21" s="472" t="s">
        <v>396</v>
      </c>
      <c r="F21" s="473" t="s">
        <v>396</v>
      </c>
      <c r="G21" s="474" t="s">
        <v>1026</v>
      </c>
      <c r="H21" s="472" t="s">
        <v>2153</v>
      </c>
      <c r="I21" s="472" t="s">
        <v>2154</v>
      </c>
      <c r="J21" s="474">
        <v>2023</v>
      </c>
    </row>
    <row r="22" spans="5:10" ht="230" customHeight="1">
      <c r="E22" s="472" t="s">
        <v>396</v>
      </c>
      <c r="F22" s="473" t="s">
        <v>396</v>
      </c>
      <c r="G22" s="476" t="s">
        <v>1027</v>
      </c>
      <c r="H22" s="472" t="s">
        <v>2184</v>
      </c>
      <c r="I22" s="472" t="s">
        <v>2185</v>
      </c>
      <c r="J22" s="476">
        <v>2023</v>
      </c>
    </row>
    <row r="23" spans="5:10" ht="230" customHeight="1">
      <c r="E23" s="472" t="s">
        <v>396</v>
      </c>
      <c r="F23" s="473" t="s">
        <v>396</v>
      </c>
      <c r="G23" s="476" t="s">
        <v>1028</v>
      </c>
      <c r="H23" s="472" t="s">
        <v>555</v>
      </c>
      <c r="I23" s="472"/>
      <c r="J23" s="476">
        <v>2023</v>
      </c>
    </row>
    <row r="24" spans="5:10" ht="230" customHeight="1">
      <c r="E24" s="472" t="s">
        <v>396</v>
      </c>
      <c r="F24" s="473" t="s">
        <v>396</v>
      </c>
      <c r="G24" s="476" t="s">
        <v>1029</v>
      </c>
      <c r="H24" s="472" t="s">
        <v>2147</v>
      </c>
      <c r="I24" s="472" t="s">
        <v>2148</v>
      </c>
      <c r="J24" s="476">
        <v>2023</v>
      </c>
    </row>
    <row r="25" spans="5:10" ht="230" customHeight="1">
      <c r="E25" s="472" t="s">
        <v>396</v>
      </c>
      <c r="F25" s="473" t="s">
        <v>396</v>
      </c>
      <c r="G25" s="476" t="s">
        <v>1030</v>
      </c>
      <c r="H25" s="472" t="s">
        <v>2155</v>
      </c>
      <c r="I25" s="472" t="s">
        <v>2156</v>
      </c>
      <c r="J25" s="476">
        <v>2023</v>
      </c>
    </row>
    <row r="26" spans="5:10" ht="230" customHeight="1">
      <c r="E26" s="472" t="s">
        <v>396</v>
      </c>
      <c r="F26" s="473" t="s">
        <v>396</v>
      </c>
      <c r="G26" s="474" t="s">
        <v>1031</v>
      </c>
      <c r="H26" s="472" t="s">
        <v>2149</v>
      </c>
      <c r="I26" s="472" t="s">
        <v>2150</v>
      </c>
      <c r="J26" s="474">
        <v>2023</v>
      </c>
    </row>
    <row r="27" spans="5:10" ht="230" customHeight="1">
      <c r="E27" s="472" t="s">
        <v>396</v>
      </c>
      <c r="F27" s="473" t="s">
        <v>396</v>
      </c>
      <c r="G27" s="476" t="s">
        <v>1033</v>
      </c>
      <c r="H27" s="472" t="s">
        <v>2151</v>
      </c>
      <c r="I27" s="472" t="s">
        <v>2152</v>
      </c>
      <c r="J27" s="476">
        <v>2023</v>
      </c>
    </row>
    <row r="28" spans="5:10" ht="230" customHeight="1">
      <c r="E28" s="472" t="s">
        <v>396</v>
      </c>
      <c r="F28" s="473" t="s">
        <v>396</v>
      </c>
      <c r="G28" s="476" t="s">
        <v>1034</v>
      </c>
      <c r="H28" s="472" t="s">
        <v>2186</v>
      </c>
      <c r="I28" s="472" t="s">
        <v>2187</v>
      </c>
      <c r="J28" s="476">
        <v>2023</v>
      </c>
    </row>
    <row r="29" spans="5:10" ht="230" customHeight="1">
      <c r="E29" s="472" t="s">
        <v>396</v>
      </c>
      <c r="F29" s="473" t="s">
        <v>396</v>
      </c>
      <c r="G29" s="476" t="s">
        <v>1035</v>
      </c>
      <c r="H29" s="472" t="s">
        <v>2182</v>
      </c>
      <c r="I29" s="472" t="s">
        <v>2183</v>
      </c>
      <c r="J29" s="476">
        <v>2023</v>
      </c>
    </row>
    <row r="30" spans="5:10" ht="230" customHeight="1">
      <c r="E30" s="472" t="s">
        <v>591</v>
      </c>
      <c r="F30" s="473" t="s">
        <v>591</v>
      </c>
      <c r="G30" s="474" t="s">
        <v>1036</v>
      </c>
      <c r="H30" s="472" t="s">
        <v>592</v>
      </c>
      <c r="I30" s="472"/>
      <c r="J30" s="474">
        <v>2023</v>
      </c>
    </row>
    <row r="31" spans="5:10" ht="230" customHeight="1">
      <c r="E31" s="472" t="s">
        <v>150</v>
      </c>
      <c r="F31" s="473" t="s">
        <v>150</v>
      </c>
      <c r="G31" s="474" t="s">
        <v>1015</v>
      </c>
      <c r="H31" s="472" t="s">
        <v>2204</v>
      </c>
      <c r="I31" s="472" t="s">
        <v>2205</v>
      </c>
      <c r="J31" s="474">
        <v>2022</v>
      </c>
    </row>
    <row r="32" spans="5:10" ht="230" customHeight="1">
      <c r="E32" s="472" t="s">
        <v>511</v>
      </c>
      <c r="F32" s="473" t="s">
        <v>511</v>
      </c>
      <c r="G32" s="474" t="s">
        <v>1037</v>
      </c>
      <c r="H32" s="472" t="s">
        <v>595</v>
      </c>
      <c r="I32" s="472"/>
      <c r="J32" s="474">
        <v>2023</v>
      </c>
    </row>
    <row r="33" spans="5:10" ht="230" customHeight="1">
      <c r="E33" s="472" t="s">
        <v>511</v>
      </c>
      <c r="F33" s="473" t="s">
        <v>511</v>
      </c>
      <c r="G33" s="474" t="s">
        <v>1038</v>
      </c>
      <c r="H33" s="472" t="s">
        <v>2157</v>
      </c>
      <c r="I33" s="472" t="s">
        <v>2158</v>
      </c>
      <c r="J33" s="474">
        <v>2023</v>
      </c>
    </row>
    <row r="34" spans="5:10" ht="230" customHeight="1">
      <c r="E34" s="472" t="s">
        <v>511</v>
      </c>
      <c r="F34" s="473" t="s">
        <v>511</v>
      </c>
      <c r="G34" s="474" t="s">
        <v>1039</v>
      </c>
      <c r="H34" s="472" t="s">
        <v>2159</v>
      </c>
      <c r="I34" s="472" t="s">
        <v>2160</v>
      </c>
      <c r="J34" s="474">
        <v>2023</v>
      </c>
    </row>
    <row r="35" spans="5:10" ht="230" customHeight="1">
      <c r="E35" s="472" t="s">
        <v>511</v>
      </c>
      <c r="F35" s="473" t="s">
        <v>511</v>
      </c>
      <c r="G35" s="474" t="s">
        <v>1040</v>
      </c>
      <c r="H35" s="472" t="s">
        <v>2161</v>
      </c>
      <c r="I35" s="472" t="s">
        <v>2162</v>
      </c>
      <c r="J35" s="474">
        <v>2023</v>
      </c>
    </row>
    <row r="36" spans="5:10" ht="230" customHeight="1">
      <c r="E36" s="472" t="s">
        <v>511</v>
      </c>
      <c r="F36" s="473" t="s">
        <v>511</v>
      </c>
      <c r="G36" s="474" t="s">
        <v>1041</v>
      </c>
      <c r="H36" s="472" t="s">
        <v>2166</v>
      </c>
      <c r="I36" s="472" t="s">
        <v>2167</v>
      </c>
      <c r="J36" s="474">
        <v>2023</v>
      </c>
    </row>
    <row r="37" spans="5:10" ht="230" customHeight="1">
      <c r="E37" s="472" t="s">
        <v>324</v>
      </c>
      <c r="F37" s="473" t="s">
        <v>324</v>
      </c>
      <c r="G37" s="474" t="s">
        <v>1042</v>
      </c>
      <c r="H37" s="472" t="s">
        <v>2194</v>
      </c>
      <c r="I37" s="472" t="s">
        <v>2195</v>
      </c>
      <c r="J37" s="474">
        <v>2020</v>
      </c>
    </row>
    <row r="38" spans="5:10" ht="230" customHeight="1">
      <c r="E38" s="472" t="s">
        <v>324</v>
      </c>
      <c r="F38" s="473" t="s">
        <v>324</v>
      </c>
      <c r="G38" s="474" t="s">
        <v>1043</v>
      </c>
      <c r="H38" s="472" t="s">
        <v>2196</v>
      </c>
      <c r="I38" s="472" t="s">
        <v>2197</v>
      </c>
      <c r="J38" s="474">
        <v>2020</v>
      </c>
    </row>
    <row r="39" spans="5:10" ht="230" customHeight="1">
      <c r="E39" s="472" t="s">
        <v>463</v>
      </c>
      <c r="F39" s="473" t="s">
        <v>463</v>
      </c>
      <c r="G39" s="474" t="s">
        <v>1044</v>
      </c>
      <c r="H39" s="472" t="s">
        <v>2490</v>
      </c>
      <c r="I39" s="472"/>
      <c r="J39" s="474">
        <v>2021</v>
      </c>
    </row>
    <row r="40" spans="5:10" ht="230" customHeight="1">
      <c r="E40" s="472" t="s">
        <v>463</v>
      </c>
      <c r="F40" s="473" t="s">
        <v>463</v>
      </c>
      <c r="G40" s="474" t="s">
        <v>1045</v>
      </c>
      <c r="H40" s="472" t="s">
        <v>2200</v>
      </c>
      <c r="I40" s="472" t="s">
        <v>2201</v>
      </c>
      <c r="J40" s="474">
        <v>2021</v>
      </c>
    </row>
    <row r="41" spans="5:10" ht="230" customHeight="1">
      <c r="E41" s="472" t="s">
        <v>463</v>
      </c>
      <c r="F41" s="473" t="s">
        <v>463</v>
      </c>
      <c r="G41" s="474" t="s">
        <v>1046</v>
      </c>
      <c r="H41" s="472" t="s">
        <v>2178</v>
      </c>
      <c r="I41" s="472" t="s">
        <v>2179</v>
      </c>
      <c r="J41" s="474">
        <v>2021</v>
      </c>
    </row>
    <row r="42" spans="5:10" ht="230" customHeight="1">
      <c r="E42" s="472" t="s">
        <v>396</v>
      </c>
      <c r="F42" s="473" t="s">
        <v>396</v>
      </c>
      <c r="G42" s="474" t="s">
        <v>1016</v>
      </c>
      <c r="H42" s="472" t="s">
        <v>2188</v>
      </c>
      <c r="I42" s="472" t="s">
        <v>2189</v>
      </c>
      <c r="J42" s="476">
        <v>2023</v>
      </c>
    </row>
    <row r="43" spans="5:10" ht="230" customHeight="1">
      <c r="E43" s="472" t="s">
        <v>463</v>
      </c>
      <c r="F43" s="473" t="s">
        <v>463</v>
      </c>
      <c r="G43" s="474" t="s">
        <v>1047</v>
      </c>
      <c r="H43" s="472" t="s">
        <v>1048</v>
      </c>
      <c r="I43" s="472"/>
      <c r="J43" s="474">
        <v>2021</v>
      </c>
    </row>
    <row r="44" spans="5:10" ht="230" customHeight="1">
      <c r="E44" s="472" t="s">
        <v>463</v>
      </c>
      <c r="F44" s="473" t="s">
        <v>463</v>
      </c>
      <c r="G44" s="474" t="s">
        <v>1049</v>
      </c>
      <c r="H44" s="472" t="s">
        <v>477</v>
      </c>
      <c r="I44" s="472"/>
      <c r="J44" s="474">
        <v>2021</v>
      </c>
    </row>
    <row r="45" spans="5:10" ht="230" customHeight="1">
      <c r="E45" s="472" t="s">
        <v>463</v>
      </c>
      <c r="F45" s="473" t="s">
        <v>463</v>
      </c>
      <c r="G45" s="474" t="s">
        <v>1050</v>
      </c>
      <c r="H45" s="472" t="s">
        <v>475</v>
      </c>
      <c r="I45" s="472"/>
      <c r="J45" s="474">
        <v>2021</v>
      </c>
    </row>
    <row r="46" spans="5:10" ht="230" customHeight="1">
      <c r="E46" s="472" t="s">
        <v>463</v>
      </c>
      <c r="F46" s="473" t="s">
        <v>463</v>
      </c>
      <c r="G46" s="474" t="s">
        <v>1053</v>
      </c>
      <c r="H46" s="472" t="s">
        <v>2491</v>
      </c>
      <c r="I46" s="472"/>
      <c r="J46" s="474">
        <v>2021</v>
      </c>
    </row>
    <row r="47" spans="5:10" ht="230" customHeight="1">
      <c r="E47" s="472" t="s">
        <v>454</v>
      </c>
      <c r="F47" s="473" t="s">
        <v>454</v>
      </c>
      <c r="G47" s="474" t="s">
        <v>1054</v>
      </c>
      <c r="H47" s="477" t="s">
        <v>2492</v>
      </c>
      <c r="I47" s="478"/>
      <c r="J47" s="474">
        <v>2020</v>
      </c>
    </row>
    <row r="48" spans="5:10" ht="230" customHeight="1">
      <c r="E48" s="472" t="s">
        <v>427</v>
      </c>
      <c r="F48" s="473" t="s">
        <v>427</v>
      </c>
      <c r="G48" s="474" t="s">
        <v>1055</v>
      </c>
      <c r="H48" s="472" t="s">
        <v>2192</v>
      </c>
      <c r="I48" s="472" t="s">
        <v>2193</v>
      </c>
      <c r="J48" s="474">
        <v>2020</v>
      </c>
    </row>
    <row r="49" spans="5:10" ht="230" customHeight="1">
      <c r="E49" s="472" t="s">
        <v>410</v>
      </c>
      <c r="F49" s="473" t="s">
        <v>410</v>
      </c>
      <c r="G49" s="474" t="s">
        <v>1056</v>
      </c>
      <c r="H49" s="472" t="s">
        <v>2212</v>
      </c>
      <c r="I49" s="472" t="s">
        <v>2213</v>
      </c>
      <c r="J49" s="474">
        <v>2020</v>
      </c>
    </row>
    <row r="50" spans="5:10" ht="230" customHeight="1">
      <c r="E50" s="472" t="s">
        <v>410</v>
      </c>
      <c r="F50" s="473" t="s">
        <v>410</v>
      </c>
      <c r="G50" s="474" t="s">
        <v>1057</v>
      </c>
      <c r="H50" s="472" t="s">
        <v>2214</v>
      </c>
      <c r="I50" s="472" t="s">
        <v>2215</v>
      </c>
      <c r="J50" s="474">
        <v>2020</v>
      </c>
    </row>
    <row r="51" spans="5:10" ht="230" customHeight="1">
      <c r="E51" s="472" t="s">
        <v>405</v>
      </c>
      <c r="F51" s="473" t="s">
        <v>405</v>
      </c>
      <c r="G51" s="474" t="s">
        <v>1017</v>
      </c>
      <c r="H51" s="472" t="s">
        <v>2198</v>
      </c>
      <c r="I51" s="472" t="s">
        <v>2199</v>
      </c>
      <c r="J51" s="474">
        <v>2022</v>
      </c>
    </row>
    <row r="52" spans="5:10" ht="230" customHeight="1">
      <c r="E52" s="472" t="s">
        <v>405</v>
      </c>
      <c r="F52" s="473" t="s">
        <v>405</v>
      </c>
      <c r="G52" s="474" t="s">
        <v>1058</v>
      </c>
      <c r="H52" s="472" t="s">
        <v>2219</v>
      </c>
      <c r="I52" s="472" t="s">
        <v>2220</v>
      </c>
      <c r="J52" s="474">
        <v>2022</v>
      </c>
    </row>
    <row r="53" spans="5:10" ht="230" customHeight="1">
      <c r="E53" s="472" t="s">
        <v>452</v>
      </c>
      <c r="F53" s="473" t="s">
        <v>452</v>
      </c>
      <c r="G53" s="474" t="s">
        <v>2165</v>
      </c>
      <c r="H53" s="472" t="s">
        <v>2163</v>
      </c>
      <c r="I53" s="472" t="s">
        <v>2164</v>
      </c>
      <c r="J53" s="474">
        <v>2022</v>
      </c>
    </row>
    <row r="54" spans="5:10" ht="230" customHeight="1">
      <c r="E54" s="472" t="s">
        <v>150</v>
      </c>
      <c r="F54" s="473" t="s">
        <v>150</v>
      </c>
      <c r="G54" s="474" t="s">
        <v>1018</v>
      </c>
      <c r="H54" s="472" t="s">
        <v>2206</v>
      </c>
      <c r="I54" s="472" t="s">
        <v>2207</v>
      </c>
      <c r="J54" s="474">
        <v>2022</v>
      </c>
    </row>
    <row r="55" spans="5:10" ht="230" customHeight="1">
      <c r="E55" s="472" t="s">
        <v>150</v>
      </c>
      <c r="F55" s="473" t="s">
        <v>150</v>
      </c>
      <c r="G55" s="474" t="s">
        <v>1019</v>
      </c>
      <c r="H55" s="472" t="s">
        <v>2208</v>
      </c>
      <c r="I55" s="472" t="s">
        <v>2209</v>
      </c>
      <c r="J55" s="474">
        <v>2022</v>
      </c>
    </row>
    <row r="56" spans="5:10" ht="230" customHeight="1">
      <c r="E56" s="472" t="s">
        <v>150</v>
      </c>
      <c r="F56" s="473" t="s">
        <v>150</v>
      </c>
      <c r="G56" s="474" t="s">
        <v>1020</v>
      </c>
      <c r="H56" s="473" t="s">
        <v>2210</v>
      </c>
      <c r="I56" s="472" t="s">
        <v>2211</v>
      </c>
      <c r="J56" s="474">
        <v>2022</v>
      </c>
    </row>
    <row r="57" spans="5:10" ht="230" customHeight="1">
      <c r="E57" s="472" t="s">
        <v>150</v>
      </c>
      <c r="F57" s="473" t="s">
        <v>150</v>
      </c>
      <c r="G57" s="474" t="s">
        <v>1021</v>
      </c>
      <c r="H57" s="472" t="s">
        <v>545</v>
      </c>
      <c r="I57" s="472"/>
      <c r="J57" s="474">
        <v>2022</v>
      </c>
    </row>
    <row r="58" spans="5:10" ht="230" customHeight="1">
      <c r="E58" s="472" t="s">
        <v>396</v>
      </c>
      <c r="F58" s="473" t="s">
        <v>396</v>
      </c>
      <c r="G58" s="474" t="s">
        <v>1022</v>
      </c>
      <c r="H58" s="472" t="s">
        <v>2145</v>
      </c>
      <c r="I58" s="472" t="s">
        <v>2146</v>
      </c>
      <c r="J58" s="474">
        <v>2023</v>
      </c>
    </row>
    <row r="59" spans="5:10" ht="230" customHeight="1">
      <c r="E59" s="472" t="s">
        <v>774</v>
      </c>
      <c r="F59" s="473" t="s">
        <v>774</v>
      </c>
      <c r="G59" s="474" t="s">
        <v>1059</v>
      </c>
      <c r="H59" s="472" t="s">
        <v>2290</v>
      </c>
      <c r="I59" s="472" t="s">
        <v>2289</v>
      </c>
      <c r="J59" s="474">
        <v>2020</v>
      </c>
    </row>
    <row r="60" spans="5:10" ht="230" customHeight="1">
      <c r="E60" s="472" t="s">
        <v>745</v>
      </c>
      <c r="F60" s="473" t="s">
        <v>745</v>
      </c>
      <c r="G60" s="479" t="s">
        <v>1068</v>
      </c>
      <c r="H60" s="472" t="s">
        <v>750</v>
      </c>
      <c r="I60" s="472"/>
      <c r="J60" s="476">
        <v>2023</v>
      </c>
    </row>
    <row r="61" spans="5:10" ht="230" customHeight="1">
      <c r="E61" s="472" t="s">
        <v>745</v>
      </c>
      <c r="F61" s="473" t="s">
        <v>745</v>
      </c>
      <c r="G61" s="476" t="s">
        <v>1069</v>
      </c>
      <c r="H61" s="472" t="s">
        <v>2246</v>
      </c>
      <c r="I61" s="472" t="s">
        <v>2247</v>
      </c>
      <c r="J61" s="476">
        <v>2023</v>
      </c>
    </row>
    <row r="62" spans="5:10" ht="230" customHeight="1">
      <c r="E62" s="472" t="s">
        <v>742</v>
      </c>
      <c r="F62" s="473" t="s">
        <v>742</v>
      </c>
      <c r="G62" s="474" t="s">
        <v>1070</v>
      </c>
      <c r="H62" s="473" t="s">
        <v>2248</v>
      </c>
      <c r="I62" s="473" t="s">
        <v>2249</v>
      </c>
      <c r="J62" s="474">
        <v>2023</v>
      </c>
    </row>
    <row r="63" spans="5:10" ht="230" customHeight="1">
      <c r="E63" s="472" t="s">
        <v>741</v>
      </c>
      <c r="F63" s="473" t="s">
        <v>741</v>
      </c>
      <c r="G63" s="474" t="s">
        <v>1071</v>
      </c>
      <c r="H63" s="472" t="s">
        <v>2244</v>
      </c>
      <c r="I63" s="472" t="s">
        <v>2245</v>
      </c>
      <c r="J63" s="474">
        <v>2023</v>
      </c>
    </row>
    <row r="64" spans="5:10" ht="230" customHeight="1">
      <c r="E64" s="473"/>
      <c r="F64" s="473"/>
      <c r="G64" s="474" t="s">
        <v>1072</v>
      </c>
      <c r="H64" s="473"/>
      <c r="I64" s="473"/>
      <c r="J64" s="474"/>
    </row>
    <row r="65" spans="5:10" ht="230" customHeight="1">
      <c r="E65" s="472" t="s">
        <v>707</v>
      </c>
      <c r="F65" s="473" t="s">
        <v>707</v>
      </c>
      <c r="G65" s="480" t="s">
        <v>1073</v>
      </c>
      <c r="H65" s="473" t="s">
        <v>2275</v>
      </c>
      <c r="I65" s="473" t="s">
        <v>2223</v>
      </c>
      <c r="J65" s="476">
        <v>2023</v>
      </c>
    </row>
    <row r="66" spans="5:10" ht="230" customHeight="1">
      <c r="E66" s="472" t="s">
        <v>707</v>
      </c>
      <c r="F66" s="473" t="s">
        <v>707</v>
      </c>
      <c r="G66" s="474" t="s">
        <v>1074</v>
      </c>
      <c r="H66" s="472" t="s">
        <v>2224</v>
      </c>
      <c r="I66" s="472" t="s">
        <v>2225</v>
      </c>
      <c r="J66" s="474">
        <v>2023</v>
      </c>
    </row>
    <row r="67" spans="5:10" ht="230" customHeight="1">
      <c r="E67" s="472" t="s">
        <v>707</v>
      </c>
      <c r="F67" s="473" t="s">
        <v>707</v>
      </c>
      <c r="G67" s="476" t="s">
        <v>1075</v>
      </c>
      <c r="H67" s="472" t="s">
        <v>2226</v>
      </c>
      <c r="I67" s="472" t="s">
        <v>2227</v>
      </c>
      <c r="J67" s="476">
        <v>2023</v>
      </c>
    </row>
    <row r="68" spans="5:10" ht="230" customHeight="1">
      <c r="E68" s="472" t="s">
        <v>707</v>
      </c>
      <c r="F68" s="473" t="s">
        <v>707</v>
      </c>
      <c r="G68" s="476" t="s">
        <v>1076</v>
      </c>
      <c r="H68" s="472" t="s">
        <v>2228</v>
      </c>
      <c r="I68" s="472" t="s">
        <v>2229</v>
      </c>
      <c r="J68" s="476">
        <v>2023</v>
      </c>
    </row>
    <row r="69" spans="5:10" ht="230" customHeight="1">
      <c r="E69" s="472" t="s">
        <v>707</v>
      </c>
      <c r="F69" s="473" t="s">
        <v>707</v>
      </c>
      <c r="G69" s="476" t="s">
        <v>1077</v>
      </c>
      <c r="H69" s="472" t="s">
        <v>2230</v>
      </c>
      <c r="I69" s="472" t="s">
        <v>2231</v>
      </c>
      <c r="J69" s="476">
        <v>2023</v>
      </c>
    </row>
    <row r="70" spans="5:10" ht="230" customHeight="1">
      <c r="E70" s="472" t="s">
        <v>774</v>
      </c>
      <c r="F70" s="473" t="s">
        <v>774</v>
      </c>
      <c r="G70" s="474" t="s">
        <v>1060</v>
      </c>
      <c r="H70" s="472" t="s">
        <v>781</v>
      </c>
      <c r="I70" s="472"/>
      <c r="J70" s="474">
        <v>2020</v>
      </c>
    </row>
    <row r="71" spans="5:10" ht="230" customHeight="1">
      <c r="E71" s="472" t="s">
        <v>707</v>
      </c>
      <c r="F71" s="473" t="s">
        <v>707</v>
      </c>
      <c r="G71" s="476" t="s">
        <v>1078</v>
      </c>
      <c r="H71" s="472" t="s">
        <v>2232</v>
      </c>
      <c r="I71" s="481" t="s">
        <v>2233</v>
      </c>
      <c r="J71" s="476">
        <v>2023</v>
      </c>
    </row>
    <row r="72" spans="5:10" ht="230" customHeight="1">
      <c r="E72" s="472" t="s">
        <v>707</v>
      </c>
      <c r="F72" s="473" t="s">
        <v>707</v>
      </c>
      <c r="G72" s="476" t="s">
        <v>1079</v>
      </c>
      <c r="H72" s="472" t="s">
        <v>2234</v>
      </c>
      <c r="I72" s="481" t="s">
        <v>2235</v>
      </c>
      <c r="J72" s="476">
        <v>2023</v>
      </c>
    </row>
    <row r="73" spans="5:10" ht="230" customHeight="1">
      <c r="E73" s="472" t="s">
        <v>707</v>
      </c>
      <c r="F73" s="473" t="s">
        <v>707</v>
      </c>
      <c r="G73" s="474" t="s">
        <v>1080</v>
      </c>
      <c r="H73" s="472" t="s">
        <v>2236</v>
      </c>
      <c r="I73" s="472" t="s">
        <v>2237</v>
      </c>
      <c r="J73" s="474">
        <v>2023</v>
      </c>
    </row>
    <row r="74" spans="5:10" ht="230" customHeight="1">
      <c r="E74" s="472" t="s">
        <v>707</v>
      </c>
      <c r="F74" s="473" t="s">
        <v>707</v>
      </c>
      <c r="G74" s="474" t="s">
        <v>1081</v>
      </c>
      <c r="H74" s="472" t="s">
        <v>2238</v>
      </c>
      <c r="I74" s="472" t="s">
        <v>2239</v>
      </c>
      <c r="J74" s="474">
        <v>2023</v>
      </c>
    </row>
    <row r="75" spans="5:10" ht="230" customHeight="1">
      <c r="E75" s="472" t="s">
        <v>608</v>
      </c>
      <c r="F75" s="473" t="s">
        <v>608</v>
      </c>
      <c r="G75" s="474" t="s">
        <v>1082</v>
      </c>
      <c r="H75" s="472" t="s">
        <v>2272</v>
      </c>
      <c r="I75" s="472" t="s">
        <v>2274</v>
      </c>
      <c r="J75" s="474">
        <v>2023</v>
      </c>
    </row>
    <row r="76" spans="5:10" ht="230" customHeight="1">
      <c r="E76" s="472" t="s">
        <v>608</v>
      </c>
      <c r="F76" s="473" t="s">
        <v>608</v>
      </c>
      <c r="G76" s="482" t="s">
        <v>1083</v>
      </c>
      <c r="H76" s="472" t="s">
        <v>2273</v>
      </c>
      <c r="I76" s="472" t="s">
        <v>2274</v>
      </c>
      <c r="J76" s="476">
        <v>2023</v>
      </c>
    </row>
    <row r="77" spans="5:10" ht="230" customHeight="1">
      <c r="E77" s="472" t="s">
        <v>693</v>
      </c>
      <c r="F77" s="473" t="s">
        <v>693</v>
      </c>
      <c r="G77" s="476" t="s">
        <v>1084</v>
      </c>
      <c r="H77" s="472"/>
      <c r="I77" s="472"/>
      <c r="J77" s="476">
        <v>2023</v>
      </c>
    </row>
    <row r="78" spans="5:10" ht="230" customHeight="1">
      <c r="E78" s="472" t="s">
        <v>646</v>
      </c>
      <c r="F78" s="473" t="s">
        <v>646</v>
      </c>
      <c r="G78" s="474" t="s">
        <v>1085</v>
      </c>
      <c r="H78" s="472" t="s">
        <v>2250</v>
      </c>
      <c r="I78" s="472" t="s">
        <v>2251</v>
      </c>
      <c r="J78" s="474">
        <v>2022</v>
      </c>
    </row>
    <row r="79" spans="5:10" ht="230" customHeight="1">
      <c r="E79" s="472" t="s">
        <v>646</v>
      </c>
      <c r="F79" s="473" t="s">
        <v>646</v>
      </c>
      <c r="G79" s="474" t="s">
        <v>1086</v>
      </c>
      <c r="H79" s="472" t="s">
        <v>2270</v>
      </c>
      <c r="I79" s="472" t="s">
        <v>2271</v>
      </c>
      <c r="J79" s="474">
        <v>2022</v>
      </c>
    </row>
    <row r="80" spans="5:10" ht="230" customHeight="1">
      <c r="E80" s="472" t="s">
        <v>646</v>
      </c>
      <c r="F80" s="473" t="s">
        <v>646</v>
      </c>
      <c r="G80" s="474" t="s">
        <v>1087</v>
      </c>
      <c r="H80" s="472" t="s">
        <v>2252</v>
      </c>
      <c r="I80" s="472" t="s">
        <v>2253</v>
      </c>
      <c r="J80" s="474">
        <v>2022</v>
      </c>
    </row>
    <row r="81" spans="5:10" ht="230" customHeight="1">
      <c r="E81" s="472" t="s">
        <v>774</v>
      </c>
      <c r="F81" s="473" t="s">
        <v>774</v>
      </c>
      <c r="G81" s="476" t="s">
        <v>1061</v>
      </c>
      <c r="H81" s="472" t="s">
        <v>2291</v>
      </c>
      <c r="I81" s="472" t="s">
        <v>2292</v>
      </c>
      <c r="J81" s="476">
        <v>2020</v>
      </c>
    </row>
    <row r="82" spans="5:10" ht="230" customHeight="1">
      <c r="E82" s="472" t="s">
        <v>646</v>
      </c>
      <c r="F82" s="473" t="s">
        <v>646</v>
      </c>
      <c r="G82" s="474" t="s">
        <v>1088</v>
      </c>
      <c r="H82" s="472" t="s">
        <v>2254</v>
      </c>
      <c r="I82" s="472" t="s">
        <v>2255</v>
      </c>
      <c r="J82" s="474">
        <v>2022</v>
      </c>
    </row>
    <row r="83" spans="5:10" ht="230" customHeight="1">
      <c r="E83" s="472" t="s">
        <v>646</v>
      </c>
      <c r="F83" s="473" t="s">
        <v>646</v>
      </c>
      <c r="G83" s="482" t="s">
        <v>1089</v>
      </c>
      <c r="H83" s="472" t="s">
        <v>2256</v>
      </c>
      <c r="I83" s="472" t="s">
        <v>2257</v>
      </c>
      <c r="J83" s="474">
        <v>2022</v>
      </c>
    </row>
    <row r="84" spans="5:10" ht="230" customHeight="1">
      <c r="E84" s="472" t="s">
        <v>646</v>
      </c>
      <c r="F84" s="473" t="s">
        <v>646</v>
      </c>
      <c r="G84" s="474" t="s">
        <v>1090</v>
      </c>
      <c r="H84" s="472" t="s">
        <v>2258</v>
      </c>
      <c r="I84" s="472" t="s">
        <v>2259</v>
      </c>
      <c r="J84" s="474">
        <v>2022</v>
      </c>
    </row>
    <row r="85" spans="5:10" ht="230" customHeight="1">
      <c r="E85" s="472" t="s">
        <v>646</v>
      </c>
      <c r="F85" s="473" t="s">
        <v>646</v>
      </c>
      <c r="G85" s="474" t="s">
        <v>1091</v>
      </c>
      <c r="H85" s="472" t="s">
        <v>2260</v>
      </c>
      <c r="I85" s="472" t="s">
        <v>2261</v>
      </c>
      <c r="J85" s="474">
        <v>2022</v>
      </c>
    </row>
    <row r="86" spans="5:10" ht="230" customHeight="1">
      <c r="E86" s="472" t="s">
        <v>646</v>
      </c>
      <c r="F86" s="473" t="s">
        <v>646</v>
      </c>
      <c r="G86" s="474" t="s">
        <v>1092</v>
      </c>
      <c r="H86" s="472" t="s">
        <v>2262</v>
      </c>
      <c r="I86" s="472" t="s">
        <v>2263</v>
      </c>
      <c r="J86" s="474">
        <v>2022</v>
      </c>
    </row>
    <row r="87" spans="5:10" ht="230" customHeight="1">
      <c r="E87" s="472" t="s">
        <v>646</v>
      </c>
      <c r="F87" s="473" t="s">
        <v>646</v>
      </c>
      <c r="G87" s="482" t="s">
        <v>1093</v>
      </c>
      <c r="H87" s="472" t="s">
        <v>2264</v>
      </c>
      <c r="I87" s="472" t="s">
        <v>2265</v>
      </c>
      <c r="J87" s="474">
        <v>2022</v>
      </c>
    </row>
    <row r="88" spans="5:10" ht="230" customHeight="1">
      <c r="E88" s="472" t="s">
        <v>646</v>
      </c>
      <c r="F88" s="473" t="s">
        <v>646</v>
      </c>
      <c r="G88" s="474" t="s">
        <v>1094</v>
      </c>
      <c r="H88" s="472" t="s">
        <v>2266</v>
      </c>
      <c r="I88" s="472" t="s">
        <v>2267</v>
      </c>
      <c r="J88" s="474">
        <v>2022</v>
      </c>
    </row>
    <row r="89" spans="5:10" ht="230" customHeight="1">
      <c r="E89" s="472" t="s">
        <v>646</v>
      </c>
      <c r="F89" s="473" t="s">
        <v>646</v>
      </c>
      <c r="G89" s="474" t="s">
        <v>1095</v>
      </c>
      <c r="H89" s="472" t="s">
        <v>2268</v>
      </c>
      <c r="I89" s="472" t="s">
        <v>2269</v>
      </c>
      <c r="J89" s="474">
        <v>2022</v>
      </c>
    </row>
    <row r="90" spans="5:10" ht="230" customHeight="1">
      <c r="E90" s="472"/>
      <c r="F90" s="473"/>
      <c r="G90" s="474" t="s">
        <v>1096</v>
      </c>
      <c r="H90" s="472" t="s">
        <v>2276</v>
      </c>
      <c r="I90" s="472" t="s">
        <v>2277</v>
      </c>
      <c r="J90" s="474">
        <v>2022</v>
      </c>
    </row>
    <row r="91" spans="5:10" ht="230" customHeight="1">
      <c r="E91" s="472" t="s">
        <v>634</v>
      </c>
      <c r="F91" s="473" t="s">
        <v>634</v>
      </c>
      <c r="G91" s="474" t="s">
        <v>1097</v>
      </c>
      <c r="H91" s="472" t="s">
        <v>641</v>
      </c>
      <c r="I91" s="472"/>
      <c r="J91" s="474">
        <v>2019</v>
      </c>
    </row>
    <row r="92" spans="5:10" ht="230" customHeight="1">
      <c r="E92" s="472" t="s">
        <v>769</v>
      </c>
      <c r="F92" s="473" t="s">
        <v>769</v>
      </c>
      <c r="G92" s="476" t="s">
        <v>1062</v>
      </c>
      <c r="H92" s="472" t="s">
        <v>772</v>
      </c>
      <c r="I92" s="472"/>
      <c r="J92" s="476">
        <v>2022</v>
      </c>
    </row>
    <row r="93" spans="5:10" ht="230" customHeight="1">
      <c r="E93" s="472" t="s">
        <v>634</v>
      </c>
      <c r="F93" s="473" t="s">
        <v>634</v>
      </c>
      <c r="G93" s="474" t="s">
        <v>1098</v>
      </c>
      <c r="H93" s="472" t="s">
        <v>635</v>
      </c>
      <c r="I93" s="472"/>
      <c r="J93" s="474">
        <v>2019</v>
      </c>
    </row>
    <row r="94" spans="5:10" ht="230" customHeight="1">
      <c r="E94" s="472" t="s">
        <v>625</v>
      </c>
      <c r="F94" s="473" t="s">
        <v>625</v>
      </c>
      <c r="G94" s="474" t="s">
        <v>1099</v>
      </c>
      <c r="H94" s="483" t="s">
        <v>632</v>
      </c>
      <c r="I94" s="483"/>
      <c r="J94" s="474">
        <v>2012</v>
      </c>
    </row>
    <row r="95" spans="5:10" ht="230" customHeight="1">
      <c r="E95" s="472" t="s">
        <v>625</v>
      </c>
      <c r="F95" s="473" t="s">
        <v>625</v>
      </c>
      <c r="G95" s="474" t="s">
        <v>1100</v>
      </c>
      <c r="H95" s="483" t="s">
        <v>631</v>
      </c>
      <c r="I95" s="483"/>
      <c r="J95" s="474">
        <v>2012</v>
      </c>
    </row>
    <row r="96" spans="5:10" ht="230" customHeight="1">
      <c r="E96" s="472" t="s">
        <v>625</v>
      </c>
      <c r="F96" s="473" t="s">
        <v>625</v>
      </c>
      <c r="G96" s="474" t="s">
        <v>1101</v>
      </c>
      <c r="H96" s="483" t="s">
        <v>630</v>
      </c>
      <c r="I96" s="483"/>
      <c r="J96" s="474">
        <v>2012</v>
      </c>
    </row>
    <row r="97" spans="5:10" ht="230" customHeight="1">
      <c r="E97" s="472" t="s">
        <v>625</v>
      </c>
      <c r="F97" s="473" t="s">
        <v>625</v>
      </c>
      <c r="G97" s="474" t="s">
        <v>1102</v>
      </c>
      <c r="H97" s="483" t="s">
        <v>626</v>
      </c>
      <c r="I97" s="483"/>
      <c r="J97" s="474">
        <v>2012</v>
      </c>
    </row>
    <row r="98" spans="5:10" ht="230" customHeight="1">
      <c r="E98" s="472" t="s">
        <v>608</v>
      </c>
      <c r="F98" s="473" t="s">
        <v>608</v>
      </c>
      <c r="G98" s="474" t="s">
        <v>1103</v>
      </c>
      <c r="H98" s="472" t="s">
        <v>619</v>
      </c>
      <c r="I98" s="472"/>
      <c r="J98" s="474">
        <v>2018</v>
      </c>
    </row>
    <row r="99" spans="5:10" ht="230" customHeight="1">
      <c r="E99" s="472" t="s">
        <v>608</v>
      </c>
      <c r="F99" s="473" t="s">
        <v>608</v>
      </c>
      <c r="G99" s="474" t="s">
        <v>1104</v>
      </c>
      <c r="H99" s="483" t="s">
        <v>615</v>
      </c>
      <c r="I99" s="483"/>
      <c r="J99" s="474">
        <v>2018</v>
      </c>
    </row>
    <row r="100" spans="5:10" ht="230" customHeight="1">
      <c r="E100" s="472" t="s">
        <v>608</v>
      </c>
      <c r="F100" s="473" t="s">
        <v>608</v>
      </c>
      <c r="G100" s="482" t="s">
        <v>1105</v>
      </c>
      <c r="H100" s="472" t="s">
        <v>609</v>
      </c>
      <c r="I100" s="472"/>
      <c r="J100" s="474">
        <v>2018</v>
      </c>
    </row>
    <row r="101" spans="5:10" ht="230" customHeight="1">
      <c r="E101" s="472"/>
      <c r="F101" s="473"/>
      <c r="G101" s="474" t="s">
        <v>1106</v>
      </c>
      <c r="H101" s="472" t="s">
        <v>2278</v>
      </c>
      <c r="I101" s="472" t="s">
        <v>2281</v>
      </c>
      <c r="J101" s="474">
        <v>2018</v>
      </c>
    </row>
    <row r="102" spans="5:10" ht="230" customHeight="1">
      <c r="E102" s="472"/>
      <c r="F102" s="473"/>
      <c r="G102" s="482" t="s">
        <v>2279</v>
      </c>
      <c r="H102" s="472" t="s">
        <v>2282</v>
      </c>
      <c r="I102" s="472" t="s">
        <v>2283</v>
      </c>
      <c r="J102" s="476"/>
    </row>
    <row r="103" spans="5:10" ht="230" customHeight="1">
      <c r="E103" s="472" t="s">
        <v>769</v>
      </c>
      <c r="F103" s="473" t="s">
        <v>769</v>
      </c>
      <c r="G103" s="476" t="s">
        <v>1063</v>
      </c>
      <c r="H103" s="472" t="s">
        <v>770</v>
      </c>
      <c r="I103" s="472"/>
      <c r="J103" s="476">
        <v>2022</v>
      </c>
    </row>
    <row r="104" spans="5:10" ht="230" customHeight="1">
      <c r="E104" s="472"/>
      <c r="F104" s="473"/>
      <c r="G104" s="474" t="s">
        <v>2280</v>
      </c>
      <c r="H104" s="472" t="s">
        <v>2285</v>
      </c>
      <c r="I104" s="472" t="s">
        <v>2286</v>
      </c>
      <c r="J104" s="476"/>
    </row>
    <row r="105" spans="5:10" ht="230" customHeight="1">
      <c r="E105" s="472"/>
      <c r="F105" s="473"/>
      <c r="G105" s="474" t="s">
        <v>2284</v>
      </c>
      <c r="H105" s="472" t="s">
        <v>2287</v>
      </c>
      <c r="I105" s="472" t="s">
        <v>2288</v>
      </c>
      <c r="J105" s="476"/>
    </row>
    <row r="106" spans="5:10" ht="230" customHeight="1">
      <c r="E106" s="472"/>
      <c r="F106" s="473"/>
      <c r="G106" s="474" t="s">
        <v>2293</v>
      </c>
      <c r="H106" s="472" t="s">
        <v>2294</v>
      </c>
      <c r="I106" s="472" t="s">
        <v>2295</v>
      </c>
      <c r="J106" s="476"/>
    </row>
    <row r="107" spans="5:10" ht="230" customHeight="1">
      <c r="E107" s="472" t="s">
        <v>767</v>
      </c>
      <c r="F107" s="473" t="s">
        <v>767</v>
      </c>
      <c r="G107" s="474" t="s">
        <v>1064</v>
      </c>
      <c r="H107" s="472"/>
      <c r="I107" s="472"/>
      <c r="J107" s="474">
        <v>2021</v>
      </c>
    </row>
    <row r="108" spans="5:10" ht="230" customHeight="1">
      <c r="E108" s="472" t="s">
        <v>766</v>
      </c>
      <c r="F108" s="473" t="s">
        <v>766</v>
      </c>
      <c r="G108" s="474" t="s">
        <v>1065</v>
      </c>
      <c r="H108" s="472"/>
      <c r="I108" s="472"/>
      <c r="J108" s="474">
        <v>2020</v>
      </c>
    </row>
    <row r="109" spans="5:10" ht="230" customHeight="1">
      <c r="E109" s="472" t="s">
        <v>745</v>
      </c>
      <c r="F109" s="473" t="s">
        <v>745</v>
      </c>
      <c r="G109" s="474" t="s">
        <v>1066</v>
      </c>
      <c r="H109" s="472" t="s">
        <v>2240</v>
      </c>
      <c r="I109" s="472" t="s">
        <v>2241</v>
      </c>
      <c r="J109" s="474">
        <v>2023</v>
      </c>
    </row>
    <row r="110" spans="5:10" ht="230" customHeight="1">
      <c r="E110" s="472" t="s">
        <v>745</v>
      </c>
      <c r="F110" s="473" t="s">
        <v>745</v>
      </c>
      <c r="G110" s="476" t="s">
        <v>1067</v>
      </c>
      <c r="H110" s="472" t="s">
        <v>2242</v>
      </c>
      <c r="I110" s="472" t="s">
        <v>2243</v>
      </c>
      <c r="J110" s="476">
        <v>2023</v>
      </c>
    </row>
    <row r="111" spans="5:10" ht="230" customHeight="1">
      <c r="E111" s="472" t="s">
        <v>396</v>
      </c>
      <c r="F111" s="473" t="s">
        <v>396</v>
      </c>
      <c r="G111" s="474" t="s">
        <v>1024</v>
      </c>
      <c r="H111" s="472" t="s">
        <v>2305</v>
      </c>
      <c r="I111" s="472" t="s">
        <v>2306</v>
      </c>
      <c r="J111" s="476">
        <v>2022</v>
      </c>
    </row>
    <row r="112" spans="5:10" ht="230" customHeight="1">
      <c r="E112" s="472" t="s">
        <v>591</v>
      </c>
      <c r="F112" s="473" t="s">
        <v>591</v>
      </c>
      <c r="G112" s="482" t="s">
        <v>1132</v>
      </c>
      <c r="H112" s="472" t="s">
        <v>2336</v>
      </c>
      <c r="I112" s="472" t="s">
        <v>2337</v>
      </c>
      <c r="J112" s="474">
        <v>2023</v>
      </c>
    </row>
    <row r="113" spans="5:10" ht="230" customHeight="1">
      <c r="E113" s="472" t="s">
        <v>1136</v>
      </c>
      <c r="F113" s="473" t="s">
        <v>1136</v>
      </c>
      <c r="G113" s="474" t="s">
        <v>1137</v>
      </c>
      <c r="H113" s="472" t="s">
        <v>2330</v>
      </c>
      <c r="I113" s="472" t="s">
        <v>2331</v>
      </c>
      <c r="J113" s="476">
        <v>2023</v>
      </c>
    </row>
    <row r="114" spans="5:10" ht="230" customHeight="1">
      <c r="E114" s="472" t="s">
        <v>1110</v>
      </c>
      <c r="F114" s="473" t="s">
        <v>1110</v>
      </c>
      <c r="G114" s="474" t="s">
        <v>1139</v>
      </c>
      <c r="H114" s="472" t="s">
        <v>1140</v>
      </c>
      <c r="I114" s="472"/>
      <c r="J114" s="474">
        <v>2023</v>
      </c>
    </row>
    <row r="115" spans="5:10" ht="230" customHeight="1">
      <c r="E115" s="472" t="s">
        <v>1142</v>
      </c>
      <c r="F115" s="473" t="s">
        <v>1142</v>
      </c>
      <c r="G115" s="474" t="s">
        <v>1143</v>
      </c>
      <c r="H115" s="472" t="s">
        <v>2328</v>
      </c>
      <c r="I115" s="472" t="s">
        <v>2329</v>
      </c>
      <c r="J115" s="474">
        <v>2023</v>
      </c>
    </row>
    <row r="116" spans="5:10" ht="230" customHeight="1">
      <c r="E116" s="472" t="s">
        <v>1145</v>
      </c>
      <c r="F116" s="473" t="s">
        <v>1145</v>
      </c>
      <c r="G116" s="474" t="s">
        <v>1146</v>
      </c>
      <c r="H116" s="472" t="s">
        <v>1147</v>
      </c>
      <c r="I116" s="472"/>
      <c r="J116" s="474">
        <v>2023</v>
      </c>
    </row>
    <row r="117" spans="5:10" ht="230" customHeight="1">
      <c r="E117" s="472" t="s">
        <v>1142</v>
      </c>
      <c r="F117" s="473" t="s">
        <v>1142</v>
      </c>
      <c r="G117" s="474" t="s">
        <v>1149</v>
      </c>
      <c r="H117" s="472" t="s">
        <v>2326</v>
      </c>
      <c r="I117" s="472" t="s">
        <v>2327</v>
      </c>
      <c r="J117" s="474">
        <v>2023</v>
      </c>
    </row>
    <row r="118" spans="5:10" ht="230" customHeight="1">
      <c r="E118" s="481" t="s">
        <v>1152</v>
      </c>
      <c r="F118" s="473" t="s">
        <v>1152</v>
      </c>
      <c r="G118" s="476" t="s">
        <v>1153</v>
      </c>
      <c r="H118" s="472" t="s">
        <v>1154</v>
      </c>
      <c r="I118" s="472"/>
      <c r="J118" s="476">
        <v>2019</v>
      </c>
    </row>
    <row r="119" spans="5:10" ht="230" customHeight="1">
      <c r="E119" s="481" t="s">
        <v>1152</v>
      </c>
      <c r="F119" s="473" t="s">
        <v>1152</v>
      </c>
      <c r="G119" s="476" t="s">
        <v>1155</v>
      </c>
      <c r="H119" s="472" t="s">
        <v>1156</v>
      </c>
      <c r="I119" s="472"/>
      <c r="J119" s="476">
        <v>2019</v>
      </c>
    </row>
    <row r="120" spans="5:10" ht="230" customHeight="1">
      <c r="E120" s="481"/>
      <c r="F120" s="473"/>
      <c r="G120" s="476" t="s">
        <v>1157</v>
      </c>
      <c r="H120" s="472" t="s">
        <v>2303</v>
      </c>
      <c r="I120" s="481" t="s">
        <v>2304</v>
      </c>
      <c r="J120" s="476">
        <v>2019</v>
      </c>
    </row>
    <row r="121" spans="5:10" ht="230" customHeight="1">
      <c r="E121" s="472"/>
      <c r="F121" s="473"/>
      <c r="G121" s="474" t="s">
        <v>1159</v>
      </c>
      <c r="H121" s="472" t="s">
        <v>2313</v>
      </c>
      <c r="I121" s="472" t="s">
        <v>1591</v>
      </c>
      <c r="J121" s="474">
        <v>2022</v>
      </c>
    </row>
    <row r="122" spans="5:10" ht="230" customHeight="1">
      <c r="E122" s="472" t="s">
        <v>1107</v>
      </c>
      <c r="F122" s="473" t="s">
        <v>1107</v>
      </c>
      <c r="G122" s="474" t="s">
        <v>1108</v>
      </c>
      <c r="H122" s="483"/>
      <c r="I122" s="483"/>
      <c r="J122" s="474">
        <v>2023</v>
      </c>
    </row>
    <row r="123" spans="5:10" ht="230" customHeight="1">
      <c r="E123" s="472" t="s">
        <v>1160</v>
      </c>
      <c r="F123" s="473" t="s">
        <v>1160</v>
      </c>
      <c r="G123" s="474" t="s">
        <v>1161</v>
      </c>
      <c r="H123" s="472" t="s">
        <v>2221</v>
      </c>
      <c r="I123" s="472" t="s">
        <v>2222</v>
      </c>
      <c r="J123" s="474">
        <v>2020</v>
      </c>
    </row>
    <row r="124" spans="5:10" ht="230" customHeight="1">
      <c r="E124" s="472" t="s">
        <v>1160</v>
      </c>
      <c r="F124" s="473" t="s">
        <v>1160</v>
      </c>
      <c r="G124" s="474" t="s">
        <v>1163</v>
      </c>
      <c r="H124" s="484" t="s">
        <v>1164</v>
      </c>
      <c r="I124" s="485"/>
      <c r="J124" s="474">
        <v>2020</v>
      </c>
    </row>
    <row r="125" spans="5:10" ht="230" customHeight="1">
      <c r="E125" s="472" t="s">
        <v>1166</v>
      </c>
      <c r="F125" s="473" t="s">
        <v>1166</v>
      </c>
      <c r="G125" s="474" t="s">
        <v>1168</v>
      </c>
      <c r="H125" s="472" t="s">
        <v>1169</v>
      </c>
      <c r="I125" s="472"/>
      <c r="J125" s="474">
        <v>2021</v>
      </c>
    </row>
    <row r="126" spans="5:10" ht="230" customHeight="1">
      <c r="E126" s="472" t="s">
        <v>1166</v>
      </c>
      <c r="F126" s="473" t="s">
        <v>1166</v>
      </c>
      <c r="G126" s="474" t="s">
        <v>1172</v>
      </c>
      <c r="H126" s="472" t="s">
        <v>1173</v>
      </c>
      <c r="I126" s="472"/>
      <c r="J126" s="474">
        <v>2021</v>
      </c>
    </row>
    <row r="127" spans="5:10" ht="230" customHeight="1">
      <c r="E127" s="472" t="s">
        <v>1175</v>
      </c>
      <c r="F127" s="473" t="s">
        <v>1175</v>
      </c>
      <c r="G127" s="474" t="s">
        <v>1176</v>
      </c>
      <c r="H127" s="472"/>
      <c r="I127" s="472"/>
      <c r="J127" s="474">
        <v>2021</v>
      </c>
    </row>
    <row r="128" spans="5:10" ht="230" customHeight="1">
      <c r="E128" s="472" t="s">
        <v>1177</v>
      </c>
      <c r="F128" s="473" t="s">
        <v>1177</v>
      </c>
      <c r="G128" s="474" t="s">
        <v>1178</v>
      </c>
      <c r="H128" s="472" t="s">
        <v>2314</v>
      </c>
      <c r="I128" s="472" t="s">
        <v>2315</v>
      </c>
      <c r="J128" s="474">
        <v>2023</v>
      </c>
    </row>
    <row r="129" spans="5:10" ht="230" customHeight="1">
      <c r="E129" s="472" t="s">
        <v>1177</v>
      </c>
      <c r="F129" s="473" t="s">
        <v>1177</v>
      </c>
      <c r="G129" s="474" t="s">
        <v>1180</v>
      </c>
      <c r="H129" s="472" t="s">
        <v>2316</v>
      </c>
      <c r="I129" s="472" t="s">
        <v>2317</v>
      </c>
      <c r="J129" s="474">
        <v>2023</v>
      </c>
    </row>
    <row r="130" spans="5:10" ht="230" customHeight="1">
      <c r="E130" s="472" t="s">
        <v>1177</v>
      </c>
      <c r="F130" s="473" t="s">
        <v>1177</v>
      </c>
      <c r="G130" s="474" t="s">
        <v>1181</v>
      </c>
      <c r="H130" s="472" t="s">
        <v>2318</v>
      </c>
      <c r="I130" s="472" t="s">
        <v>2319</v>
      </c>
      <c r="J130" s="474">
        <v>2023</v>
      </c>
    </row>
    <row r="131" spans="5:10" ht="230" customHeight="1">
      <c r="E131" s="472" t="s">
        <v>1177</v>
      </c>
      <c r="F131" s="473" t="s">
        <v>1177</v>
      </c>
      <c r="G131" s="474" t="s">
        <v>1182</v>
      </c>
      <c r="H131" s="472" t="s">
        <v>2320</v>
      </c>
      <c r="I131" s="472" t="s">
        <v>2321</v>
      </c>
      <c r="J131" s="474">
        <v>2023</v>
      </c>
    </row>
    <row r="132" spans="5:10" ht="230" customHeight="1">
      <c r="E132" s="472" t="s">
        <v>1177</v>
      </c>
      <c r="F132" s="473" t="s">
        <v>1177</v>
      </c>
      <c r="G132" s="474" t="s">
        <v>1184</v>
      </c>
      <c r="H132" s="472" t="s">
        <v>2322</v>
      </c>
      <c r="I132" s="472" t="s">
        <v>1591</v>
      </c>
      <c r="J132" s="474">
        <v>2023</v>
      </c>
    </row>
    <row r="133" spans="5:10" ht="230" customHeight="1">
      <c r="E133" s="472" t="s">
        <v>1110</v>
      </c>
      <c r="F133" s="473" t="s">
        <v>1110</v>
      </c>
      <c r="G133" s="476" t="s">
        <v>1111</v>
      </c>
      <c r="H133" s="472" t="s">
        <v>2299</v>
      </c>
      <c r="I133" s="472" t="s">
        <v>2300</v>
      </c>
      <c r="J133" s="476">
        <v>2023</v>
      </c>
    </row>
    <row r="134" spans="5:10" ht="230" customHeight="1">
      <c r="E134" s="472" t="s">
        <v>1177</v>
      </c>
      <c r="F134" s="473" t="s">
        <v>1177</v>
      </c>
      <c r="G134" s="474" t="s">
        <v>1186</v>
      </c>
      <c r="H134" s="472" t="s">
        <v>2296</v>
      </c>
      <c r="I134" s="472" t="s">
        <v>2298</v>
      </c>
      <c r="J134" s="474">
        <v>2023</v>
      </c>
    </row>
    <row r="135" spans="5:10" ht="230" customHeight="1">
      <c r="E135" s="472" t="s">
        <v>1177</v>
      </c>
      <c r="F135" s="473" t="s">
        <v>1177</v>
      </c>
      <c r="G135" s="474" t="s">
        <v>1188</v>
      </c>
      <c r="H135" s="472" t="s">
        <v>2297</v>
      </c>
      <c r="I135" s="472" t="s">
        <v>2298</v>
      </c>
      <c r="J135" s="474">
        <v>2023</v>
      </c>
    </row>
    <row r="136" spans="5:10" ht="230" customHeight="1">
      <c r="E136" s="472" t="s">
        <v>1177</v>
      </c>
      <c r="F136" s="473" t="s">
        <v>1177</v>
      </c>
      <c r="G136" s="474" t="s">
        <v>1190</v>
      </c>
      <c r="H136" s="472" t="s">
        <v>2323</v>
      </c>
      <c r="I136" s="472" t="s">
        <v>1591</v>
      </c>
      <c r="J136" s="474">
        <v>2023</v>
      </c>
    </row>
    <row r="137" spans="5:10" ht="230" customHeight="1">
      <c r="E137" s="472" t="s">
        <v>1177</v>
      </c>
      <c r="F137" s="473" t="s">
        <v>1177</v>
      </c>
      <c r="G137" s="474" t="s">
        <v>1192</v>
      </c>
      <c r="H137" s="472" t="s">
        <v>2325</v>
      </c>
      <c r="I137" s="472" t="s">
        <v>1591</v>
      </c>
      <c r="J137" s="474">
        <v>2023</v>
      </c>
    </row>
    <row r="138" spans="5:10" ht="230" customHeight="1">
      <c r="E138" s="472" t="s">
        <v>1177</v>
      </c>
      <c r="F138" s="473" t="s">
        <v>1177</v>
      </c>
      <c r="G138" s="474" t="s">
        <v>1194</v>
      </c>
      <c r="H138" s="472" t="s">
        <v>2324</v>
      </c>
      <c r="I138" s="472" t="s">
        <v>1591</v>
      </c>
      <c r="J138" s="474">
        <v>2023</v>
      </c>
    </row>
    <row r="139" spans="5:10" ht="230" customHeight="1">
      <c r="E139" s="472" t="s">
        <v>1196</v>
      </c>
      <c r="F139" s="473" t="s">
        <v>1196</v>
      </c>
      <c r="G139" s="474" t="s">
        <v>1197</v>
      </c>
      <c r="H139" s="472"/>
      <c r="I139" s="472"/>
      <c r="J139" s="474">
        <v>2021</v>
      </c>
    </row>
    <row r="140" spans="5:10" ht="230" customHeight="1">
      <c r="E140" s="472" t="s">
        <v>1127</v>
      </c>
      <c r="F140" s="473" t="s">
        <v>1127</v>
      </c>
      <c r="G140" s="474" t="s">
        <v>1198</v>
      </c>
      <c r="H140" s="472" t="s">
        <v>1199</v>
      </c>
      <c r="I140" s="472"/>
      <c r="J140" s="474">
        <v>2020</v>
      </c>
    </row>
    <row r="141" spans="5:10" ht="230" customHeight="1">
      <c r="E141" s="472" t="s">
        <v>1127</v>
      </c>
      <c r="F141" s="473" t="s">
        <v>1127</v>
      </c>
      <c r="G141" s="474" t="s">
        <v>1202</v>
      </c>
      <c r="H141" s="472" t="s">
        <v>1203</v>
      </c>
      <c r="I141" s="472"/>
      <c r="J141" s="474">
        <v>2020</v>
      </c>
    </row>
    <row r="142" spans="5:10" ht="230" customHeight="1">
      <c r="E142" s="472" t="s">
        <v>1127</v>
      </c>
      <c r="F142" s="473" t="s">
        <v>1127</v>
      </c>
      <c r="G142" s="474" t="s">
        <v>1202</v>
      </c>
      <c r="H142" s="472" t="s">
        <v>1241</v>
      </c>
      <c r="I142" s="472"/>
      <c r="J142" s="474">
        <v>2020</v>
      </c>
    </row>
    <row r="143" spans="5:10" ht="230" customHeight="1">
      <c r="E143" s="472" t="s">
        <v>1127</v>
      </c>
      <c r="F143" s="473" t="s">
        <v>1127</v>
      </c>
      <c r="G143" s="474" t="s">
        <v>1206</v>
      </c>
      <c r="H143" s="472" t="s">
        <v>1207</v>
      </c>
      <c r="I143" s="472"/>
      <c r="J143" s="474">
        <v>2020</v>
      </c>
    </row>
    <row r="144" spans="5:10" ht="230" customHeight="1">
      <c r="E144" s="472" t="s">
        <v>1127</v>
      </c>
      <c r="F144" s="473" t="s">
        <v>1127</v>
      </c>
      <c r="G144" s="474" t="s">
        <v>1210</v>
      </c>
      <c r="H144" s="472" t="s">
        <v>1211</v>
      </c>
      <c r="I144" s="472"/>
      <c r="J144" s="474">
        <v>2020</v>
      </c>
    </row>
    <row r="145" spans="5:10" ht="230" customHeight="1">
      <c r="E145" s="472" t="s">
        <v>1110</v>
      </c>
      <c r="F145" s="473" t="s">
        <v>1110</v>
      </c>
      <c r="G145" s="476" t="s">
        <v>1114</v>
      </c>
      <c r="H145" s="472" t="s">
        <v>1115</v>
      </c>
      <c r="I145" s="472"/>
      <c r="J145" s="476">
        <v>2023</v>
      </c>
    </row>
    <row r="146" spans="5:10" ht="230" customHeight="1">
      <c r="E146" s="472" t="s">
        <v>1127</v>
      </c>
      <c r="F146" s="473" t="s">
        <v>1127</v>
      </c>
      <c r="G146" s="474" t="s">
        <v>1213</v>
      </c>
      <c r="H146" s="472" t="s">
        <v>1214</v>
      </c>
      <c r="I146" s="472"/>
      <c r="J146" s="474">
        <v>2020</v>
      </c>
    </row>
    <row r="147" spans="5:10" ht="230" customHeight="1">
      <c r="E147" s="472" t="s">
        <v>1216</v>
      </c>
      <c r="F147" s="473" t="s">
        <v>1216</v>
      </c>
      <c r="G147" s="474" t="s">
        <v>1217</v>
      </c>
      <c r="H147" s="472"/>
      <c r="I147" s="472"/>
      <c r="J147" s="474">
        <v>2013</v>
      </c>
    </row>
    <row r="148" spans="5:10" ht="230" customHeight="1">
      <c r="E148" s="472" t="s">
        <v>1219</v>
      </c>
      <c r="F148" s="473" t="s">
        <v>1219</v>
      </c>
      <c r="G148" s="474" t="s">
        <v>1220</v>
      </c>
      <c r="H148" s="472"/>
      <c r="I148" s="472"/>
      <c r="J148" s="474">
        <v>2021</v>
      </c>
    </row>
    <row r="149" spans="5:10" ht="230" customHeight="1">
      <c r="E149" s="472" t="s">
        <v>1127</v>
      </c>
      <c r="F149" s="473" t="s">
        <v>1127</v>
      </c>
      <c r="G149" s="474" t="s">
        <v>1221</v>
      </c>
      <c r="H149" s="472" t="s">
        <v>1222</v>
      </c>
      <c r="I149" s="472"/>
      <c r="J149" s="474">
        <v>2020</v>
      </c>
    </row>
    <row r="150" spans="5:10" ht="230" customHeight="1">
      <c r="E150" s="472" t="s">
        <v>1127</v>
      </c>
      <c r="F150" s="473" t="s">
        <v>1127</v>
      </c>
      <c r="G150" s="474" t="s">
        <v>1223</v>
      </c>
      <c r="H150" s="472" t="s">
        <v>1224</v>
      </c>
      <c r="I150" s="472"/>
      <c r="J150" s="474">
        <v>2020</v>
      </c>
    </row>
    <row r="151" spans="5:10" ht="230" customHeight="1">
      <c r="E151" s="472" t="s">
        <v>1127</v>
      </c>
      <c r="F151" s="473" t="s">
        <v>1127</v>
      </c>
      <c r="G151" s="474" t="s">
        <v>1226</v>
      </c>
      <c r="H151" s="472" t="s">
        <v>1227</v>
      </c>
      <c r="I151" s="472"/>
      <c r="J151" s="474">
        <v>2020</v>
      </c>
    </row>
    <row r="152" spans="5:10" ht="230" customHeight="1">
      <c r="E152" s="472" t="s">
        <v>1127</v>
      </c>
      <c r="F152" s="473" t="s">
        <v>1127</v>
      </c>
      <c r="G152" s="474" t="s">
        <v>1226</v>
      </c>
      <c r="H152" s="472" t="s">
        <v>1228</v>
      </c>
      <c r="I152" s="472"/>
      <c r="J152" s="474">
        <v>2020</v>
      </c>
    </row>
    <row r="153" spans="5:10" ht="230" customHeight="1">
      <c r="E153" s="472" t="s">
        <v>1127</v>
      </c>
      <c r="F153" s="473" t="s">
        <v>1127</v>
      </c>
      <c r="G153" s="474" t="s">
        <v>1229</v>
      </c>
      <c r="H153" s="472" t="s">
        <v>1230</v>
      </c>
      <c r="I153" s="472"/>
      <c r="J153" s="474">
        <v>2020</v>
      </c>
    </row>
    <row r="154" spans="5:10" ht="230" customHeight="1">
      <c r="E154" s="472" t="s">
        <v>1231</v>
      </c>
      <c r="F154" s="473" t="s">
        <v>1231</v>
      </c>
      <c r="G154" s="474" t="s">
        <v>1232</v>
      </c>
      <c r="H154" s="472" t="s">
        <v>1233</v>
      </c>
      <c r="I154" s="472"/>
      <c r="J154" s="474">
        <v>2022</v>
      </c>
    </row>
    <row r="155" spans="5:10" ht="230" customHeight="1">
      <c r="E155" s="472" t="s">
        <v>1216</v>
      </c>
      <c r="F155" s="473" t="s">
        <v>1216</v>
      </c>
      <c r="G155" s="474" t="s">
        <v>1234</v>
      </c>
      <c r="H155" s="472"/>
      <c r="I155" s="472"/>
      <c r="J155" s="474">
        <v>2013</v>
      </c>
    </row>
    <row r="156" spans="5:10" ht="230" customHeight="1">
      <c r="E156" s="472" t="s">
        <v>1136</v>
      </c>
      <c r="F156" s="473" t="s">
        <v>1136</v>
      </c>
      <c r="G156" s="474" t="s">
        <v>1236</v>
      </c>
      <c r="H156" s="472"/>
      <c r="I156" s="472"/>
      <c r="J156" s="474">
        <v>2023</v>
      </c>
    </row>
    <row r="157" spans="5:10" ht="230" customHeight="1">
      <c r="E157" s="472" t="s">
        <v>1116</v>
      </c>
      <c r="F157" s="473" t="s">
        <v>1116</v>
      </c>
      <c r="G157" s="480" t="s">
        <v>1117</v>
      </c>
      <c r="H157" s="472" t="s">
        <v>2309</v>
      </c>
      <c r="I157" s="472" t="s">
        <v>2310</v>
      </c>
      <c r="J157" s="474">
        <v>2021</v>
      </c>
    </row>
    <row r="158" spans="5:10" ht="230" customHeight="1">
      <c r="E158" s="472" t="s">
        <v>1127</v>
      </c>
      <c r="F158" s="473" t="s">
        <v>1127</v>
      </c>
      <c r="G158" s="474" t="s">
        <v>1237</v>
      </c>
      <c r="H158" s="472" t="s">
        <v>1238</v>
      </c>
      <c r="I158" s="472"/>
      <c r="J158" s="474">
        <v>2020</v>
      </c>
    </row>
    <row r="159" spans="5:10" ht="230" customHeight="1">
      <c r="E159" s="472" t="s">
        <v>1127</v>
      </c>
      <c r="F159" s="473" t="s">
        <v>1127</v>
      </c>
      <c r="G159" s="474" t="s">
        <v>1239</v>
      </c>
      <c r="H159" s="472" t="s">
        <v>1240</v>
      </c>
      <c r="I159" s="472"/>
      <c r="J159" s="474">
        <v>2020</v>
      </c>
    </row>
    <row r="160" spans="5:10" ht="230" customHeight="1">
      <c r="E160" s="472" t="s">
        <v>1127</v>
      </c>
      <c r="F160" s="473" t="s">
        <v>1127</v>
      </c>
      <c r="G160" s="474" t="s">
        <v>1242</v>
      </c>
      <c r="H160" s="472" t="s">
        <v>1243</v>
      </c>
      <c r="I160" s="472"/>
      <c r="J160" s="474">
        <v>2020</v>
      </c>
    </row>
    <row r="161" spans="5:10" ht="230" customHeight="1">
      <c r="E161" s="472" t="s">
        <v>1127</v>
      </c>
      <c r="F161" s="473" t="s">
        <v>1127</v>
      </c>
      <c r="G161" s="474" t="s">
        <v>1245</v>
      </c>
      <c r="H161" s="472" t="s">
        <v>1246</v>
      </c>
      <c r="I161" s="472"/>
      <c r="J161" s="474">
        <v>2020</v>
      </c>
    </row>
    <row r="162" spans="5:10" ht="230" customHeight="1">
      <c r="E162" s="472" t="s">
        <v>1247</v>
      </c>
      <c r="F162" s="473" t="s">
        <v>1247</v>
      </c>
      <c r="G162" s="474" t="s">
        <v>1248</v>
      </c>
      <c r="H162" s="472" t="s">
        <v>2334</v>
      </c>
      <c r="I162" s="472" t="s">
        <v>2335</v>
      </c>
      <c r="J162" s="474">
        <v>2021</v>
      </c>
    </row>
    <row r="163" spans="5:10" ht="230" customHeight="1">
      <c r="E163" s="472" t="s">
        <v>1250</v>
      </c>
      <c r="F163" s="473" t="s">
        <v>1250</v>
      </c>
      <c r="G163" s="474" t="s">
        <v>1251</v>
      </c>
      <c r="H163" s="472" t="s">
        <v>1252</v>
      </c>
      <c r="I163" s="472"/>
      <c r="J163" s="474">
        <v>2021</v>
      </c>
    </row>
    <row r="164" spans="5:10" ht="230" customHeight="1">
      <c r="E164" s="472" t="s">
        <v>1250</v>
      </c>
      <c r="F164" s="473" t="s">
        <v>1250</v>
      </c>
      <c r="G164" s="474" t="s">
        <v>1254</v>
      </c>
      <c r="H164" s="472" t="s">
        <v>1255</v>
      </c>
      <c r="I164" s="472"/>
      <c r="J164" s="474">
        <v>2021</v>
      </c>
    </row>
    <row r="165" spans="5:10" ht="230" customHeight="1">
      <c r="E165" s="472" t="s">
        <v>1250</v>
      </c>
      <c r="F165" s="473" t="s">
        <v>1250</v>
      </c>
      <c r="G165" s="474" t="s">
        <v>1256</v>
      </c>
      <c r="H165" s="472" t="s">
        <v>1257</v>
      </c>
      <c r="I165" s="472"/>
      <c r="J165" s="474">
        <v>2021</v>
      </c>
    </row>
    <row r="166" spans="5:10" ht="230" customHeight="1">
      <c r="E166" s="472" t="s">
        <v>1116</v>
      </c>
      <c r="F166" s="473" t="s">
        <v>1116</v>
      </c>
      <c r="G166" s="474" t="s">
        <v>1120</v>
      </c>
      <c r="H166" s="472" t="s">
        <v>2311</v>
      </c>
      <c r="I166" s="472" t="s">
        <v>2312</v>
      </c>
      <c r="J166" s="474">
        <v>2021</v>
      </c>
    </row>
    <row r="167" spans="5:10" ht="230" customHeight="1">
      <c r="E167" s="472" t="s">
        <v>396</v>
      </c>
      <c r="F167" s="473" t="s">
        <v>396</v>
      </c>
      <c r="G167" s="476" t="s">
        <v>1122</v>
      </c>
      <c r="H167" s="472" t="s">
        <v>2301</v>
      </c>
      <c r="I167" s="472" t="s">
        <v>2302</v>
      </c>
      <c r="J167" s="476">
        <v>2023</v>
      </c>
    </row>
    <row r="168" spans="5:10" ht="230" customHeight="1">
      <c r="E168" s="472" t="s">
        <v>396</v>
      </c>
      <c r="F168" s="473" t="s">
        <v>396</v>
      </c>
      <c r="G168" s="476" t="s">
        <v>1125</v>
      </c>
      <c r="H168" s="472" t="s">
        <v>2307</v>
      </c>
      <c r="I168" s="472" t="s">
        <v>2308</v>
      </c>
      <c r="J168" s="476">
        <v>2023</v>
      </c>
    </row>
    <row r="169" spans="5:10" ht="230" customHeight="1">
      <c r="E169" s="472" t="s">
        <v>1127</v>
      </c>
      <c r="F169" s="473" t="s">
        <v>1127</v>
      </c>
      <c r="G169" s="474" t="s">
        <v>1128</v>
      </c>
      <c r="H169" s="472" t="s">
        <v>2332</v>
      </c>
      <c r="I169" s="472" t="s">
        <v>2333</v>
      </c>
      <c r="J169" s="474">
        <v>2020</v>
      </c>
    </row>
    <row r="170" spans="5:10" ht="230" customHeight="1">
      <c r="E170" s="472" t="s">
        <v>1260</v>
      </c>
      <c r="F170" s="473" t="s">
        <v>1260</v>
      </c>
      <c r="G170" s="474" t="s">
        <v>1261</v>
      </c>
      <c r="H170" s="483"/>
      <c r="I170" s="483"/>
      <c r="J170" s="474">
        <v>2020</v>
      </c>
    </row>
    <row r="171" spans="5:10" ht="230" customHeight="1">
      <c r="E171" s="472" t="s">
        <v>1260</v>
      </c>
      <c r="F171" s="473" t="s">
        <v>1260</v>
      </c>
      <c r="G171" s="482" t="s">
        <v>1290</v>
      </c>
      <c r="H171" s="472" t="s">
        <v>2358</v>
      </c>
      <c r="I171" s="472" t="s">
        <v>2359</v>
      </c>
      <c r="J171" s="476">
        <v>2020</v>
      </c>
    </row>
    <row r="172" spans="5:10" ht="230" customHeight="1">
      <c r="E172" s="472" t="s">
        <v>1260</v>
      </c>
      <c r="F172" s="473" t="s">
        <v>1260</v>
      </c>
      <c r="G172" s="474" t="s">
        <v>1292</v>
      </c>
      <c r="H172" s="472" t="s">
        <v>2360</v>
      </c>
      <c r="I172" s="472" t="s">
        <v>2361</v>
      </c>
      <c r="J172" s="476">
        <v>2020</v>
      </c>
    </row>
    <row r="173" spans="5:10" ht="230" customHeight="1">
      <c r="E173" s="472" t="s">
        <v>1260</v>
      </c>
      <c r="F173" s="473" t="s">
        <v>1260</v>
      </c>
      <c r="G173" s="474" t="s">
        <v>1294</v>
      </c>
      <c r="H173" s="472" t="s">
        <v>2363</v>
      </c>
      <c r="I173" s="472" t="s">
        <v>2362</v>
      </c>
      <c r="J173" s="476">
        <v>2020</v>
      </c>
    </row>
    <row r="174" spans="5:10" ht="230" customHeight="1">
      <c r="E174" s="472" t="s">
        <v>1260</v>
      </c>
      <c r="F174" s="473" t="s">
        <v>1260</v>
      </c>
      <c r="G174" s="474" t="s">
        <v>1296</v>
      </c>
      <c r="H174" s="472" t="s">
        <v>2348</v>
      </c>
      <c r="I174" s="472" t="s">
        <v>2349</v>
      </c>
      <c r="J174" s="476">
        <v>2020</v>
      </c>
    </row>
    <row r="175" spans="5:10" ht="230" customHeight="1">
      <c r="E175" s="472" t="s">
        <v>1260</v>
      </c>
      <c r="F175" s="473" t="s">
        <v>1260</v>
      </c>
      <c r="G175" s="474" t="s">
        <v>1298</v>
      </c>
      <c r="H175" s="472" t="s">
        <v>2364</v>
      </c>
      <c r="I175" s="472" t="s">
        <v>1663</v>
      </c>
      <c r="J175" s="476">
        <v>2020</v>
      </c>
    </row>
    <row r="176" spans="5:10" ht="230" customHeight="1">
      <c r="E176" s="472" t="s">
        <v>1260</v>
      </c>
      <c r="F176" s="473" t="s">
        <v>1260</v>
      </c>
      <c r="G176" s="474" t="s">
        <v>1300</v>
      </c>
      <c r="H176" s="472" t="s">
        <v>2366</v>
      </c>
      <c r="I176" s="472" t="s">
        <v>2365</v>
      </c>
      <c r="J176" s="476">
        <v>2020</v>
      </c>
    </row>
    <row r="177" spans="5:10" ht="230" customHeight="1">
      <c r="E177" s="472" t="s">
        <v>1260</v>
      </c>
      <c r="F177" s="473" t="s">
        <v>1260</v>
      </c>
      <c r="G177" s="474" t="s">
        <v>1302</v>
      </c>
      <c r="H177" s="472" t="s">
        <v>2367</v>
      </c>
      <c r="I177" s="472" t="s">
        <v>2368</v>
      </c>
      <c r="J177" s="476">
        <v>2020</v>
      </c>
    </row>
    <row r="178" spans="5:10" ht="230" customHeight="1">
      <c r="E178" s="472" t="s">
        <v>1260</v>
      </c>
      <c r="F178" s="473" t="s">
        <v>1260</v>
      </c>
      <c r="G178" s="474" t="s">
        <v>1304</v>
      </c>
      <c r="H178" s="472" t="s">
        <v>2370</v>
      </c>
      <c r="I178" s="472" t="s">
        <v>2369</v>
      </c>
      <c r="J178" s="476">
        <v>2020</v>
      </c>
    </row>
    <row r="179" spans="5:10" ht="230" customHeight="1">
      <c r="E179" s="472" t="s">
        <v>1260</v>
      </c>
      <c r="F179" s="473" t="s">
        <v>1260</v>
      </c>
      <c r="G179" s="474" t="s">
        <v>1306</v>
      </c>
      <c r="H179" s="472" t="s">
        <v>2372</v>
      </c>
      <c r="I179" s="472" t="s">
        <v>2371</v>
      </c>
      <c r="J179" s="476">
        <v>2020</v>
      </c>
    </row>
    <row r="180" spans="5:10" ht="230" customHeight="1">
      <c r="E180" s="472" t="s">
        <v>1260</v>
      </c>
      <c r="F180" s="473" t="s">
        <v>1260</v>
      </c>
      <c r="G180" s="474" t="s">
        <v>1308</v>
      </c>
      <c r="H180" s="472" t="s">
        <v>2374</v>
      </c>
      <c r="I180" s="472" t="s">
        <v>2373</v>
      </c>
      <c r="J180" s="476">
        <v>2020</v>
      </c>
    </row>
    <row r="181" spans="5:10" ht="230" customHeight="1">
      <c r="E181" s="472" t="s">
        <v>1260</v>
      </c>
      <c r="F181" s="473" t="s">
        <v>1260</v>
      </c>
      <c r="G181" s="474" t="s">
        <v>1263</v>
      </c>
      <c r="H181" s="472" t="s">
        <v>2338</v>
      </c>
      <c r="I181" s="472" t="s">
        <v>2339</v>
      </c>
      <c r="J181" s="474">
        <v>2020</v>
      </c>
    </row>
    <row r="182" spans="5:10" ht="230" customHeight="1">
      <c r="E182" s="472" t="s">
        <v>1260</v>
      </c>
      <c r="F182" s="473" t="s">
        <v>1260</v>
      </c>
      <c r="G182" s="474" t="s">
        <v>1310</v>
      </c>
      <c r="H182" s="472" t="s">
        <v>2376</v>
      </c>
      <c r="I182" s="472" t="s">
        <v>2375</v>
      </c>
      <c r="J182" s="476">
        <v>2020</v>
      </c>
    </row>
    <row r="183" spans="5:10" ht="230" customHeight="1">
      <c r="E183" s="472" t="s">
        <v>1260</v>
      </c>
      <c r="F183" s="473" t="s">
        <v>1260</v>
      </c>
      <c r="G183" s="474" t="s">
        <v>1312</v>
      </c>
      <c r="H183" s="472" t="s">
        <v>2350</v>
      </c>
      <c r="I183" s="472" t="s">
        <v>2351</v>
      </c>
      <c r="J183" s="476">
        <v>2020</v>
      </c>
    </row>
    <row r="184" spans="5:10" ht="230" customHeight="1">
      <c r="E184" s="472" t="s">
        <v>1260</v>
      </c>
      <c r="F184" s="473" t="s">
        <v>1260</v>
      </c>
      <c r="G184" s="474" t="s">
        <v>1314</v>
      </c>
      <c r="H184" s="472" t="s">
        <v>2378</v>
      </c>
      <c r="I184" s="472" t="s">
        <v>2377</v>
      </c>
      <c r="J184" s="476">
        <v>2020</v>
      </c>
    </row>
    <row r="185" spans="5:10" ht="230" customHeight="1">
      <c r="E185" s="472" t="s">
        <v>1260</v>
      </c>
      <c r="F185" s="473" t="s">
        <v>1260</v>
      </c>
      <c r="G185" s="474" t="s">
        <v>1316</v>
      </c>
      <c r="H185" s="472" t="s">
        <v>2380</v>
      </c>
      <c r="I185" s="472" t="s">
        <v>2379</v>
      </c>
      <c r="J185" s="476">
        <v>2020</v>
      </c>
    </row>
    <row r="186" spans="5:10" ht="230" customHeight="1">
      <c r="E186" s="472" t="s">
        <v>1260</v>
      </c>
      <c r="F186" s="473" t="s">
        <v>1260</v>
      </c>
      <c r="G186" s="474" t="s">
        <v>1318</v>
      </c>
      <c r="H186" s="472" t="s">
        <v>2381</v>
      </c>
      <c r="I186" s="472" t="s">
        <v>1663</v>
      </c>
      <c r="J186" s="476">
        <v>2020</v>
      </c>
    </row>
    <row r="187" spans="5:10" ht="230" customHeight="1">
      <c r="E187" s="472" t="s">
        <v>1260</v>
      </c>
      <c r="F187" s="473" t="s">
        <v>1260</v>
      </c>
      <c r="G187" s="474" t="s">
        <v>1320</v>
      </c>
      <c r="H187" s="472" t="s">
        <v>2382</v>
      </c>
      <c r="I187" s="472" t="s">
        <v>1663</v>
      </c>
      <c r="J187" s="476">
        <v>2020</v>
      </c>
    </row>
    <row r="188" spans="5:10" ht="230" customHeight="1">
      <c r="E188" s="472" t="s">
        <v>1260</v>
      </c>
      <c r="F188" s="473" t="s">
        <v>1260</v>
      </c>
      <c r="G188" s="474" t="s">
        <v>1322</v>
      </c>
      <c r="H188" s="472" t="s">
        <v>1323</v>
      </c>
      <c r="I188" s="472"/>
      <c r="J188" s="476">
        <v>2020</v>
      </c>
    </row>
    <row r="189" spans="5:10" ht="230" customHeight="1">
      <c r="E189" s="472" t="s">
        <v>1260</v>
      </c>
      <c r="F189" s="473" t="s">
        <v>1260</v>
      </c>
      <c r="G189" s="474" t="s">
        <v>1324</v>
      </c>
      <c r="H189" s="472" t="s">
        <v>2383</v>
      </c>
      <c r="I189" s="472" t="s">
        <v>1663</v>
      </c>
      <c r="J189" s="476">
        <v>2020</v>
      </c>
    </row>
    <row r="190" spans="5:10" ht="230" customHeight="1">
      <c r="E190" s="472" t="s">
        <v>1260</v>
      </c>
      <c r="F190" s="473" t="s">
        <v>1260</v>
      </c>
      <c r="G190" s="474" t="s">
        <v>1326</v>
      </c>
      <c r="H190" s="472" t="s">
        <v>1327</v>
      </c>
      <c r="I190" s="472"/>
      <c r="J190" s="476">
        <v>2020</v>
      </c>
    </row>
    <row r="191" spans="5:10" ht="230" customHeight="1">
      <c r="E191" s="472" t="s">
        <v>1260</v>
      </c>
      <c r="F191" s="473" t="s">
        <v>1260</v>
      </c>
      <c r="G191" s="474" t="s">
        <v>1328</v>
      </c>
      <c r="H191" s="472" t="s">
        <v>2385</v>
      </c>
      <c r="I191" s="472" t="s">
        <v>2384</v>
      </c>
      <c r="J191" s="476">
        <v>2020</v>
      </c>
    </row>
    <row r="192" spans="5:10" ht="230" customHeight="1">
      <c r="E192" s="472" t="s">
        <v>1260</v>
      </c>
      <c r="F192" s="473" t="s">
        <v>1260</v>
      </c>
      <c r="G192" s="474" t="s">
        <v>1270</v>
      </c>
      <c r="H192" s="472" t="s">
        <v>2344</v>
      </c>
      <c r="I192" s="472" t="s">
        <v>2345</v>
      </c>
      <c r="J192" s="474">
        <v>2020</v>
      </c>
    </row>
    <row r="193" spans="5:10" ht="230" customHeight="1">
      <c r="E193" s="472" t="s">
        <v>1260</v>
      </c>
      <c r="F193" s="473" t="s">
        <v>1260</v>
      </c>
      <c r="G193" s="474" t="s">
        <v>1330</v>
      </c>
      <c r="H193" s="472" t="s">
        <v>2386</v>
      </c>
      <c r="I193" s="472" t="s">
        <v>2387</v>
      </c>
      <c r="J193" s="476">
        <v>2020</v>
      </c>
    </row>
    <row r="194" spans="5:10" ht="230" customHeight="1">
      <c r="E194" s="472" t="s">
        <v>1260</v>
      </c>
      <c r="F194" s="473" t="s">
        <v>1260</v>
      </c>
      <c r="G194" s="474" t="s">
        <v>1332</v>
      </c>
      <c r="H194" s="472" t="s">
        <v>2388</v>
      </c>
      <c r="I194" s="472" t="s">
        <v>1663</v>
      </c>
      <c r="J194" s="476">
        <v>2020</v>
      </c>
    </row>
    <row r="195" spans="5:10" ht="230" customHeight="1">
      <c r="E195" s="472" t="s">
        <v>1260</v>
      </c>
      <c r="F195" s="473" t="s">
        <v>1260</v>
      </c>
      <c r="G195" s="474" t="s">
        <v>1334</v>
      </c>
      <c r="H195" s="472" t="s">
        <v>2394</v>
      </c>
      <c r="I195" s="472" t="s">
        <v>2393</v>
      </c>
      <c r="J195" s="476">
        <v>2020</v>
      </c>
    </row>
    <row r="196" spans="5:10" ht="230" customHeight="1">
      <c r="E196" s="472" t="s">
        <v>1260</v>
      </c>
      <c r="F196" s="473" t="s">
        <v>1260</v>
      </c>
      <c r="G196" s="474" t="s">
        <v>1336</v>
      </c>
      <c r="H196" s="472" t="s">
        <v>2389</v>
      </c>
      <c r="I196" s="472" t="s">
        <v>2390</v>
      </c>
      <c r="J196" s="476">
        <v>2020</v>
      </c>
    </row>
    <row r="197" spans="5:10" ht="230" customHeight="1">
      <c r="E197" s="472" t="s">
        <v>1260</v>
      </c>
      <c r="F197" s="473" t="s">
        <v>1260</v>
      </c>
      <c r="G197" s="474" t="s">
        <v>1338</v>
      </c>
      <c r="H197" s="472" t="s">
        <v>2392</v>
      </c>
      <c r="I197" s="472" t="s">
        <v>2391</v>
      </c>
      <c r="J197" s="476">
        <v>2020</v>
      </c>
    </row>
    <row r="198" spans="5:10" ht="230" customHeight="1">
      <c r="E198" s="472" t="s">
        <v>1260</v>
      </c>
      <c r="F198" s="473" t="s">
        <v>1260</v>
      </c>
      <c r="G198" s="474" t="s">
        <v>1340</v>
      </c>
      <c r="H198" s="472" t="s">
        <v>2396</v>
      </c>
      <c r="I198" s="472" t="s">
        <v>2395</v>
      </c>
      <c r="J198" s="476">
        <v>2020</v>
      </c>
    </row>
    <row r="199" spans="5:10" ht="230" customHeight="1">
      <c r="E199" s="472" t="s">
        <v>892</v>
      </c>
      <c r="F199" s="473" t="s">
        <v>892</v>
      </c>
      <c r="G199" s="474" t="s">
        <v>1342</v>
      </c>
      <c r="H199" s="483"/>
      <c r="I199" s="483"/>
      <c r="J199" s="474">
        <v>2023</v>
      </c>
    </row>
    <row r="200" spans="5:10" ht="230" customHeight="1">
      <c r="E200" s="472" t="s">
        <v>1343</v>
      </c>
      <c r="F200" s="473" t="s">
        <v>1343</v>
      </c>
      <c r="G200" s="474" t="s">
        <v>1344</v>
      </c>
      <c r="H200" s="483"/>
      <c r="I200" s="483"/>
      <c r="J200" s="474">
        <v>2023</v>
      </c>
    </row>
    <row r="201" spans="5:10" ht="230" customHeight="1">
      <c r="E201" s="472" t="s">
        <v>1260</v>
      </c>
      <c r="F201" s="473" t="s">
        <v>1260</v>
      </c>
      <c r="G201" s="474" t="s">
        <v>1275</v>
      </c>
      <c r="H201" s="472" t="s">
        <v>2342</v>
      </c>
      <c r="I201" s="472" t="s">
        <v>2343</v>
      </c>
      <c r="J201" s="474">
        <v>2020</v>
      </c>
    </row>
    <row r="202" spans="5:10" ht="230" customHeight="1">
      <c r="E202" s="472" t="s">
        <v>1260</v>
      </c>
      <c r="F202" s="473" t="s">
        <v>1260</v>
      </c>
      <c r="G202" s="474" t="s">
        <v>1278</v>
      </c>
      <c r="H202" s="472" t="s">
        <v>2340</v>
      </c>
      <c r="I202" s="472" t="s">
        <v>2341</v>
      </c>
      <c r="J202" s="474">
        <v>2020</v>
      </c>
    </row>
    <row r="203" spans="5:10" ht="230" customHeight="1">
      <c r="E203" s="472" t="s">
        <v>1260</v>
      </c>
      <c r="F203" s="473" t="s">
        <v>1260</v>
      </c>
      <c r="G203" s="474" t="s">
        <v>1280</v>
      </c>
      <c r="H203" s="472" t="s">
        <v>2356</v>
      </c>
      <c r="I203" s="472" t="s">
        <v>2357</v>
      </c>
      <c r="J203" s="474">
        <v>2020</v>
      </c>
    </row>
    <row r="204" spans="5:10" ht="230" customHeight="1">
      <c r="E204" s="472" t="s">
        <v>1260</v>
      </c>
      <c r="F204" s="473" t="s">
        <v>1260</v>
      </c>
      <c r="G204" s="474" t="s">
        <v>1285</v>
      </c>
      <c r="H204" s="472" t="s">
        <v>2352</v>
      </c>
      <c r="I204" s="472" t="s">
        <v>2353</v>
      </c>
      <c r="J204" s="476">
        <v>2020</v>
      </c>
    </row>
    <row r="205" spans="5:10" ht="230" customHeight="1">
      <c r="E205" s="472" t="s">
        <v>1260</v>
      </c>
      <c r="F205" s="473" t="s">
        <v>1260</v>
      </c>
      <c r="G205" s="474" t="s">
        <v>1287</v>
      </c>
      <c r="H205" s="472" t="s">
        <v>2354</v>
      </c>
      <c r="I205" s="472" t="s">
        <v>2355</v>
      </c>
      <c r="J205" s="476">
        <v>2020</v>
      </c>
    </row>
    <row r="206" spans="5:10" ht="230" customHeight="1">
      <c r="E206" s="472" t="s">
        <v>1260</v>
      </c>
      <c r="F206" s="473" t="s">
        <v>1260</v>
      </c>
      <c r="G206" s="474" t="s">
        <v>1289</v>
      </c>
      <c r="H206" s="472" t="s">
        <v>2346</v>
      </c>
      <c r="I206" s="472" t="s">
        <v>2347</v>
      </c>
      <c r="J206" s="476">
        <v>2020</v>
      </c>
    </row>
    <row r="207" spans="5:10" ht="230" customHeight="1">
      <c r="E207" s="472" t="s">
        <v>857</v>
      </c>
      <c r="F207" s="473" t="s">
        <v>857</v>
      </c>
      <c r="G207" s="474" t="s">
        <v>1345</v>
      </c>
      <c r="H207" s="472" t="s">
        <v>2439</v>
      </c>
      <c r="I207" s="472" t="s">
        <v>2437</v>
      </c>
      <c r="J207" s="474">
        <v>2020</v>
      </c>
    </row>
    <row r="208" spans="5:10" ht="230" customHeight="1">
      <c r="E208" s="472" t="s">
        <v>857</v>
      </c>
      <c r="F208" s="473" t="s">
        <v>857</v>
      </c>
      <c r="G208" s="474" t="s">
        <v>1353</v>
      </c>
      <c r="H208" s="472" t="s">
        <v>2443</v>
      </c>
      <c r="I208" s="472" t="s">
        <v>2444</v>
      </c>
      <c r="J208" s="474">
        <v>2020</v>
      </c>
    </row>
    <row r="209" spans="5:10" ht="230" customHeight="1">
      <c r="E209" s="472" t="s">
        <v>857</v>
      </c>
      <c r="F209" s="473" t="s">
        <v>857</v>
      </c>
      <c r="G209" s="474" t="s">
        <v>1354</v>
      </c>
      <c r="H209" s="472" t="s">
        <v>965</v>
      </c>
      <c r="I209" s="472" t="s">
        <v>2446</v>
      </c>
      <c r="J209" s="474">
        <v>2020</v>
      </c>
    </row>
    <row r="210" spans="5:10" ht="230" customHeight="1">
      <c r="E210" s="472" t="s">
        <v>857</v>
      </c>
      <c r="F210" s="473" t="s">
        <v>857</v>
      </c>
      <c r="G210" s="474" t="s">
        <v>1355</v>
      </c>
      <c r="H210" s="472" t="s">
        <v>963</v>
      </c>
      <c r="I210" s="472"/>
      <c r="J210" s="474">
        <v>2020</v>
      </c>
    </row>
    <row r="211" spans="5:10" ht="230" customHeight="1">
      <c r="E211" s="472" t="s">
        <v>857</v>
      </c>
      <c r="F211" s="473" t="s">
        <v>857</v>
      </c>
      <c r="G211" s="474" t="s">
        <v>1356</v>
      </c>
      <c r="H211" s="472" t="s">
        <v>960</v>
      </c>
      <c r="I211" s="472" t="s">
        <v>2446</v>
      </c>
      <c r="J211" s="474">
        <v>2020</v>
      </c>
    </row>
    <row r="212" spans="5:10" ht="230" customHeight="1">
      <c r="E212" s="472" t="s">
        <v>857</v>
      </c>
      <c r="F212" s="473" t="s">
        <v>857</v>
      </c>
      <c r="G212" s="474" t="s">
        <v>1357</v>
      </c>
      <c r="H212" s="472" t="s">
        <v>2451</v>
      </c>
      <c r="I212" s="472" t="s">
        <v>2452</v>
      </c>
      <c r="J212" s="474">
        <v>2020</v>
      </c>
    </row>
    <row r="213" spans="5:10" ht="230" customHeight="1">
      <c r="E213" s="472" t="s">
        <v>857</v>
      </c>
      <c r="F213" s="473" t="s">
        <v>857</v>
      </c>
      <c r="G213" s="474" t="s">
        <v>1358</v>
      </c>
      <c r="H213" s="472" t="s">
        <v>2449</v>
      </c>
      <c r="I213" s="472" t="s">
        <v>2450</v>
      </c>
      <c r="J213" s="474">
        <v>2020</v>
      </c>
    </row>
    <row r="214" spans="5:10" ht="230" customHeight="1">
      <c r="E214" s="472" t="s">
        <v>857</v>
      </c>
      <c r="F214" s="473" t="s">
        <v>857</v>
      </c>
      <c r="G214" s="474" t="s">
        <v>1359</v>
      </c>
      <c r="H214" s="472" t="s">
        <v>2453</v>
      </c>
      <c r="I214" s="472" t="s">
        <v>2454</v>
      </c>
      <c r="J214" s="474">
        <v>2020</v>
      </c>
    </row>
    <row r="215" spans="5:10" ht="230" customHeight="1">
      <c r="E215" s="472" t="s">
        <v>857</v>
      </c>
      <c r="F215" s="473" t="s">
        <v>857</v>
      </c>
      <c r="G215" s="474" t="s">
        <v>1360</v>
      </c>
      <c r="H215" s="472" t="s">
        <v>957</v>
      </c>
      <c r="I215" s="472"/>
      <c r="J215" s="474">
        <v>2020</v>
      </c>
    </row>
    <row r="216" spans="5:10" ht="230" customHeight="1">
      <c r="E216" s="472" t="s">
        <v>857</v>
      </c>
      <c r="F216" s="473" t="s">
        <v>857</v>
      </c>
      <c r="G216" s="474" t="s">
        <v>1361</v>
      </c>
      <c r="H216" s="472" t="s">
        <v>953</v>
      </c>
      <c r="I216" s="472"/>
      <c r="J216" s="474">
        <v>2020</v>
      </c>
    </row>
    <row r="217" spans="5:10" ht="230" customHeight="1">
      <c r="E217" s="472" t="s">
        <v>892</v>
      </c>
      <c r="F217" s="473" t="s">
        <v>892</v>
      </c>
      <c r="G217" s="474" t="s">
        <v>1362</v>
      </c>
      <c r="H217" s="483"/>
      <c r="I217" s="483"/>
      <c r="J217" s="474">
        <v>2023</v>
      </c>
    </row>
    <row r="218" spans="5:10" ht="230" customHeight="1">
      <c r="E218" s="472" t="s">
        <v>857</v>
      </c>
      <c r="F218" s="473" t="s">
        <v>857</v>
      </c>
      <c r="G218" s="474" t="s">
        <v>1346</v>
      </c>
      <c r="H218" s="472" t="s">
        <v>974</v>
      </c>
      <c r="I218" s="472" t="s">
        <v>2438</v>
      </c>
      <c r="J218" s="474">
        <v>2020</v>
      </c>
    </row>
    <row r="219" spans="5:10" ht="230" customHeight="1">
      <c r="E219" s="472" t="s">
        <v>951</v>
      </c>
      <c r="F219" s="473" t="s">
        <v>951</v>
      </c>
      <c r="G219" s="474" t="s">
        <v>1363</v>
      </c>
      <c r="H219" s="483"/>
      <c r="I219" s="483"/>
      <c r="J219" s="474">
        <v>2023</v>
      </c>
    </row>
    <row r="220" spans="5:10" ht="230" customHeight="1">
      <c r="E220" s="472" t="s">
        <v>794</v>
      </c>
      <c r="F220" s="473" t="s">
        <v>794</v>
      </c>
      <c r="G220" s="474" t="s">
        <v>1364</v>
      </c>
      <c r="H220" s="472" t="s">
        <v>948</v>
      </c>
      <c r="I220" s="472"/>
      <c r="J220" s="474">
        <v>2021</v>
      </c>
    </row>
    <row r="221" spans="5:10" ht="230" customHeight="1">
      <c r="E221" s="472" t="s">
        <v>794</v>
      </c>
      <c r="F221" s="473" t="s">
        <v>794</v>
      </c>
      <c r="G221" s="474" t="s">
        <v>1365</v>
      </c>
      <c r="H221" s="483"/>
      <c r="I221" s="483"/>
      <c r="J221" s="474">
        <v>2021</v>
      </c>
    </row>
    <row r="222" spans="5:10" ht="230" customHeight="1">
      <c r="E222" s="472" t="s">
        <v>857</v>
      </c>
      <c r="F222" s="473" t="s">
        <v>857</v>
      </c>
      <c r="G222" s="476" t="s">
        <v>1366</v>
      </c>
      <c r="H222" s="483"/>
      <c r="I222" s="483"/>
      <c r="J222" s="476">
        <v>2020</v>
      </c>
    </row>
    <row r="223" spans="5:10" ht="230" customHeight="1">
      <c r="E223" s="472" t="s">
        <v>946</v>
      </c>
      <c r="F223" s="473" t="s">
        <v>946</v>
      </c>
      <c r="G223" s="474" t="s">
        <v>1367</v>
      </c>
      <c r="H223" s="483"/>
      <c r="I223" s="483"/>
      <c r="J223" s="474">
        <v>2022</v>
      </c>
    </row>
    <row r="224" spans="5:10" ht="230" customHeight="1">
      <c r="E224" s="472" t="s">
        <v>945</v>
      </c>
      <c r="F224" s="473" t="s">
        <v>945</v>
      </c>
      <c r="G224" s="474" t="s">
        <v>1368</v>
      </c>
      <c r="H224" s="472"/>
      <c r="I224" s="472"/>
      <c r="J224" s="474">
        <v>2023</v>
      </c>
    </row>
    <row r="225" spans="5:10" ht="230" customHeight="1">
      <c r="E225" s="472" t="s">
        <v>852</v>
      </c>
      <c r="F225" s="473" t="s">
        <v>852</v>
      </c>
      <c r="G225" s="474" t="s">
        <v>1369</v>
      </c>
      <c r="H225" s="472" t="s">
        <v>1370</v>
      </c>
      <c r="I225" s="472"/>
      <c r="J225" s="474">
        <v>2019</v>
      </c>
    </row>
    <row r="226" spans="5:10" ht="230" customHeight="1">
      <c r="E226" s="472" t="s">
        <v>852</v>
      </c>
      <c r="F226" s="473" t="s">
        <v>852</v>
      </c>
      <c r="G226" s="474" t="s">
        <v>1371</v>
      </c>
      <c r="H226" s="472" t="s">
        <v>944</v>
      </c>
      <c r="I226" s="472"/>
      <c r="J226" s="474">
        <v>2019</v>
      </c>
    </row>
    <row r="227" spans="5:10" ht="230" customHeight="1">
      <c r="E227" s="472" t="s">
        <v>846</v>
      </c>
      <c r="F227" s="473" t="s">
        <v>846</v>
      </c>
      <c r="G227" s="474" t="s">
        <v>1372</v>
      </c>
      <c r="H227" s="472" t="s">
        <v>2457</v>
      </c>
      <c r="I227" s="472" t="s">
        <v>2458</v>
      </c>
      <c r="J227" s="474">
        <v>2023</v>
      </c>
    </row>
    <row r="228" spans="5:10" ht="230" customHeight="1">
      <c r="E228" s="472" t="s">
        <v>892</v>
      </c>
      <c r="F228" s="473" t="s">
        <v>892</v>
      </c>
      <c r="G228" s="474" t="s">
        <v>1373</v>
      </c>
      <c r="H228" s="483"/>
      <c r="I228" s="483"/>
      <c r="J228" s="474">
        <v>2023</v>
      </c>
    </row>
    <row r="229" spans="5:10" ht="230" customHeight="1">
      <c r="E229" s="472" t="s">
        <v>857</v>
      </c>
      <c r="F229" s="473" t="s">
        <v>857</v>
      </c>
      <c r="G229" s="474" t="s">
        <v>1347</v>
      </c>
      <c r="H229" s="472" t="s">
        <v>887</v>
      </c>
      <c r="I229" s="472" t="s">
        <v>2440</v>
      </c>
      <c r="J229" s="474">
        <v>2020</v>
      </c>
    </row>
    <row r="230" spans="5:10" ht="230" customHeight="1">
      <c r="E230" s="472" t="s">
        <v>943</v>
      </c>
      <c r="F230" s="473" t="s">
        <v>943</v>
      </c>
      <c r="G230" s="474" t="s">
        <v>1374</v>
      </c>
      <c r="H230" s="472"/>
      <c r="I230" s="472"/>
      <c r="J230" s="474">
        <v>2023</v>
      </c>
    </row>
    <row r="231" spans="5:10" ht="230" customHeight="1">
      <c r="E231" s="472" t="s">
        <v>891</v>
      </c>
      <c r="F231" s="473" t="s">
        <v>891</v>
      </c>
      <c r="G231" s="474" t="s">
        <v>1375</v>
      </c>
      <c r="H231" s="472"/>
      <c r="I231" s="472"/>
      <c r="J231" s="474">
        <v>2023</v>
      </c>
    </row>
    <row r="232" spans="5:10" ht="230" customHeight="1">
      <c r="E232" s="472" t="s">
        <v>803</v>
      </c>
      <c r="F232" s="473" t="s">
        <v>803</v>
      </c>
      <c r="G232" s="474" t="s">
        <v>1377</v>
      </c>
      <c r="H232" s="472" t="s">
        <v>2397</v>
      </c>
      <c r="I232" s="472" t="s">
        <v>2398</v>
      </c>
      <c r="J232" s="474">
        <v>2023</v>
      </c>
    </row>
    <row r="233" spans="5:10" ht="230" customHeight="1">
      <c r="E233" s="472" t="s">
        <v>803</v>
      </c>
      <c r="F233" s="473" t="s">
        <v>803</v>
      </c>
      <c r="G233" s="474" t="s">
        <v>1378</v>
      </c>
      <c r="H233" s="472" t="s">
        <v>2399</v>
      </c>
      <c r="I233" s="472" t="s">
        <v>2400</v>
      </c>
      <c r="J233" s="474">
        <v>2023</v>
      </c>
    </row>
    <row r="234" spans="5:10" ht="230" customHeight="1">
      <c r="E234" s="472" t="s">
        <v>803</v>
      </c>
      <c r="F234" s="473" t="s">
        <v>803</v>
      </c>
      <c r="G234" s="474" t="s">
        <v>1379</v>
      </c>
      <c r="H234" s="472" t="s">
        <v>2401</v>
      </c>
      <c r="I234" s="472" t="s">
        <v>2402</v>
      </c>
      <c r="J234" s="474">
        <v>2023</v>
      </c>
    </row>
    <row r="235" spans="5:10" ht="230" customHeight="1">
      <c r="E235" s="472" t="s">
        <v>803</v>
      </c>
      <c r="F235" s="473" t="s">
        <v>803</v>
      </c>
      <c r="G235" s="474" t="s">
        <v>1381</v>
      </c>
      <c r="H235" s="472" t="s">
        <v>2403</v>
      </c>
      <c r="I235" s="472" t="s">
        <v>2404</v>
      </c>
      <c r="J235" s="474">
        <v>2023</v>
      </c>
    </row>
    <row r="236" spans="5:10" ht="230" customHeight="1">
      <c r="E236" s="472" t="s">
        <v>803</v>
      </c>
      <c r="F236" s="473" t="s">
        <v>803</v>
      </c>
      <c r="G236" s="474" t="s">
        <v>1382</v>
      </c>
      <c r="H236" s="472" t="s">
        <v>2405</v>
      </c>
      <c r="I236" s="472" t="s">
        <v>2406</v>
      </c>
      <c r="J236" s="474">
        <v>2023</v>
      </c>
    </row>
    <row r="237" spans="5:10" ht="230" customHeight="1">
      <c r="E237" s="472" t="s">
        <v>803</v>
      </c>
      <c r="F237" s="473" t="s">
        <v>803</v>
      </c>
      <c r="G237" s="474" t="s">
        <v>1383</v>
      </c>
      <c r="H237" s="472" t="s">
        <v>2407</v>
      </c>
      <c r="I237" s="472" t="s">
        <v>2408</v>
      </c>
      <c r="J237" s="474">
        <v>2023</v>
      </c>
    </row>
    <row r="238" spans="5:10" ht="230" customHeight="1">
      <c r="E238" s="472" t="s">
        <v>803</v>
      </c>
      <c r="F238" s="473" t="s">
        <v>803</v>
      </c>
      <c r="G238" s="474" t="s">
        <v>1384</v>
      </c>
      <c r="H238" s="472" t="s">
        <v>2409</v>
      </c>
      <c r="I238" s="472" t="s">
        <v>2410</v>
      </c>
      <c r="J238" s="474">
        <v>2023</v>
      </c>
    </row>
    <row r="239" spans="5:10" ht="230" customHeight="1">
      <c r="E239" s="472" t="s">
        <v>803</v>
      </c>
      <c r="F239" s="473" t="s">
        <v>803</v>
      </c>
      <c r="G239" s="474" t="s">
        <v>1385</v>
      </c>
      <c r="H239" s="473" t="s">
        <v>2495</v>
      </c>
      <c r="I239" s="473" t="s">
        <v>2419</v>
      </c>
      <c r="J239" s="474">
        <v>2023</v>
      </c>
    </row>
    <row r="240" spans="5:10" ht="230" customHeight="1">
      <c r="E240" s="472" t="s">
        <v>857</v>
      </c>
      <c r="F240" s="473" t="s">
        <v>857</v>
      </c>
      <c r="G240" s="474" t="s">
        <v>1348</v>
      </c>
      <c r="H240" s="472" t="s">
        <v>2441</v>
      </c>
      <c r="I240" s="472" t="s">
        <v>2442</v>
      </c>
      <c r="J240" s="474">
        <v>2020</v>
      </c>
    </row>
    <row r="241" spans="5:10" ht="230" customHeight="1">
      <c r="E241" s="472" t="s">
        <v>803</v>
      </c>
      <c r="F241" s="473" t="s">
        <v>803</v>
      </c>
      <c r="G241" s="474" t="s">
        <v>1386</v>
      </c>
      <c r="H241" s="473" t="s">
        <v>2496</v>
      </c>
      <c r="I241" s="473" t="s">
        <v>2420</v>
      </c>
      <c r="J241" s="474">
        <v>2023</v>
      </c>
    </row>
    <row r="242" spans="5:10" ht="230" customHeight="1">
      <c r="E242" s="472" t="s">
        <v>803</v>
      </c>
      <c r="F242" s="473" t="s">
        <v>803</v>
      </c>
      <c r="G242" s="474" t="s">
        <v>1387</v>
      </c>
      <c r="H242" s="472" t="s">
        <v>2497</v>
      </c>
      <c r="I242" s="472" t="s">
        <v>2421</v>
      </c>
      <c r="J242" s="474">
        <v>2023</v>
      </c>
    </row>
    <row r="243" spans="5:10" ht="230" customHeight="1">
      <c r="E243" s="472" t="s">
        <v>803</v>
      </c>
      <c r="F243" s="473" t="s">
        <v>803</v>
      </c>
      <c r="G243" s="474" t="s">
        <v>1388</v>
      </c>
      <c r="H243" s="472" t="s">
        <v>2411</v>
      </c>
      <c r="I243" s="472" t="s">
        <v>2412</v>
      </c>
      <c r="J243" s="474">
        <v>2023</v>
      </c>
    </row>
    <row r="244" spans="5:10" ht="230" customHeight="1">
      <c r="E244" s="472" t="s">
        <v>803</v>
      </c>
      <c r="F244" s="473" t="s">
        <v>803</v>
      </c>
      <c r="G244" s="474" t="s">
        <v>1389</v>
      </c>
      <c r="H244" s="472" t="s">
        <v>2498</v>
      </c>
      <c r="I244" s="472" t="s">
        <v>968</v>
      </c>
      <c r="J244" s="474">
        <v>2023</v>
      </c>
    </row>
    <row r="245" spans="5:10" ht="230" customHeight="1">
      <c r="E245" s="472" t="s">
        <v>803</v>
      </c>
      <c r="F245" s="473" t="s">
        <v>803</v>
      </c>
      <c r="G245" s="474" t="s">
        <v>1390</v>
      </c>
      <c r="H245" s="472" t="s">
        <v>2413</v>
      </c>
      <c r="I245" s="472" t="s">
        <v>2414</v>
      </c>
      <c r="J245" s="474">
        <v>2023</v>
      </c>
    </row>
    <row r="246" spans="5:10" ht="230" customHeight="1">
      <c r="E246" s="472" t="s">
        <v>803</v>
      </c>
      <c r="F246" s="473" t="s">
        <v>803</v>
      </c>
      <c r="G246" s="474" t="s">
        <v>1391</v>
      </c>
      <c r="H246" s="472" t="s">
        <v>2415</v>
      </c>
      <c r="I246" s="472" t="s">
        <v>2416</v>
      </c>
      <c r="J246" s="474">
        <v>2023</v>
      </c>
    </row>
    <row r="247" spans="5:10" ht="230" customHeight="1">
      <c r="E247" s="472" t="s">
        <v>803</v>
      </c>
      <c r="F247" s="473" t="s">
        <v>803</v>
      </c>
      <c r="G247" s="474" t="s">
        <v>1392</v>
      </c>
      <c r="H247" s="472" t="s">
        <v>2417</v>
      </c>
      <c r="I247" s="472" t="s">
        <v>2418</v>
      </c>
      <c r="J247" s="474">
        <v>2023</v>
      </c>
    </row>
    <row r="248" spans="5:10" ht="230" customHeight="1">
      <c r="E248" s="472" t="s">
        <v>803</v>
      </c>
      <c r="F248" s="473" t="s">
        <v>803</v>
      </c>
      <c r="G248" s="474" t="s">
        <v>1393</v>
      </c>
      <c r="H248" s="473" t="s">
        <v>2499</v>
      </c>
      <c r="I248" s="473" t="s">
        <v>2432</v>
      </c>
      <c r="J248" s="474">
        <v>2023</v>
      </c>
    </row>
    <row r="249" spans="5:10" ht="230" customHeight="1">
      <c r="E249" s="472" t="s">
        <v>803</v>
      </c>
      <c r="F249" s="473" t="s">
        <v>803</v>
      </c>
      <c r="G249" s="474" t="s">
        <v>1394</v>
      </c>
      <c r="H249" s="472" t="s">
        <v>2500</v>
      </c>
      <c r="I249" s="472" t="s">
        <v>2434</v>
      </c>
      <c r="J249" s="474">
        <v>2023</v>
      </c>
    </row>
    <row r="250" spans="5:10" ht="230" customHeight="1">
      <c r="E250" s="472" t="s">
        <v>803</v>
      </c>
      <c r="F250" s="473" t="s">
        <v>803</v>
      </c>
      <c r="G250" s="474" t="s">
        <v>1395</v>
      </c>
      <c r="H250" s="472" t="s">
        <v>2501</v>
      </c>
      <c r="I250" s="472" t="s">
        <v>2436</v>
      </c>
      <c r="J250" s="474">
        <v>2023</v>
      </c>
    </row>
    <row r="251" spans="5:10" ht="230" customHeight="1">
      <c r="E251" s="472" t="s">
        <v>857</v>
      </c>
      <c r="F251" s="473" t="s">
        <v>857</v>
      </c>
      <c r="G251" s="474" t="s">
        <v>1349</v>
      </c>
      <c r="H251" s="472" t="s">
        <v>972</v>
      </c>
      <c r="I251" s="472"/>
      <c r="J251" s="474">
        <v>2020</v>
      </c>
    </row>
    <row r="252" spans="5:10" ht="230" customHeight="1">
      <c r="E252" s="472" t="s">
        <v>803</v>
      </c>
      <c r="F252" s="473" t="s">
        <v>803</v>
      </c>
      <c r="G252" s="482" t="s">
        <v>1396</v>
      </c>
      <c r="H252" s="472" t="s">
        <v>2502</v>
      </c>
      <c r="I252" s="472" t="s">
        <v>2430</v>
      </c>
      <c r="J252" s="476">
        <v>2023</v>
      </c>
    </row>
    <row r="253" spans="5:10" ht="230" customHeight="1">
      <c r="E253" s="472" t="s">
        <v>803</v>
      </c>
      <c r="F253" s="473" t="s">
        <v>803</v>
      </c>
      <c r="G253" s="474" t="s">
        <v>1397</v>
      </c>
      <c r="H253" s="472" t="s">
        <v>2503</v>
      </c>
      <c r="I253" s="481" t="s">
        <v>2426</v>
      </c>
      <c r="J253" s="476">
        <v>2023</v>
      </c>
    </row>
    <row r="254" spans="5:10" ht="230" customHeight="1">
      <c r="E254" s="472" t="s">
        <v>803</v>
      </c>
      <c r="F254" s="473" t="s">
        <v>803</v>
      </c>
      <c r="G254" s="474" t="s">
        <v>1398</v>
      </c>
      <c r="H254" s="472" t="s">
        <v>2504</v>
      </c>
      <c r="I254" s="481" t="s">
        <v>2428</v>
      </c>
      <c r="J254" s="474">
        <v>2023</v>
      </c>
    </row>
    <row r="255" spans="5:10" ht="230" customHeight="1">
      <c r="E255" s="472" t="s">
        <v>915</v>
      </c>
      <c r="F255" s="473" t="s">
        <v>915</v>
      </c>
      <c r="G255" s="474" t="s">
        <v>1399</v>
      </c>
      <c r="H255" s="472"/>
      <c r="I255" s="472"/>
      <c r="J255" s="474">
        <v>2022</v>
      </c>
    </row>
    <row r="256" spans="5:10" ht="230" customHeight="1">
      <c r="E256" s="472" t="s">
        <v>895</v>
      </c>
      <c r="F256" s="473" t="s">
        <v>895</v>
      </c>
      <c r="G256" s="474" t="s">
        <v>1400</v>
      </c>
      <c r="H256" s="472" t="s">
        <v>911</v>
      </c>
      <c r="I256" s="472"/>
      <c r="J256" s="474">
        <v>2021</v>
      </c>
    </row>
    <row r="257" spans="5:10" ht="230" customHeight="1">
      <c r="E257" s="472" t="s">
        <v>895</v>
      </c>
      <c r="F257" s="473" t="s">
        <v>895</v>
      </c>
      <c r="G257" s="474" t="s">
        <v>1401</v>
      </c>
      <c r="H257" s="472" t="s">
        <v>910</v>
      </c>
      <c r="I257" s="472"/>
      <c r="J257" s="474">
        <v>2021</v>
      </c>
    </row>
    <row r="258" spans="5:10" ht="230" customHeight="1">
      <c r="E258" s="472" t="s">
        <v>895</v>
      </c>
      <c r="F258" s="473" t="s">
        <v>895</v>
      </c>
      <c r="G258" s="474" t="s">
        <v>1402</v>
      </c>
      <c r="H258" s="472" t="s">
        <v>909</v>
      </c>
      <c r="I258" s="472"/>
      <c r="J258" s="474">
        <v>2021</v>
      </c>
    </row>
    <row r="259" spans="5:10" ht="230" customHeight="1">
      <c r="E259" s="472" t="s">
        <v>895</v>
      </c>
      <c r="F259" s="473" t="s">
        <v>895</v>
      </c>
      <c r="G259" s="474" t="s">
        <v>1403</v>
      </c>
      <c r="H259" s="472" t="s">
        <v>904</v>
      </c>
      <c r="I259" s="472"/>
      <c r="J259" s="474">
        <v>2021</v>
      </c>
    </row>
    <row r="260" spans="5:10" ht="230" customHeight="1">
      <c r="E260" s="472" t="s">
        <v>895</v>
      </c>
      <c r="F260" s="473" t="s">
        <v>895</v>
      </c>
      <c r="G260" s="474" t="s">
        <v>1404</v>
      </c>
      <c r="H260" s="472" t="s">
        <v>902</v>
      </c>
      <c r="I260" s="472"/>
      <c r="J260" s="474">
        <v>2021</v>
      </c>
    </row>
    <row r="261" spans="5:10" ht="230" customHeight="1">
      <c r="E261" s="472" t="s">
        <v>895</v>
      </c>
      <c r="F261" s="473" t="s">
        <v>895</v>
      </c>
      <c r="G261" s="474" t="s">
        <v>1405</v>
      </c>
      <c r="H261" s="472" t="s">
        <v>900</v>
      </c>
      <c r="I261" s="472"/>
      <c r="J261" s="474">
        <v>2021</v>
      </c>
    </row>
    <row r="262" spans="5:10" ht="230" customHeight="1">
      <c r="E262" s="472" t="s">
        <v>895</v>
      </c>
      <c r="F262" s="473" t="s">
        <v>895</v>
      </c>
      <c r="G262" s="474" t="s">
        <v>1406</v>
      </c>
      <c r="H262" s="472" t="s">
        <v>896</v>
      </c>
      <c r="I262" s="472"/>
      <c r="J262" s="474">
        <v>2021</v>
      </c>
    </row>
    <row r="263" spans="5:10" ht="230" customHeight="1">
      <c r="E263" s="472" t="s">
        <v>891</v>
      </c>
      <c r="F263" s="473" t="s">
        <v>891</v>
      </c>
      <c r="G263" s="474" t="s">
        <v>1407</v>
      </c>
      <c r="H263" s="472"/>
      <c r="I263" s="472"/>
      <c r="J263" s="474">
        <v>2023</v>
      </c>
    </row>
    <row r="264" spans="5:10" ht="230" customHeight="1">
      <c r="E264" s="472" t="s">
        <v>794</v>
      </c>
      <c r="F264" s="473" t="s">
        <v>794</v>
      </c>
      <c r="G264" s="482" t="s">
        <v>1408</v>
      </c>
      <c r="H264" s="472" t="s">
        <v>2455</v>
      </c>
      <c r="I264" s="472" t="s">
        <v>2456</v>
      </c>
      <c r="J264" s="474">
        <v>2021</v>
      </c>
    </row>
    <row r="265" spans="5:10" ht="230" customHeight="1">
      <c r="E265" s="472" t="s">
        <v>794</v>
      </c>
      <c r="F265" s="473" t="s">
        <v>794</v>
      </c>
      <c r="G265" s="474" t="s">
        <v>1409</v>
      </c>
      <c r="H265" s="472" t="s">
        <v>890</v>
      </c>
      <c r="I265" s="472"/>
      <c r="J265" s="474">
        <v>2021</v>
      </c>
    </row>
    <row r="266" spans="5:10" ht="230" customHeight="1">
      <c r="E266" s="472" t="s">
        <v>857</v>
      </c>
      <c r="F266" s="473" t="s">
        <v>857</v>
      </c>
      <c r="G266" s="474" t="s">
        <v>1350</v>
      </c>
      <c r="H266" s="472" t="s">
        <v>970</v>
      </c>
      <c r="I266" s="486" t="s">
        <v>2446</v>
      </c>
      <c r="J266" s="474">
        <v>2020</v>
      </c>
    </row>
    <row r="267" spans="5:10" ht="230" customHeight="1">
      <c r="E267" s="472" t="s">
        <v>857</v>
      </c>
      <c r="F267" s="473" t="s">
        <v>857</v>
      </c>
      <c r="G267" s="474" t="s">
        <v>1351</v>
      </c>
      <c r="H267" s="472" t="s">
        <v>2493</v>
      </c>
      <c r="I267" s="472" t="s">
        <v>2446</v>
      </c>
      <c r="J267" s="474">
        <v>2020</v>
      </c>
    </row>
    <row r="268" spans="5:10" ht="230" customHeight="1">
      <c r="E268" s="472" t="s">
        <v>857</v>
      </c>
      <c r="F268" s="473" t="s">
        <v>857</v>
      </c>
      <c r="G268" s="474" t="s">
        <v>1352</v>
      </c>
      <c r="H268" s="472" t="s">
        <v>2494</v>
      </c>
      <c r="I268" s="472" t="s">
        <v>2448</v>
      </c>
      <c r="J268" s="474">
        <v>2020</v>
      </c>
    </row>
    <row r="269" spans="5:10" ht="230" customHeight="1">
      <c r="E269" s="472" t="s">
        <v>389</v>
      </c>
      <c r="F269" s="473" t="s">
        <v>389</v>
      </c>
      <c r="G269" s="474" t="s">
        <v>1411</v>
      </c>
      <c r="H269" s="472" t="s">
        <v>1412</v>
      </c>
      <c r="I269" s="472"/>
      <c r="J269" s="474">
        <v>2022</v>
      </c>
    </row>
    <row r="270" spans="5:10" ht="230" customHeight="1">
      <c r="E270" s="472" t="s">
        <v>1437</v>
      </c>
      <c r="F270" s="473" t="s">
        <v>1437</v>
      </c>
      <c r="G270" s="476" t="s">
        <v>1438</v>
      </c>
      <c r="H270" s="472" t="s">
        <v>2480</v>
      </c>
      <c r="I270" s="472" t="s">
        <v>2482</v>
      </c>
      <c r="J270" s="476">
        <v>2021</v>
      </c>
    </row>
    <row r="271" spans="5:10" ht="230" customHeight="1">
      <c r="E271" s="472" t="s">
        <v>1437</v>
      </c>
      <c r="F271" s="473" t="s">
        <v>1437</v>
      </c>
      <c r="G271" s="474" t="s">
        <v>1439</v>
      </c>
      <c r="H271" s="472" t="s">
        <v>2481</v>
      </c>
      <c r="I271" s="472" t="s">
        <v>2483</v>
      </c>
      <c r="J271" s="474">
        <v>2021</v>
      </c>
    </row>
    <row r="272" spans="5:10" ht="230" customHeight="1">
      <c r="E272" s="472" t="s">
        <v>1437</v>
      </c>
      <c r="F272" s="473" t="s">
        <v>1437</v>
      </c>
      <c r="G272" s="474" t="s">
        <v>1440</v>
      </c>
      <c r="H272" s="483" t="s">
        <v>2505</v>
      </c>
      <c r="I272" s="483"/>
      <c r="J272" s="474">
        <v>2021</v>
      </c>
    </row>
    <row r="273" spans="5:10" ht="230" customHeight="1">
      <c r="E273" s="472" t="s">
        <v>1437</v>
      </c>
      <c r="F273" s="473" t="s">
        <v>1437</v>
      </c>
      <c r="G273" s="474" t="s">
        <v>1441</v>
      </c>
      <c r="H273" s="472" t="s">
        <v>2470</v>
      </c>
      <c r="I273" s="472" t="s">
        <v>2471</v>
      </c>
      <c r="J273" s="474">
        <v>2021</v>
      </c>
    </row>
    <row r="274" spans="5:10" ht="230" customHeight="1">
      <c r="E274" s="472" t="s">
        <v>1437</v>
      </c>
      <c r="F274" s="473" t="s">
        <v>1437</v>
      </c>
      <c r="G274" s="474" t="s">
        <v>1445</v>
      </c>
      <c r="H274" s="472" t="s">
        <v>2472</v>
      </c>
      <c r="I274" s="472" t="s">
        <v>2474</v>
      </c>
      <c r="J274" s="474">
        <v>2021</v>
      </c>
    </row>
    <row r="275" spans="5:10" ht="230" customHeight="1">
      <c r="E275" s="472" t="s">
        <v>1437</v>
      </c>
      <c r="F275" s="473" t="s">
        <v>1437</v>
      </c>
      <c r="G275" s="474" t="s">
        <v>1448</v>
      </c>
      <c r="H275" s="472" t="s">
        <v>2473</v>
      </c>
      <c r="I275" s="472" t="s">
        <v>2475</v>
      </c>
      <c r="J275" s="474">
        <v>2021</v>
      </c>
    </row>
    <row r="276" spans="5:10" ht="230" customHeight="1">
      <c r="E276" s="472" t="s">
        <v>1437</v>
      </c>
      <c r="F276" s="473" t="s">
        <v>1437</v>
      </c>
      <c r="G276" s="474" t="s">
        <v>1450</v>
      </c>
      <c r="H276" s="472" t="s">
        <v>2476</v>
      </c>
      <c r="I276" s="472" t="s">
        <v>2477</v>
      </c>
      <c r="J276" s="474">
        <v>2021</v>
      </c>
    </row>
    <row r="277" spans="5:10" ht="230" customHeight="1">
      <c r="E277" s="472" t="s">
        <v>1437</v>
      </c>
      <c r="F277" s="473" t="s">
        <v>1437</v>
      </c>
      <c r="G277" s="474" t="s">
        <v>1453</v>
      </c>
      <c r="H277" s="472" t="s">
        <v>2478</v>
      </c>
      <c r="I277" s="472" t="s">
        <v>2479</v>
      </c>
      <c r="J277" s="474">
        <v>2021</v>
      </c>
    </row>
    <row r="278" spans="5:10" ht="230" customHeight="1">
      <c r="E278" s="472" t="s">
        <v>1437</v>
      </c>
      <c r="F278" s="473" t="s">
        <v>1437</v>
      </c>
      <c r="G278" s="474" t="s">
        <v>1457</v>
      </c>
      <c r="H278" s="483" t="s">
        <v>1458</v>
      </c>
      <c r="I278" s="483"/>
      <c r="J278" s="474">
        <v>2021</v>
      </c>
    </row>
    <row r="279" spans="5:10" ht="230" customHeight="1">
      <c r="E279" s="472" t="s">
        <v>794</v>
      </c>
      <c r="F279" s="473" t="s">
        <v>794</v>
      </c>
      <c r="G279" s="474" t="s">
        <v>1461</v>
      </c>
      <c r="H279" s="472" t="s">
        <v>2506</v>
      </c>
      <c r="I279" s="472"/>
      <c r="J279" s="474">
        <v>2021</v>
      </c>
    </row>
    <row r="280" spans="5:10" ht="230" customHeight="1">
      <c r="E280" s="472" t="s">
        <v>389</v>
      </c>
      <c r="F280" s="473" t="s">
        <v>389</v>
      </c>
      <c r="G280" s="474" t="s">
        <v>1414</v>
      </c>
      <c r="H280" s="472" t="s">
        <v>1415</v>
      </c>
      <c r="I280" s="472"/>
      <c r="J280" s="474">
        <v>2022</v>
      </c>
    </row>
    <row r="281" spans="5:10" ht="230" customHeight="1">
      <c r="E281" s="472" t="s">
        <v>794</v>
      </c>
      <c r="F281" s="473" t="s">
        <v>794</v>
      </c>
      <c r="G281" s="474" t="s">
        <v>1462</v>
      </c>
      <c r="H281" s="472" t="s">
        <v>1463</v>
      </c>
      <c r="I281" s="472" t="s">
        <v>2484</v>
      </c>
      <c r="J281" s="474">
        <v>2021</v>
      </c>
    </row>
    <row r="282" spans="5:10" ht="230" customHeight="1">
      <c r="E282" s="472" t="s">
        <v>857</v>
      </c>
      <c r="F282" s="473" t="s">
        <v>857</v>
      </c>
      <c r="G282" s="482" t="s">
        <v>1466</v>
      </c>
      <c r="H282" s="472" t="s">
        <v>2507</v>
      </c>
      <c r="I282" s="472"/>
      <c r="J282" s="474">
        <v>2020</v>
      </c>
    </row>
    <row r="283" spans="5:10" ht="230" customHeight="1">
      <c r="E283" s="475" t="s">
        <v>1467</v>
      </c>
      <c r="F283" s="473" t="s">
        <v>1467</v>
      </c>
      <c r="G283" s="474" t="s">
        <v>1468</v>
      </c>
      <c r="H283" s="472" t="s">
        <v>1469</v>
      </c>
      <c r="I283" s="472"/>
      <c r="J283" s="476">
        <v>2022</v>
      </c>
    </row>
    <row r="284" spans="5:10" ht="230" customHeight="1">
      <c r="E284" s="472" t="s">
        <v>389</v>
      </c>
      <c r="F284" s="473" t="s">
        <v>389</v>
      </c>
      <c r="G284" s="474" t="s">
        <v>1470</v>
      </c>
      <c r="H284" s="472" t="s">
        <v>2508</v>
      </c>
      <c r="I284" s="481"/>
      <c r="J284" s="474">
        <v>2022</v>
      </c>
    </row>
    <row r="285" spans="5:10" ht="230" customHeight="1">
      <c r="E285" s="472" t="s">
        <v>389</v>
      </c>
      <c r="F285" s="473" t="s">
        <v>389</v>
      </c>
      <c r="G285" s="474" t="s">
        <v>1471</v>
      </c>
      <c r="H285" s="472" t="s">
        <v>2509</v>
      </c>
      <c r="I285" s="481"/>
      <c r="J285" s="474">
        <v>2022</v>
      </c>
    </row>
    <row r="286" spans="5:10" ht="230" customHeight="1">
      <c r="E286" s="472" t="s">
        <v>1472</v>
      </c>
      <c r="F286" s="473" t="s">
        <v>1472</v>
      </c>
      <c r="G286" s="474" t="s">
        <v>1473</v>
      </c>
      <c r="H286" s="473" t="s">
        <v>2468</v>
      </c>
      <c r="I286" s="473" t="s">
        <v>2469</v>
      </c>
      <c r="J286" s="474">
        <v>2022</v>
      </c>
    </row>
    <row r="287" spans="5:10" ht="230" customHeight="1">
      <c r="E287" s="472" t="s">
        <v>389</v>
      </c>
      <c r="F287" s="473" t="s">
        <v>389</v>
      </c>
      <c r="G287" s="482" t="s">
        <v>1416</v>
      </c>
      <c r="H287" s="472" t="s">
        <v>1417</v>
      </c>
      <c r="I287" s="472"/>
      <c r="J287" s="474">
        <v>2022</v>
      </c>
    </row>
    <row r="288" spans="5:10" ht="230" customHeight="1">
      <c r="E288" s="475" t="s">
        <v>1420</v>
      </c>
      <c r="F288" s="473" t="s">
        <v>1420</v>
      </c>
      <c r="G288" s="474" t="s">
        <v>1421</v>
      </c>
      <c r="H288" s="472" t="s">
        <v>2459</v>
      </c>
      <c r="I288" s="472" t="s">
        <v>2460</v>
      </c>
      <c r="J288" s="476">
        <v>2020</v>
      </c>
    </row>
    <row r="289" spans="5:10" ht="230" customHeight="1">
      <c r="E289" s="475" t="s">
        <v>1423</v>
      </c>
      <c r="F289" s="473" t="s">
        <v>1423</v>
      </c>
      <c r="G289" s="474" t="s">
        <v>1424</v>
      </c>
      <c r="H289" s="472" t="s">
        <v>1425</v>
      </c>
      <c r="I289" s="472" t="s">
        <v>2465</v>
      </c>
      <c r="J289" s="476">
        <v>2008</v>
      </c>
    </row>
    <row r="290" spans="5:10" ht="230" customHeight="1">
      <c r="E290" s="472" t="s">
        <v>1427</v>
      </c>
      <c r="F290" s="473" t="s">
        <v>1427</v>
      </c>
      <c r="G290" s="474" t="s">
        <v>1429</v>
      </c>
      <c r="H290" s="472" t="s">
        <v>2461</v>
      </c>
      <c r="I290" s="472" t="s">
        <v>2462</v>
      </c>
      <c r="J290" s="474">
        <v>2022</v>
      </c>
    </row>
    <row r="291" spans="5:10" ht="230" customHeight="1">
      <c r="E291" s="472" t="s">
        <v>794</v>
      </c>
      <c r="F291" s="473" t="s">
        <v>794</v>
      </c>
      <c r="G291" s="474" t="s">
        <v>1430</v>
      </c>
      <c r="H291" s="472" t="s">
        <v>1431</v>
      </c>
      <c r="I291" s="472"/>
      <c r="J291" s="474">
        <v>2021</v>
      </c>
    </row>
    <row r="292" spans="5:10" ht="230" customHeight="1">
      <c r="E292" s="472" t="s">
        <v>1433</v>
      </c>
      <c r="F292" s="473" t="s">
        <v>1433</v>
      </c>
      <c r="G292" s="474" t="s">
        <v>1434</v>
      </c>
      <c r="H292" s="472" t="s">
        <v>2463</v>
      </c>
      <c r="I292" s="472" t="s">
        <v>2464</v>
      </c>
      <c r="J292" s="474">
        <v>2022</v>
      </c>
    </row>
    <row r="293" spans="5:10" ht="230" customHeight="1">
      <c r="E293" s="472" t="s">
        <v>1435</v>
      </c>
      <c r="F293" s="473" t="s">
        <v>1435</v>
      </c>
      <c r="G293" s="474" t="s">
        <v>1436</v>
      </c>
      <c r="H293" s="472" t="s">
        <v>2466</v>
      </c>
      <c r="I293" s="472" t="s">
        <v>2467</v>
      </c>
      <c r="J293" s="474">
        <v>2022</v>
      </c>
    </row>
    <row r="294" spans="5:10" ht="230" customHeight="1">
      <c r="E294" s="472" t="s">
        <v>436</v>
      </c>
      <c r="F294" s="473" t="s">
        <v>436</v>
      </c>
      <c r="G294" s="476"/>
      <c r="H294" s="472"/>
      <c r="I294" s="472"/>
      <c r="J294" s="474">
        <v>2022</v>
      </c>
    </row>
    <row r="295" spans="5:10" ht="230" customHeight="1">
      <c r="E295" s="472" t="s">
        <v>586</v>
      </c>
      <c r="F295" s="473" t="s">
        <v>586</v>
      </c>
      <c r="G295" s="476"/>
      <c r="H295" s="472"/>
      <c r="I295" s="472"/>
      <c r="J295" s="476">
        <v>2023</v>
      </c>
    </row>
    <row r="296" spans="5:10" ht="230" customHeight="1">
      <c r="E296" s="472" t="s">
        <v>436</v>
      </c>
      <c r="F296" s="473" t="s">
        <v>436</v>
      </c>
      <c r="G296" s="474"/>
      <c r="H296" s="472"/>
      <c r="I296" s="472"/>
      <c r="J296" s="474">
        <v>2022</v>
      </c>
    </row>
    <row r="297" spans="5:10" ht="230" customHeight="1">
      <c r="E297" s="472" t="s">
        <v>425</v>
      </c>
      <c r="F297" s="473" t="s">
        <v>425</v>
      </c>
      <c r="G297" s="476"/>
      <c r="H297" s="472"/>
      <c r="I297" s="472"/>
      <c r="J297" s="476">
        <v>2023</v>
      </c>
    </row>
    <row r="298" spans="5:10" ht="230" customHeight="1">
      <c r="E298" s="472" t="s">
        <v>423</v>
      </c>
      <c r="F298" s="473" t="s">
        <v>423</v>
      </c>
      <c r="G298" s="476"/>
      <c r="H298" s="472"/>
      <c r="I298" s="472"/>
      <c r="J298" s="476">
        <v>2023</v>
      </c>
    </row>
  </sheetData>
  <sortState xmlns:xlrd2="http://schemas.microsoft.com/office/spreadsheetml/2017/richdata2" ref="E2:J298">
    <sortCondition ref="G2:G298"/>
  </sortState>
  <hyperlinks>
    <hyperlink ref="E4" r:id="rId1" xr:uid="{CAA56131-26EE-8E4F-BB58-A4CE7AE1C81F}"/>
    <hyperlink ref="E16" r:id="rId2" xr:uid="{1180AF1A-59A4-B242-8E8E-9E55288F00E7}"/>
    <hyperlink ref="E15" r:id="rId3" xr:uid="{BA6F8E0C-CC83-664D-A367-49859D2921AF}"/>
    <hyperlink ref="E47" r:id="rId4" xr:uid="{A276816E-5114-0B47-B7BD-66F77849D1C4}"/>
    <hyperlink ref="E53" r:id="rId5" location="d1e854-13-1" display="setting CO2 emission performance standards for new passenger cars and for new light commercial vehicles, and repealing Regulations (EC) No 443/2009 and (EU) No 510/2011" xr:uid="{6187C84F-4EF3-3B40-B908-00B259F279A5}"/>
    <hyperlink ref="E48" r:id="rId6" xr:uid="{E11BE96D-22F5-E240-978C-8D89A5382834}"/>
    <hyperlink ref="E10" r:id="rId7" xr:uid="{1F63A3BD-93FB-1544-B627-D2F83D81A812}"/>
    <hyperlink ref="E296" r:id="rId8" display="2022/869 on guidelines for trans-European energy infrastructure, amending Regulations (EC) No 715/2009, (EU) 2019/942 and (EU) 2019/943 and Directives 2009/73/EC and (EU) 2019/944, and repealing Regulation (EU) No 347/2013" xr:uid="{324C3357-A9F9-F84A-9A4B-B8CEFE3EEF60}"/>
    <hyperlink ref="E107" r:id="rId9" xr:uid="{7DB45F96-A819-AC49-A07B-3BFFC475DA15}"/>
    <hyperlink ref="E108" r:id="rId10" xr:uid="{9265C192-BD26-E14C-94B6-DF13679E15A9}"/>
    <hyperlink ref="E63" r:id="rId11" xr:uid="{62C73EDB-EFAB-CD4E-BE64-07C7E7C895D1}"/>
    <hyperlink ref="E66" r:id="rId12" xr:uid="{84E456DC-F465-C543-8CF6-BDD9B9C7690F}"/>
    <hyperlink ref="E78" r:id="rId13" xr:uid="{2725842D-C492-1248-A043-A64CCE668532}"/>
    <hyperlink ref="E91" r:id="rId14" xr:uid="{09D672BC-B4B4-FD4B-9651-543A4D5E342A}"/>
    <hyperlink ref="E94" r:id="rId15" display="on waste electrical and electronic equipment (WEEE) (recast) (amended by Directive in 2018)" xr:uid="{C3DB9C39-14DA-704D-A30C-6A2B80C3B299}"/>
    <hyperlink ref="E158" r:id="rId16" xr:uid="{1CC771AC-0E9A-6040-AEC5-F157228EAF17}"/>
    <hyperlink ref="E162" r:id="rId17" xr:uid="{C0D360A9-D5B1-F742-9A07-9FA7B2E05523}"/>
    <hyperlink ref="E155" r:id="rId18" display="on Union guidelines for the development of the trans-European transport network and repealing Decision No 661/2010/EU" xr:uid="{64716183-4265-A94C-AF5A-861541B624F9}"/>
    <hyperlink ref="E139" r:id="rId19" xr:uid="{8C977D67-5150-1945-8665-61EEB970D729}"/>
    <hyperlink ref="E140" r:id="rId20" xr:uid="{277457BE-0CE0-404C-A9DF-9A57196F27FB}"/>
    <hyperlink ref="E147" r:id="rId21" display="on Union guidelines for the development of the trans-European transport network and repealing Decision No 661/2010/EU" xr:uid="{98A51799-E760-C046-9FD3-57C99BB9041E}"/>
    <hyperlink ref="E154" r:id="rId22" display="on type-approval of motor vehicles and engines and of systems, components and separate technical units intended for such vehicles, with respect to their emissions and battery durability (Euro 7) and repealing Regulations (EC) No 715/2007 and (EC) No 595/2" xr:uid="{11199E36-0B92-674C-B5D0-B08DE201EA46}"/>
    <hyperlink ref="E149" r:id="rId23" xr:uid="{CAC63A50-FD17-0F46-B82D-FA4FB1490579}"/>
    <hyperlink ref="E148" r:id="rId24" xr:uid="{B438987C-1816-3F46-A66E-C27F9E963774}"/>
    <hyperlink ref="E207" r:id="rId25" xr:uid="{F288AA31-FF43-1148-B85F-904964BA5A83}"/>
    <hyperlink ref="E259" r:id="rId26" xr:uid="{FB72F822-79FC-F14E-9EB4-99E9943DCB2B}"/>
    <hyperlink ref="E290" r:id="rId27" xr:uid="{6B05E2E5-6B52-2548-BBD7-3C2385745960}"/>
    <hyperlink ref="E281" r:id="rId28" xr:uid="{2FB2DB35-F262-D041-AB2F-F7AE1A528A47}"/>
    <hyperlink ref="E293" r:id="rId29" xr:uid="{133E64F9-F1F7-F247-88E7-6A5FA208995F}"/>
    <hyperlink ref="E292" r:id="rId30" xr:uid="{1E88367A-9C00-064D-8129-9938D887CFAF}"/>
    <hyperlink ref="E163" r:id="rId31" xr:uid="{129D767A-1ED1-E44F-9646-E0CE5F1DABA5}"/>
    <hyperlink ref="E227" r:id="rId32" xr:uid="{AB8E1552-6809-A142-86AC-15BFA929964C}"/>
    <hyperlink ref="E224" r:id="rId33" xr:uid="{9F740617-B19A-604D-925E-1CB2B234606B}"/>
    <hyperlink ref="E220" r:id="rId34" xr:uid="{634D0388-0AC6-504F-89C0-B52BE6CEFCAF}"/>
    <hyperlink ref="E170" r:id="rId35" xr:uid="{E081F50A-C11A-FC45-B1FB-CF859EDD3F15}"/>
    <hyperlink ref="E40" r:id="rId36" display="On the Energy Performance of Buildings" xr:uid="{D847944A-E9BB-DF47-BC77-2CB217CD2DF2}"/>
    <hyperlink ref="E7" r:id="rId37"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62CBA7FF-8F4B-934F-BF7C-C7729F3A835E}"/>
    <hyperlink ref="E59" r:id="rId38" xr:uid="{17DA8267-7B20-7549-B685-F32AA53A9360}"/>
    <hyperlink ref="E169" r:id="rId39" xr:uid="{9D63997B-4C74-C34A-B53C-02EA9F5DD64B}"/>
    <hyperlink ref="E256" r:id="rId40" xr:uid="{52BDFE59-DC88-504E-A6B1-C1C330A54BAB}"/>
    <hyperlink ref="E225" r:id="rId41" xr:uid="{C073779A-0581-8C4E-98FF-52A8FEC8B931}"/>
    <hyperlink ref="E127" r:id="rId42" xr:uid="{2177988A-45A2-274E-816E-98EB2F95B1FD}"/>
    <hyperlink ref="E19" r:id="rId43" xr:uid="{DCF10C38-038E-8944-9C81-CEFEB6FE44D9}"/>
    <hyperlink ref="E112" r:id="rId44" xr:uid="{5EDE2F0C-8B13-304C-9E7E-F1BE9FFFB011}"/>
    <hyperlink ref="E223" r:id="rId45" xr:uid="{253A9647-80CB-B545-8C44-CC00DAD86246}"/>
    <hyperlink ref="E62" r:id="rId46" xr:uid="{D363099F-A819-E246-AE1B-3ADE30CEB227}"/>
    <hyperlink ref="E109" r:id="rId47" xr:uid="{1CB82387-744F-3E4E-ADE6-5920106BCFEB}"/>
    <hyperlink ref="E222" r:id="rId48" xr:uid="{AB4E888E-43FB-1541-8CF0-196EE5313A29}"/>
    <hyperlink ref="H114" r:id="rId49" display="GHG intensity reduction target in the sector (see Agreement Council - Parliament on 23.03.2023): -2% from 1 January 2025; -6% from 1 January 2030; -14.5% from 1 January 2035; -31% from 1 January 2040; -62% from 1 January 2045; -80% from 1 January 2050)" xr:uid="{F04D4BA9-FFBB-5541-B4A7-1361EB0E0B89}"/>
    <hyperlink ref="H157" r:id="rId50" display="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xr:uid="{1F26B2A5-0F32-444C-B911-253C8E7F0686}"/>
    <hyperlink ref="E6" r:id="rId51" xr:uid="{A95D4E5A-8A3B-CE4D-A4DF-E94C4971DB0F}"/>
    <hyperlink ref="H32" r:id="rId52" xr:uid="{5BF86DC0-02ED-F54B-BDF6-83D8BDA02CA0}"/>
    <hyperlink ref="H33" r:id="rId53" display="Member States shall ensure that the total final energy consumption of all public bodies combined is reduced by at least 1,9 % each year, when compared to 2021 (art. 5.1 Directive)" xr:uid="{E0BA5BE8-FF45-7B4F-A38A-35DB1A5FFC18}"/>
    <hyperlink ref="E122" r:id="rId54" xr:uid="{AC56BB9F-533E-4E41-9D91-2085E0213281}"/>
    <hyperlink ref="E199" r:id="rId55" xr:uid="{347892AA-A25D-EB4E-986A-B0A026D9FBD8}"/>
    <hyperlink ref="E217" r:id="rId56" xr:uid="{7FB3BD71-2128-3C49-959C-36DF9BF06E27}"/>
    <hyperlink ref="E228" r:id="rId57" xr:uid="{D347097B-0BE0-3B40-B5CD-FE9A4E66F0B7}"/>
    <hyperlink ref="E231" r:id="rId58" xr:uid="{6E636827-F3D7-FD4D-B860-B5158C4BCEB5}"/>
    <hyperlink ref="E230" r:id="rId59" display="https://food.ec.europa.eu/system/files/2023-07/prm_leg_future_reg_prm.pdf" xr:uid="{AF82E3DB-A037-1B4C-BD7D-2A866C0C3056}"/>
    <hyperlink ref="E263" r:id="rId60" xr:uid="{E1CDBBF1-0F57-FF47-A86A-52EFF99946A7}"/>
    <hyperlink ref="E75" r:id="rId61" xr:uid="{08AE1805-A7AE-E440-9445-BC64D937F3A9}"/>
    <hyperlink ref="E219" r:id="rId62" xr:uid="{42AE7AB8-2F15-A043-A8FB-09608D915F84}"/>
    <hyperlink ref="E32" r:id="rId63" xr:uid="{2BCBD0A1-A3DF-6A45-BDF2-CB757C4DFF42}"/>
    <hyperlink ref="E13" r:id="rId64" xr:uid="{5E900182-879C-6343-9AF4-06E361F0079C}"/>
    <hyperlink ref="E37" r:id="rId65" xr:uid="{0C93EE65-BB0A-0041-A958-867A7C52052F}"/>
    <hyperlink ref="E115" r:id="rId66" xr:uid="{9672A517-B618-F540-BEB0-9914354780EE}"/>
    <hyperlink ref="E270" r:id="rId67" xr:uid="{357AE13D-80B4-4E40-94C2-714C0AC572F1}"/>
    <hyperlink ref="E221" r:id="rId68" xr:uid="{A14ED026-DBF4-0243-AD6F-565A70CEBC6D}"/>
    <hyperlink ref="E226" r:id="rId69" xr:uid="{9082B745-6CB5-9A49-99CE-2409C258B05C}"/>
    <hyperlink ref="E8" r:id="rId70"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40ADE8CC-3541-8C41-B97D-76602FF04DA8}"/>
    <hyperlink ref="E9" r:id="rId71"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F5BF0EAC-46CC-C24A-818C-A5D680CBA0BF}"/>
    <hyperlink ref="E30" r:id="rId72" xr:uid="{065A8238-5C9E-1548-A324-ED549865F93D}"/>
    <hyperlink ref="E33" r:id="rId73" xr:uid="{946BAF5B-A852-3649-801E-82B561102274}"/>
    <hyperlink ref="E34" r:id="rId74" xr:uid="{B09E05F3-8B8B-FC4F-9A62-DDFA85F177C0}"/>
    <hyperlink ref="E35" r:id="rId75" xr:uid="{5848E00C-4AA4-704A-A1C9-AB3541833950}"/>
    <hyperlink ref="E36" r:id="rId76" xr:uid="{66FD2F7B-E1FA-BA4B-A8A1-FBF8CC25BE6A}"/>
    <hyperlink ref="E255" r:id="rId77" xr:uid="{1289A6AB-EEE9-6541-9A5E-6E0E84C2C2D8}"/>
    <hyperlink ref="E260" r:id="rId78" xr:uid="{11DB0D80-E7E3-BF4A-BF96-6AD6AC8B00E4}"/>
    <hyperlink ref="E261" r:id="rId79" xr:uid="{57C92A2B-C290-944E-B034-E883D1B8413E}"/>
    <hyperlink ref="E262" r:id="rId80" xr:uid="{6A7889F8-9DF3-FE4C-89EC-DF09C6C61D27}"/>
    <hyperlink ref="E257" r:id="rId81" xr:uid="{4BB02A85-41E9-AF4D-AE00-B28B311B1D94}"/>
    <hyperlink ref="E258" r:id="rId82" xr:uid="{14123397-AFC5-1F47-8C53-6C0ADB4923FE}"/>
    <hyperlink ref="E264" r:id="rId83" xr:uid="{CB801A2D-E5AC-BC4E-B1AE-33EB0B87C785}"/>
    <hyperlink ref="E291" r:id="rId84" xr:uid="{E159C9ED-4100-954D-B742-1D87228B0446}"/>
    <hyperlink ref="E282" r:id="rId85" xr:uid="{F7CD96EF-DC13-994C-8F16-398644FC5432}"/>
    <hyperlink ref="E41" r:id="rId86" display="On the Energy Performance of Buildings" xr:uid="{FCF412AB-EC66-1A4C-BBFD-7E95E6DBC867}"/>
    <hyperlink ref="E43" r:id="rId87" display="On the Energy Performance of Buildings" xr:uid="{C61064CC-B836-DE4F-9DD8-1D49BCAD7946}"/>
    <hyperlink ref="E44" r:id="rId88" display="On the Energy Performance of Buildings" xr:uid="{84209DE2-D12A-814A-910C-4EBD7E999EE9}"/>
    <hyperlink ref="E45" r:id="rId89" display="On the Energy Performance of Buildings" xr:uid="{BCBCDA92-C0F4-4446-97AA-D3AEC6CF80D4}"/>
    <hyperlink ref="E46" r:id="rId90" display="On the Energy Performance of Buildings" xr:uid="{D7445762-92C0-4E45-BA0A-799C25616DC4}"/>
    <hyperlink ref="E164" r:id="rId91" xr:uid="{83F01352-19BB-FD41-9DC7-FD4B933FD149}"/>
    <hyperlink ref="E165" r:id="rId92" xr:uid="{274F115B-EEA0-6E4C-9678-DB724DB08B6F}"/>
    <hyperlink ref="E265" r:id="rId93" xr:uid="{B58787C2-A2BD-9C44-9F02-2E0F46DB6F01}"/>
    <hyperlink ref="E58" r:id="rId94" xr:uid="{E3DC89CD-C9D8-294C-B50C-12FC51F057CB}"/>
    <hyperlink ref="E38" r:id="rId95" xr:uid="{B39A7F28-A205-C641-9CAC-E0D93F33C9A8}"/>
    <hyperlink ref="E98" r:id="rId96" xr:uid="{B2C2237F-B756-3E4F-A801-793CD41358D1}"/>
    <hyperlink ref="E118" r:id="rId97" location="d1e854-13-1" xr:uid="{88BA2273-756E-0A46-A73D-B7A43E8B67E4}"/>
    <hyperlink ref="E125" r:id="rId98" xr:uid="{5A5CE1BD-A55B-E44D-A92B-A73D9E6CCF2C}"/>
    <hyperlink ref="E297" r:id="rId99" xr:uid="{6952A597-CCE1-5E4B-B3DB-590F1F101A5A}"/>
    <hyperlink ref="E298" r:id="rId100" xr:uid="{A60EDB8C-14A3-D049-B806-60B024443D12}"/>
    <hyperlink ref="E167" r:id="rId101" xr:uid="{FE3BF185-B61D-7A42-A420-6C4F874F04A0}"/>
    <hyperlink ref="E21" r:id="rId102" xr:uid="{C874A26A-93C3-0945-91EA-6D5DC5B82C73}"/>
    <hyperlink ref="E22" r:id="rId103" xr:uid="{3CFE6B3F-A6CC-EE48-A8A2-4FBE5D499C3C}"/>
    <hyperlink ref="E42" r:id="rId104" xr:uid="{D7951E51-92FD-3740-B998-319EC18E4862}"/>
    <hyperlink ref="E23" r:id="rId105" xr:uid="{2EE07B03-71D7-0F44-A38B-E0A4A1B20EA8}"/>
    <hyperlink ref="E24" r:id="rId106" xr:uid="{E7BC3A48-87CF-314C-88F0-53CCAD3C43C1}"/>
    <hyperlink ref="E25" r:id="rId107" xr:uid="{D22026D6-4F16-7E41-AEE1-C36C2F050E50}"/>
    <hyperlink ref="E26" r:id="rId108" xr:uid="{98D8290C-BDF1-D547-87F7-38A6B488A5A6}"/>
    <hyperlink ref="E27" r:id="rId109" xr:uid="{FE0A57A6-BDCA-F94B-B679-F5C50E7D5175}"/>
    <hyperlink ref="E28" r:id="rId110" xr:uid="{E39A81F6-ADC7-4D46-92DA-CAF23478D1E2}"/>
    <hyperlink ref="E168" r:id="rId111" xr:uid="{6F202A70-AD81-F841-91EF-16FAC731504E}"/>
    <hyperlink ref="E29" r:id="rId112" xr:uid="{DAF46606-C3BD-3640-BCDE-3039855AC9D3}"/>
    <hyperlink ref="E18" r:id="rId113" xr:uid="{841AD9CE-07AC-4147-9F33-B633AAAAEDF9}"/>
    <hyperlink ref="E269" r:id="rId114" xr:uid="{48ADC1C2-90F6-6146-BA24-D550073C8D2F}"/>
    <hyperlink ref="E280" r:id="rId115" xr:uid="{8CC0CE24-3C9D-2048-B3B2-888CC67B7167}"/>
    <hyperlink ref="E287" r:id="rId116" xr:uid="{B3DC0A41-02D3-F644-97C1-39DAC50A39BE}"/>
    <hyperlink ref="E285" r:id="rId117" xr:uid="{58D87B9A-D6F9-4748-A6CF-4D29A148C384}"/>
    <hyperlink ref="E295" r:id="rId118" xr:uid="{98A9EE1D-1D27-B641-9E39-EAA62DC30CB2}"/>
    <hyperlink ref="E286" r:id="rId119" display="amending Directive 2000/60/EC establishing a framework for Community action in the field of water policy, Directive 2006/118/EC on the protection of groundwater against_x000a_pollution and deterioration and Directive 2008/105/EC on environmental quality standards in the field of water policy" xr:uid="{D4F7B5AF-37F3-114E-9DA1-B5C24A35FBB2}"/>
    <hyperlink ref="E113" r:id="rId120" display="Amending Council Directive 92/106/EEC as regards a support framework for intermodal transport of goods and Regulation (EU) 2020/1056 of the European Parliament and the Council as regards calculation of external costs savings and generation of aggregated data" xr:uid="{474FD41D-7B1D-6A4C-9299-9B81BB8C1E38}"/>
    <hyperlink ref="E294" r:id="rId121" display="2022/869 on guidelines for trans-European energy infrastructure, amending Regulations (EC) No 715/2009, (EU) 2019/942 and (EU) 2019/943 and Directives 2009/73/EC and (EU) 2019/944, and repealing Regulation (EU) No 347/2013" xr:uid="{149F22A0-3104-6844-A29B-FA111073B539}"/>
    <hyperlink ref="E119" r:id="rId122" location="d1e854-13-1" xr:uid="{0BED4662-01DA-594A-8841-FF1856035E79}"/>
    <hyperlink ref="E156" r:id="rId123" display="Amending Council Directive 92/106/EEC as regards a support framework for intermodal transport of goods and Regulation (EU) 2020/1056 of the European Parliament and the Council as regards calculation of external costs savings and generation of aggregated data" xr:uid="{7F0600AD-C242-BB43-B7D4-A44E98BB007B}"/>
    <hyperlink ref="E272" r:id="rId124" xr:uid="{31FAD476-68B6-1C4B-BAB7-DDA7B2EE9375}"/>
    <hyperlink ref="E273" r:id="rId125" xr:uid="{2C1130CF-2934-8D4F-A60E-B96B5108871A}"/>
    <hyperlink ref="E274" r:id="rId126" xr:uid="{0D8084C9-FBC8-CD41-9F0A-64EAFD3A82B6}"/>
    <hyperlink ref="E275" r:id="rId127" xr:uid="{4ABF6414-B500-2441-8530-666E72B58A18}"/>
    <hyperlink ref="E276" r:id="rId128" xr:uid="{51E3CB32-D6AF-A643-85C2-5DFBC5A9EB19}"/>
    <hyperlink ref="E277" r:id="rId129" xr:uid="{A4BF427F-B96D-294A-92CB-25358A9D4A14}"/>
    <hyperlink ref="E278" r:id="rId130" xr:uid="{11A76B44-C8C6-C940-A76F-32211369871A}"/>
    <hyperlink ref="E218" r:id="rId131" xr:uid="{254B9996-6403-9C4F-A55D-63139D88568F}"/>
    <hyperlink ref="E229" r:id="rId132" xr:uid="{8BE81638-F5DB-9549-8B0F-5212BC4C7384}"/>
    <hyperlink ref="E240" r:id="rId133" xr:uid="{B9B8FAB2-5B68-0447-B39F-FFD392C20F2E}"/>
    <hyperlink ref="E251" r:id="rId134" xr:uid="{A6855F2E-59C9-804A-A1BC-8C1DE37DE8D5}"/>
    <hyperlink ref="E266" r:id="rId135" xr:uid="{949462EC-87BC-A54F-930B-8E57D3D5F955}"/>
    <hyperlink ref="E267" r:id="rId136" xr:uid="{7985EE9A-16C0-274E-8455-35C8CCA043AF}"/>
    <hyperlink ref="E268" r:id="rId137" xr:uid="{44C888A7-55A1-194F-AA85-AC48616408BB}"/>
    <hyperlink ref="E208" r:id="rId138" xr:uid="{C118B0EE-679D-AE41-A494-D908F31C64A3}"/>
    <hyperlink ref="E209" r:id="rId139" xr:uid="{F6BDF9ED-41FB-8043-ABBF-751877F46EA6}"/>
    <hyperlink ref="E210" r:id="rId140" xr:uid="{D48A26B6-2230-1346-9F9E-C28DD26F884D}"/>
    <hyperlink ref="E211" r:id="rId141" xr:uid="{9F50385E-D6FF-6944-A5D8-2C40B1FED334}"/>
    <hyperlink ref="E212" r:id="rId142" xr:uid="{624F1960-BD12-ED4B-ADE9-EE198276132B}"/>
    <hyperlink ref="E213" r:id="rId143" xr:uid="{B7864565-32AB-194A-9BDA-4FEE9C017FE4}"/>
    <hyperlink ref="E214" r:id="rId144" xr:uid="{93F33A30-93D3-FC46-B3D0-8DAC5BF6E369}"/>
    <hyperlink ref="E215" r:id="rId145" xr:uid="{B55F25FA-F824-1243-A261-1F5025E772CE}"/>
    <hyperlink ref="E216" r:id="rId146" xr:uid="{B448B2EE-65C6-114B-9807-42A91A9D4A83}"/>
    <hyperlink ref="E254" r:id="rId147" location=":~:text=The%20proposal%20combines%20an%20overarching,for%20specific%20habitats%20and%20species." xr:uid="{1E4100D7-F805-7140-AC1B-7D692D7A2366}"/>
    <hyperlink ref="E76" r:id="rId148" xr:uid="{EE4F8350-0593-5A40-BB99-E9EE5246353D}"/>
    <hyperlink ref="E133" r:id="rId149" xr:uid="{ECF9F122-02A3-344E-8306-56D9FF64FE28}"/>
    <hyperlink ref="E114" r:id="rId150" xr:uid="{8200458C-6064-6241-B2C8-86B86A050BD6}"/>
    <hyperlink ref="E14" r:id="rId151" xr:uid="{49F2EE38-A30E-D14E-A674-C3138B57B0D4}"/>
    <hyperlink ref="E20" r:id="rId152" xr:uid="{9647D502-59D6-2A48-8C36-826FFC631E86}"/>
    <hyperlink ref="E11" r:id="rId153" xr:uid="{E2A059A6-1423-DF45-AA71-AFB8DD3D6D52}"/>
    <hyperlink ref="E134" r:id="rId154" xr:uid="{95665737-9DB8-3547-BD3A-4E6C380BD148}"/>
    <hyperlink ref="E135" r:id="rId155" xr:uid="{AD5F6BF1-C6BA-164A-9A40-AE4A4B11C62D}"/>
    <hyperlink ref="E136" r:id="rId156" xr:uid="{1D0DFECF-EEA8-C04B-9622-4EC132929AB1}"/>
    <hyperlink ref="E132" r:id="rId157" xr:uid="{D9455074-AA0D-CC41-97C3-8B553BA18044}"/>
    <hyperlink ref="E131" r:id="rId158" xr:uid="{23C63756-0479-F04E-83D4-BCD153BB8D25}"/>
    <hyperlink ref="E130" r:id="rId159" xr:uid="{38F4F481-AD77-034A-A864-E967DAA723AB}"/>
    <hyperlink ref="E129" r:id="rId160" xr:uid="{0D48DD99-5F24-8C41-BCBE-875547F9E450}"/>
    <hyperlink ref="E128" r:id="rId161" xr:uid="{2FD1A543-22CC-4C4A-BE87-35E2DCD58D44}"/>
    <hyperlink ref="E117" r:id="rId162" xr:uid="{478412BD-AF06-B34A-8093-52F075EDEEDD}"/>
    <hyperlink ref="E145" r:id="rId163" xr:uid="{B9531C5D-8458-F749-B64B-3831DFE5F581}"/>
    <hyperlink ref="E157" r:id="rId164" xr:uid="{9A8535DD-F699-514B-B81D-6A8C21B38149}"/>
    <hyperlink ref="E166" r:id="rId165" xr:uid="{1E79D684-D7C8-1141-AE1A-67FBF8385DA6}"/>
    <hyperlink ref="E116" r:id="rId166" xr:uid="{2AB2C0EF-E05D-B64D-9FE5-1B3302ADB820}"/>
    <hyperlink ref="E232" r:id="rId167" xr:uid="{771A4CB3-C310-D14F-92C6-738FB6745C1D}"/>
    <hyperlink ref="E245:E262" r:id="rId168" display="On Nature Restoration" xr:uid="{D050E48F-BB72-2A45-AF8F-AF78181C51FA}"/>
    <hyperlink ref="E123" r:id="rId169" xr:uid="{8921390C-6CF2-5C41-9358-EAB413FF68AE}"/>
    <hyperlink ref="E126" r:id="rId170" xr:uid="{C1011230-A0BB-D548-B50E-ED5A33FDA6BC}"/>
    <hyperlink ref="E17" r:id="rId171" xr:uid="{0339CB99-4B6A-0846-AD94-05470F3DA95B}"/>
    <hyperlink ref="E5" r:id="rId172" xr:uid="{D27579CF-FD12-CE43-9CD9-AF5D513257C8}"/>
    <hyperlink ref="E65" r:id="rId173" xr:uid="{17AC8954-A981-9D4F-BA8D-69333B61F81B}"/>
    <hyperlink ref="E111" r:id="rId174" xr:uid="{5E4A19EC-6550-E146-8502-8ADED8CF42A1}"/>
    <hyperlink ref="E288" r:id="rId175" xr:uid="{A4D10182-9E04-D945-9477-36379C2801AD}"/>
    <hyperlink ref="E12" r:id="rId176" xr:uid="{A461B753-F8A1-8240-AF8D-51AB2AF301F9}"/>
    <hyperlink ref="E3" r:id="rId177" display="On the Energy Performance of Buildings" xr:uid="{17703C8D-63F7-0943-AB77-AEF61C1C29B6}"/>
    <hyperlink ref="E284" r:id="rId178" xr:uid="{172913F4-FF10-5C48-8273-EC03D51DC231}"/>
    <hyperlink ref="E283" r:id="rId179" xr:uid="{BE431408-F2B1-BC46-92CF-B78E0700C03B}"/>
    <hyperlink ref="E289" r:id="rId180" xr:uid="{F0A87C37-1F2E-1748-B640-BC1DDEF0658A}"/>
    <hyperlink ref="E138" r:id="rId181" xr:uid="{90B2427A-EBA6-7A44-BFCF-71AC5C16FD3C}"/>
    <hyperlink ref="E137" r:id="rId182" xr:uid="{8926B450-D6D0-744D-B11E-7C50EAE9E264}"/>
    <hyperlink ref="E279" r:id="rId183" xr:uid="{22D2C0AD-5F75-C64D-BC11-F7776E2221FD}"/>
    <hyperlink ref="E271" r:id="rId184" xr:uid="{097FE67C-ABEC-6440-93CF-C497B12DBE26}"/>
  </hyperlinks>
  <pageMargins left="0.7" right="0.7" top="0.75" bottom="0.75" header="0.3" footer="0.3"/>
  <legacyDrawing r:id="rId18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ECD2-871E-AD4C-8614-6259EE4D8EBE}">
  <dimension ref="A1"/>
  <sheetViews>
    <sheetView workbookViewId="0"/>
  </sheetViews>
  <sheetFormatPr baseColWidth="10"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L119"/>
  <sheetViews>
    <sheetView topLeftCell="D1" workbookViewId="0">
      <selection activeCell="H28" sqref="H28"/>
    </sheetView>
  </sheetViews>
  <sheetFormatPr baseColWidth="10" defaultColWidth="8.83203125" defaultRowHeight="15"/>
  <cols>
    <col min="1" max="1" width="53.83203125" bestFit="1" customWidth="1"/>
    <col min="2" max="2" width="14.83203125" bestFit="1" customWidth="1"/>
    <col min="3" max="3" width="6.5" bestFit="1" customWidth="1"/>
    <col min="4" max="4" width="5.6640625" bestFit="1" customWidth="1"/>
    <col min="5" max="5" width="4.5" bestFit="1" customWidth="1"/>
    <col min="6" max="6" width="3.83203125" bestFit="1" customWidth="1"/>
    <col min="7" max="8" width="10" bestFit="1" customWidth="1"/>
    <col min="9" max="9" width="17" customWidth="1"/>
    <col min="10" max="10" width="16.5" customWidth="1"/>
    <col min="11" max="14" width="9.1640625" customWidth="1"/>
    <col min="25" max="30" width="9.1640625" customWidth="1"/>
    <col min="34" max="43" width="9.1640625" customWidth="1"/>
    <col min="52" max="52" width="51.33203125" bestFit="1" customWidth="1"/>
    <col min="53" max="53" width="14.83203125" bestFit="1" customWidth="1"/>
    <col min="54" max="54" width="10.5" bestFit="1" customWidth="1"/>
    <col min="55" max="55" width="8.1640625" bestFit="1" customWidth="1"/>
    <col min="56" max="56" width="2.1640625" bestFit="1" customWidth="1"/>
    <col min="57" max="57" width="10.6640625" bestFit="1" customWidth="1"/>
    <col min="58" max="58" width="7.33203125" bestFit="1" customWidth="1"/>
    <col min="59" max="59" width="9.83203125" bestFit="1" customWidth="1"/>
    <col min="60" max="60" width="6.1640625" bestFit="1" customWidth="1"/>
    <col min="61" max="61" width="8.6640625" bestFit="1" customWidth="1"/>
    <col min="62" max="62" width="5.5" bestFit="1" customWidth="1"/>
    <col min="63" max="63" width="8" bestFit="1" customWidth="1"/>
    <col min="64" max="64" width="10" bestFit="1" customWidth="1"/>
    <col min="65" max="66" width="3.1640625" bestFit="1" customWidth="1"/>
    <col min="67" max="67" width="11.5" bestFit="1" customWidth="1"/>
    <col min="68" max="68" width="8.1640625" bestFit="1" customWidth="1"/>
    <col min="69" max="69" width="3.1640625" bestFit="1" customWidth="1"/>
    <col min="70" max="70" width="2.1640625" bestFit="1" customWidth="1"/>
    <col min="71" max="71" width="10.6640625" bestFit="1" customWidth="1"/>
    <col min="72" max="72" width="6.33203125" bestFit="1" customWidth="1"/>
    <col min="73" max="73" width="2.1640625" bestFit="1" customWidth="1"/>
    <col min="74" max="74" width="3.1640625" bestFit="1" customWidth="1"/>
    <col min="75" max="75" width="8.83203125" bestFit="1" customWidth="1"/>
    <col min="76" max="76" width="10" bestFit="1" customWidth="1"/>
    <col min="77" max="77" width="7.33203125" customWidth="1"/>
    <col min="78" max="78" width="3" customWidth="1"/>
    <col min="79" max="79" width="8.5" customWidth="1"/>
    <col min="80" max="80" width="12.1640625" customWidth="1"/>
    <col min="81" max="81" width="11.33203125" customWidth="1"/>
    <col min="82" max="82" width="52.83203125" bestFit="1" customWidth="1"/>
    <col min="83" max="83" width="44" bestFit="1" customWidth="1"/>
    <col min="84" max="84" width="9.33203125" bestFit="1" customWidth="1"/>
    <col min="85" max="85" width="17.33203125" bestFit="1" customWidth="1"/>
    <col min="86" max="86" width="28.83203125" bestFit="1" customWidth="1"/>
    <col min="87" max="87" width="16.5" bestFit="1" customWidth="1"/>
    <col min="88" max="88" width="29.5" bestFit="1" customWidth="1"/>
    <col min="89" max="89" width="21.5" bestFit="1" customWidth="1"/>
    <col min="90" max="90" width="25.33203125" bestFit="1" customWidth="1"/>
    <col min="91" max="91" width="12.33203125" bestFit="1" customWidth="1"/>
    <col min="92" max="92" width="23" bestFit="1" customWidth="1"/>
    <col min="93" max="93" width="12.1640625" bestFit="1" customWidth="1"/>
    <col min="94" max="94" width="6.83203125" customWidth="1"/>
    <col min="95" max="95" width="17.83203125" bestFit="1" customWidth="1"/>
    <col min="96" max="96" width="7.83203125" customWidth="1"/>
    <col min="97" max="97" width="29.33203125" bestFit="1" customWidth="1"/>
    <col min="98" max="98" width="14.6640625" bestFit="1" customWidth="1"/>
    <col min="99" max="99" width="23.83203125" bestFit="1" customWidth="1"/>
    <col min="100" max="100" width="26.1640625" bestFit="1" customWidth="1"/>
    <col min="101" max="101" width="52.83203125" bestFit="1" customWidth="1"/>
    <col min="102" max="102" width="44" bestFit="1" customWidth="1"/>
    <col min="103" max="103" width="28.83203125" bestFit="1" customWidth="1"/>
    <col min="104" max="104" width="29.5" bestFit="1" customWidth="1"/>
    <col min="105" max="105" width="21.5" bestFit="1" customWidth="1"/>
    <col min="106" max="106" width="14.1640625" bestFit="1" customWidth="1"/>
    <col min="107" max="107" width="12.33203125" bestFit="1" customWidth="1"/>
    <col min="108" max="108" width="12.1640625" bestFit="1" customWidth="1"/>
    <col min="109" max="109" width="6.83203125" customWidth="1"/>
    <col min="110" max="110" width="15.1640625" bestFit="1" customWidth="1"/>
    <col min="111" max="111" width="12" bestFit="1" customWidth="1"/>
    <col min="112" max="112" width="18.1640625" bestFit="1" customWidth="1"/>
    <col min="113" max="113" width="33" bestFit="1" customWidth="1"/>
    <col min="114" max="114" width="37.6640625" bestFit="1" customWidth="1"/>
    <col min="115" max="115" width="22" bestFit="1" customWidth="1"/>
    <col min="116" max="116" width="52.1640625" bestFit="1" customWidth="1"/>
    <col min="117" max="117" width="25" bestFit="1" customWidth="1"/>
    <col min="118" max="118" width="7.5" customWidth="1"/>
    <col min="119" max="119" width="28.83203125" bestFit="1" customWidth="1"/>
    <col min="120" max="120" width="29.33203125" bestFit="1" customWidth="1"/>
    <col min="121" max="121" width="14.6640625" bestFit="1" customWidth="1"/>
    <col min="122" max="122" width="23.83203125" bestFit="1" customWidth="1"/>
    <col min="123" max="123" width="44" bestFit="1" customWidth="1"/>
    <col min="124" max="124" width="9.33203125" bestFit="1" customWidth="1"/>
    <col min="125" max="125" width="17.33203125" bestFit="1" customWidth="1"/>
    <col min="126" max="126" width="28.83203125" bestFit="1" customWidth="1"/>
    <col min="127" max="127" width="60" bestFit="1" customWidth="1"/>
    <col min="128" max="128" width="16.5" bestFit="1" customWidth="1"/>
    <col min="129" max="129" width="47.33203125" bestFit="1" customWidth="1"/>
    <col min="130" max="130" width="29.5" bestFit="1" customWidth="1"/>
    <col min="131" max="131" width="21.5" bestFit="1" customWidth="1"/>
    <col min="132" max="132" width="23" bestFit="1" customWidth="1"/>
    <col min="133" max="133" width="14.1640625" bestFit="1" customWidth="1"/>
    <col min="134" max="134" width="25.33203125" bestFit="1" customWidth="1"/>
    <col min="135" max="135" width="12.1640625" bestFit="1" customWidth="1"/>
    <col min="136" max="136" width="7.33203125" customWidth="1"/>
    <col min="137" max="137" width="12.1640625" bestFit="1" customWidth="1"/>
    <col min="138" max="138" width="11.33203125" bestFit="1" customWidth="1"/>
  </cols>
  <sheetData>
    <row r="1" spans="1:64" s="158" customFormat="1">
      <c r="A1" s="46" t="s">
        <v>252</v>
      </c>
      <c r="B1" t="s">
        <v>2489</v>
      </c>
      <c r="AI1"/>
      <c r="AJ1"/>
      <c r="AZ1"/>
      <c r="BA1"/>
    </row>
    <row r="2" spans="1:64">
      <c r="A2" s="46" t="s">
        <v>242</v>
      </c>
      <c r="B2" s="47">
        <v>1</v>
      </c>
      <c r="AI2" s="219"/>
      <c r="AJ2" s="220"/>
      <c r="AK2" s="220"/>
    </row>
    <row r="3" spans="1:64">
      <c r="J3" t="s">
        <v>1489</v>
      </c>
      <c r="Q3" t="s">
        <v>1489</v>
      </c>
      <c r="Z3">
        <v>70</v>
      </c>
      <c r="AM3" s="216"/>
      <c r="AZ3" s="46" t="s">
        <v>1490</v>
      </c>
      <c r="BA3" s="46" t="s">
        <v>1491</v>
      </c>
    </row>
    <row r="4" spans="1:64">
      <c r="A4" s="46" t="s">
        <v>1492</v>
      </c>
      <c r="B4" t="s">
        <v>1490</v>
      </c>
      <c r="C4" t="s">
        <v>1493</v>
      </c>
      <c r="D4" t="s">
        <v>1494</v>
      </c>
      <c r="J4" t="s">
        <v>1495</v>
      </c>
      <c r="K4" t="s">
        <v>1496</v>
      </c>
      <c r="L4" t="s">
        <v>1497</v>
      </c>
      <c r="M4" t="s">
        <v>1498</v>
      </c>
      <c r="Q4" t="s">
        <v>1495</v>
      </c>
      <c r="R4" t="s">
        <v>1496</v>
      </c>
      <c r="S4" t="s">
        <v>1497</v>
      </c>
      <c r="T4" t="s">
        <v>1498</v>
      </c>
      <c r="V4" s="167"/>
      <c r="Z4">
        <v>30</v>
      </c>
      <c r="AI4" s="47"/>
      <c r="AM4" s="216"/>
      <c r="AW4" s="167"/>
      <c r="AX4" s="167"/>
      <c r="AY4" s="167"/>
      <c r="BA4" t="s">
        <v>1499</v>
      </c>
      <c r="BB4" t="s">
        <v>1500</v>
      </c>
      <c r="BC4" t="s">
        <v>2127</v>
      </c>
      <c r="BE4" t="s">
        <v>2485</v>
      </c>
      <c r="BF4" t="s">
        <v>2130</v>
      </c>
      <c r="BG4" t="s">
        <v>2486</v>
      </c>
      <c r="BH4" t="s">
        <v>2132</v>
      </c>
      <c r="BI4" t="s">
        <v>2487</v>
      </c>
      <c r="BJ4" t="s">
        <v>2135</v>
      </c>
      <c r="BK4" t="s">
        <v>2488</v>
      </c>
      <c r="BL4" t="s">
        <v>1501</v>
      </c>
    </row>
    <row r="5" spans="1:64">
      <c r="A5" s="47" t="s">
        <v>1501</v>
      </c>
      <c r="B5" s="284"/>
      <c r="C5" s="284"/>
      <c r="D5" s="284"/>
      <c r="I5" t="s">
        <v>1502</v>
      </c>
      <c r="J5">
        <f>C5</f>
        <v>0</v>
      </c>
      <c r="K5">
        <f>D5</f>
        <v>0</v>
      </c>
      <c r="L5">
        <f>E5-D5-C5</f>
        <v>0</v>
      </c>
      <c r="M5">
        <f>B5-J5-K5-L5</f>
        <v>0</v>
      </c>
      <c r="N5">
        <f>SUM(J5:M5)</f>
        <v>0</v>
      </c>
      <c r="P5" t="s">
        <v>1502</v>
      </c>
      <c r="Q5" s="167" t="e">
        <f>#REF!/#REF!</f>
        <v>#REF!</v>
      </c>
      <c r="R5" s="167" t="e">
        <f>#REF!/#REF!</f>
        <v>#REF!</v>
      </c>
      <c r="S5" s="167" t="e">
        <f>#REF!/#REF!</f>
        <v>#REF!</v>
      </c>
      <c r="T5" s="167" t="e">
        <f>#REF!/#REF!</f>
        <v>#REF!</v>
      </c>
      <c r="U5" s="167" t="e">
        <f>#REF!/#REF!</f>
        <v>#REF!</v>
      </c>
      <c r="V5" s="167"/>
      <c r="AI5" s="47"/>
      <c r="AM5" s="216"/>
      <c r="AW5" s="167"/>
      <c r="AX5" s="167"/>
      <c r="AY5" s="167"/>
      <c r="AZ5" s="46" t="s">
        <v>1492</v>
      </c>
      <c r="BA5">
        <v>2</v>
      </c>
      <c r="BC5">
        <v>1</v>
      </c>
      <c r="BD5">
        <v>3</v>
      </c>
      <c r="BF5">
        <v>3</v>
      </c>
      <c r="BH5">
        <v>3</v>
      </c>
      <c r="BJ5">
        <v>3</v>
      </c>
    </row>
    <row r="6" spans="1:64">
      <c r="I6" t="s">
        <v>1503</v>
      </c>
      <c r="J6">
        <f t="shared" ref="J6:J11" si="0">C6</f>
        <v>0</v>
      </c>
      <c r="K6">
        <f t="shared" ref="K6:K11" si="1">D6</f>
        <v>0</v>
      </c>
      <c r="L6">
        <f t="shared" ref="L6:L11" si="2">E6-D6-C6</f>
        <v>0</v>
      </c>
      <c r="M6">
        <f t="shared" ref="M6:M11" si="3">B6-J6-K6-L6</f>
        <v>0</v>
      </c>
      <c r="N6">
        <f t="shared" ref="N6:N11" si="4">SUM(J6:M6)</f>
        <v>0</v>
      </c>
      <c r="P6" t="s">
        <v>1503</v>
      </c>
      <c r="Q6" s="167" t="e">
        <f>J5/$N5</f>
        <v>#DIV/0!</v>
      </c>
      <c r="R6" s="167" t="e">
        <f>K5/$N5</f>
        <v>#DIV/0!</v>
      </c>
      <c r="S6" s="167" t="e">
        <f>L5/$N5</f>
        <v>#DIV/0!</v>
      </c>
      <c r="T6" s="167" t="e">
        <f>M5/$N5</f>
        <v>#DIV/0!</v>
      </c>
      <c r="U6" s="167" t="e">
        <f>N5/$N5</f>
        <v>#DIV/0!</v>
      </c>
      <c r="V6" s="167"/>
      <c r="AI6" s="47"/>
      <c r="AM6" s="216"/>
      <c r="AW6" s="167"/>
      <c r="AX6" s="167"/>
      <c r="AY6" s="167"/>
      <c r="AZ6" s="47" t="s">
        <v>295</v>
      </c>
      <c r="BA6" s="284"/>
      <c r="BB6" s="284"/>
      <c r="BC6" s="284"/>
      <c r="BD6" s="284"/>
      <c r="BE6" s="284"/>
      <c r="BF6" s="284"/>
      <c r="BG6" s="284"/>
      <c r="BH6" s="284">
        <v>1</v>
      </c>
      <c r="BI6" s="284">
        <v>1</v>
      </c>
      <c r="BJ6" s="284"/>
      <c r="BK6" s="284"/>
      <c r="BL6" s="284">
        <v>1</v>
      </c>
    </row>
    <row r="7" spans="1:64">
      <c r="I7" t="s">
        <v>1504</v>
      </c>
      <c r="J7">
        <f t="shared" si="0"/>
        <v>0</v>
      </c>
      <c r="K7">
        <f t="shared" si="1"/>
        <v>0</v>
      </c>
      <c r="L7">
        <f t="shared" si="2"/>
        <v>0</v>
      </c>
      <c r="M7">
        <f t="shared" si="3"/>
        <v>0</v>
      </c>
      <c r="N7">
        <f t="shared" si="4"/>
        <v>0</v>
      </c>
      <c r="P7" t="s">
        <v>1504</v>
      </c>
      <c r="Q7" s="167" t="e">
        <f t="shared" ref="Q7:U12" si="5">J7/$N7</f>
        <v>#DIV/0!</v>
      </c>
      <c r="R7" s="167" t="e">
        <f t="shared" si="5"/>
        <v>#DIV/0!</v>
      </c>
      <c r="S7" s="167" t="e">
        <f t="shared" si="5"/>
        <v>#DIV/0!</v>
      </c>
      <c r="T7" s="167" t="e">
        <f t="shared" si="5"/>
        <v>#DIV/0!</v>
      </c>
      <c r="U7" s="167" t="e">
        <f t="shared" si="5"/>
        <v>#DIV/0!</v>
      </c>
      <c r="V7" s="167"/>
      <c r="AI7" s="47"/>
      <c r="AM7" s="216"/>
      <c r="AW7" s="167"/>
      <c r="AX7" s="167"/>
      <c r="AY7" s="167"/>
      <c r="AZ7" s="47" t="s">
        <v>403</v>
      </c>
      <c r="BA7" s="284">
        <v>1</v>
      </c>
      <c r="BB7" s="284">
        <v>1</v>
      </c>
      <c r="BC7" s="284"/>
      <c r="BD7" s="284"/>
      <c r="BE7" s="284"/>
      <c r="BF7" s="284"/>
      <c r="BG7" s="284"/>
      <c r="BH7" s="284"/>
      <c r="BI7" s="284"/>
      <c r="BJ7" s="284"/>
      <c r="BK7" s="284"/>
      <c r="BL7" s="284">
        <v>1</v>
      </c>
    </row>
    <row r="8" spans="1:64">
      <c r="I8" t="s">
        <v>1505</v>
      </c>
      <c r="J8">
        <f t="shared" si="0"/>
        <v>0</v>
      </c>
      <c r="K8">
        <f t="shared" si="1"/>
        <v>0</v>
      </c>
      <c r="L8">
        <f t="shared" si="2"/>
        <v>0</v>
      </c>
      <c r="M8">
        <f t="shared" si="3"/>
        <v>0</v>
      </c>
      <c r="N8">
        <f t="shared" si="4"/>
        <v>0</v>
      </c>
      <c r="P8" t="s">
        <v>1505</v>
      </c>
      <c r="Q8" s="167" t="e">
        <f t="shared" si="5"/>
        <v>#DIV/0!</v>
      </c>
      <c r="R8" s="167" t="e">
        <f t="shared" si="5"/>
        <v>#DIV/0!</v>
      </c>
      <c r="S8" s="167" t="e">
        <f t="shared" si="5"/>
        <v>#DIV/0!</v>
      </c>
      <c r="T8" s="167" t="e">
        <f t="shared" si="5"/>
        <v>#DIV/0!</v>
      </c>
      <c r="U8" s="167" t="e">
        <f t="shared" si="5"/>
        <v>#DIV/0!</v>
      </c>
      <c r="V8" s="167"/>
      <c r="AI8" s="47"/>
      <c r="AM8" s="216"/>
      <c r="AW8" s="167"/>
      <c r="AX8" s="167"/>
      <c r="AY8" s="167"/>
      <c r="AZ8" s="47" t="s">
        <v>598</v>
      </c>
      <c r="BA8" s="284"/>
      <c r="BB8" s="284"/>
      <c r="BC8" s="284"/>
      <c r="BD8" s="284">
        <v>1</v>
      </c>
      <c r="BE8" s="284">
        <v>1</v>
      </c>
      <c r="BF8" s="284"/>
      <c r="BG8" s="284"/>
      <c r="BH8" s="284">
        <v>1</v>
      </c>
      <c r="BI8" s="284">
        <v>1</v>
      </c>
      <c r="BJ8" s="284"/>
      <c r="BK8" s="284"/>
      <c r="BL8" s="284">
        <v>2</v>
      </c>
    </row>
    <row r="9" spans="1:64">
      <c r="I9" t="s">
        <v>1506</v>
      </c>
      <c r="J9">
        <f t="shared" si="0"/>
        <v>0</v>
      </c>
      <c r="K9">
        <f t="shared" si="1"/>
        <v>0</v>
      </c>
      <c r="L9">
        <f t="shared" si="2"/>
        <v>0</v>
      </c>
      <c r="M9">
        <f t="shared" si="3"/>
        <v>0</v>
      </c>
      <c r="N9">
        <f t="shared" si="4"/>
        <v>0</v>
      </c>
      <c r="P9" t="s">
        <v>1506</v>
      </c>
      <c r="Q9" s="167" t="e">
        <f t="shared" si="5"/>
        <v>#DIV/0!</v>
      </c>
      <c r="R9" s="167" t="e">
        <f t="shared" si="5"/>
        <v>#DIV/0!</v>
      </c>
      <c r="S9" s="167" t="e">
        <f t="shared" si="5"/>
        <v>#DIV/0!</v>
      </c>
      <c r="T9" s="167" t="e">
        <f t="shared" si="5"/>
        <v>#DIV/0!</v>
      </c>
      <c r="U9" s="167" t="e">
        <f t="shared" si="5"/>
        <v>#DIV/0!</v>
      </c>
      <c r="V9" s="167"/>
      <c r="AI9" s="47"/>
      <c r="AM9" s="216"/>
      <c r="AW9" s="167"/>
      <c r="AX9" s="167"/>
      <c r="AY9" s="167"/>
      <c r="AZ9" s="47" t="s">
        <v>1023</v>
      </c>
      <c r="BA9" s="284"/>
      <c r="BB9" s="284"/>
      <c r="BC9" s="284"/>
      <c r="BD9" s="284">
        <v>1</v>
      </c>
      <c r="BE9" s="284">
        <v>1</v>
      </c>
      <c r="BF9" s="284"/>
      <c r="BG9" s="284"/>
      <c r="BH9" s="284"/>
      <c r="BI9" s="284"/>
      <c r="BJ9" s="284"/>
      <c r="BK9" s="284"/>
      <c r="BL9" s="284">
        <v>1</v>
      </c>
    </row>
    <row r="10" spans="1:64">
      <c r="I10" t="s">
        <v>1507</v>
      </c>
      <c r="J10">
        <f t="shared" si="0"/>
        <v>0</v>
      </c>
      <c r="K10">
        <f t="shared" si="1"/>
        <v>0</v>
      </c>
      <c r="L10">
        <f t="shared" si="2"/>
        <v>0</v>
      </c>
      <c r="M10">
        <f t="shared" si="3"/>
        <v>0</v>
      </c>
      <c r="N10">
        <f t="shared" si="4"/>
        <v>0</v>
      </c>
      <c r="P10" t="s">
        <v>1507</v>
      </c>
      <c r="Q10" s="167" t="e">
        <f t="shared" si="5"/>
        <v>#DIV/0!</v>
      </c>
      <c r="R10" s="167" t="e">
        <f t="shared" si="5"/>
        <v>#DIV/0!</v>
      </c>
      <c r="S10" s="167" t="e">
        <f t="shared" si="5"/>
        <v>#DIV/0!</v>
      </c>
      <c r="T10" s="167" t="e">
        <f t="shared" si="5"/>
        <v>#DIV/0!</v>
      </c>
      <c r="U10" s="167" t="e">
        <f t="shared" si="5"/>
        <v>#DIV/0!</v>
      </c>
      <c r="V10" s="167"/>
      <c r="AI10" s="47"/>
      <c r="AM10" s="216"/>
      <c r="AW10" s="167"/>
      <c r="AX10" s="167"/>
      <c r="AY10" s="167"/>
      <c r="AZ10" s="47" t="s">
        <v>792</v>
      </c>
      <c r="BA10" s="284"/>
      <c r="BB10" s="284"/>
      <c r="BC10" s="284">
        <v>2</v>
      </c>
      <c r="BD10" s="284">
        <v>2</v>
      </c>
      <c r="BE10" s="284">
        <v>4</v>
      </c>
      <c r="BF10" s="284">
        <v>1</v>
      </c>
      <c r="BG10" s="284">
        <v>1</v>
      </c>
      <c r="BH10" s="284">
        <v>12</v>
      </c>
      <c r="BI10" s="284">
        <v>12</v>
      </c>
      <c r="BJ10" s="284">
        <v>6</v>
      </c>
      <c r="BK10" s="284">
        <v>6</v>
      </c>
      <c r="BL10" s="284">
        <v>23</v>
      </c>
    </row>
    <row r="11" spans="1:64">
      <c r="I11" t="s">
        <v>1508</v>
      </c>
      <c r="J11">
        <f t="shared" si="0"/>
        <v>0</v>
      </c>
      <c r="K11">
        <f t="shared" si="1"/>
        <v>0</v>
      </c>
      <c r="L11">
        <f t="shared" si="2"/>
        <v>0</v>
      </c>
      <c r="M11">
        <f t="shared" si="3"/>
        <v>0</v>
      </c>
      <c r="N11">
        <f t="shared" si="4"/>
        <v>0</v>
      </c>
      <c r="P11" t="s">
        <v>1508</v>
      </c>
      <c r="Q11" s="167" t="e">
        <f t="shared" si="5"/>
        <v>#DIV/0!</v>
      </c>
      <c r="R11" s="167" t="e">
        <f t="shared" si="5"/>
        <v>#DIV/0!</v>
      </c>
      <c r="S11" s="167" t="e">
        <f t="shared" si="5"/>
        <v>#DIV/0!</v>
      </c>
      <c r="T11" s="167" t="e">
        <f t="shared" si="5"/>
        <v>#DIV/0!</v>
      </c>
      <c r="U11" s="167" t="e">
        <f t="shared" si="5"/>
        <v>#DIV/0!</v>
      </c>
      <c r="AI11" s="47"/>
      <c r="AM11" s="216"/>
      <c r="AO11" s="167"/>
      <c r="AW11" s="167"/>
      <c r="AX11" s="167"/>
      <c r="AY11" s="167"/>
      <c r="AZ11" s="47" t="s">
        <v>1410</v>
      </c>
      <c r="BA11" s="284">
        <v>1</v>
      </c>
      <c r="BB11" s="284">
        <v>1</v>
      </c>
      <c r="BC11" s="284"/>
      <c r="BD11" s="284"/>
      <c r="BE11" s="284"/>
      <c r="BF11" s="284">
        <v>1</v>
      </c>
      <c r="BG11" s="284">
        <v>1</v>
      </c>
      <c r="BH11" s="284">
        <v>1</v>
      </c>
      <c r="BI11" s="284">
        <v>1</v>
      </c>
      <c r="BJ11" s="284"/>
      <c r="BK11" s="284"/>
      <c r="BL11" s="284">
        <v>3</v>
      </c>
    </row>
    <row r="12" spans="1:64">
      <c r="I12" s="167" t="s">
        <v>1481</v>
      </c>
      <c r="J12">
        <f>SUM(J5:J11)</f>
        <v>0</v>
      </c>
      <c r="K12">
        <f>SUM(K5:K11)</f>
        <v>0</v>
      </c>
      <c r="L12">
        <f>SUM(L5:L11)</f>
        <v>0</v>
      </c>
      <c r="M12">
        <f>SUM(M5:M11)</f>
        <v>0</v>
      </c>
      <c r="N12">
        <f>SUM(N5:N11)</f>
        <v>0</v>
      </c>
      <c r="P12" t="s">
        <v>1481</v>
      </c>
      <c r="Q12" s="167" t="e">
        <f t="shared" si="5"/>
        <v>#DIV/0!</v>
      </c>
      <c r="R12" s="167" t="e">
        <f t="shared" si="5"/>
        <v>#DIV/0!</v>
      </c>
      <c r="S12" s="167" t="e">
        <f t="shared" si="5"/>
        <v>#DIV/0!</v>
      </c>
      <c r="T12" s="167" t="e">
        <f t="shared" si="5"/>
        <v>#DIV/0!</v>
      </c>
      <c r="U12" s="167" t="e">
        <f t="shared" si="5"/>
        <v>#DIV/0!</v>
      </c>
      <c r="AO12" s="167"/>
      <c r="AW12" s="167"/>
      <c r="AX12" s="167"/>
      <c r="AY12" s="167"/>
      <c r="AZ12" s="47" t="s">
        <v>1501</v>
      </c>
      <c r="BA12" s="284">
        <v>2</v>
      </c>
      <c r="BB12" s="284">
        <v>2</v>
      </c>
      <c r="BC12" s="284">
        <v>2</v>
      </c>
      <c r="BD12" s="284">
        <v>4</v>
      </c>
      <c r="BE12" s="284">
        <v>6</v>
      </c>
      <c r="BF12" s="284">
        <v>2</v>
      </c>
      <c r="BG12" s="284">
        <v>2</v>
      </c>
      <c r="BH12" s="284">
        <v>15</v>
      </c>
      <c r="BI12" s="284">
        <v>15</v>
      </c>
      <c r="BJ12" s="284">
        <v>6</v>
      </c>
      <c r="BK12" s="284">
        <v>6</v>
      </c>
      <c r="BL12" s="284">
        <v>31</v>
      </c>
    </row>
    <row r="13" spans="1:64">
      <c r="I13" t="s">
        <v>1509</v>
      </c>
      <c r="L13">
        <f>SUM(J12:L12)</f>
        <v>0</v>
      </c>
    </row>
    <row r="15" spans="1:64">
      <c r="K15" s="17" t="s">
        <v>1510</v>
      </c>
      <c r="Q15" s="168">
        <f>H67</f>
        <v>0.23529411764705882</v>
      </c>
      <c r="R15" s="17" t="s">
        <v>1511</v>
      </c>
    </row>
    <row r="16" spans="1:64">
      <c r="A16" s="46" t="s">
        <v>1490</v>
      </c>
      <c r="B16" s="46" t="s">
        <v>1491</v>
      </c>
    </row>
    <row r="17" spans="1:7">
      <c r="A17" s="46" t="s">
        <v>1492</v>
      </c>
      <c r="B17" t="s">
        <v>1499</v>
      </c>
      <c r="C17" t="s">
        <v>2127</v>
      </c>
      <c r="D17" t="s">
        <v>2130</v>
      </c>
      <c r="E17" t="s">
        <v>2132</v>
      </c>
      <c r="F17" t="s">
        <v>2135</v>
      </c>
      <c r="G17" t="s">
        <v>1501</v>
      </c>
    </row>
    <row r="18" spans="1:7">
      <c r="A18" s="47" t="s">
        <v>295</v>
      </c>
      <c r="B18" s="284"/>
      <c r="C18" s="284"/>
      <c r="D18" s="284"/>
      <c r="E18" s="284">
        <v>1</v>
      </c>
      <c r="F18" s="284"/>
      <c r="G18" s="284">
        <v>1</v>
      </c>
    </row>
    <row r="19" spans="1:7">
      <c r="A19" s="157">
        <v>3</v>
      </c>
      <c r="B19" s="284"/>
      <c r="C19" s="284"/>
      <c r="D19" s="284"/>
      <c r="E19" s="284">
        <v>1</v>
      </c>
      <c r="F19" s="284"/>
      <c r="G19" s="284">
        <v>1</v>
      </c>
    </row>
    <row r="20" spans="1:7">
      <c r="A20" s="47" t="s">
        <v>403</v>
      </c>
      <c r="B20" s="284">
        <v>1</v>
      </c>
      <c r="C20" s="284"/>
      <c r="D20" s="284"/>
      <c r="E20" s="284"/>
      <c r="F20" s="284"/>
      <c r="G20" s="284">
        <v>1</v>
      </c>
    </row>
    <row r="21" spans="1:7">
      <c r="A21" s="157">
        <v>2</v>
      </c>
      <c r="B21" s="284">
        <v>1</v>
      </c>
      <c r="C21" s="284"/>
      <c r="D21" s="284"/>
      <c r="E21" s="284"/>
      <c r="F21" s="284"/>
      <c r="G21" s="284">
        <v>1</v>
      </c>
    </row>
    <row r="22" spans="1:7">
      <c r="A22" s="47" t="s">
        <v>598</v>
      </c>
      <c r="B22" s="284"/>
      <c r="C22" s="284">
        <v>1</v>
      </c>
      <c r="D22" s="284"/>
      <c r="E22" s="284">
        <v>1</v>
      </c>
      <c r="F22" s="284"/>
      <c r="G22" s="284">
        <v>2</v>
      </c>
    </row>
    <row r="23" spans="1:7">
      <c r="A23" s="157">
        <v>3</v>
      </c>
      <c r="B23" s="284"/>
      <c r="C23" s="284">
        <v>1</v>
      </c>
      <c r="D23" s="284"/>
      <c r="E23" s="284">
        <v>1</v>
      </c>
      <c r="F23" s="284"/>
      <c r="G23" s="284">
        <v>2</v>
      </c>
    </row>
    <row r="24" spans="1:7">
      <c r="A24" s="47" t="s">
        <v>1023</v>
      </c>
      <c r="B24" s="284"/>
      <c r="C24" s="284">
        <v>1</v>
      </c>
      <c r="D24" s="284"/>
      <c r="E24" s="284"/>
      <c r="F24" s="284"/>
      <c r="G24" s="284">
        <v>1</v>
      </c>
    </row>
    <row r="25" spans="1:7">
      <c r="A25" s="157">
        <v>3</v>
      </c>
      <c r="B25" s="284"/>
      <c r="C25" s="284">
        <v>1</v>
      </c>
      <c r="D25" s="284"/>
      <c r="E25" s="284"/>
      <c r="F25" s="284"/>
      <c r="G25" s="284">
        <v>1</v>
      </c>
    </row>
    <row r="26" spans="1:7">
      <c r="A26" s="47" t="s">
        <v>792</v>
      </c>
      <c r="B26" s="284"/>
      <c r="C26" s="284">
        <v>4</v>
      </c>
      <c r="D26" s="284">
        <v>1</v>
      </c>
      <c r="E26" s="284">
        <v>12</v>
      </c>
      <c r="F26" s="284">
        <v>6</v>
      </c>
      <c r="G26" s="284">
        <v>23</v>
      </c>
    </row>
    <row r="27" spans="1:7">
      <c r="A27" s="157">
        <v>1</v>
      </c>
      <c r="B27" s="284"/>
      <c r="C27" s="284">
        <v>2</v>
      </c>
      <c r="D27" s="284"/>
      <c r="E27" s="284"/>
      <c r="F27" s="284"/>
      <c r="G27" s="284">
        <v>2</v>
      </c>
    </row>
    <row r="28" spans="1:7">
      <c r="A28" s="157">
        <v>3</v>
      </c>
      <c r="B28" s="284"/>
      <c r="C28" s="284">
        <v>2</v>
      </c>
      <c r="D28" s="284">
        <v>1</v>
      </c>
      <c r="E28" s="284">
        <v>12</v>
      </c>
      <c r="F28" s="284">
        <v>6</v>
      </c>
      <c r="G28" s="284">
        <v>21</v>
      </c>
    </row>
    <row r="29" spans="1:7">
      <c r="A29" s="47" t="s">
        <v>1410</v>
      </c>
      <c r="B29" s="284">
        <v>1</v>
      </c>
      <c r="C29" s="284"/>
      <c r="D29" s="284">
        <v>1</v>
      </c>
      <c r="E29" s="284">
        <v>1</v>
      </c>
      <c r="F29" s="284"/>
      <c r="G29" s="284">
        <v>3</v>
      </c>
    </row>
    <row r="30" spans="1:7">
      <c r="A30" s="157">
        <v>2</v>
      </c>
      <c r="B30" s="284">
        <v>1</v>
      </c>
      <c r="C30" s="284"/>
      <c r="D30" s="284"/>
      <c r="E30" s="284"/>
      <c r="F30" s="284"/>
      <c r="G30" s="284">
        <v>1</v>
      </c>
    </row>
    <row r="31" spans="1:7">
      <c r="A31" s="157">
        <v>3</v>
      </c>
      <c r="B31" s="284"/>
      <c r="C31" s="284"/>
      <c r="D31" s="284">
        <v>1</v>
      </c>
      <c r="E31" s="284">
        <v>1</v>
      </c>
      <c r="F31" s="284"/>
      <c r="G31" s="284">
        <v>2</v>
      </c>
    </row>
    <row r="32" spans="1:7">
      <c r="A32" s="47" t="s">
        <v>1501</v>
      </c>
      <c r="B32" s="284">
        <v>2</v>
      </c>
      <c r="C32" s="284">
        <v>6</v>
      </c>
      <c r="D32" s="284">
        <v>2</v>
      </c>
      <c r="E32" s="284">
        <v>15</v>
      </c>
      <c r="F32" s="284">
        <v>6</v>
      </c>
      <c r="G32" s="284">
        <v>31</v>
      </c>
    </row>
    <row r="33" spans="11:23">
      <c r="K33" s="17" t="s">
        <v>1512</v>
      </c>
      <c r="W33" s="17" t="s">
        <v>1513</v>
      </c>
    </row>
    <row r="61" spans="1:8">
      <c r="A61" t="s">
        <v>1514</v>
      </c>
      <c r="B61" t="s">
        <v>861</v>
      </c>
      <c r="C61" t="s">
        <v>1515</v>
      </c>
      <c r="D61" t="s">
        <v>330</v>
      </c>
      <c r="E61" t="s">
        <v>394</v>
      </c>
      <c r="F61" t="s">
        <v>1516</v>
      </c>
      <c r="G61" s="17" t="s">
        <v>1517</v>
      </c>
      <c r="H61" s="169" t="s">
        <v>1518</v>
      </c>
    </row>
    <row r="62" spans="1:8">
      <c r="B62" s="28">
        <v>0</v>
      </c>
      <c r="C62" s="28">
        <v>1</v>
      </c>
      <c r="D62" s="28">
        <v>2</v>
      </c>
      <c r="E62" s="28">
        <v>3</v>
      </c>
    </row>
    <row r="63" spans="1:8">
      <c r="A63" t="s">
        <v>1519</v>
      </c>
      <c r="B63">
        <f>SUM(B22,B28,B34,B44,B49,B55)</f>
        <v>0</v>
      </c>
      <c r="C63">
        <f t="shared" ref="C63:F63" si="6">SUM(C22,C28,C34,C40,C49,C55)</f>
        <v>3</v>
      </c>
      <c r="D63">
        <f t="shared" si="6"/>
        <v>1</v>
      </c>
      <c r="E63">
        <f t="shared" si="6"/>
        <v>13</v>
      </c>
      <c r="F63">
        <f t="shared" si="6"/>
        <v>6</v>
      </c>
      <c r="G63">
        <f>SUM(B63:E63)</f>
        <v>17</v>
      </c>
      <c r="H63" s="167">
        <f>G63/SUM(B63:F63)</f>
        <v>0.73913043478260865</v>
      </c>
    </row>
    <row r="64" spans="1:8">
      <c r="A64" t="s">
        <v>1520</v>
      </c>
      <c r="B64">
        <f>SUM(B21,B27,B33,B39,B48,B54)</f>
        <v>1</v>
      </c>
      <c r="C64">
        <f t="shared" ref="C64:F64" si="7">SUM(C21,C27,C33,C39,C48,C54)</f>
        <v>2</v>
      </c>
      <c r="D64">
        <f t="shared" si="7"/>
        <v>0</v>
      </c>
      <c r="E64">
        <f t="shared" si="7"/>
        <v>0</v>
      </c>
      <c r="F64">
        <f t="shared" si="7"/>
        <v>0</v>
      </c>
      <c r="G64">
        <f>SUM(B64:E64)</f>
        <v>3</v>
      </c>
      <c r="H64" s="167">
        <f>G64/SUM(B64:F64)</f>
        <v>1</v>
      </c>
    </row>
    <row r="65" spans="1:8">
      <c r="A65" t="s">
        <v>1521</v>
      </c>
      <c r="B65">
        <f>SUM(B20,B26,B32,B38,B44,B47,B53)</f>
        <v>3</v>
      </c>
      <c r="C65">
        <f t="shared" ref="C65:F65" si="8">SUM(C20,C26,C32,C38,C44,C47,C53)</f>
        <v>10</v>
      </c>
      <c r="D65">
        <f t="shared" si="8"/>
        <v>3</v>
      </c>
      <c r="E65">
        <f t="shared" si="8"/>
        <v>27</v>
      </c>
      <c r="F65">
        <f t="shared" si="8"/>
        <v>12</v>
      </c>
      <c r="G65">
        <f>SUM(B65:E65)</f>
        <v>43</v>
      </c>
      <c r="H65" s="167">
        <f>G65/SUM(B65:F65)</f>
        <v>0.78181818181818186</v>
      </c>
    </row>
    <row r="66" spans="1:8">
      <c r="A66" t="s">
        <v>1522</v>
      </c>
      <c r="B66">
        <f>SUM(B19,B25,B31,B37,B43,B46,B52)</f>
        <v>0</v>
      </c>
      <c r="C66">
        <f t="shared" ref="C66:F66" si="9">SUM(C19,C25,C31,C37,C43,C46,C52)</f>
        <v>1</v>
      </c>
      <c r="D66">
        <f t="shared" si="9"/>
        <v>1</v>
      </c>
      <c r="E66">
        <f t="shared" si="9"/>
        <v>2</v>
      </c>
      <c r="F66">
        <f t="shared" si="9"/>
        <v>0</v>
      </c>
      <c r="G66">
        <f>SUM(B66:E66)</f>
        <v>4</v>
      </c>
      <c r="H66" s="167">
        <f>G66/SUM(B66:F66)</f>
        <v>1</v>
      </c>
    </row>
    <row r="67" spans="1:8">
      <c r="A67" t="s">
        <v>1476</v>
      </c>
      <c r="B67">
        <f>SUM(B63:B66)</f>
        <v>4</v>
      </c>
      <c r="C67">
        <f t="shared" ref="C67:F67" si="10">SUM(C63:C66)</f>
        <v>16</v>
      </c>
      <c r="D67">
        <f t="shared" si="10"/>
        <v>5</v>
      </c>
      <c r="E67">
        <f t="shared" si="10"/>
        <v>42</v>
      </c>
      <c r="F67">
        <f t="shared" si="10"/>
        <v>18</v>
      </c>
      <c r="G67">
        <f t="shared" ref="G67" si="11">SUM(G63:G64)</f>
        <v>20</v>
      </c>
      <c r="H67" s="167">
        <f t="shared" ref="H67" si="12">G67/SUM(B67:F67)</f>
        <v>0.23529411764705882</v>
      </c>
    </row>
    <row r="75" spans="1:8">
      <c r="B75" t="s">
        <v>861</v>
      </c>
      <c r="C75" t="s">
        <v>1515</v>
      </c>
      <c r="D75" t="s">
        <v>330</v>
      </c>
      <c r="E75" t="s">
        <v>394</v>
      </c>
      <c r="F75" t="s">
        <v>1516</v>
      </c>
      <c r="G75" s="17" t="s">
        <v>1517</v>
      </c>
      <c r="H75" s="169" t="s">
        <v>1518</v>
      </c>
    </row>
    <row r="76" spans="1:8">
      <c r="A76" s="47" t="s">
        <v>1523</v>
      </c>
      <c r="B76" s="28">
        <v>0</v>
      </c>
      <c r="C76" s="28">
        <v>1</v>
      </c>
      <c r="D76" s="28">
        <v>2</v>
      </c>
      <c r="E76" s="28">
        <v>3</v>
      </c>
    </row>
    <row r="77" spans="1:8">
      <c r="A77" s="47" t="s">
        <v>1524</v>
      </c>
      <c r="B77">
        <f>B18</f>
        <v>0</v>
      </c>
      <c r="C77">
        <f t="shared" ref="B77:F83" si="13">C18</f>
        <v>0</v>
      </c>
      <c r="D77">
        <f t="shared" si="13"/>
        <v>0</v>
      </c>
      <c r="E77">
        <f t="shared" si="13"/>
        <v>1</v>
      </c>
      <c r="F77">
        <f t="shared" si="13"/>
        <v>0</v>
      </c>
      <c r="G77">
        <f>SUM(B77:E77)</f>
        <v>1</v>
      </c>
      <c r="H77" s="167">
        <f t="shared" ref="H77:H83" si="14">G77/G18</f>
        <v>1</v>
      </c>
    </row>
    <row r="78" spans="1:8">
      <c r="A78" t="s">
        <v>1525</v>
      </c>
      <c r="B78">
        <f t="shared" si="13"/>
        <v>0</v>
      </c>
      <c r="C78">
        <f t="shared" si="13"/>
        <v>0</v>
      </c>
      <c r="D78">
        <f t="shared" si="13"/>
        <v>0</v>
      </c>
      <c r="E78">
        <f t="shared" si="13"/>
        <v>1</v>
      </c>
      <c r="F78">
        <f t="shared" si="13"/>
        <v>0</v>
      </c>
      <c r="G78">
        <f t="shared" ref="G78:G83" si="15">SUM(B78:E78)</f>
        <v>1</v>
      </c>
      <c r="H78" s="167">
        <f t="shared" si="14"/>
        <v>1</v>
      </c>
    </row>
    <row r="79" spans="1:8">
      <c r="A79" t="s">
        <v>1526</v>
      </c>
      <c r="B79">
        <f t="shared" si="13"/>
        <v>1</v>
      </c>
      <c r="C79">
        <f t="shared" si="13"/>
        <v>0</v>
      </c>
      <c r="D79">
        <f t="shared" si="13"/>
        <v>0</v>
      </c>
      <c r="E79">
        <f t="shared" si="13"/>
        <v>0</v>
      </c>
      <c r="F79">
        <f t="shared" si="13"/>
        <v>0</v>
      </c>
      <c r="G79">
        <f t="shared" si="15"/>
        <v>1</v>
      </c>
      <c r="H79" s="167">
        <f t="shared" si="14"/>
        <v>1</v>
      </c>
    </row>
    <row r="80" spans="1:8">
      <c r="A80" t="s">
        <v>1527</v>
      </c>
      <c r="B80">
        <f t="shared" si="13"/>
        <v>1</v>
      </c>
      <c r="C80">
        <f t="shared" si="13"/>
        <v>0</v>
      </c>
      <c r="D80">
        <f t="shared" si="13"/>
        <v>0</v>
      </c>
      <c r="E80">
        <f t="shared" si="13"/>
        <v>0</v>
      </c>
      <c r="F80">
        <f t="shared" si="13"/>
        <v>0</v>
      </c>
      <c r="G80">
        <f t="shared" si="15"/>
        <v>1</v>
      </c>
      <c r="H80" s="167">
        <f t="shared" si="14"/>
        <v>1</v>
      </c>
    </row>
    <row r="81" spans="1:24">
      <c r="A81" t="s">
        <v>1528</v>
      </c>
      <c r="B81">
        <f>B22</f>
        <v>0</v>
      </c>
      <c r="C81">
        <f t="shared" si="13"/>
        <v>1</v>
      </c>
      <c r="D81">
        <f t="shared" si="13"/>
        <v>0</v>
      </c>
      <c r="E81">
        <f t="shared" si="13"/>
        <v>1</v>
      </c>
      <c r="F81">
        <f t="shared" si="13"/>
        <v>0</v>
      </c>
      <c r="G81">
        <f t="shared" si="15"/>
        <v>2</v>
      </c>
      <c r="H81" s="167">
        <f t="shared" si="14"/>
        <v>1</v>
      </c>
    </row>
    <row r="82" spans="1:24">
      <c r="A82" t="s">
        <v>1529</v>
      </c>
      <c r="B82">
        <f t="shared" si="13"/>
        <v>0</v>
      </c>
      <c r="C82">
        <f t="shared" si="13"/>
        <v>1</v>
      </c>
      <c r="D82">
        <f t="shared" si="13"/>
        <v>0</v>
      </c>
      <c r="E82">
        <f t="shared" si="13"/>
        <v>1</v>
      </c>
      <c r="F82">
        <f t="shared" si="13"/>
        <v>0</v>
      </c>
      <c r="G82">
        <f t="shared" si="15"/>
        <v>2</v>
      </c>
      <c r="H82" s="167">
        <f t="shared" si="14"/>
        <v>1</v>
      </c>
    </row>
    <row r="83" spans="1:24">
      <c r="A83" t="s">
        <v>1530</v>
      </c>
      <c r="B83">
        <f t="shared" si="13"/>
        <v>0</v>
      </c>
      <c r="C83">
        <f t="shared" si="13"/>
        <v>1</v>
      </c>
      <c r="D83">
        <f t="shared" si="13"/>
        <v>0</v>
      </c>
      <c r="E83">
        <f t="shared" si="13"/>
        <v>0</v>
      </c>
      <c r="F83">
        <f t="shared" si="13"/>
        <v>0</v>
      </c>
      <c r="G83">
        <f t="shared" si="15"/>
        <v>1</v>
      </c>
      <c r="H83" s="167">
        <f t="shared" si="14"/>
        <v>1</v>
      </c>
    </row>
    <row r="84" spans="1:24">
      <c r="A84" s="50" t="s">
        <v>1501</v>
      </c>
      <c r="B84" s="52">
        <f>SUM(B77:B83)</f>
        <v>2</v>
      </c>
      <c r="C84" s="52">
        <f t="shared" ref="C84:F84" si="16">SUM(C77:C83)</f>
        <v>3</v>
      </c>
      <c r="D84" s="52">
        <f t="shared" si="16"/>
        <v>0</v>
      </c>
      <c r="E84" s="52">
        <f t="shared" si="16"/>
        <v>4</v>
      </c>
      <c r="F84" s="52">
        <f t="shared" si="16"/>
        <v>0</v>
      </c>
      <c r="G84" s="201">
        <f>SUM(G77:G83)</f>
        <v>9</v>
      </c>
      <c r="H84" s="202">
        <f>G84/G26</f>
        <v>0.39130434782608697</v>
      </c>
    </row>
    <row r="86" spans="1:24">
      <c r="B86" t="s">
        <v>861</v>
      </c>
      <c r="C86" t="s">
        <v>1515</v>
      </c>
      <c r="D86" t="s">
        <v>330</v>
      </c>
      <c r="E86" t="s">
        <v>1531</v>
      </c>
      <c r="V86">
        <v>1</v>
      </c>
      <c r="W86">
        <v>1</v>
      </c>
      <c r="X86">
        <v>0</v>
      </c>
    </row>
    <row r="87" spans="1:24">
      <c r="A87" t="s">
        <v>1518</v>
      </c>
      <c r="B87" s="28">
        <v>0</v>
      </c>
      <c r="C87" s="28">
        <v>1</v>
      </c>
      <c r="D87" s="28">
        <v>2</v>
      </c>
      <c r="E87" s="28">
        <v>3</v>
      </c>
    </row>
    <row r="88" spans="1:24">
      <c r="A88" s="47" t="s">
        <v>1524</v>
      </c>
      <c r="B88" s="48">
        <f t="shared" ref="B88:E95" si="17">B77/$G77</f>
        <v>0</v>
      </c>
      <c r="C88" s="48">
        <f t="shared" si="17"/>
        <v>0</v>
      </c>
      <c r="D88" s="48">
        <f t="shared" si="17"/>
        <v>0</v>
      </c>
      <c r="E88" s="48">
        <f t="shared" si="17"/>
        <v>1</v>
      </c>
      <c r="F88" s="48"/>
      <c r="G88" s="48">
        <f>SUM(B88:E88)</f>
        <v>1</v>
      </c>
    </row>
    <row r="89" spans="1:24">
      <c r="A89" t="s">
        <v>1525</v>
      </c>
      <c r="B89" s="48">
        <f t="shared" si="17"/>
        <v>0</v>
      </c>
      <c r="C89" s="48">
        <f t="shared" si="17"/>
        <v>0</v>
      </c>
      <c r="D89" s="48">
        <f t="shared" si="17"/>
        <v>0</v>
      </c>
      <c r="E89" s="48">
        <f t="shared" si="17"/>
        <v>1</v>
      </c>
      <c r="F89" s="48"/>
      <c r="G89" s="48">
        <f>SUM(B89:E89)</f>
        <v>1</v>
      </c>
    </row>
    <row r="90" spans="1:24">
      <c r="A90" t="s">
        <v>1526</v>
      </c>
      <c r="B90" s="48">
        <f t="shared" si="17"/>
        <v>1</v>
      </c>
      <c r="C90" s="48">
        <f t="shared" si="17"/>
        <v>0</v>
      </c>
      <c r="D90" s="48">
        <f t="shared" si="17"/>
        <v>0</v>
      </c>
      <c r="E90" s="48">
        <f t="shared" si="17"/>
        <v>0</v>
      </c>
      <c r="F90" s="48"/>
      <c r="G90" s="48">
        <f>SUM(B90:E90)</f>
        <v>1</v>
      </c>
    </row>
    <row r="91" spans="1:24">
      <c r="A91" t="s">
        <v>1527</v>
      </c>
      <c r="B91" s="48">
        <f t="shared" si="17"/>
        <v>1</v>
      </c>
      <c r="C91" s="48">
        <f t="shared" si="17"/>
        <v>0</v>
      </c>
      <c r="D91" s="48">
        <f t="shared" si="17"/>
        <v>0</v>
      </c>
      <c r="E91" s="48">
        <f t="shared" si="17"/>
        <v>0</v>
      </c>
      <c r="F91" s="48"/>
      <c r="G91" s="48">
        <f>SUM(B91:E91)</f>
        <v>1</v>
      </c>
    </row>
    <row r="92" spans="1:24">
      <c r="A92" t="s">
        <v>1528</v>
      </c>
      <c r="B92" s="48">
        <f t="shared" si="17"/>
        <v>0</v>
      </c>
      <c r="C92" s="48">
        <f t="shared" si="17"/>
        <v>0.5</v>
      </c>
      <c r="D92" s="48">
        <f t="shared" si="17"/>
        <v>0</v>
      </c>
      <c r="E92" s="48">
        <f t="shared" si="17"/>
        <v>0.5</v>
      </c>
      <c r="F92" s="48"/>
      <c r="G92" s="48">
        <f>SUM(B92:E92)</f>
        <v>1</v>
      </c>
    </row>
    <row r="93" spans="1:24">
      <c r="A93" t="s">
        <v>1529</v>
      </c>
      <c r="B93" s="48">
        <f t="shared" si="17"/>
        <v>0</v>
      </c>
      <c r="C93" s="48">
        <f t="shared" si="17"/>
        <v>0.5</v>
      </c>
      <c r="D93" s="48">
        <f t="shared" si="17"/>
        <v>0</v>
      </c>
      <c r="E93" s="48">
        <f t="shared" si="17"/>
        <v>0.5</v>
      </c>
      <c r="F93" s="48"/>
      <c r="G93" s="48">
        <f t="shared" ref="G93:G94" si="18">SUM(B93:E93)</f>
        <v>1</v>
      </c>
    </row>
    <row r="94" spans="1:24">
      <c r="A94" t="s">
        <v>1530</v>
      </c>
      <c r="B94" s="48">
        <f t="shared" si="17"/>
        <v>0</v>
      </c>
      <c r="C94" s="48">
        <f t="shared" si="17"/>
        <v>1</v>
      </c>
      <c r="D94" s="48">
        <f t="shared" si="17"/>
        <v>0</v>
      </c>
      <c r="E94" s="48">
        <f t="shared" si="17"/>
        <v>0</v>
      </c>
      <c r="F94" s="48"/>
      <c r="G94" s="48">
        <f t="shared" si="18"/>
        <v>1</v>
      </c>
    </row>
    <row r="95" spans="1:24">
      <c r="A95" t="s">
        <v>1501</v>
      </c>
      <c r="B95" s="48">
        <f t="shared" si="17"/>
        <v>0.22222222222222221</v>
      </c>
      <c r="C95" s="48">
        <f t="shared" si="17"/>
        <v>0.33333333333333331</v>
      </c>
      <c r="D95" s="48">
        <f t="shared" si="17"/>
        <v>0</v>
      </c>
      <c r="E95" s="48">
        <f t="shared" si="17"/>
        <v>0.44444444444444442</v>
      </c>
      <c r="F95" s="48"/>
      <c r="G95" s="48">
        <f>SUM(B95:E95)</f>
        <v>1</v>
      </c>
    </row>
    <row r="100" spans="1:22">
      <c r="A100" t="s">
        <v>1524</v>
      </c>
    </row>
    <row r="101" spans="1:22">
      <c r="A101" t="s">
        <v>1514</v>
      </c>
      <c r="B101" t="s">
        <v>861</v>
      </c>
      <c r="C101" t="s">
        <v>1515</v>
      </c>
      <c r="D101" t="s">
        <v>330</v>
      </c>
      <c r="E101" t="s">
        <v>394</v>
      </c>
      <c r="F101" t="s">
        <v>1516</v>
      </c>
      <c r="G101" s="17" t="s">
        <v>1517</v>
      </c>
      <c r="H101" s="169" t="s">
        <v>1518</v>
      </c>
    </row>
    <row r="102" spans="1:22">
      <c r="B102" s="28">
        <v>0</v>
      </c>
      <c r="C102" s="28">
        <v>1</v>
      </c>
      <c r="D102" s="28">
        <v>2</v>
      </c>
      <c r="E102" s="28">
        <v>3</v>
      </c>
    </row>
    <row r="103" spans="1:22">
      <c r="A103" t="s">
        <v>1495</v>
      </c>
      <c r="B103">
        <f>B22</f>
        <v>0</v>
      </c>
      <c r="C103">
        <f t="shared" ref="C103:F103" si="19">C22</f>
        <v>1</v>
      </c>
      <c r="D103">
        <f t="shared" si="19"/>
        <v>0</v>
      </c>
      <c r="E103">
        <f t="shared" si="19"/>
        <v>1</v>
      </c>
      <c r="F103">
        <f t="shared" si="19"/>
        <v>0</v>
      </c>
      <c r="G103">
        <f>SUM(B103:E103)</f>
        <v>2</v>
      </c>
      <c r="H103" s="167">
        <f>G103/SUM(B103:F103)</f>
        <v>1</v>
      </c>
    </row>
    <row r="104" spans="1:22">
      <c r="A104" t="s">
        <v>1496</v>
      </c>
      <c r="B104">
        <f>B21</f>
        <v>1</v>
      </c>
      <c r="C104">
        <f t="shared" ref="C104:F104" si="20">C21</f>
        <v>0</v>
      </c>
      <c r="D104">
        <f t="shared" si="20"/>
        <v>0</v>
      </c>
      <c r="E104">
        <f t="shared" si="20"/>
        <v>0</v>
      </c>
      <c r="F104">
        <f t="shared" si="20"/>
        <v>0</v>
      </c>
      <c r="G104">
        <f>SUM(B104:E104)</f>
        <v>1</v>
      </c>
      <c r="H104" s="167">
        <f>G104/SUM(B104:F104)</f>
        <v>1</v>
      </c>
    </row>
    <row r="105" spans="1:22">
      <c r="A105" t="s">
        <v>1532</v>
      </c>
      <c r="B105">
        <f>B20</f>
        <v>1</v>
      </c>
      <c r="C105">
        <f t="shared" ref="C105:F105" si="21">C20</f>
        <v>0</v>
      </c>
      <c r="D105">
        <f t="shared" si="21"/>
        <v>0</v>
      </c>
      <c r="E105">
        <f t="shared" si="21"/>
        <v>0</v>
      </c>
      <c r="F105">
        <f t="shared" si="21"/>
        <v>0</v>
      </c>
      <c r="G105">
        <f>SUM(B105:E105)</f>
        <v>1</v>
      </c>
      <c r="H105" s="167">
        <f>G105/SUM(B105:F105)</f>
        <v>1</v>
      </c>
    </row>
    <row r="106" spans="1:22">
      <c r="A106" t="s">
        <v>1522</v>
      </c>
      <c r="B106">
        <f>B19</f>
        <v>0</v>
      </c>
      <c r="C106">
        <f t="shared" ref="C106:F106" si="22">C19</f>
        <v>0</v>
      </c>
      <c r="D106">
        <f t="shared" si="22"/>
        <v>0</v>
      </c>
      <c r="E106">
        <f t="shared" si="22"/>
        <v>1</v>
      </c>
      <c r="F106">
        <f t="shared" si="22"/>
        <v>0</v>
      </c>
      <c r="G106">
        <f>SUM(B106:E106)</f>
        <v>1</v>
      </c>
      <c r="H106" s="167">
        <f>G106/SUM(B106:F106)</f>
        <v>1</v>
      </c>
    </row>
    <row r="107" spans="1:22">
      <c r="A107" t="s">
        <v>1476</v>
      </c>
      <c r="B107">
        <f>SUM(B103:B106)</f>
        <v>2</v>
      </c>
      <c r="C107">
        <f t="shared" ref="C107:F107" si="23">SUM(C103:C106)</f>
        <v>1</v>
      </c>
      <c r="D107">
        <f t="shared" si="23"/>
        <v>0</v>
      </c>
      <c r="E107">
        <f t="shared" si="23"/>
        <v>2</v>
      </c>
      <c r="F107">
        <f t="shared" si="23"/>
        <v>0</v>
      </c>
      <c r="G107">
        <f t="shared" ref="G107" si="24">SUM(G103:G104)</f>
        <v>3</v>
      </c>
      <c r="H107" s="167">
        <f t="shared" ref="H107" si="25">G107/SUM(B107:F107)</f>
        <v>0.6</v>
      </c>
    </row>
    <row r="110" spans="1:22">
      <c r="A110" t="s">
        <v>1533</v>
      </c>
    </row>
    <row r="111" spans="1:22">
      <c r="A111" t="s">
        <v>251</v>
      </c>
      <c r="B111" s="225" t="s">
        <v>861</v>
      </c>
      <c r="C111" s="225"/>
      <c r="D111" s="225"/>
      <c r="E111" s="229"/>
      <c r="F111" s="225" t="s">
        <v>1534</v>
      </c>
      <c r="G111" s="225"/>
      <c r="H111" s="225"/>
      <c r="I111" s="229"/>
      <c r="J111" s="225" t="s">
        <v>1535</v>
      </c>
      <c r="K111" s="225"/>
      <c r="L111" s="225"/>
      <c r="M111" s="229"/>
      <c r="N111" s="225" t="s">
        <v>1004</v>
      </c>
      <c r="O111" s="225"/>
      <c r="P111" s="225"/>
      <c r="Q111" s="229"/>
      <c r="R111" s="225"/>
      <c r="S111" s="225"/>
      <c r="T111" s="225"/>
      <c r="U111" s="229"/>
      <c r="V111" s="225" t="s">
        <v>1501</v>
      </c>
    </row>
    <row r="112" spans="1:22">
      <c r="A112" t="s">
        <v>1536</v>
      </c>
      <c r="B112" s="226" t="s">
        <v>1537</v>
      </c>
      <c r="C112" s="226" t="s">
        <v>1538</v>
      </c>
      <c r="D112" s="226" t="s">
        <v>1539</v>
      </c>
      <c r="E112" s="230"/>
      <c r="F112" s="226" t="s">
        <v>1540</v>
      </c>
      <c r="G112" s="226" t="s">
        <v>1538</v>
      </c>
      <c r="H112" s="226" t="s">
        <v>1539</v>
      </c>
      <c r="I112" s="230"/>
      <c r="J112" s="226" t="s">
        <v>1540</v>
      </c>
      <c r="K112" s="226" t="s">
        <v>1538</v>
      </c>
      <c r="L112" s="226" t="s">
        <v>1539</v>
      </c>
      <c r="M112" s="230"/>
      <c r="N112" s="226" t="s">
        <v>1540</v>
      </c>
      <c r="O112" s="226" t="s">
        <v>1538</v>
      </c>
      <c r="P112" s="226" t="s">
        <v>1539</v>
      </c>
      <c r="Q112" s="230"/>
      <c r="R112" s="226"/>
      <c r="S112" s="226"/>
      <c r="T112" s="226"/>
      <c r="U112" s="230"/>
      <c r="V112" s="226"/>
    </row>
    <row r="113" spans="1:22">
      <c r="A113" s="228" t="s">
        <v>295</v>
      </c>
      <c r="B113" s="227">
        <v>1</v>
      </c>
      <c r="C113" s="227"/>
      <c r="D113" s="227"/>
      <c r="E113" s="230"/>
      <c r="F113" s="227"/>
      <c r="G113" s="227"/>
      <c r="H113" s="227">
        <v>3</v>
      </c>
      <c r="I113" s="230"/>
      <c r="J113" s="227">
        <v>1</v>
      </c>
      <c r="K113" s="227"/>
      <c r="L113" s="227">
        <v>5</v>
      </c>
      <c r="M113" s="230"/>
      <c r="N113" s="227">
        <v>1</v>
      </c>
      <c r="O113" s="227">
        <v>1</v>
      </c>
      <c r="P113" s="227">
        <v>2</v>
      </c>
      <c r="Q113" s="230"/>
      <c r="R113" s="227"/>
      <c r="S113" s="227"/>
      <c r="T113" s="227"/>
      <c r="U113" s="230"/>
      <c r="V113" s="227">
        <v>17</v>
      </c>
    </row>
    <row r="114" spans="1:22">
      <c r="A114" s="157" t="s">
        <v>326</v>
      </c>
      <c r="E114" s="231"/>
      <c r="I114" s="231"/>
      <c r="J114">
        <v>1</v>
      </c>
      <c r="M114" s="231"/>
      <c r="Q114" s="231"/>
      <c r="U114" s="231"/>
      <c r="V114">
        <v>1</v>
      </c>
    </row>
    <row r="115" spans="1:22">
      <c r="A115" s="157" t="s">
        <v>300</v>
      </c>
      <c r="E115" s="231"/>
      <c r="I115" s="231"/>
      <c r="L115">
        <v>2</v>
      </c>
      <c r="M115" s="231"/>
      <c r="P115">
        <v>1</v>
      </c>
      <c r="Q115" s="231"/>
      <c r="U115" s="231"/>
      <c r="V115">
        <v>5</v>
      </c>
    </row>
    <row r="116" spans="1:22">
      <c r="A116" s="157" t="s">
        <v>407</v>
      </c>
      <c r="B116">
        <v>1</v>
      </c>
      <c r="E116" s="231"/>
      <c r="H116">
        <v>2</v>
      </c>
      <c r="I116" s="231"/>
      <c r="M116" s="231"/>
      <c r="N116">
        <v>1</v>
      </c>
      <c r="Q116" s="231"/>
      <c r="U116" s="231"/>
      <c r="V116">
        <v>5</v>
      </c>
    </row>
    <row r="117" spans="1:22">
      <c r="A117" s="157" t="s">
        <v>337</v>
      </c>
      <c r="E117" s="231"/>
      <c r="H117">
        <v>1</v>
      </c>
      <c r="I117" s="231"/>
      <c r="L117">
        <v>2</v>
      </c>
      <c r="M117" s="231"/>
      <c r="Q117" s="231"/>
      <c r="U117" s="231"/>
      <c r="V117">
        <v>3</v>
      </c>
    </row>
    <row r="118" spans="1:22">
      <c r="A118" s="157" t="s">
        <v>1541</v>
      </c>
      <c r="E118" s="231"/>
      <c r="I118" s="231"/>
      <c r="L118">
        <v>1</v>
      </c>
      <c r="M118" s="231"/>
      <c r="P118">
        <v>1</v>
      </c>
      <c r="Q118" s="231"/>
      <c r="U118" s="231"/>
      <c r="V118">
        <v>2</v>
      </c>
    </row>
    <row r="119" spans="1:22">
      <c r="A119" s="157" t="s">
        <v>392</v>
      </c>
      <c r="E119" s="231"/>
      <c r="I119" s="231"/>
      <c r="M119" s="231"/>
      <c r="O119">
        <v>1</v>
      </c>
      <c r="Q119" s="231"/>
      <c r="U119" s="231"/>
      <c r="V119">
        <v>1</v>
      </c>
    </row>
  </sheetData>
  <conditionalFormatting sqref="B76:E76">
    <cfRule type="iconSet" priority="4">
      <iconSet iconSet="4TrafficLights">
        <cfvo type="percent" val="0"/>
        <cfvo type="num" val="1"/>
        <cfvo type="num" val="2"/>
        <cfvo type="num" val="3"/>
      </iconSet>
    </cfRule>
  </conditionalFormatting>
  <conditionalFormatting sqref="B87:E87">
    <cfRule type="iconSet" priority="5">
      <iconSet iconSet="4TrafficLights">
        <cfvo type="percent" val="0"/>
        <cfvo type="num" val="1"/>
        <cfvo type="num" val="2"/>
        <cfvo type="num" val="3"/>
      </iconSet>
    </cfRule>
  </conditionalFormatting>
  <conditionalFormatting sqref="B62:E62">
    <cfRule type="iconSet" priority="2">
      <iconSet iconSet="4TrafficLights">
        <cfvo type="percent" val="0"/>
        <cfvo type="num" val="1"/>
        <cfvo type="num" val="2"/>
        <cfvo type="num" val="3"/>
      </iconSet>
    </cfRule>
  </conditionalFormatting>
  <conditionalFormatting sqref="B102:E102">
    <cfRule type="iconSet" priority="1">
      <iconSet iconSet="4TrafficLights">
        <cfvo type="percent" val="0"/>
        <cfvo type="num" val="1"/>
        <cfvo type="num" val="2"/>
        <cfvo type="num" val="3"/>
      </iconSet>
    </cfRule>
  </conditionalFormatting>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8"/>
  <sheetViews>
    <sheetView workbookViewId="0"/>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295</v>
      </c>
      <c r="B2" t="s">
        <v>296</v>
      </c>
      <c r="C2" t="s">
        <v>297</v>
      </c>
      <c r="D2" t="s">
        <v>298</v>
      </c>
      <c r="E2">
        <v>2021</v>
      </c>
      <c r="F2">
        <v>1</v>
      </c>
      <c r="G2">
        <v>3</v>
      </c>
      <c r="H2">
        <v>1</v>
      </c>
      <c r="J2">
        <v>1</v>
      </c>
      <c r="K2" t="s">
        <v>299</v>
      </c>
      <c r="L2">
        <v>2050</v>
      </c>
      <c r="M2">
        <v>1</v>
      </c>
      <c r="O2" t="s">
        <v>300</v>
      </c>
      <c r="P2" t="s">
        <v>301</v>
      </c>
      <c r="Q2" t="s">
        <v>302</v>
      </c>
      <c r="S2" t="s">
        <v>303</v>
      </c>
      <c r="T2">
        <v>2</v>
      </c>
      <c r="U2" t="s">
        <v>304</v>
      </c>
      <c r="V2" t="s">
        <v>305</v>
      </c>
      <c r="W2" t="s">
        <v>306</v>
      </c>
      <c r="Y2">
        <v>13.2</v>
      </c>
      <c r="Z2" t="s">
        <v>307</v>
      </c>
      <c r="AA2" t="s">
        <v>190</v>
      </c>
      <c r="AB2" t="s">
        <v>308</v>
      </c>
      <c r="AK2" t="s">
        <v>309</v>
      </c>
      <c r="BA2" t="s">
        <v>310</v>
      </c>
      <c r="BB2" t="s">
        <v>310</v>
      </c>
      <c r="BC2" t="s">
        <v>310</v>
      </c>
      <c r="BI2" t="s">
        <v>310</v>
      </c>
    </row>
    <row r="3" spans="1:62" ht="409.6">
      <c r="A3" t="s">
        <v>295</v>
      </c>
      <c r="B3" t="s">
        <v>296</v>
      </c>
      <c r="C3" t="s">
        <v>297</v>
      </c>
      <c r="D3" t="s">
        <v>298</v>
      </c>
      <c r="E3">
        <v>2021</v>
      </c>
      <c r="F3">
        <v>1</v>
      </c>
      <c r="G3">
        <v>3</v>
      </c>
      <c r="H3">
        <v>1</v>
      </c>
      <c r="J3">
        <v>1</v>
      </c>
      <c r="K3" t="s">
        <v>311</v>
      </c>
      <c r="L3">
        <v>2030</v>
      </c>
      <c r="M3">
        <v>1</v>
      </c>
      <c r="O3" t="s">
        <v>300</v>
      </c>
      <c r="P3" t="s">
        <v>312</v>
      </c>
      <c r="Q3" t="s">
        <v>313</v>
      </c>
      <c r="R3" s="234" t="s">
        <v>314</v>
      </c>
      <c r="S3" t="s">
        <v>303</v>
      </c>
      <c r="T3">
        <v>2</v>
      </c>
      <c r="U3" t="s">
        <v>304</v>
      </c>
      <c r="V3" t="s">
        <v>305</v>
      </c>
      <c r="W3" t="s">
        <v>306</v>
      </c>
      <c r="X3" t="s">
        <v>315</v>
      </c>
      <c r="Y3">
        <v>13.2</v>
      </c>
      <c r="Z3" t="s">
        <v>307</v>
      </c>
      <c r="AA3" t="s">
        <v>190</v>
      </c>
      <c r="AB3" t="s">
        <v>308</v>
      </c>
      <c r="AK3" t="s">
        <v>309</v>
      </c>
      <c r="BA3" t="s">
        <v>310</v>
      </c>
      <c r="BB3" t="s">
        <v>310</v>
      </c>
      <c r="BC3" t="s">
        <v>310</v>
      </c>
      <c r="BI3" t="s">
        <v>310</v>
      </c>
    </row>
    <row r="4" spans="1:62">
      <c r="A4" t="s">
        <v>295</v>
      </c>
      <c r="C4" t="s">
        <v>316</v>
      </c>
      <c r="D4" t="s">
        <v>110</v>
      </c>
      <c r="E4">
        <v>2022</v>
      </c>
      <c r="F4">
        <v>0</v>
      </c>
      <c r="G4">
        <v>2</v>
      </c>
      <c r="H4">
        <v>0</v>
      </c>
      <c r="I4">
        <v>1</v>
      </c>
      <c r="J4">
        <v>1</v>
      </c>
      <c r="K4" t="s">
        <v>317</v>
      </c>
      <c r="L4">
        <v>2030</v>
      </c>
      <c r="M4">
        <v>1</v>
      </c>
      <c r="O4" t="s">
        <v>300</v>
      </c>
      <c r="R4" t="s">
        <v>318</v>
      </c>
      <c r="T4">
        <v>2</v>
      </c>
      <c r="W4" t="s">
        <v>315</v>
      </c>
      <c r="Y4">
        <v>13.2</v>
      </c>
      <c r="Z4" t="s">
        <v>307</v>
      </c>
      <c r="AA4" t="s">
        <v>190</v>
      </c>
      <c r="AB4" t="s">
        <v>319</v>
      </c>
      <c r="AK4" t="s">
        <v>310</v>
      </c>
      <c r="AL4" t="s">
        <v>309</v>
      </c>
    </row>
    <row r="5" spans="1:62">
      <c r="A5" t="s">
        <v>295</v>
      </c>
      <c r="C5" t="s">
        <v>320</v>
      </c>
      <c r="D5" t="s">
        <v>321</v>
      </c>
      <c r="E5">
        <v>2020</v>
      </c>
      <c r="F5">
        <v>0</v>
      </c>
      <c r="K5" t="s">
        <v>322</v>
      </c>
      <c r="L5">
        <v>2030</v>
      </c>
      <c r="N5" t="s">
        <v>323</v>
      </c>
      <c r="W5" t="s">
        <v>315</v>
      </c>
      <c r="Z5" t="e">
        <v>#N/A</v>
      </c>
      <c r="AA5" t="s">
        <v>190</v>
      </c>
      <c r="AB5" t="s">
        <v>319</v>
      </c>
      <c r="AK5" t="s">
        <v>310</v>
      </c>
      <c r="AL5" t="s">
        <v>309</v>
      </c>
    </row>
    <row r="6" spans="1:62">
      <c r="A6" t="s">
        <v>295</v>
      </c>
      <c r="C6" t="s">
        <v>324</v>
      </c>
      <c r="D6" t="s">
        <v>321</v>
      </c>
      <c r="E6">
        <v>2020</v>
      </c>
      <c r="F6">
        <v>0</v>
      </c>
      <c r="G6">
        <v>1</v>
      </c>
      <c r="H6">
        <v>0</v>
      </c>
      <c r="I6">
        <v>0</v>
      </c>
      <c r="J6">
        <v>1</v>
      </c>
      <c r="K6" t="s">
        <v>325</v>
      </c>
      <c r="L6">
        <v>2030</v>
      </c>
      <c r="M6">
        <v>1</v>
      </c>
      <c r="O6" t="s">
        <v>326</v>
      </c>
      <c r="P6" t="s">
        <v>327</v>
      </c>
      <c r="Q6" t="s">
        <v>328</v>
      </c>
      <c r="R6" t="s">
        <v>329</v>
      </c>
      <c r="S6" t="s">
        <v>330</v>
      </c>
      <c r="T6">
        <v>2</v>
      </c>
      <c r="U6" t="s">
        <v>331</v>
      </c>
      <c r="W6" t="s">
        <v>332</v>
      </c>
      <c r="X6" t="s">
        <v>315</v>
      </c>
      <c r="Y6">
        <v>13.2</v>
      </c>
      <c r="Z6" t="s">
        <v>307</v>
      </c>
      <c r="AA6" t="s">
        <v>197</v>
      </c>
      <c r="AB6" t="s">
        <v>333</v>
      </c>
      <c r="AE6" t="s">
        <v>310</v>
      </c>
      <c r="AJ6" t="s">
        <v>309</v>
      </c>
    </row>
    <row r="7" spans="1:62">
      <c r="A7" t="s">
        <v>295</v>
      </c>
      <c r="B7" t="s">
        <v>334</v>
      </c>
      <c r="C7" t="s">
        <v>335</v>
      </c>
      <c r="D7" t="s">
        <v>298</v>
      </c>
      <c r="E7">
        <v>2023</v>
      </c>
      <c r="F7">
        <v>1</v>
      </c>
      <c r="G7">
        <v>3</v>
      </c>
      <c r="H7">
        <v>1</v>
      </c>
      <c r="J7">
        <v>1</v>
      </c>
      <c r="K7" t="s">
        <v>336</v>
      </c>
      <c r="L7">
        <v>2030</v>
      </c>
      <c r="M7">
        <v>1</v>
      </c>
      <c r="O7" t="s">
        <v>337</v>
      </c>
      <c r="P7" t="s">
        <v>338</v>
      </c>
      <c r="Q7" t="s">
        <v>339</v>
      </c>
      <c r="R7" t="s">
        <v>340</v>
      </c>
      <c r="S7" t="s">
        <v>341</v>
      </c>
      <c r="T7">
        <v>2</v>
      </c>
      <c r="U7" t="s">
        <v>342</v>
      </c>
      <c r="V7" t="s">
        <v>343</v>
      </c>
      <c r="W7" t="s">
        <v>344</v>
      </c>
      <c r="X7" t="s">
        <v>345</v>
      </c>
      <c r="Y7">
        <v>13.2</v>
      </c>
      <c r="Z7" t="s">
        <v>307</v>
      </c>
      <c r="AA7" t="s">
        <v>189</v>
      </c>
      <c r="AB7" t="s">
        <v>346</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34" t="s">
        <v>349</v>
      </c>
      <c r="S8" t="s">
        <v>350</v>
      </c>
      <c r="T8">
        <v>2</v>
      </c>
      <c r="U8" t="s">
        <v>342</v>
      </c>
      <c r="V8" t="s">
        <v>343</v>
      </c>
      <c r="W8" t="s">
        <v>344</v>
      </c>
      <c r="X8" t="s">
        <v>345</v>
      </c>
      <c r="Y8">
        <v>13.2</v>
      </c>
      <c r="Z8" t="s">
        <v>307</v>
      </c>
      <c r="AA8" t="s">
        <v>189</v>
      </c>
      <c r="AB8" t="s">
        <v>346</v>
      </c>
      <c r="AK8" t="s">
        <v>309</v>
      </c>
    </row>
    <row r="9" spans="1:62" ht="80">
      <c r="A9" t="s">
        <v>295</v>
      </c>
      <c r="B9" t="s">
        <v>334</v>
      </c>
      <c r="C9" t="s">
        <v>335</v>
      </c>
      <c r="D9" t="s">
        <v>298</v>
      </c>
      <c r="E9">
        <v>2023</v>
      </c>
      <c r="F9">
        <v>1</v>
      </c>
      <c r="G9">
        <v>3</v>
      </c>
      <c r="H9">
        <v>1</v>
      </c>
      <c r="J9">
        <v>1</v>
      </c>
      <c r="K9" t="s">
        <v>351</v>
      </c>
      <c r="L9">
        <v>2030</v>
      </c>
      <c r="M9">
        <v>1</v>
      </c>
      <c r="N9" t="s">
        <v>352</v>
      </c>
      <c r="O9" t="s">
        <v>337</v>
      </c>
      <c r="P9" t="s">
        <v>353</v>
      </c>
      <c r="Q9" t="s">
        <v>354</v>
      </c>
      <c r="R9" t="s">
        <v>355</v>
      </c>
      <c r="S9" t="s">
        <v>356</v>
      </c>
      <c r="T9">
        <v>1</v>
      </c>
      <c r="U9" t="s">
        <v>342</v>
      </c>
      <c r="V9" s="234" t="s">
        <v>357</v>
      </c>
      <c r="W9" t="s">
        <v>344</v>
      </c>
      <c r="X9" t="s">
        <v>345</v>
      </c>
      <c r="Y9">
        <v>13.2</v>
      </c>
      <c r="Z9" t="s">
        <v>307</v>
      </c>
      <c r="AA9" t="s">
        <v>201</v>
      </c>
      <c r="AB9" t="s">
        <v>346</v>
      </c>
      <c r="AK9" t="s">
        <v>309</v>
      </c>
    </row>
    <row r="10" spans="1:62" ht="208">
      <c r="A10" t="s">
        <v>295</v>
      </c>
      <c r="B10" t="s">
        <v>334</v>
      </c>
      <c r="C10" t="s">
        <v>358</v>
      </c>
      <c r="D10" t="s">
        <v>298</v>
      </c>
      <c r="E10">
        <v>2023</v>
      </c>
      <c r="F10">
        <v>1</v>
      </c>
      <c r="G10">
        <v>3</v>
      </c>
      <c r="H10">
        <v>1</v>
      </c>
      <c r="J10">
        <v>1</v>
      </c>
      <c r="K10" t="s">
        <v>359</v>
      </c>
      <c r="L10">
        <v>2030</v>
      </c>
      <c r="M10">
        <v>1</v>
      </c>
      <c r="O10" t="s">
        <v>300</v>
      </c>
      <c r="P10" t="s">
        <v>360</v>
      </c>
      <c r="Q10" t="s">
        <v>361</v>
      </c>
      <c r="R10" s="234" t="s">
        <v>362</v>
      </c>
      <c r="S10" t="s">
        <v>363</v>
      </c>
      <c r="T10">
        <v>3</v>
      </c>
      <c r="W10" t="s">
        <v>306</v>
      </c>
      <c r="Y10">
        <v>13.2</v>
      </c>
      <c r="Z10" t="s">
        <v>307</v>
      </c>
      <c r="AK10" t="s">
        <v>309</v>
      </c>
    </row>
    <row r="11" spans="1:62">
      <c r="A11" t="s">
        <v>295</v>
      </c>
      <c r="B11" t="s">
        <v>364</v>
      </c>
      <c r="C11" t="s">
        <v>365</v>
      </c>
      <c r="D11" t="s">
        <v>321</v>
      </c>
      <c r="E11">
        <v>2021</v>
      </c>
      <c r="F11">
        <v>0</v>
      </c>
      <c r="G11">
        <v>0</v>
      </c>
      <c r="H11">
        <v>0</v>
      </c>
      <c r="I11">
        <v>0</v>
      </c>
      <c r="J11">
        <v>1</v>
      </c>
      <c r="K11" t="s">
        <v>366</v>
      </c>
      <c r="L11">
        <v>2050</v>
      </c>
      <c r="M11">
        <v>0</v>
      </c>
      <c r="O11" t="s">
        <v>367</v>
      </c>
      <c r="R11" t="s">
        <v>368</v>
      </c>
      <c r="W11" t="s">
        <v>369</v>
      </c>
      <c r="Y11">
        <v>13.1</v>
      </c>
      <c r="Z11" t="s">
        <v>307</v>
      </c>
      <c r="AB11" t="s">
        <v>370</v>
      </c>
      <c r="AK11" t="s">
        <v>309</v>
      </c>
    </row>
    <row r="12" spans="1:62">
      <c r="A12" t="s">
        <v>295</v>
      </c>
      <c r="B12" t="s">
        <v>371</v>
      </c>
      <c r="C12" t="s">
        <v>372</v>
      </c>
      <c r="D12" t="s">
        <v>298</v>
      </c>
      <c r="E12">
        <v>2023</v>
      </c>
      <c r="F12">
        <v>1</v>
      </c>
      <c r="Z12" t="e">
        <v>#N/A</v>
      </c>
    </row>
    <row r="13" spans="1:62">
      <c r="A13" t="s">
        <v>295</v>
      </c>
      <c r="B13" t="s">
        <v>373</v>
      </c>
      <c r="C13" t="s">
        <v>374</v>
      </c>
      <c r="D13" t="s">
        <v>103</v>
      </c>
      <c r="E13">
        <v>2021</v>
      </c>
      <c r="F13">
        <v>0</v>
      </c>
      <c r="N13" t="s">
        <v>375</v>
      </c>
    </row>
    <row r="14" spans="1:62" ht="409.6">
      <c r="A14" t="s">
        <v>295</v>
      </c>
      <c r="B14" t="s">
        <v>334</v>
      </c>
      <c r="C14" t="s">
        <v>376</v>
      </c>
      <c r="D14" t="s">
        <v>102</v>
      </c>
      <c r="E14">
        <v>2023</v>
      </c>
      <c r="F14">
        <v>1</v>
      </c>
      <c r="G14">
        <v>3</v>
      </c>
      <c r="H14">
        <v>1</v>
      </c>
      <c r="J14">
        <v>1</v>
      </c>
      <c r="K14" t="s">
        <v>377</v>
      </c>
      <c r="L14">
        <v>2030</v>
      </c>
      <c r="M14">
        <v>1</v>
      </c>
      <c r="N14" t="s">
        <v>378</v>
      </c>
      <c r="O14" t="s">
        <v>300</v>
      </c>
      <c r="R14" s="234" t="s">
        <v>379</v>
      </c>
      <c r="T14">
        <v>2</v>
      </c>
      <c r="Z14" t="e">
        <v>#N/A</v>
      </c>
    </row>
    <row r="15" spans="1:62">
      <c r="A15" t="s">
        <v>295</v>
      </c>
      <c r="B15" t="s">
        <v>334</v>
      </c>
      <c r="C15" t="s">
        <v>376</v>
      </c>
      <c r="D15" t="s">
        <v>102</v>
      </c>
      <c r="E15">
        <v>2023</v>
      </c>
      <c r="F15">
        <v>1</v>
      </c>
      <c r="G15">
        <v>3</v>
      </c>
      <c r="H15">
        <v>1</v>
      </c>
      <c r="J15">
        <v>1</v>
      </c>
      <c r="K15" t="s">
        <v>380</v>
      </c>
      <c r="L15">
        <v>2030</v>
      </c>
      <c r="M15">
        <v>1</v>
      </c>
      <c r="O15" t="s">
        <v>300</v>
      </c>
      <c r="R15" t="s">
        <v>381</v>
      </c>
      <c r="T15">
        <v>2</v>
      </c>
      <c r="U15" t="s">
        <v>382</v>
      </c>
      <c r="V15" t="s">
        <v>383</v>
      </c>
      <c r="W15" t="s">
        <v>315</v>
      </c>
      <c r="Y15">
        <v>13.2</v>
      </c>
      <c r="Z15" t="s">
        <v>307</v>
      </c>
      <c r="AK15" t="s">
        <v>309</v>
      </c>
    </row>
    <row r="16" spans="1:62" ht="409.6">
      <c r="A16" t="s">
        <v>295</v>
      </c>
      <c r="B16" t="s">
        <v>334</v>
      </c>
      <c r="C16" t="s">
        <v>320</v>
      </c>
      <c r="D16" t="s">
        <v>321</v>
      </c>
      <c r="E16">
        <v>2020</v>
      </c>
      <c r="F16">
        <v>0</v>
      </c>
      <c r="G16">
        <v>1</v>
      </c>
      <c r="H16">
        <v>0</v>
      </c>
      <c r="I16">
        <v>0</v>
      </c>
      <c r="J16">
        <v>1</v>
      </c>
      <c r="K16" s="234" t="s">
        <v>384</v>
      </c>
      <c r="L16">
        <v>2030</v>
      </c>
      <c r="M16">
        <v>1</v>
      </c>
      <c r="O16" t="s">
        <v>300</v>
      </c>
      <c r="P16" t="s">
        <v>385</v>
      </c>
      <c r="Q16" t="s">
        <v>386</v>
      </c>
      <c r="R16" t="s">
        <v>387</v>
      </c>
      <c r="S16" t="s">
        <v>330</v>
      </c>
      <c r="T16">
        <v>2</v>
      </c>
      <c r="Y16">
        <v>7.2</v>
      </c>
      <c r="Z16" t="s">
        <v>388</v>
      </c>
    </row>
    <row r="17" spans="1:42">
      <c r="A17" t="s">
        <v>295</v>
      </c>
      <c r="B17" t="s">
        <v>334</v>
      </c>
      <c r="C17" t="s">
        <v>389</v>
      </c>
      <c r="D17" t="s">
        <v>101</v>
      </c>
      <c r="E17">
        <v>2022</v>
      </c>
      <c r="F17">
        <v>0</v>
      </c>
      <c r="G17">
        <v>2</v>
      </c>
      <c r="H17">
        <v>0</v>
      </c>
      <c r="I17">
        <v>1</v>
      </c>
      <c r="J17">
        <v>1</v>
      </c>
      <c r="K17" t="s">
        <v>390</v>
      </c>
      <c r="L17">
        <v>2040</v>
      </c>
      <c r="M17">
        <v>1</v>
      </c>
      <c r="N17" t="s">
        <v>391</v>
      </c>
      <c r="O17" t="s">
        <v>392</v>
      </c>
      <c r="R17" t="s">
        <v>393</v>
      </c>
      <c r="S17" t="s">
        <v>394</v>
      </c>
      <c r="T17">
        <v>3</v>
      </c>
      <c r="U17" t="s">
        <v>331</v>
      </c>
      <c r="W17" t="s">
        <v>395</v>
      </c>
      <c r="Y17">
        <v>13.2</v>
      </c>
      <c r="Z17" t="s">
        <v>307</v>
      </c>
      <c r="AE17" t="s">
        <v>309</v>
      </c>
    </row>
    <row r="18" spans="1:42">
      <c r="A18" t="s">
        <v>295</v>
      </c>
      <c r="B18" t="s">
        <v>334</v>
      </c>
      <c r="C18" t="s">
        <v>396</v>
      </c>
      <c r="D18" t="s">
        <v>102</v>
      </c>
      <c r="E18">
        <v>2023</v>
      </c>
      <c r="F18" t="s">
        <v>397</v>
      </c>
      <c r="K18" t="s">
        <v>398</v>
      </c>
      <c r="L18">
        <v>2030</v>
      </c>
      <c r="N18" t="s">
        <v>399</v>
      </c>
      <c r="W18" t="s">
        <v>400</v>
      </c>
      <c r="X18" t="s">
        <v>401</v>
      </c>
      <c r="Y18">
        <v>9.4</v>
      </c>
      <c r="Z18" t="s">
        <v>402</v>
      </c>
      <c r="AF18" t="s">
        <v>309</v>
      </c>
      <c r="AP18" t="s">
        <v>310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J212"/>
  <sheetViews>
    <sheetView workbookViewId="0">
      <selection sqref="A1:BJ212"/>
    </sheetView>
  </sheetViews>
  <sheetFormatPr baseColWidth="10" defaultColWidth="8.83203125" defaultRowHeight="15"/>
  <cols>
    <col min="3" max="3" width="22.83203125" customWidth="1"/>
    <col min="4" max="4" width="19.33203125" customWidth="1"/>
    <col min="5" max="5" width="19.83203125" customWidth="1"/>
    <col min="6" max="6" width="13.5" customWidth="1"/>
    <col min="7" max="7" width="13.1640625" customWidth="1"/>
    <col min="8" max="8" width="22.83203125" customWidth="1"/>
    <col min="9" max="9" width="22.5" customWidth="1"/>
    <col min="11" max="11" width="9.5" customWidth="1"/>
    <col min="12" max="12" width="11" customWidth="1"/>
    <col min="13" max="13" width="14.33203125" customWidth="1"/>
    <col min="14" max="14" width="12.6640625" customWidth="1"/>
    <col min="16" max="16" width="11" customWidth="1"/>
    <col min="17" max="17" width="20.33203125" customWidth="1"/>
    <col min="18" max="18" width="24.6640625" customWidth="1"/>
    <col min="21" max="21" width="18.1640625" customWidth="1"/>
    <col min="22" max="22" width="57.83203125" customWidth="1"/>
    <col min="23" max="23" width="10.83203125" customWidth="1"/>
    <col min="24" max="24" width="20.83203125" customWidth="1"/>
    <col min="25" max="25" width="31.6640625" customWidth="1"/>
    <col min="26" max="26" width="11" customWidth="1"/>
    <col min="27" max="27" width="22.6640625" customWidth="1"/>
    <col min="28" max="28" width="28.6640625" customWidth="1"/>
    <col min="29" max="29" width="37.33203125" customWidth="1"/>
    <col min="30" max="30" width="36.83203125" customWidth="1"/>
  </cols>
  <sheetData>
    <row r="1" spans="1:62">
      <c r="A1" t="s">
        <v>234</v>
      </c>
      <c r="B1" t="s">
        <v>235</v>
      </c>
      <c r="C1" t="s">
        <v>236</v>
      </c>
      <c r="D1" t="s">
        <v>81</v>
      </c>
      <c r="E1" t="s">
        <v>237</v>
      </c>
      <c r="F1" t="s">
        <v>238</v>
      </c>
      <c r="G1" t="s">
        <v>239</v>
      </c>
      <c r="H1" t="s">
        <v>240</v>
      </c>
      <c r="I1" t="s">
        <v>241</v>
      </c>
      <c r="J1" t="s">
        <v>242</v>
      </c>
      <c r="K1" t="s">
        <v>243</v>
      </c>
      <c r="L1" t="s">
        <v>244</v>
      </c>
      <c r="M1" t="s">
        <v>1542</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34" t="s">
        <v>1543</v>
      </c>
      <c r="S2" t="s">
        <v>356</v>
      </c>
      <c r="T2">
        <v>1</v>
      </c>
      <c r="U2" t="s">
        <v>342</v>
      </c>
      <c r="V2" s="234" t="s">
        <v>357</v>
      </c>
      <c r="W2" t="s">
        <v>344</v>
      </c>
      <c r="X2" t="s">
        <v>345</v>
      </c>
      <c r="Y2">
        <v>13.2</v>
      </c>
      <c r="Z2" t="s">
        <v>307</v>
      </c>
      <c r="AA2" t="s">
        <v>201</v>
      </c>
      <c r="AB2" t="s">
        <v>346</v>
      </c>
      <c r="AK2" t="s">
        <v>309</v>
      </c>
    </row>
    <row r="3" spans="1:62">
      <c r="A3" t="s">
        <v>295</v>
      </c>
      <c r="B3" t="s">
        <v>296</v>
      </c>
      <c r="C3" t="s">
        <v>297</v>
      </c>
      <c r="D3" t="s">
        <v>298</v>
      </c>
      <c r="E3">
        <v>2021</v>
      </c>
      <c r="F3">
        <v>1</v>
      </c>
      <c r="G3">
        <v>3</v>
      </c>
      <c r="H3">
        <v>1</v>
      </c>
      <c r="J3">
        <v>1</v>
      </c>
      <c r="K3" t="s">
        <v>991</v>
      </c>
      <c r="L3">
        <v>2050</v>
      </c>
      <c r="M3">
        <v>1</v>
      </c>
      <c r="O3" t="s">
        <v>300</v>
      </c>
      <c r="P3" t="s">
        <v>301</v>
      </c>
      <c r="Q3" t="s">
        <v>302</v>
      </c>
      <c r="S3" t="s">
        <v>303</v>
      </c>
      <c r="T3">
        <v>2</v>
      </c>
      <c r="U3" t="s">
        <v>304</v>
      </c>
      <c r="V3" t="s">
        <v>305</v>
      </c>
      <c r="W3" t="s">
        <v>306</v>
      </c>
      <c r="Y3">
        <v>13.2</v>
      </c>
      <c r="Z3" t="s">
        <v>307</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995</v>
      </c>
      <c r="L4">
        <v>2030</v>
      </c>
      <c r="M4">
        <v>1</v>
      </c>
      <c r="O4" t="s">
        <v>300</v>
      </c>
      <c r="P4" t="s">
        <v>312</v>
      </c>
      <c r="Q4" t="s">
        <v>313</v>
      </c>
      <c r="R4" s="234" t="s">
        <v>1544</v>
      </c>
      <c r="S4" t="s">
        <v>303</v>
      </c>
      <c r="T4">
        <v>2</v>
      </c>
      <c r="U4" t="s">
        <v>304</v>
      </c>
      <c r="V4" t="s">
        <v>305</v>
      </c>
      <c r="W4" t="s">
        <v>306</v>
      </c>
      <c r="X4" t="s">
        <v>315</v>
      </c>
      <c r="Y4">
        <v>13.2</v>
      </c>
      <c r="Z4" t="s">
        <v>307</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1002</v>
      </c>
      <c r="L5">
        <v>2030</v>
      </c>
      <c r="M5">
        <v>1</v>
      </c>
      <c r="O5" t="s">
        <v>300</v>
      </c>
      <c r="R5" t="s">
        <v>1545</v>
      </c>
      <c r="T5">
        <v>2</v>
      </c>
      <c r="Y5">
        <v>13.2</v>
      </c>
      <c r="Z5" t="s">
        <v>307</v>
      </c>
    </row>
    <row r="6" spans="1:62" ht="409.6">
      <c r="A6" t="s">
        <v>295</v>
      </c>
      <c r="B6" t="s">
        <v>334</v>
      </c>
      <c r="C6" t="s">
        <v>376</v>
      </c>
      <c r="D6" t="s">
        <v>102</v>
      </c>
      <c r="E6">
        <v>2023</v>
      </c>
      <c r="F6">
        <v>1</v>
      </c>
      <c r="G6">
        <v>3</v>
      </c>
      <c r="H6">
        <v>1</v>
      </c>
      <c r="J6">
        <v>1</v>
      </c>
      <c r="K6" t="s">
        <v>377</v>
      </c>
      <c r="L6">
        <v>2030</v>
      </c>
      <c r="M6">
        <v>1</v>
      </c>
      <c r="N6" t="s">
        <v>378</v>
      </c>
      <c r="O6" t="s">
        <v>300</v>
      </c>
      <c r="R6" s="234" t="s">
        <v>1546</v>
      </c>
      <c r="T6">
        <v>2</v>
      </c>
      <c r="Y6">
        <v>13.2</v>
      </c>
      <c r="Z6" t="s">
        <v>307</v>
      </c>
    </row>
    <row r="7" spans="1:62" ht="409.6">
      <c r="A7" t="s">
        <v>295</v>
      </c>
      <c r="B7" t="s">
        <v>334</v>
      </c>
      <c r="C7" t="s">
        <v>358</v>
      </c>
      <c r="D7" t="s">
        <v>298</v>
      </c>
      <c r="E7">
        <v>2023</v>
      </c>
      <c r="F7">
        <v>1</v>
      </c>
      <c r="G7">
        <v>3</v>
      </c>
      <c r="H7">
        <v>1</v>
      </c>
      <c r="J7">
        <v>1</v>
      </c>
      <c r="K7" t="s">
        <v>359</v>
      </c>
      <c r="L7">
        <v>2030</v>
      </c>
      <c r="M7">
        <v>1</v>
      </c>
      <c r="O7" t="s">
        <v>300</v>
      </c>
      <c r="P7" t="s">
        <v>360</v>
      </c>
      <c r="Q7" t="s">
        <v>361</v>
      </c>
      <c r="R7" s="234" t="s">
        <v>1547</v>
      </c>
      <c r="S7" t="s">
        <v>363</v>
      </c>
      <c r="T7">
        <v>2</v>
      </c>
      <c r="W7" t="s">
        <v>306</v>
      </c>
      <c r="Y7">
        <v>13.2</v>
      </c>
      <c r="Z7" t="s">
        <v>307</v>
      </c>
      <c r="AK7" t="s">
        <v>309</v>
      </c>
    </row>
    <row r="8" spans="1:62" ht="335">
      <c r="A8" t="s">
        <v>295</v>
      </c>
      <c r="B8" t="s">
        <v>334</v>
      </c>
      <c r="C8" t="s">
        <v>335</v>
      </c>
      <c r="D8" t="s">
        <v>298</v>
      </c>
      <c r="E8">
        <v>2023</v>
      </c>
      <c r="F8">
        <v>1</v>
      </c>
      <c r="G8">
        <v>3</v>
      </c>
      <c r="H8">
        <v>1</v>
      </c>
      <c r="J8">
        <v>1</v>
      </c>
      <c r="K8" t="s">
        <v>347</v>
      </c>
      <c r="L8">
        <v>2025</v>
      </c>
      <c r="M8">
        <v>1</v>
      </c>
      <c r="O8" t="s">
        <v>337</v>
      </c>
      <c r="P8" t="s">
        <v>338</v>
      </c>
      <c r="Q8" t="s">
        <v>348</v>
      </c>
      <c r="R8" s="234" t="s">
        <v>1548</v>
      </c>
      <c r="S8" t="s">
        <v>350</v>
      </c>
      <c r="T8">
        <v>2</v>
      </c>
      <c r="U8" t="s">
        <v>342</v>
      </c>
      <c r="V8" t="s">
        <v>343</v>
      </c>
      <c r="W8" t="s">
        <v>344</v>
      </c>
      <c r="X8" t="s">
        <v>345</v>
      </c>
      <c r="Y8">
        <v>13.2</v>
      </c>
      <c r="Z8" t="s">
        <v>307</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1549</v>
      </c>
      <c r="S9" t="s">
        <v>341</v>
      </c>
      <c r="T9">
        <v>2</v>
      </c>
      <c r="U9" t="s">
        <v>342</v>
      </c>
      <c r="V9" t="s">
        <v>343</v>
      </c>
      <c r="W9" t="s">
        <v>344</v>
      </c>
      <c r="X9" t="s">
        <v>345</v>
      </c>
      <c r="Y9">
        <v>13.2</v>
      </c>
      <c r="Z9" t="s">
        <v>307</v>
      </c>
      <c r="AA9" t="s">
        <v>189</v>
      </c>
      <c r="AB9" t="s">
        <v>346</v>
      </c>
      <c r="AK9" t="s">
        <v>309</v>
      </c>
    </row>
    <row r="10" spans="1:62">
      <c r="A10" t="s">
        <v>295</v>
      </c>
      <c r="C10" t="s">
        <v>324</v>
      </c>
      <c r="D10" t="s">
        <v>321</v>
      </c>
      <c r="E10">
        <v>2020</v>
      </c>
      <c r="F10">
        <v>0</v>
      </c>
      <c r="G10">
        <v>1</v>
      </c>
      <c r="H10">
        <v>0</v>
      </c>
      <c r="I10">
        <v>0</v>
      </c>
      <c r="J10">
        <v>1</v>
      </c>
      <c r="K10" t="s">
        <v>1012</v>
      </c>
      <c r="L10">
        <v>2030</v>
      </c>
      <c r="M10">
        <v>1</v>
      </c>
      <c r="O10" t="s">
        <v>326</v>
      </c>
      <c r="P10" t="s">
        <v>327</v>
      </c>
      <c r="Q10" t="s">
        <v>328</v>
      </c>
      <c r="R10" t="s">
        <v>1550</v>
      </c>
      <c r="S10" t="s">
        <v>330</v>
      </c>
      <c r="T10">
        <v>2</v>
      </c>
      <c r="U10" t="s">
        <v>331</v>
      </c>
      <c r="W10" t="s">
        <v>332</v>
      </c>
      <c r="X10" t="s">
        <v>315</v>
      </c>
      <c r="Y10">
        <v>13.2</v>
      </c>
      <c r="Z10" t="s">
        <v>307</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1551</v>
      </c>
      <c r="T11">
        <v>2</v>
      </c>
      <c r="W11" t="s">
        <v>315</v>
      </c>
      <c r="Y11">
        <v>13.2</v>
      </c>
      <c r="Z11" t="s">
        <v>307</v>
      </c>
      <c r="AA11" t="s">
        <v>190</v>
      </c>
      <c r="AB11" t="s">
        <v>319</v>
      </c>
      <c r="AK11" t="s">
        <v>310</v>
      </c>
      <c r="AL11" t="s">
        <v>309</v>
      </c>
    </row>
    <row r="12" spans="1:62">
      <c r="A12" t="s">
        <v>295</v>
      </c>
      <c r="B12" t="s">
        <v>334</v>
      </c>
      <c r="C12" t="s">
        <v>389</v>
      </c>
      <c r="D12" t="s">
        <v>101</v>
      </c>
      <c r="E12">
        <v>2022</v>
      </c>
      <c r="F12">
        <v>0</v>
      </c>
      <c r="G12">
        <v>2</v>
      </c>
      <c r="H12">
        <v>0</v>
      </c>
      <c r="I12">
        <v>1</v>
      </c>
      <c r="J12">
        <v>1</v>
      </c>
      <c r="K12" t="s">
        <v>390</v>
      </c>
      <c r="L12">
        <v>2040</v>
      </c>
      <c r="M12">
        <v>1</v>
      </c>
      <c r="N12" t="s">
        <v>391</v>
      </c>
      <c r="O12" t="s">
        <v>392</v>
      </c>
      <c r="R12" t="s">
        <v>393</v>
      </c>
      <c r="S12" t="s">
        <v>1004</v>
      </c>
      <c r="T12">
        <v>3</v>
      </c>
      <c r="U12" t="s">
        <v>331</v>
      </c>
      <c r="W12" t="s">
        <v>395</v>
      </c>
      <c r="Y12">
        <v>13.2</v>
      </c>
      <c r="Z12" t="s">
        <v>307</v>
      </c>
      <c r="AE12" t="s">
        <v>309</v>
      </c>
    </row>
    <row r="13" spans="1:62">
      <c r="A13" t="s">
        <v>295</v>
      </c>
      <c r="B13" t="s">
        <v>334</v>
      </c>
      <c r="C13" t="s">
        <v>376</v>
      </c>
      <c r="D13" t="s">
        <v>102</v>
      </c>
      <c r="E13">
        <v>2023</v>
      </c>
      <c r="F13">
        <v>1</v>
      </c>
      <c r="G13">
        <v>3</v>
      </c>
      <c r="H13">
        <v>1</v>
      </c>
      <c r="J13">
        <v>1</v>
      </c>
      <c r="K13" t="s">
        <v>380</v>
      </c>
      <c r="L13">
        <v>2030</v>
      </c>
      <c r="M13">
        <v>1</v>
      </c>
      <c r="O13" t="s">
        <v>300</v>
      </c>
      <c r="R13" t="s">
        <v>1552</v>
      </c>
      <c r="T13">
        <v>3</v>
      </c>
      <c r="U13" t="s">
        <v>382</v>
      </c>
      <c r="W13" t="s">
        <v>315</v>
      </c>
      <c r="Y13">
        <v>13.2</v>
      </c>
      <c r="Z13" t="s">
        <v>307</v>
      </c>
      <c r="AK13" t="s">
        <v>309</v>
      </c>
    </row>
    <row r="14" spans="1:62">
      <c r="A14" t="s">
        <v>403</v>
      </c>
      <c r="B14" t="s">
        <v>426</v>
      </c>
      <c r="C14" t="s">
        <v>396</v>
      </c>
      <c r="D14" t="s">
        <v>102</v>
      </c>
      <c r="E14">
        <v>2023</v>
      </c>
      <c r="F14">
        <v>1</v>
      </c>
      <c r="G14">
        <v>3</v>
      </c>
      <c r="H14">
        <v>1</v>
      </c>
      <c r="J14">
        <v>1</v>
      </c>
      <c r="K14" t="s">
        <v>579</v>
      </c>
      <c r="L14">
        <v>2030</v>
      </c>
      <c r="M14">
        <v>1</v>
      </c>
      <c r="N14" t="s">
        <v>580</v>
      </c>
      <c r="O14" t="s">
        <v>450</v>
      </c>
      <c r="R14" t="s">
        <v>581</v>
      </c>
      <c r="T14">
        <v>0</v>
      </c>
      <c r="W14" t="s">
        <v>451</v>
      </c>
      <c r="Y14">
        <v>9.4</v>
      </c>
      <c r="Z14" t="s">
        <v>402</v>
      </c>
      <c r="AE14" t="s">
        <v>309</v>
      </c>
    </row>
    <row r="15" spans="1:62">
      <c r="A15" t="s">
        <v>403</v>
      </c>
      <c r="C15" t="s">
        <v>396</v>
      </c>
      <c r="D15" t="s">
        <v>102</v>
      </c>
      <c r="E15">
        <v>2023</v>
      </c>
      <c r="F15">
        <v>1</v>
      </c>
      <c r="G15">
        <v>3</v>
      </c>
      <c r="H15">
        <v>1</v>
      </c>
      <c r="J15">
        <v>1</v>
      </c>
      <c r="K15" t="s">
        <v>582</v>
      </c>
      <c r="L15">
        <v>2030</v>
      </c>
      <c r="M15">
        <v>1</v>
      </c>
      <c r="O15" t="s">
        <v>465</v>
      </c>
      <c r="P15" t="s">
        <v>583</v>
      </c>
      <c r="Q15" t="s">
        <v>584</v>
      </c>
      <c r="R15" t="s">
        <v>585</v>
      </c>
      <c r="T15">
        <v>0</v>
      </c>
      <c r="W15" t="s">
        <v>332</v>
      </c>
      <c r="X15" t="s">
        <v>416</v>
      </c>
      <c r="Y15">
        <v>7.2</v>
      </c>
      <c r="Z15" t="s">
        <v>388</v>
      </c>
      <c r="AE15" t="s">
        <v>310</v>
      </c>
      <c r="AJ15" t="s">
        <v>309</v>
      </c>
    </row>
    <row r="16" spans="1:62">
      <c r="A16" t="s">
        <v>403</v>
      </c>
      <c r="C16" t="s">
        <v>396</v>
      </c>
      <c r="D16" t="s">
        <v>102</v>
      </c>
      <c r="E16">
        <v>2023</v>
      </c>
      <c r="F16">
        <v>1</v>
      </c>
      <c r="G16">
        <v>3</v>
      </c>
      <c r="H16">
        <v>1</v>
      </c>
      <c r="J16">
        <v>1</v>
      </c>
      <c r="K16" t="s">
        <v>398</v>
      </c>
      <c r="L16">
        <v>2030</v>
      </c>
      <c r="M16">
        <v>1</v>
      </c>
      <c r="N16" t="s">
        <v>438</v>
      </c>
      <c r="O16" t="s">
        <v>407</v>
      </c>
      <c r="R16" t="s">
        <v>1553</v>
      </c>
      <c r="S16" t="s">
        <v>473</v>
      </c>
      <c r="T16">
        <v>1</v>
      </c>
      <c r="Y16">
        <v>7.2</v>
      </c>
      <c r="Z16" t="s">
        <v>388</v>
      </c>
    </row>
    <row r="17" spans="1:42">
      <c r="A17" t="s">
        <v>403</v>
      </c>
      <c r="C17" t="s">
        <v>396</v>
      </c>
      <c r="D17" t="s">
        <v>102</v>
      </c>
      <c r="E17">
        <v>2023</v>
      </c>
      <c r="F17">
        <v>1</v>
      </c>
      <c r="G17">
        <v>3</v>
      </c>
      <c r="H17">
        <v>1</v>
      </c>
      <c r="J17">
        <v>1</v>
      </c>
      <c r="K17" t="s">
        <v>474</v>
      </c>
      <c r="L17">
        <v>2030</v>
      </c>
      <c r="M17">
        <v>1</v>
      </c>
      <c r="N17" t="s">
        <v>438</v>
      </c>
      <c r="O17" t="s">
        <v>407</v>
      </c>
      <c r="R17" t="s">
        <v>1553</v>
      </c>
      <c r="S17" t="s">
        <v>473</v>
      </c>
      <c r="T17">
        <v>1</v>
      </c>
      <c r="W17" t="s">
        <v>416</v>
      </c>
      <c r="Y17">
        <v>9.1</v>
      </c>
      <c r="Z17" t="s">
        <v>402</v>
      </c>
      <c r="AE17" t="s">
        <v>309</v>
      </c>
    </row>
    <row r="18" spans="1:42">
      <c r="A18" t="s">
        <v>403</v>
      </c>
      <c r="B18" t="s">
        <v>462</v>
      </c>
      <c r="C18" t="s">
        <v>324</v>
      </c>
      <c r="D18" t="s">
        <v>321</v>
      </c>
      <c r="E18">
        <v>2020</v>
      </c>
      <c r="F18">
        <v>0</v>
      </c>
      <c r="G18">
        <v>1</v>
      </c>
      <c r="H18">
        <v>0</v>
      </c>
      <c r="I18">
        <v>0</v>
      </c>
      <c r="J18">
        <v>1</v>
      </c>
      <c r="K18" t="s">
        <v>504</v>
      </c>
      <c r="L18">
        <v>2030</v>
      </c>
      <c r="M18">
        <v>1</v>
      </c>
      <c r="O18" t="s">
        <v>465</v>
      </c>
      <c r="P18" t="s">
        <v>505</v>
      </c>
      <c r="Q18" t="s">
        <v>506</v>
      </c>
      <c r="R18" t="s">
        <v>507</v>
      </c>
      <c r="S18" t="s">
        <v>494</v>
      </c>
      <c r="T18">
        <v>1</v>
      </c>
      <c r="U18" t="s">
        <v>508</v>
      </c>
      <c r="V18" t="s">
        <v>509</v>
      </c>
      <c r="W18" t="s">
        <v>332</v>
      </c>
      <c r="X18" t="s">
        <v>468</v>
      </c>
      <c r="Y18">
        <v>7.3</v>
      </c>
      <c r="Z18" t="s">
        <v>388</v>
      </c>
      <c r="AA18" t="s">
        <v>192</v>
      </c>
      <c r="AB18" t="s">
        <v>510</v>
      </c>
      <c r="AE18" t="s">
        <v>310</v>
      </c>
      <c r="AJ18" t="s">
        <v>309</v>
      </c>
    </row>
    <row r="19" spans="1:42">
      <c r="A19" t="s">
        <v>403</v>
      </c>
      <c r="B19" t="s">
        <v>462</v>
      </c>
      <c r="C19" t="s">
        <v>463</v>
      </c>
      <c r="D19" t="s">
        <v>101</v>
      </c>
      <c r="E19">
        <v>2021</v>
      </c>
      <c r="F19">
        <v>0</v>
      </c>
      <c r="G19">
        <v>2</v>
      </c>
      <c r="H19">
        <v>0</v>
      </c>
      <c r="I19">
        <v>1</v>
      </c>
      <c r="J19">
        <v>1</v>
      </c>
      <c r="K19" t="s">
        <v>490</v>
      </c>
      <c r="L19">
        <v>2030</v>
      </c>
      <c r="M19">
        <v>1</v>
      </c>
      <c r="O19" t="s">
        <v>465</v>
      </c>
      <c r="P19" t="s">
        <v>491</v>
      </c>
      <c r="Q19" t="s">
        <v>492</v>
      </c>
      <c r="R19" t="s">
        <v>493</v>
      </c>
      <c r="S19" t="s">
        <v>494</v>
      </c>
      <c r="T19">
        <v>1</v>
      </c>
      <c r="U19" t="s">
        <v>331</v>
      </c>
      <c r="W19" t="s">
        <v>332</v>
      </c>
      <c r="X19" t="s">
        <v>468</v>
      </c>
      <c r="Y19">
        <v>7.3</v>
      </c>
      <c r="Z19" t="s">
        <v>388</v>
      </c>
      <c r="AE19" t="s">
        <v>310</v>
      </c>
      <c r="AJ19" t="s">
        <v>309</v>
      </c>
    </row>
    <row r="20" spans="1:42">
      <c r="A20" t="s">
        <v>403</v>
      </c>
      <c r="B20" t="s">
        <v>404</v>
      </c>
      <c r="C20" t="s">
        <v>405</v>
      </c>
      <c r="D20" t="s">
        <v>321</v>
      </c>
      <c r="E20">
        <v>2022</v>
      </c>
      <c r="F20">
        <v>0</v>
      </c>
      <c r="G20">
        <v>1</v>
      </c>
      <c r="H20">
        <v>0</v>
      </c>
      <c r="I20">
        <v>0</v>
      </c>
      <c r="J20">
        <v>1</v>
      </c>
      <c r="K20" t="s">
        <v>406</v>
      </c>
      <c r="L20">
        <v>2030</v>
      </c>
      <c r="M20">
        <v>1</v>
      </c>
      <c r="O20" t="s">
        <v>407</v>
      </c>
      <c r="R20" t="s">
        <v>408</v>
      </c>
      <c r="T20">
        <v>1</v>
      </c>
      <c r="U20" t="s">
        <v>331</v>
      </c>
      <c r="W20" t="s">
        <v>400</v>
      </c>
      <c r="X20" t="s">
        <v>401</v>
      </c>
      <c r="Y20">
        <v>9.4</v>
      </c>
      <c r="Z20" t="s">
        <v>402</v>
      </c>
      <c r="AF20" t="s">
        <v>309</v>
      </c>
      <c r="AP20" t="s">
        <v>310</v>
      </c>
    </row>
    <row r="21" spans="1:42" ht="409.6">
      <c r="A21" t="s">
        <v>403</v>
      </c>
      <c r="C21" t="s">
        <v>405</v>
      </c>
      <c r="D21" t="s">
        <v>321</v>
      </c>
      <c r="E21">
        <v>2022</v>
      </c>
      <c r="F21">
        <v>0</v>
      </c>
      <c r="G21">
        <v>1</v>
      </c>
      <c r="H21">
        <v>0</v>
      </c>
      <c r="I21">
        <v>0</v>
      </c>
      <c r="J21">
        <v>1</v>
      </c>
      <c r="K21" t="s">
        <v>442</v>
      </c>
      <c r="L21">
        <v>2030</v>
      </c>
      <c r="M21">
        <v>1</v>
      </c>
      <c r="N21" s="234" t="s">
        <v>443</v>
      </c>
      <c r="O21" t="s">
        <v>407</v>
      </c>
      <c r="R21" t="s">
        <v>1554</v>
      </c>
      <c r="S21" t="s">
        <v>445</v>
      </c>
      <c r="T21">
        <v>2</v>
      </c>
      <c r="U21" t="s">
        <v>331</v>
      </c>
      <c r="W21" t="s">
        <v>400</v>
      </c>
      <c r="Y21">
        <v>9.1</v>
      </c>
      <c r="Z21" t="s">
        <v>402</v>
      </c>
      <c r="AA21" t="s">
        <v>216</v>
      </c>
      <c r="AB21" t="s">
        <v>441</v>
      </c>
      <c r="AE21" t="s">
        <v>310</v>
      </c>
      <c r="AF21" t="s">
        <v>309</v>
      </c>
    </row>
    <row r="22" spans="1:42">
      <c r="A22" t="s">
        <v>403</v>
      </c>
      <c r="B22" t="s">
        <v>334</v>
      </c>
      <c r="C22" t="s">
        <v>150</v>
      </c>
      <c r="D22" t="s">
        <v>321</v>
      </c>
      <c r="E22">
        <v>2022</v>
      </c>
      <c r="F22">
        <v>0</v>
      </c>
      <c r="G22">
        <v>1</v>
      </c>
      <c r="H22">
        <v>0</v>
      </c>
      <c r="I22">
        <v>0</v>
      </c>
      <c r="J22">
        <v>1</v>
      </c>
      <c r="K22" t="s">
        <v>455</v>
      </c>
      <c r="L22">
        <v>2025</v>
      </c>
      <c r="M22">
        <v>1</v>
      </c>
      <c r="N22" t="s">
        <v>456</v>
      </c>
      <c r="O22" t="s">
        <v>457</v>
      </c>
      <c r="R22" t="s">
        <v>458</v>
      </c>
      <c r="T22">
        <v>2</v>
      </c>
      <c r="W22" t="s">
        <v>416</v>
      </c>
      <c r="Y22">
        <v>7.2</v>
      </c>
      <c r="Z22" t="s">
        <v>388</v>
      </c>
      <c r="AB22" t="s">
        <v>459</v>
      </c>
      <c r="AC22" t="s">
        <v>460</v>
      </c>
      <c r="AD22" t="s">
        <v>461</v>
      </c>
      <c r="AE22" t="s">
        <v>310</v>
      </c>
      <c r="AJ22" t="s">
        <v>309</v>
      </c>
    </row>
    <row r="23" spans="1:42">
      <c r="A23" t="s">
        <v>403</v>
      </c>
      <c r="B23" t="s">
        <v>462</v>
      </c>
      <c r="C23" t="s">
        <v>405</v>
      </c>
      <c r="D23" t="s">
        <v>321</v>
      </c>
      <c r="E23">
        <v>2022</v>
      </c>
      <c r="F23">
        <v>0</v>
      </c>
      <c r="G23">
        <v>1</v>
      </c>
      <c r="H23">
        <v>0</v>
      </c>
      <c r="I23">
        <v>0</v>
      </c>
      <c r="J23">
        <v>1</v>
      </c>
      <c r="K23" t="s">
        <v>527</v>
      </c>
      <c r="L23">
        <v>2027</v>
      </c>
      <c r="M23">
        <v>1</v>
      </c>
      <c r="N23" t="s">
        <v>528</v>
      </c>
      <c r="O23" t="s">
        <v>465</v>
      </c>
      <c r="P23" t="s">
        <v>529</v>
      </c>
      <c r="Q23" t="s">
        <v>530</v>
      </c>
      <c r="R23" t="s">
        <v>531</v>
      </c>
      <c r="S23" t="s">
        <v>519</v>
      </c>
      <c r="T23">
        <v>2</v>
      </c>
      <c r="U23" t="s">
        <v>331</v>
      </c>
      <c r="W23" t="s">
        <v>395</v>
      </c>
      <c r="Y23">
        <v>7.3</v>
      </c>
      <c r="Z23" t="s">
        <v>388</v>
      </c>
      <c r="AA23" t="s">
        <v>196</v>
      </c>
      <c r="AB23" t="s">
        <v>532</v>
      </c>
      <c r="AE23" t="s">
        <v>309</v>
      </c>
    </row>
    <row r="24" spans="1:42">
      <c r="A24" t="s">
        <v>403</v>
      </c>
      <c r="C24" t="s">
        <v>150</v>
      </c>
      <c r="D24" t="s">
        <v>321</v>
      </c>
      <c r="E24">
        <v>2022</v>
      </c>
      <c r="F24">
        <v>0</v>
      </c>
      <c r="G24">
        <v>1</v>
      </c>
      <c r="H24">
        <v>0</v>
      </c>
      <c r="I24">
        <v>0</v>
      </c>
      <c r="J24">
        <v>1</v>
      </c>
      <c r="K24" t="s">
        <v>537</v>
      </c>
      <c r="L24">
        <v>2030</v>
      </c>
      <c r="M24">
        <v>1</v>
      </c>
      <c r="O24" t="s">
        <v>538</v>
      </c>
      <c r="R24" t="s">
        <v>1555</v>
      </c>
      <c r="S24" t="s">
        <v>303</v>
      </c>
      <c r="T24">
        <v>2</v>
      </c>
      <c r="W24" t="s">
        <v>416</v>
      </c>
      <c r="Y24">
        <v>7.2</v>
      </c>
      <c r="Z24" t="s">
        <v>388</v>
      </c>
      <c r="AA24" t="s">
        <v>217</v>
      </c>
      <c r="AB24" t="s">
        <v>540</v>
      </c>
      <c r="AE24" t="s">
        <v>309</v>
      </c>
    </row>
    <row r="25" spans="1:42" ht="176">
      <c r="A25" t="s">
        <v>403</v>
      </c>
      <c r="C25" t="s">
        <v>150</v>
      </c>
      <c r="D25" t="s">
        <v>321</v>
      </c>
      <c r="E25">
        <v>2022</v>
      </c>
      <c r="F25">
        <v>0</v>
      </c>
      <c r="G25">
        <v>1</v>
      </c>
      <c r="H25">
        <v>0</v>
      </c>
      <c r="I25">
        <v>0</v>
      </c>
      <c r="J25">
        <v>1</v>
      </c>
      <c r="K25" t="s">
        <v>541</v>
      </c>
      <c r="L25">
        <v>2030</v>
      </c>
      <c r="M25">
        <v>1</v>
      </c>
      <c r="O25" t="s">
        <v>538</v>
      </c>
      <c r="R25" s="234" t="s">
        <v>1556</v>
      </c>
      <c r="S25" t="s">
        <v>303</v>
      </c>
      <c r="T25">
        <v>2</v>
      </c>
      <c r="U25" t="s">
        <v>331</v>
      </c>
      <c r="W25" t="s">
        <v>416</v>
      </c>
      <c r="Y25">
        <v>7.2</v>
      </c>
      <c r="Z25" t="s">
        <v>388</v>
      </c>
      <c r="AE25" t="s">
        <v>309</v>
      </c>
    </row>
    <row r="26" spans="1:42">
      <c r="A26" t="s">
        <v>403</v>
      </c>
      <c r="C26" t="s">
        <v>150</v>
      </c>
      <c r="D26" t="s">
        <v>321</v>
      </c>
      <c r="E26">
        <v>2022</v>
      </c>
      <c r="F26">
        <v>0</v>
      </c>
      <c r="G26">
        <v>1</v>
      </c>
      <c r="H26">
        <v>0</v>
      </c>
      <c r="I26">
        <v>0</v>
      </c>
      <c r="J26">
        <v>1</v>
      </c>
      <c r="K26" t="s">
        <v>543</v>
      </c>
      <c r="L26">
        <v>2030</v>
      </c>
      <c r="M26">
        <v>1</v>
      </c>
      <c r="O26" t="s">
        <v>538</v>
      </c>
      <c r="R26" t="s">
        <v>1557</v>
      </c>
      <c r="S26" t="s">
        <v>303</v>
      </c>
      <c r="T26">
        <v>2</v>
      </c>
      <c r="U26" t="s">
        <v>331</v>
      </c>
      <c r="W26" t="s">
        <v>416</v>
      </c>
      <c r="Y26">
        <v>7.2</v>
      </c>
      <c r="Z26" t="s">
        <v>388</v>
      </c>
      <c r="AA26" t="s">
        <v>217</v>
      </c>
      <c r="AB26" t="s">
        <v>540</v>
      </c>
      <c r="AE26" t="s">
        <v>309</v>
      </c>
    </row>
    <row r="27" spans="1:42">
      <c r="A27" t="s">
        <v>403</v>
      </c>
      <c r="C27" t="s">
        <v>396</v>
      </c>
      <c r="D27" t="s">
        <v>102</v>
      </c>
      <c r="E27">
        <v>2023</v>
      </c>
      <c r="F27">
        <v>1</v>
      </c>
      <c r="G27">
        <v>3</v>
      </c>
      <c r="H27">
        <v>1</v>
      </c>
      <c r="J27">
        <v>1</v>
      </c>
      <c r="K27" t="s">
        <v>548</v>
      </c>
      <c r="L27">
        <v>2030</v>
      </c>
      <c r="M27">
        <v>1</v>
      </c>
      <c r="O27" t="s">
        <v>429</v>
      </c>
      <c r="P27" t="s">
        <v>549</v>
      </c>
      <c r="Q27">
        <v>0.42499999999999999</v>
      </c>
      <c r="R27" t="s">
        <v>1558</v>
      </c>
      <c r="S27" t="s">
        <v>363</v>
      </c>
      <c r="T27">
        <v>2</v>
      </c>
      <c r="U27" t="s">
        <v>433</v>
      </c>
      <c r="V27" t="s">
        <v>551</v>
      </c>
      <c r="Y27">
        <v>7.2</v>
      </c>
      <c r="Z27" t="s">
        <v>388</v>
      </c>
      <c r="AA27" t="s">
        <v>197</v>
      </c>
      <c r="AB27" t="s">
        <v>552</v>
      </c>
      <c r="AE27" t="s">
        <v>309</v>
      </c>
    </row>
    <row r="28" spans="1:42">
      <c r="A28" t="s">
        <v>403</v>
      </c>
      <c r="C28" t="s">
        <v>396</v>
      </c>
      <c r="D28" t="s">
        <v>102</v>
      </c>
      <c r="E28">
        <v>2023</v>
      </c>
      <c r="F28">
        <v>1</v>
      </c>
      <c r="G28">
        <v>3</v>
      </c>
      <c r="H28">
        <v>1</v>
      </c>
      <c r="J28">
        <v>1</v>
      </c>
      <c r="K28" t="s">
        <v>555</v>
      </c>
      <c r="L28">
        <v>2030</v>
      </c>
      <c r="M28">
        <v>1</v>
      </c>
      <c r="O28" t="s">
        <v>429</v>
      </c>
      <c r="P28" t="s">
        <v>556</v>
      </c>
      <c r="Q28" t="s">
        <v>557</v>
      </c>
      <c r="R28" t="s">
        <v>1559</v>
      </c>
      <c r="S28" t="s">
        <v>559</v>
      </c>
      <c r="T28">
        <v>2</v>
      </c>
      <c r="W28" t="s">
        <v>416</v>
      </c>
      <c r="X28" t="s">
        <v>401</v>
      </c>
      <c r="Y28">
        <v>7.2</v>
      </c>
      <c r="Z28" t="s">
        <v>388</v>
      </c>
      <c r="AA28" t="s">
        <v>197</v>
      </c>
      <c r="AB28" t="s">
        <v>560</v>
      </c>
      <c r="AE28" t="s">
        <v>309</v>
      </c>
      <c r="AP28" t="s">
        <v>310</v>
      </c>
    </row>
    <row r="29" spans="1:42">
      <c r="A29" t="s">
        <v>403</v>
      </c>
      <c r="C29" t="s">
        <v>396</v>
      </c>
      <c r="D29" t="s">
        <v>102</v>
      </c>
      <c r="E29">
        <v>2023</v>
      </c>
      <c r="F29">
        <v>1</v>
      </c>
      <c r="G29">
        <v>3</v>
      </c>
      <c r="H29">
        <v>1</v>
      </c>
      <c r="J29">
        <v>1</v>
      </c>
      <c r="K29" t="s">
        <v>561</v>
      </c>
      <c r="L29">
        <v>2030</v>
      </c>
      <c r="M29">
        <v>1</v>
      </c>
      <c r="N29" t="s">
        <v>1560</v>
      </c>
      <c r="O29" t="s">
        <v>429</v>
      </c>
      <c r="P29" t="s">
        <v>562</v>
      </c>
      <c r="Q29">
        <v>0.28999999999999998</v>
      </c>
      <c r="R29" t="s">
        <v>1561</v>
      </c>
      <c r="S29" t="s">
        <v>330</v>
      </c>
      <c r="T29">
        <v>2</v>
      </c>
      <c r="U29" t="s">
        <v>331</v>
      </c>
      <c r="W29" t="s">
        <v>564</v>
      </c>
      <c r="X29" t="s">
        <v>315</v>
      </c>
      <c r="Y29">
        <v>13.2</v>
      </c>
      <c r="Z29" t="s">
        <v>307</v>
      </c>
      <c r="AA29" t="s">
        <v>190</v>
      </c>
      <c r="AB29" t="s">
        <v>565</v>
      </c>
      <c r="AE29" t="s">
        <v>310</v>
      </c>
      <c r="AI29" t="s">
        <v>309</v>
      </c>
      <c r="AK29" t="s">
        <v>310</v>
      </c>
    </row>
    <row r="30" spans="1:42">
      <c r="A30" t="s">
        <v>403</v>
      </c>
      <c r="C30" t="s">
        <v>396</v>
      </c>
      <c r="D30" t="s">
        <v>102</v>
      </c>
      <c r="E30">
        <v>2023</v>
      </c>
      <c r="F30">
        <v>1</v>
      </c>
      <c r="G30">
        <v>3</v>
      </c>
      <c r="H30">
        <v>1</v>
      </c>
      <c r="J30">
        <v>1</v>
      </c>
      <c r="K30" t="s">
        <v>566</v>
      </c>
      <c r="L30">
        <v>2030</v>
      </c>
      <c r="M30">
        <v>1</v>
      </c>
      <c r="O30" t="s">
        <v>429</v>
      </c>
      <c r="P30" t="s">
        <v>567</v>
      </c>
      <c r="Q30" t="s">
        <v>568</v>
      </c>
      <c r="R30" t="s">
        <v>1562</v>
      </c>
      <c r="S30" t="s">
        <v>569</v>
      </c>
      <c r="T30">
        <v>2</v>
      </c>
      <c r="U30" t="s">
        <v>331</v>
      </c>
      <c r="W30" t="s">
        <v>416</v>
      </c>
      <c r="Y30">
        <v>7.2</v>
      </c>
      <c r="Z30" t="s">
        <v>388</v>
      </c>
      <c r="AA30" t="s">
        <v>197</v>
      </c>
      <c r="AB30" t="s">
        <v>570</v>
      </c>
      <c r="AE30" t="s">
        <v>309</v>
      </c>
    </row>
    <row r="31" spans="1:42">
      <c r="A31" t="s">
        <v>403</v>
      </c>
      <c r="C31" t="s">
        <v>396</v>
      </c>
      <c r="D31" t="s">
        <v>102</v>
      </c>
      <c r="E31">
        <v>2023</v>
      </c>
      <c r="F31">
        <v>1</v>
      </c>
      <c r="G31">
        <v>3</v>
      </c>
      <c r="H31">
        <v>1</v>
      </c>
      <c r="J31">
        <v>1</v>
      </c>
      <c r="K31" t="s">
        <v>1032</v>
      </c>
      <c r="L31">
        <v>2030</v>
      </c>
      <c r="M31">
        <v>1</v>
      </c>
      <c r="N31" t="s">
        <v>1563</v>
      </c>
      <c r="O31" t="s">
        <v>429</v>
      </c>
      <c r="P31" t="s">
        <v>572</v>
      </c>
      <c r="Q31">
        <v>0.65</v>
      </c>
      <c r="R31" t="s">
        <v>573</v>
      </c>
      <c r="S31" t="s">
        <v>363</v>
      </c>
      <c r="T31">
        <v>2</v>
      </c>
      <c r="U31" t="s">
        <v>433</v>
      </c>
      <c r="W31" t="s">
        <v>416</v>
      </c>
      <c r="Y31">
        <v>7.2</v>
      </c>
      <c r="Z31" t="s">
        <v>388</v>
      </c>
      <c r="AE31" t="s">
        <v>309</v>
      </c>
    </row>
    <row r="32" spans="1:42">
      <c r="A32" t="s">
        <v>403</v>
      </c>
      <c r="C32" t="s">
        <v>396</v>
      </c>
      <c r="D32" t="s">
        <v>102</v>
      </c>
      <c r="E32">
        <v>2023</v>
      </c>
      <c r="F32">
        <v>1</v>
      </c>
      <c r="G32">
        <v>3</v>
      </c>
      <c r="H32">
        <v>1</v>
      </c>
      <c r="J32">
        <v>1</v>
      </c>
      <c r="K32" t="s">
        <v>574</v>
      </c>
      <c r="L32">
        <v>2030</v>
      </c>
      <c r="M32">
        <v>1</v>
      </c>
      <c r="O32" t="s">
        <v>465</v>
      </c>
      <c r="P32" t="s">
        <v>575</v>
      </c>
      <c r="Q32" t="s">
        <v>576</v>
      </c>
      <c r="R32" t="s">
        <v>1564</v>
      </c>
      <c r="S32" t="s">
        <v>330</v>
      </c>
      <c r="T32">
        <v>2</v>
      </c>
      <c r="W32" t="s">
        <v>395</v>
      </c>
      <c r="Y32">
        <v>7.2</v>
      </c>
      <c r="Z32" t="s">
        <v>388</v>
      </c>
      <c r="AA32" t="s">
        <v>201</v>
      </c>
      <c r="AB32" t="s">
        <v>578</v>
      </c>
      <c r="AE32" t="s">
        <v>309</v>
      </c>
    </row>
    <row r="33" spans="1:36">
      <c r="A33" t="s">
        <v>403</v>
      </c>
      <c r="B33" t="s">
        <v>462</v>
      </c>
      <c r="C33" t="s">
        <v>511</v>
      </c>
      <c r="D33" t="s">
        <v>102</v>
      </c>
      <c r="E33">
        <v>2023</v>
      </c>
      <c r="F33">
        <v>1</v>
      </c>
      <c r="G33">
        <v>3</v>
      </c>
      <c r="H33">
        <v>1</v>
      </c>
      <c r="J33">
        <v>1</v>
      </c>
      <c r="K33" t="s">
        <v>595</v>
      </c>
      <c r="L33">
        <v>2030</v>
      </c>
      <c r="M33">
        <v>1</v>
      </c>
      <c r="O33" t="s">
        <v>465</v>
      </c>
      <c r="P33" t="s">
        <v>596</v>
      </c>
      <c r="Q33">
        <v>0.03</v>
      </c>
      <c r="R33" t="s">
        <v>597</v>
      </c>
      <c r="S33" t="s">
        <v>330</v>
      </c>
      <c r="T33">
        <v>2</v>
      </c>
      <c r="U33" t="s">
        <v>498</v>
      </c>
      <c r="W33" t="s">
        <v>332</v>
      </c>
      <c r="X33" t="s">
        <v>395</v>
      </c>
      <c r="Y33">
        <v>7.3</v>
      </c>
      <c r="Z33" t="s">
        <v>388</v>
      </c>
      <c r="AB33" t="s">
        <v>499</v>
      </c>
      <c r="AJ33" t="s">
        <v>309</v>
      </c>
    </row>
    <row r="34" spans="1:36">
      <c r="A34" t="s">
        <v>403</v>
      </c>
      <c r="B34" t="s">
        <v>462</v>
      </c>
      <c r="C34" t="s">
        <v>511</v>
      </c>
      <c r="D34" t="s">
        <v>102</v>
      </c>
      <c r="E34">
        <v>2023</v>
      </c>
      <c r="F34">
        <v>1</v>
      </c>
      <c r="G34">
        <v>3</v>
      </c>
      <c r="H34">
        <v>1</v>
      </c>
      <c r="J34">
        <v>1</v>
      </c>
      <c r="K34" t="s">
        <v>587</v>
      </c>
      <c r="L34">
        <v>2030</v>
      </c>
      <c r="M34">
        <v>1</v>
      </c>
      <c r="O34" t="s">
        <v>465</v>
      </c>
      <c r="P34" t="s">
        <v>588</v>
      </c>
      <c r="Q34">
        <v>1.9E-2</v>
      </c>
      <c r="R34" t="s">
        <v>589</v>
      </c>
      <c r="S34" t="s">
        <v>330</v>
      </c>
      <c r="T34">
        <v>2</v>
      </c>
      <c r="U34" t="s">
        <v>498</v>
      </c>
      <c r="W34" t="s">
        <v>468</v>
      </c>
      <c r="Y34">
        <v>7.3</v>
      </c>
      <c r="Z34" t="s">
        <v>388</v>
      </c>
      <c r="AA34" t="s">
        <v>197</v>
      </c>
      <c r="AB34" t="s">
        <v>590</v>
      </c>
      <c r="AE34" t="s">
        <v>309</v>
      </c>
    </row>
    <row r="35" spans="1:36" ht="144">
      <c r="A35" t="s">
        <v>403</v>
      </c>
      <c r="B35" t="s">
        <v>462</v>
      </c>
      <c r="C35" t="s">
        <v>511</v>
      </c>
      <c r="D35" t="s">
        <v>102</v>
      </c>
      <c r="E35">
        <v>2023</v>
      </c>
      <c r="F35">
        <v>1</v>
      </c>
      <c r="G35">
        <v>3</v>
      </c>
      <c r="H35">
        <v>1</v>
      </c>
      <c r="J35">
        <v>1</v>
      </c>
      <c r="K35" t="s">
        <v>515</v>
      </c>
      <c r="L35">
        <v>2030</v>
      </c>
      <c r="M35">
        <v>1</v>
      </c>
      <c r="O35" t="s">
        <v>465</v>
      </c>
      <c r="P35" t="s">
        <v>516</v>
      </c>
      <c r="Q35" t="s">
        <v>517</v>
      </c>
      <c r="R35" s="234" t="s">
        <v>1565</v>
      </c>
      <c r="S35" t="s">
        <v>519</v>
      </c>
      <c r="T35">
        <v>2</v>
      </c>
      <c r="U35" t="s">
        <v>331</v>
      </c>
      <c r="W35" t="s">
        <v>468</v>
      </c>
      <c r="Y35">
        <v>7.3</v>
      </c>
      <c r="Z35" t="s">
        <v>388</v>
      </c>
      <c r="AA35" t="s">
        <v>201</v>
      </c>
      <c r="AB35" t="s">
        <v>520</v>
      </c>
      <c r="AE35" t="s">
        <v>309</v>
      </c>
    </row>
    <row r="36" spans="1:36">
      <c r="A36" t="s">
        <v>403</v>
      </c>
      <c r="C36" t="s">
        <v>511</v>
      </c>
      <c r="D36" t="s">
        <v>102</v>
      </c>
      <c r="E36">
        <v>2023</v>
      </c>
      <c r="F36">
        <v>1</v>
      </c>
      <c r="G36">
        <v>3</v>
      </c>
      <c r="H36">
        <v>1</v>
      </c>
      <c r="J36">
        <v>1</v>
      </c>
      <c r="K36" t="s">
        <v>513</v>
      </c>
      <c r="L36">
        <v>2030</v>
      </c>
      <c r="M36">
        <v>1</v>
      </c>
      <c r="O36" t="s">
        <v>465</v>
      </c>
      <c r="R36" t="s">
        <v>1566</v>
      </c>
      <c r="S36" t="s">
        <v>330</v>
      </c>
      <c r="T36">
        <v>2</v>
      </c>
      <c r="Y36">
        <v>7.3</v>
      </c>
      <c r="Z36" t="s">
        <v>388</v>
      </c>
    </row>
    <row r="37" spans="1:36">
      <c r="A37" t="s">
        <v>403</v>
      </c>
      <c r="B37" t="s">
        <v>462</v>
      </c>
      <c r="C37" t="s">
        <v>511</v>
      </c>
      <c r="D37" t="s">
        <v>102</v>
      </c>
      <c r="E37">
        <v>2023</v>
      </c>
      <c r="F37">
        <v>1</v>
      </c>
      <c r="G37">
        <v>3</v>
      </c>
      <c r="H37">
        <v>1</v>
      </c>
      <c r="J37">
        <v>1</v>
      </c>
      <c r="K37" t="s">
        <v>512</v>
      </c>
      <c r="L37">
        <v>2030</v>
      </c>
      <c r="M37">
        <v>1</v>
      </c>
      <c r="O37" t="s">
        <v>465</v>
      </c>
      <c r="R37" t="s">
        <v>329</v>
      </c>
      <c r="S37" t="s">
        <v>330</v>
      </c>
      <c r="T37">
        <v>2</v>
      </c>
      <c r="Y37">
        <v>7.3</v>
      </c>
      <c r="Z37" t="s">
        <v>388</v>
      </c>
    </row>
    <row r="38" spans="1:36">
      <c r="A38" t="s">
        <v>403</v>
      </c>
      <c r="B38" t="s">
        <v>462</v>
      </c>
      <c r="C38" t="s">
        <v>324</v>
      </c>
      <c r="D38" t="s">
        <v>321</v>
      </c>
      <c r="E38">
        <v>2020</v>
      </c>
      <c r="F38">
        <v>0</v>
      </c>
      <c r="G38">
        <v>1</v>
      </c>
      <c r="H38">
        <v>0</v>
      </c>
      <c r="I38">
        <v>0</v>
      </c>
      <c r="J38">
        <v>1</v>
      </c>
      <c r="K38" t="s">
        <v>500</v>
      </c>
      <c r="L38">
        <v>2030</v>
      </c>
      <c r="M38">
        <v>1</v>
      </c>
      <c r="O38" t="s">
        <v>465</v>
      </c>
      <c r="P38" t="s">
        <v>501</v>
      </c>
      <c r="Q38" t="s">
        <v>502</v>
      </c>
      <c r="R38" t="s">
        <v>1567</v>
      </c>
      <c r="S38" t="s">
        <v>330</v>
      </c>
      <c r="T38">
        <v>2</v>
      </c>
      <c r="U38" t="s">
        <v>498</v>
      </c>
      <c r="W38" t="s">
        <v>332</v>
      </c>
      <c r="X38" t="s">
        <v>468</v>
      </c>
      <c r="Y38">
        <v>7.3</v>
      </c>
      <c r="Z38" t="s">
        <v>388</v>
      </c>
      <c r="AB38" t="s">
        <v>499</v>
      </c>
      <c r="AE38" t="s">
        <v>310</v>
      </c>
      <c r="AJ38" t="s">
        <v>309</v>
      </c>
    </row>
    <row r="39" spans="1:36">
      <c r="A39" t="s">
        <v>403</v>
      </c>
      <c r="B39" t="s">
        <v>462</v>
      </c>
      <c r="C39" t="s">
        <v>463</v>
      </c>
      <c r="D39" t="s">
        <v>101</v>
      </c>
      <c r="E39">
        <v>2021</v>
      </c>
      <c r="F39">
        <v>0</v>
      </c>
      <c r="G39">
        <v>2</v>
      </c>
      <c r="H39">
        <v>0</v>
      </c>
      <c r="I39">
        <v>1</v>
      </c>
      <c r="J39">
        <v>1</v>
      </c>
      <c r="K39" t="s">
        <v>495</v>
      </c>
      <c r="L39">
        <v>2030</v>
      </c>
      <c r="M39">
        <v>1</v>
      </c>
      <c r="O39" t="s">
        <v>465</v>
      </c>
      <c r="P39" t="s">
        <v>496</v>
      </c>
      <c r="Q39" t="s">
        <v>497</v>
      </c>
      <c r="R39" t="s">
        <v>329</v>
      </c>
      <c r="S39" t="s">
        <v>330</v>
      </c>
      <c r="T39">
        <v>2</v>
      </c>
      <c r="U39" t="s">
        <v>498</v>
      </c>
      <c r="W39" t="s">
        <v>332</v>
      </c>
      <c r="X39" t="s">
        <v>468</v>
      </c>
      <c r="Y39">
        <v>7.3</v>
      </c>
      <c r="Z39" t="s">
        <v>388</v>
      </c>
      <c r="AB39" t="s">
        <v>499</v>
      </c>
      <c r="AE39" t="s">
        <v>310</v>
      </c>
      <c r="AJ39" t="s">
        <v>309</v>
      </c>
    </row>
    <row r="40" spans="1:36">
      <c r="A40" t="s">
        <v>403</v>
      </c>
      <c r="B40" t="s">
        <v>409</v>
      </c>
      <c r="C40" t="s">
        <v>410</v>
      </c>
      <c r="D40" t="s">
        <v>321</v>
      </c>
      <c r="E40">
        <v>2020</v>
      </c>
      <c r="F40">
        <v>0</v>
      </c>
      <c r="G40">
        <v>1</v>
      </c>
      <c r="H40">
        <v>0</v>
      </c>
      <c r="I40">
        <v>0</v>
      </c>
      <c r="J40">
        <v>1</v>
      </c>
      <c r="K40" t="s">
        <v>419</v>
      </c>
      <c r="L40">
        <v>2030</v>
      </c>
      <c r="M40">
        <v>1</v>
      </c>
      <c r="O40" t="s">
        <v>412</v>
      </c>
      <c r="P40" t="s">
        <v>420</v>
      </c>
      <c r="Q40" t="s">
        <v>421</v>
      </c>
      <c r="R40" t="s">
        <v>1568</v>
      </c>
      <c r="T40">
        <v>2</v>
      </c>
      <c r="W40" t="s">
        <v>416</v>
      </c>
      <c r="Y40">
        <v>7.2</v>
      </c>
      <c r="Z40" t="s">
        <v>388</v>
      </c>
      <c r="AA40" t="s">
        <v>417</v>
      </c>
      <c r="AB40" t="s">
        <v>418</v>
      </c>
      <c r="AE40" t="s">
        <v>309</v>
      </c>
    </row>
    <row r="41" spans="1:36">
      <c r="A41" t="s">
        <v>403</v>
      </c>
      <c r="B41" t="s">
        <v>409</v>
      </c>
      <c r="C41" t="s">
        <v>410</v>
      </c>
      <c r="D41" t="s">
        <v>321</v>
      </c>
      <c r="E41">
        <v>2020</v>
      </c>
      <c r="F41">
        <v>0</v>
      </c>
      <c r="G41">
        <v>1</v>
      </c>
      <c r="H41">
        <v>0</v>
      </c>
      <c r="I41">
        <v>0</v>
      </c>
      <c r="J41">
        <v>1</v>
      </c>
      <c r="K41" t="s">
        <v>411</v>
      </c>
      <c r="L41">
        <v>2030</v>
      </c>
      <c r="M41">
        <v>1</v>
      </c>
      <c r="O41" t="s">
        <v>412</v>
      </c>
      <c r="P41" t="s">
        <v>413</v>
      </c>
      <c r="Q41" t="s">
        <v>414</v>
      </c>
      <c r="R41" t="s">
        <v>1569</v>
      </c>
      <c r="T41">
        <v>2</v>
      </c>
      <c r="W41" t="s">
        <v>416</v>
      </c>
      <c r="Y41">
        <v>7.2</v>
      </c>
      <c r="Z41" t="s">
        <v>388</v>
      </c>
      <c r="AA41" t="s">
        <v>417</v>
      </c>
      <c r="AB41" t="s">
        <v>418</v>
      </c>
      <c r="AE41" t="s">
        <v>309</v>
      </c>
    </row>
    <row r="42" spans="1:36" ht="192">
      <c r="A42" t="s">
        <v>403</v>
      </c>
      <c r="C42" t="s">
        <v>405</v>
      </c>
      <c r="D42" t="s">
        <v>321</v>
      </c>
      <c r="E42">
        <v>2022</v>
      </c>
      <c r="F42">
        <v>0</v>
      </c>
      <c r="G42">
        <v>1</v>
      </c>
      <c r="H42">
        <v>0</v>
      </c>
      <c r="I42">
        <v>0</v>
      </c>
      <c r="J42">
        <v>1</v>
      </c>
      <c r="K42" t="s">
        <v>437</v>
      </c>
      <c r="L42">
        <v>2030</v>
      </c>
      <c r="M42">
        <v>1</v>
      </c>
      <c r="N42" t="s">
        <v>438</v>
      </c>
      <c r="O42" t="s">
        <v>407</v>
      </c>
      <c r="R42" s="234" t="s">
        <v>1570</v>
      </c>
      <c r="S42" t="s">
        <v>440</v>
      </c>
      <c r="T42">
        <v>3</v>
      </c>
      <c r="U42" t="s">
        <v>331</v>
      </c>
      <c r="W42" t="s">
        <v>400</v>
      </c>
      <c r="X42" t="s">
        <v>401</v>
      </c>
      <c r="Y42">
        <v>9.4</v>
      </c>
      <c r="Z42" t="s">
        <v>402</v>
      </c>
      <c r="AA42" t="s">
        <v>216</v>
      </c>
      <c r="AB42" t="s">
        <v>441</v>
      </c>
      <c r="AE42" t="s">
        <v>310</v>
      </c>
      <c r="AF42" t="s">
        <v>309</v>
      </c>
    </row>
    <row r="43" spans="1:36">
      <c r="A43" t="s">
        <v>403</v>
      </c>
      <c r="B43" t="s">
        <v>426</v>
      </c>
      <c r="C43" t="s">
        <v>427</v>
      </c>
      <c r="D43" t="s">
        <v>321</v>
      </c>
      <c r="E43">
        <v>2020</v>
      </c>
      <c r="F43">
        <v>0</v>
      </c>
      <c r="G43">
        <v>1</v>
      </c>
      <c r="H43">
        <v>0</v>
      </c>
      <c r="I43">
        <v>0</v>
      </c>
      <c r="J43">
        <v>1</v>
      </c>
      <c r="K43" t="s">
        <v>428</v>
      </c>
      <c r="L43">
        <v>2030</v>
      </c>
      <c r="M43">
        <v>1</v>
      </c>
      <c r="O43" t="s">
        <v>429</v>
      </c>
      <c r="P43" t="s">
        <v>430</v>
      </c>
      <c r="Q43" t="s">
        <v>431</v>
      </c>
      <c r="R43" t="s">
        <v>1571</v>
      </c>
      <c r="S43" t="s">
        <v>363</v>
      </c>
      <c r="T43">
        <v>3</v>
      </c>
      <c r="U43" t="s">
        <v>433</v>
      </c>
      <c r="V43" t="s">
        <v>434</v>
      </c>
      <c r="W43" t="s">
        <v>416</v>
      </c>
      <c r="Y43">
        <v>7.2</v>
      </c>
      <c r="Z43" t="s">
        <v>388</v>
      </c>
      <c r="AE43" t="s">
        <v>309</v>
      </c>
    </row>
    <row r="44" spans="1:36" ht="409.6">
      <c r="A44" t="s">
        <v>403</v>
      </c>
      <c r="C44" t="s">
        <v>396</v>
      </c>
      <c r="D44" t="s">
        <v>102</v>
      </c>
      <c r="E44">
        <v>2023</v>
      </c>
      <c r="G44">
        <v>3</v>
      </c>
      <c r="H44">
        <v>1</v>
      </c>
      <c r="J44">
        <v>1</v>
      </c>
      <c r="K44" s="234" t="s">
        <v>480</v>
      </c>
      <c r="M44">
        <v>1</v>
      </c>
      <c r="N44" t="s">
        <v>438</v>
      </c>
      <c r="O44" t="s">
        <v>407</v>
      </c>
      <c r="Y44">
        <v>7.2</v>
      </c>
      <c r="Z44" t="s">
        <v>388</v>
      </c>
    </row>
    <row r="45" spans="1:36">
      <c r="A45" t="s">
        <v>403</v>
      </c>
      <c r="C45" t="s">
        <v>396</v>
      </c>
      <c r="D45" t="s">
        <v>102</v>
      </c>
      <c r="E45">
        <v>2023</v>
      </c>
      <c r="F45">
        <v>1</v>
      </c>
      <c r="G45">
        <v>3</v>
      </c>
      <c r="H45">
        <v>1</v>
      </c>
      <c r="J45">
        <v>1</v>
      </c>
      <c r="K45" t="s">
        <v>553</v>
      </c>
      <c r="L45">
        <v>2030</v>
      </c>
      <c r="M45">
        <v>1</v>
      </c>
      <c r="O45" t="s">
        <v>429</v>
      </c>
      <c r="Y45">
        <v>7.2</v>
      </c>
      <c r="Z45" t="s">
        <v>388</v>
      </c>
    </row>
    <row r="46" spans="1:36">
      <c r="A46" t="s">
        <v>403</v>
      </c>
      <c r="C46" t="s">
        <v>396</v>
      </c>
      <c r="D46" t="s">
        <v>102</v>
      </c>
      <c r="E46">
        <v>2023</v>
      </c>
      <c r="F46">
        <v>1</v>
      </c>
      <c r="G46">
        <v>3</v>
      </c>
      <c r="H46">
        <v>1</v>
      </c>
      <c r="J46">
        <v>1</v>
      </c>
      <c r="K46" t="s">
        <v>554</v>
      </c>
      <c r="L46">
        <v>2030</v>
      </c>
      <c r="M46">
        <v>1</v>
      </c>
      <c r="O46" t="s">
        <v>465</v>
      </c>
      <c r="Y46">
        <v>7.2</v>
      </c>
      <c r="Z46" t="s">
        <v>388</v>
      </c>
    </row>
    <row r="47" spans="1:36">
      <c r="A47" t="s">
        <v>403</v>
      </c>
      <c r="B47" t="s">
        <v>462</v>
      </c>
      <c r="C47" t="s">
        <v>463</v>
      </c>
      <c r="D47" t="s">
        <v>101</v>
      </c>
      <c r="E47">
        <v>2021</v>
      </c>
      <c r="F47">
        <v>0</v>
      </c>
      <c r="G47">
        <v>2</v>
      </c>
      <c r="H47">
        <v>0</v>
      </c>
      <c r="I47">
        <v>1</v>
      </c>
      <c r="J47">
        <v>1</v>
      </c>
      <c r="K47" t="s">
        <v>488</v>
      </c>
      <c r="L47">
        <v>2030</v>
      </c>
      <c r="M47">
        <v>1</v>
      </c>
      <c r="O47" t="s">
        <v>465</v>
      </c>
      <c r="P47" t="s">
        <v>489</v>
      </c>
      <c r="Q47">
        <v>1</v>
      </c>
      <c r="R47" t="s">
        <v>467</v>
      </c>
      <c r="W47" t="s">
        <v>332</v>
      </c>
      <c r="X47" t="s">
        <v>468</v>
      </c>
      <c r="Y47">
        <v>7.3</v>
      </c>
      <c r="Z47" t="s">
        <v>388</v>
      </c>
      <c r="AE47" t="s">
        <v>310</v>
      </c>
      <c r="AJ47" t="s">
        <v>309</v>
      </c>
    </row>
    <row r="48" spans="1:36">
      <c r="A48" t="s">
        <v>403</v>
      </c>
      <c r="B48" t="s">
        <v>462</v>
      </c>
      <c r="C48" t="s">
        <v>463</v>
      </c>
      <c r="D48" t="s">
        <v>101</v>
      </c>
      <c r="E48">
        <v>2021</v>
      </c>
      <c r="F48">
        <v>0</v>
      </c>
      <c r="G48">
        <v>2</v>
      </c>
      <c r="H48">
        <v>0</v>
      </c>
      <c r="I48">
        <v>1</v>
      </c>
      <c r="J48">
        <v>1</v>
      </c>
      <c r="K48" t="s">
        <v>481</v>
      </c>
      <c r="L48">
        <v>2030</v>
      </c>
      <c r="M48">
        <v>1</v>
      </c>
      <c r="O48" t="s">
        <v>465</v>
      </c>
      <c r="P48" t="s">
        <v>482</v>
      </c>
      <c r="Q48">
        <v>1</v>
      </c>
      <c r="R48" t="s">
        <v>467</v>
      </c>
      <c r="W48" t="s">
        <v>332</v>
      </c>
      <c r="X48" t="s">
        <v>468</v>
      </c>
      <c r="Y48">
        <v>7.3</v>
      </c>
      <c r="Z48" t="s">
        <v>388</v>
      </c>
      <c r="AE48" t="s">
        <v>310</v>
      </c>
      <c r="AJ48" t="s">
        <v>309</v>
      </c>
    </row>
    <row r="49" spans="1:41">
      <c r="A49" t="s">
        <v>403</v>
      </c>
      <c r="B49" t="s">
        <v>462</v>
      </c>
      <c r="C49" t="s">
        <v>463</v>
      </c>
      <c r="D49" t="s">
        <v>101</v>
      </c>
      <c r="E49">
        <v>2021</v>
      </c>
      <c r="F49">
        <v>0</v>
      </c>
      <c r="G49">
        <v>2</v>
      </c>
      <c r="H49">
        <v>0</v>
      </c>
      <c r="I49">
        <v>1</v>
      </c>
      <c r="J49">
        <v>1</v>
      </c>
      <c r="K49" t="s">
        <v>477</v>
      </c>
      <c r="L49">
        <v>2050</v>
      </c>
      <c r="M49">
        <v>1</v>
      </c>
      <c r="O49" t="s">
        <v>326</v>
      </c>
      <c r="P49" t="s">
        <v>478</v>
      </c>
      <c r="Q49">
        <v>1</v>
      </c>
      <c r="R49" t="s">
        <v>467</v>
      </c>
      <c r="W49" t="s">
        <v>332</v>
      </c>
      <c r="X49" t="s">
        <v>468</v>
      </c>
      <c r="Y49">
        <v>7.3</v>
      </c>
      <c r="Z49" t="s">
        <v>388</v>
      </c>
      <c r="AE49" t="s">
        <v>310</v>
      </c>
      <c r="AJ49" t="s">
        <v>309</v>
      </c>
    </row>
    <row r="50" spans="1:41">
      <c r="A50" t="s">
        <v>403</v>
      </c>
      <c r="B50" t="s">
        <v>462</v>
      </c>
      <c r="C50" t="s">
        <v>463</v>
      </c>
      <c r="D50" t="s">
        <v>101</v>
      </c>
      <c r="E50">
        <v>2021</v>
      </c>
      <c r="F50">
        <v>0</v>
      </c>
      <c r="G50">
        <v>2</v>
      </c>
      <c r="H50">
        <v>0</v>
      </c>
      <c r="I50">
        <v>1</v>
      </c>
      <c r="J50">
        <v>1</v>
      </c>
      <c r="K50" t="s">
        <v>475</v>
      </c>
      <c r="L50">
        <v>2030</v>
      </c>
      <c r="M50">
        <v>1</v>
      </c>
      <c r="O50" t="s">
        <v>465</v>
      </c>
      <c r="P50" t="s">
        <v>476</v>
      </c>
      <c r="Q50">
        <v>1</v>
      </c>
      <c r="R50" t="s">
        <v>467</v>
      </c>
      <c r="W50" t="s">
        <v>332</v>
      </c>
      <c r="X50" t="s">
        <v>468</v>
      </c>
      <c r="Y50">
        <v>7.2</v>
      </c>
      <c r="Z50" t="s">
        <v>388</v>
      </c>
      <c r="AE50" t="s">
        <v>310</v>
      </c>
      <c r="AJ50" t="s">
        <v>309</v>
      </c>
    </row>
    <row r="51" spans="1:41">
      <c r="A51" t="s">
        <v>403</v>
      </c>
      <c r="B51" t="s">
        <v>462</v>
      </c>
      <c r="C51" t="s">
        <v>463</v>
      </c>
      <c r="D51" t="s">
        <v>101</v>
      </c>
      <c r="E51">
        <v>2021</v>
      </c>
      <c r="F51">
        <v>0</v>
      </c>
      <c r="G51">
        <v>2</v>
      </c>
      <c r="H51">
        <v>0</v>
      </c>
      <c r="I51">
        <v>1</v>
      </c>
      <c r="J51">
        <v>1</v>
      </c>
      <c r="K51" t="s">
        <v>1572</v>
      </c>
      <c r="L51">
        <v>2030</v>
      </c>
      <c r="M51">
        <v>1</v>
      </c>
      <c r="O51" t="s">
        <v>465</v>
      </c>
      <c r="P51" t="s">
        <v>466</v>
      </c>
      <c r="R51" t="s">
        <v>467</v>
      </c>
      <c r="W51" t="s">
        <v>332</v>
      </c>
      <c r="X51" t="s">
        <v>468</v>
      </c>
      <c r="Y51">
        <v>7.3</v>
      </c>
      <c r="Z51" t="s">
        <v>388</v>
      </c>
      <c r="AE51" t="s">
        <v>310</v>
      </c>
      <c r="AJ51" t="s">
        <v>309</v>
      </c>
    </row>
    <row r="52" spans="1:41" ht="409.6">
      <c r="A52" t="s">
        <v>598</v>
      </c>
      <c r="B52" t="s">
        <v>706</v>
      </c>
      <c r="C52" t="s">
        <v>707</v>
      </c>
      <c r="D52" t="s">
        <v>298</v>
      </c>
      <c r="E52">
        <v>2023</v>
      </c>
      <c r="F52">
        <v>1</v>
      </c>
      <c r="G52">
        <v>3</v>
      </c>
      <c r="H52">
        <v>1</v>
      </c>
      <c r="J52">
        <v>1</v>
      </c>
      <c r="K52" s="234" t="s">
        <v>732</v>
      </c>
      <c r="L52">
        <v>2023</v>
      </c>
      <c r="M52">
        <v>1</v>
      </c>
      <c r="N52" t="s">
        <v>733</v>
      </c>
      <c r="O52" t="s">
        <v>709</v>
      </c>
      <c r="P52" t="s">
        <v>734</v>
      </c>
      <c r="Q52" t="s">
        <v>735</v>
      </c>
      <c r="R52" s="234" t="s">
        <v>1573</v>
      </c>
      <c r="T52">
        <v>0</v>
      </c>
      <c r="U52" t="s">
        <v>331</v>
      </c>
      <c r="W52" t="s">
        <v>711</v>
      </c>
      <c r="X52" t="s">
        <v>623</v>
      </c>
      <c r="Y52">
        <v>12.6</v>
      </c>
      <c r="Z52" t="s">
        <v>614</v>
      </c>
      <c r="AO52" t="s">
        <v>309</v>
      </c>
    </row>
    <row r="53" spans="1:41">
      <c r="A53" t="s">
        <v>598</v>
      </c>
      <c r="B53" t="s">
        <v>706</v>
      </c>
      <c r="C53" t="s">
        <v>707</v>
      </c>
      <c r="D53" t="s">
        <v>298</v>
      </c>
      <c r="E53">
        <v>2023</v>
      </c>
      <c r="F53">
        <v>1</v>
      </c>
      <c r="G53">
        <v>3</v>
      </c>
      <c r="H53">
        <v>1</v>
      </c>
      <c r="J53">
        <v>1</v>
      </c>
      <c r="K53" t="s">
        <v>728</v>
      </c>
      <c r="L53">
        <v>2028</v>
      </c>
      <c r="M53">
        <v>1</v>
      </c>
      <c r="O53" t="s">
        <v>709</v>
      </c>
      <c r="P53" t="s">
        <v>729</v>
      </c>
      <c r="Q53" t="s">
        <v>730</v>
      </c>
      <c r="R53" t="s">
        <v>731</v>
      </c>
      <c r="T53">
        <v>0</v>
      </c>
      <c r="U53" t="s">
        <v>331</v>
      </c>
      <c r="W53" t="s">
        <v>711</v>
      </c>
      <c r="X53" t="s">
        <v>623</v>
      </c>
      <c r="Y53">
        <v>12.6</v>
      </c>
      <c r="Z53" t="s">
        <v>614</v>
      </c>
    </row>
    <row r="54" spans="1:41" ht="350">
      <c r="A54" t="s">
        <v>598</v>
      </c>
      <c r="B54" t="s">
        <v>706</v>
      </c>
      <c r="C54" t="s">
        <v>707</v>
      </c>
      <c r="D54" t="s">
        <v>298</v>
      </c>
      <c r="E54">
        <v>2023</v>
      </c>
      <c r="F54">
        <v>1</v>
      </c>
      <c r="G54">
        <v>3</v>
      </c>
      <c r="H54">
        <v>1</v>
      </c>
      <c r="J54">
        <v>1</v>
      </c>
      <c r="K54" s="234" t="s">
        <v>724</v>
      </c>
      <c r="L54">
        <v>2031</v>
      </c>
      <c r="M54">
        <v>1</v>
      </c>
      <c r="O54" t="s">
        <v>709</v>
      </c>
      <c r="P54" t="s">
        <v>725</v>
      </c>
      <c r="Q54" t="s">
        <v>726</v>
      </c>
      <c r="R54" t="s">
        <v>727</v>
      </c>
      <c r="T54">
        <v>0</v>
      </c>
      <c r="U54" t="s">
        <v>331</v>
      </c>
      <c r="W54" t="s">
        <v>711</v>
      </c>
      <c r="X54" t="s">
        <v>623</v>
      </c>
      <c r="Y54">
        <v>12.5</v>
      </c>
      <c r="Z54" t="s">
        <v>614</v>
      </c>
    </row>
    <row r="55" spans="1:41" ht="335">
      <c r="A55" t="s">
        <v>598</v>
      </c>
      <c r="B55" t="s">
        <v>706</v>
      </c>
      <c r="C55" t="s">
        <v>707</v>
      </c>
      <c r="D55" t="s">
        <v>298</v>
      </c>
      <c r="E55">
        <v>2023</v>
      </c>
      <c r="F55">
        <v>1</v>
      </c>
      <c r="G55">
        <v>3</v>
      </c>
      <c r="H55">
        <v>1</v>
      </c>
      <c r="J55">
        <v>1</v>
      </c>
      <c r="K55" s="234" t="s">
        <v>720</v>
      </c>
      <c r="L55">
        <v>2027</v>
      </c>
      <c r="M55">
        <v>1</v>
      </c>
      <c r="O55" t="s">
        <v>709</v>
      </c>
      <c r="P55" t="s">
        <v>721</v>
      </c>
      <c r="Q55" t="s">
        <v>722</v>
      </c>
      <c r="R55" t="s">
        <v>723</v>
      </c>
      <c r="T55">
        <v>0</v>
      </c>
      <c r="U55" t="s">
        <v>331</v>
      </c>
      <c r="W55" t="s">
        <v>711</v>
      </c>
      <c r="X55" t="s">
        <v>623</v>
      </c>
      <c r="Y55">
        <v>12.5</v>
      </c>
      <c r="Z55" t="s">
        <v>614</v>
      </c>
    </row>
    <row r="56" spans="1:41">
      <c r="A56" t="s">
        <v>598</v>
      </c>
      <c r="B56" t="s">
        <v>599</v>
      </c>
      <c r="C56" t="s">
        <v>646</v>
      </c>
      <c r="D56" t="s">
        <v>110</v>
      </c>
      <c r="E56">
        <v>2022</v>
      </c>
      <c r="F56">
        <v>0</v>
      </c>
      <c r="G56">
        <v>2</v>
      </c>
      <c r="H56">
        <v>0</v>
      </c>
      <c r="I56">
        <v>1</v>
      </c>
      <c r="J56">
        <v>1</v>
      </c>
      <c r="K56" t="s">
        <v>688</v>
      </c>
      <c r="L56">
        <v>2030</v>
      </c>
      <c r="M56">
        <v>1</v>
      </c>
      <c r="N56" t="s">
        <v>689</v>
      </c>
      <c r="O56" t="s">
        <v>636</v>
      </c>
      <c r="P56" t="s">
        <v>690</v>
      </c>
      <c r="Q56" t="s">
        <v>691</v>
      </c>
      <c r="R56" t="s">
        <v>692</v>
      </c>
      <c r="T56">
        <v>0</v>
      </c>
      <c r="U56" t="s">
        <v>331</v>
      </c>
      <c r="W56" t="s">
        <v>623</v>
      </c>
      <c r="Y56">
        <v>12.5</v>
      </c>
      <c r="Z56" t="s">
        <v>614</v>
      </c>
      <c r="AA56" t="s">
        <v>197</v>
      </c>
      <c r="AB56" t="s">
        <v>675</v>
      </c>
      <c r="AO56" t="s">
        <v>309</v>
      </c>
    </row>
    <row r="57" spans="1:41">
      <c r="A57" t="s">
        <v>598</v>
      </c>
      <c r="B57" t="s">
        <v>768</v>
      </c>
      <c r="C57" t="s">
        <v>774</v>
      </c>
      <c r="D57" t="s">
        <v>321</v>
      </c>
      <c r="E57">
        <v>2020</v>
      </c>
      <c r="F57">
        <v>0</v>
      </c>
      <c r="G57">
        <v>1</v>
      </c>
      <c r="H57">
        <v>0</v>
      </c>
      <c r="I57">
        <v>0</v>
      </c>
      <c r="J57">
        <v>1</v>
      </c>
      <c r="K57" t="s">
        <v>775</v>
      </c>
      <c r="L57">
        <v>2030</v>
      </c>
      <c r="M57">
        <v>1</v>
      </c>
      <c r="O57" t="s">
        <v>602</v>
      </c>
      <c r="P57" t="s">
        <v>776</v>
      </c>
      <c r="Q57">
        <v>0.23400000000000001</v>
      </c>
      <c r="R57" t="s">
        <v>777</v>
      </c>
      <c r="S57" t="s">
        <v>519</v>
      </c>
      <c r="T57">
        <v>1</v>
      </c>
      <c r="U57" t="s">
        <v>778</v>
      </c>
      <c r="V57" t="s">
        <v>779</v>
      </c>
      <c r="W57" t="s">
        <v>623</v>
      </c>
      <c r="Y57">
        <v>12.5</v>
      </c>
      <c r="Z57" t="s">
        <v>614</v>
      </c>
      <c r="AB57" t="s">
        <v>780</v>
      </c>
      <c r="AO57" t="s">
        <v>309</v>
      </c>
    </row>
    <row r="58" spans="1:41">
      <c r="A58" t="s">
        <v>598</v>
      </c>
      <c r="B58" t="s">
        <v>706</v>
      </c>
      <c r="C58" t="s">
        <v>707</v>
      </c>
      <c r="D58" t="s">
        <v>298</v>
      </c>
      <c r="E58">
        <v>2023</v>
      </c>
      <c r="F58">
        <v>1</v>
      </c>
      <c r="G58">
        <v>3</v>
      </c>
      <c r="H58">
        <v>1</v>
      </c>
      <c r="J58">
        <v>1</v>
      </c>
      <c r="K58" t="s">
        <v>737</v>
      </c>
      <c r="M58">
        <v>1</v>
      </c>
      <c r="O58" t="s">
        <v>709</v>
      </c>
      <c r="R58" t="s">
        <v>738</v>
      </c>
      <c r="T58">
        <v>1</v>
      </c>
      <c r="U58" t="s">
        <v>331</v>
      </c>
      <c r="W58" t="s">
        <v>711</v>
      </c>
      <c r="X58" t="s">
        <v>623</v>
      </c>
      <c r="Y58">
        <v>12.6</v>
      </c>
      <c r="Z58" t="s">
        <v>614</v>
      </c>
    </row>
    <row r="59" spans="1:41">
      <c r="A59" t="s">
        <v>598</v>
      </c>
      <c r="B59" t="s">
        <v>599</v>
      </c>
      <c r="C59" t="s">
        <v>646</v>
      </c>
      <c r="D59" t="s">
        <v>110</v>
      </c>
      <c r="E59">
        <v>2022</v>
      </c>
      <c r="F59">
        <v>0</v>
      </c>
      <c r="G59">
        <v>2</v>
      </c>
      <c r="H59">
        <v>0</v>
      </c>
      <c r="I59">
        <v>1</v>
      </c>
      <c r="J59">
        <v>1</v>
      </c>
      <c r="K59" t="s">
        <v>676</v>
      </c>
      <c r="L59">
        <v>2030</v>
      </c>
      <c r="M59">
        <v>1</v>
      </c>
      <c r="O59" t="s">
        <v>648</v>
      </c>
      <c r="P59" t="s">
        <v>677</v>
      </c>
      <c r="Q59" t="s">
        <v>678</v>
      </c>
      <c r="R59" t="s">
        <v>1574</v>
      </c>
      <c r="S59" t="s">
        <v>356</v>
      </c>
      <c r="T59">
        <v>1</v>
      </c>
      <c r="U59" t="s">
        <v>331</v>
      </c>
      <c r="W59" t="s">
        <v>606</v>
      </c>
      <c r="X59" t="s">
        <v>623</v>
      </c>
      <c r="Y59">
        <v>12.5</v>
      </c>
      <c r="Z59" t="s">
        <v>614</v>
      </c>
      <c r="AO59" t="s">
        <v>309</v>
      </c>
    </row>
    <row r="60" spans="1:41" ht="32">
      <c r="A60" t="s">
        <v>598</v>
      </c>
      <c r="B60" t="s">
        <v>768</v>
      </c>
      <c r="C60" t="s">
        <v>774</v>
      </c>
      <c r="D60" t="s">
        <v>321</v>
      </c>
      <c r="E60">
        <v>2020</v>
      </c>
      <c r="F60">
        <v>0</v>
      </c>
      <c r="G60">
        <v>1</v>
      </c>
      <c r="H60">
        <v>0</v>
      </c>
      <c r="I60">
        <v>0</v>
      </c>
      <c r="J60">
        <v>1</v>
      </c>
      <c r="K60" t="s">
        <v>787</v>
      </c>
      <c r="L60">
        <v>2030</v>
      </c>
      <c r="M60">
        <v>1</v>
      </c>
      <c r="O60" t="s">
        <v>602</v>
      </c>
      <c r="P60" t="s">
        <v>788</v>
      </c>
      <c r="Q60">
        <v>0.5</v>
      </c>
      <c r="R60" t="s">
        <v>789</v>
      </c>
      <c r="S60" t="s">
        <v>519</v>
      </c>
      <c r="T60">
        <v>2</v>
      </c>
      <c r="U60" t="s">
        <v>784</v>
      </c>
      <c r="V60" s="234" t="s">
        <v>790</v>
      </c>
      <c r="W60" t="s">
        <v>606</v>
      </c>
      <c r="Y60">
        <v>11.6</v>
      </c>
      <c r="Z60" t="s">
        <v>607</v>
      </c>
      <c r="AA60" t="s">
        <v>197</v>
      </c>
      <c r="AB60" t="s">
        <v>624</v>
      </c>
      <c r="AC60" t="s">
        <v>791</v>
      </c>
      <c r="AO60" t="s">
        <v>309</v>
      </c>
    </row>
    <row r="61" spans="1:41">
      <c r="A61" t="s">
        <v>598</v>
      </c>
      <c r="B61" t="s">
        <v>768</v>
      </c>
      <c r="C61" t="s">
        <v>774</v>
      </c>
      <c r="D61" t="s">
        <v>321</v>
      </c>
      <c r="E61">
        <v>2020</v>
      </c>
      <c r="F61">
        <v>0</v>
      </c>
      <c r="G61">
        <v>1</v>
      </c>
      <c r="H61">
        <v>0</v>
      </c>
      <c r="I61">
        <v>0</v>
      </c>
      <c r="J61">
        <v>1</v>
      </c>
      <c r="K61" t="s">
        <v>781</v>
      </c>
      <c r="L61">
        <v>2035</v>
      </c>
      <c r="M61">
        <v>1</v>
      </c>
      <c r="O61" t="s">
        <v>602</v>
      </c>
      <c r="P61" t="s">
        <v>782</v>
      </c>
      <c r="Q61">
        <v>0.1</v>
      </c>
      <c r="R61" t="s">
        <v>783</v>
      </c>
      <c r="T61">
        <v>2</v>
      </c>
      <c r="U61" t="s">
        <v>784</v>
      </c>
      <c r="V61" t="s">
        <v>785</v>
      </c>
      <c r="W61" t="s">
        <v>606</v>
      </c>
      <c r="Y61">
        <v>11.6</v>
      </c>
      <c r="Z61" t="s">
        <v>607</v>
      </c>
      <c r="AA61" t="s">
        <v>197</v>
      </c>
      <c r="AB61" t="s">
        <v>786</v>
      </c>
      <c r="AO61" t="s">
        <v>309</v>
      </c>
    </row>
    <row r="62" spans="1:41" ht="409.6">
      <c r="A62" t="s">
        <v>598</v>
      </c>
      <c r="B62" t="s">
        <v>740</v>
      </c>
      <c r="C62" t="s">
        <v>745</v>
      </c>
      <c r="D62" t="s">
        <v>110</v>
      </c>
      <c r="E62">
        <v>2023</v>
      </c>
      <c r="F62">
        <v>0</v>
      </c>
      <c r="G62">
        <v>2</v>
      </c>
      <c r="H62">
        <v>0</v>
      </c>
      <c r="I62">
        <v>1</v>
      </c>
      <c r="J62">
        <v>1</v>
      </c>
      <c r="K62" t="s">
        <v>762</v>
      </c>
      <c r="L62">
        <v>2030</v>
      </c>
      <c r="M62">
        <v>1</v>
      </c>
      <c r="N62" t="s">
        <v>763</v>
      </c>
      <c r="O62" t="s">
        <v>744</v>
      </c>
      <c r="P62" t="s">
        <v>764</v>
      </c>
      <c r="Q62">
        <v>0.1</v>
      </c>
      <c r="R62" s="234" t="s">
        <v>765</v>
      </c>
      <c r="T62">
        <v>2</v>
      </c>
      <c r="U62" t="s">
        <v>498</v>
      </c>
      <c r="W62" t="s">
        <v>401</v>
      </c>
      <c r="Y62">
        <v>12.2</v>
      </c>
      <c r="Z62" t="s">
        <v>614</v>
      </c>
      <c r="AA62" t="s">
        <v>754</v>
      </c>
      <c r="AB62" t="s">
        <v>760</v>
      </c>
      <c r="AC62" t="s">
        <v>761</v>
      </c>
    </row>
    <row r="63" spans="1:41" ht="409.6">
      <c r="A63" t="s">
        <v>598</v>
      </c>
      <c r="B63" t="s">
        <v>740</v>
      </c>
      <c r="C63" t="s">
        <v>745</v>
      </c>
      <c r="D63" t="s">
        <v>110</v>
      </c>
      <c r="E63">
        <v>2023</v>
      </c>
      <c r="F63">
        <v>0</v>
      </c>
      <c r="G63">
        <v>2</v>
      </c>
      <c r="H63">
        <v>0</v>
      </c>
      <c r="I63">
        <v>1</v>
      </c>
      <c r="J63">
        <v>1</v>
      </c>
      <c r="K63" t="s">
        <v>756</v>
      </c>
      <c r="L63">
        <v>2030</v>
      </c>
      <c r="M63">
        <v>1</v>
      </c>
      <c r="N63" t="s">
        <v>757</v>
      </c>
      <c r="O63" t="s">
        <v>744</v>
      </c>
      <c r="P63" t="s">
        <v>758</v>
      </c>
      <c r="Q63">
        <v>0.4</v>
      </c>
      <c r="R63" s="234" t="s">
        <v>759</v>
      </c>
      <c r="T63">
        <v>2</v>
      </c>
      <c r="U63" t="s">
        <v>331</v>
      </c>
      <c r="W63" t="s">
        <v>401</v>
      </c>
      <c r="Y63">
        <v>12.2</v>
      </c>
      <c r="Z63" t="s">
        <v>614</v>
      </c>
      <c r="AA63" t="s">
        <v>754</v>
      </c>
      <c r="AB63" t="s">
        <v>760</v>
      </c>
      <c r="AC63" t="s">
        <v>761</v>
      </c>
    </row>
    <row r="64" spans="1:41" ht="365">
      <c r="A64" t="s">
        <v>598</v>
      </c>
      <c r="B64" t="s">
        <v>740</v>
      </c>
      <c r="C64" t="s">
        <v>745</v>
      </c>
      <c r="D64" t="s">
        <v>110</v>
      </c>
      <c r="E64">
        <v>2023</v>
      </c>
      <c r="F64">
        <v>0</v>
      </c>
      <c r="G64">
        <v>2</v>
      </c>
      <c r="H64">
        <v>0</v>
      </c>
      <c r="I64">
        <v>1</v>
      </c>
      <c r="J64">
        <v>1</v>
      </c>
      <c r="K64" t="s">
        <v>750</v>
      </c>
      <c r="L64">
        <v>2030</v>
      </c>
      <c r="M64">
        <v>1</v>
      </c>
      <c r="N64" t="s">
        <v>751</v>
      </c>
      <c r="O64" t="s">
        <v>744</v>
      </c>
      <c r="P64" t="s">
        <v>752</v>
      </c>
      <c r="Q64">
        <v>0.15</v>
      </c>
      <c r="R64" s="234" t="s">
        <v>753</v>
      </c>
      <c r="T64">
        <v>2</v>
      </c>
      <c r="U64" t="s">
        <v>331</v>
      </c>
      <c r="W64" t="s">
        <v>401</v>
      </c>
      <c r="X64" t="s">
        <v>623</v>
      </c>
      <c r="Y64">
        <v>12.2</v>
      </c>
      <c r="Z64" t="s">
        <v>614</v>
      </c>
      <c r="AA64" t="s">
        <v>754</v>
      </c>
      <c r="AB64" t="s">
        <v>755</v>
      </c>
    </row>
    <row r="65" spans="1:41">
      <c r="A65" t="s">
        <v>598</v>
      </c>
      <c r="B65" t="s">
        <v>740</v>
      </c>
      <c r="C65" t="s">
        <v>745</v>
      </c>
      <c r="D65" t="s">
        <v>110</v>
      </c>
      <c r="E65">
        <v>2023</v>
      </c>
      <c r="F65">
        <v>0</v>
      </c>
      <c r="G65">
        <v>2</v>
      </c>
      <c r="H65">
        <v>0</v>
      </c>
      <c r="I65">
        <v>1</v>
      </c>
      <c r="J65">
        <v>1</v>
      </c>
      <c r="K65" t="s">
        <v>746</v>
      </c>
      <c r="L65">
        <v>2030</v>
      </c>
      <c r="M65">
        <v>1</v>
      </c>
      <c r="O65" t="s">
        <v>744</v>
      </c>
      <c r="P65" t="s">
        <v>747</v>
      </c>
      <c r="Q65">
        <v>0.65</v>
      </c>
      <c r="R65" t="s">
        <v>748</v>
      </c>
      <c r="T65">
        <v>2</v>
      </c>
      <c r="U65" t="s">
        <v>331</v>
      </c>
      <c r="W65" t="s">
        <v>401</v>
      </c>
      <c r="Y65">
        <v>12.2</v>
      </c>
      <c r="Z65" t="s">
        <v>614</v>
      </c>
      <c r="AA65" t="s">
        <v>749</v>
      </c>
    </row>
    <row r="66" spans="1:41" ht="409.6">
      <c r="A66" t="s">
        <v>598</v>
      </c>
      <c r="B66" t="s">
        <v>706</v>
      </c>
      <c r="C66" t="s">
        <v>707</v>
      </c>
      <c r="D66" t="s">
        <v>298</v>
      </c>
      <c r="E66">
        <v>2023</v>
      </c>
      <c r="F66">
        <v>1</v>
      </c>
      <c r="G66">
        <v>3</v>
      </c>
      <c r="H66">
        <v>1</v>
      </c>
      <c r="J66">
        <v>1</v>
      </c>
      <c r="K66" s="234" t="s">
        <v>715</v>
      </c>
      <c r="L66">
        <v>2030</v>
      </c>
      <c r="M66">
        <v>1</v>
      </c>
      <c r="O66" t="s">
        <v>709</v>
      </c>
      <c r="R66" t="s">
        <v>716</v>
      </c>
      <c r="T66">
        <v>2</v>
      </c>
      <c r="U66" t="s">
        <v>331</v>
      </c>
      <c r="W66" t="s">
        <v>711</v>
      </c>
      <c r="X66" t="s">
        <v>623</v>
      </c>
      <c r="Y66">
        <v>12.5</v>
      </c>
      <c r="Z66" t="s">
        <v>614</v>
      </c>
    </row>
    <row r="67" spans="1:41" ht="335">
      <c r="A67" t="s">
        <v>598</v>
      </c>
      <c r="B67" t="s">
        <v>706</v>
      </c>
      <c r="C67" t="s">
        <v>707</v>
      </c>
      <c r="D67" t="s">
        <v>298</v>
      </c>
      <c r="E67">
        <v>2023</v>
      </c>
      <c r="F67">
        <v>1</v>
      </c>
      <c r="G67">
        <v>3</v>
      </c>
      <c r="H67">
        <v>1</v>
      </c>
      <c r="J67">
        <v>1</v>
      </c>
      <c r="K67" s="234" t="s">
        <v>708</v>
      </c>
      <c r="L67">
        <v>2027</v>
      </c>
      <c r="M67">
        <v>1</v>
      </c>
      <c r="O67" t="s">
        <v>709</v>
      </c>
      <c r="R67" t="s">
        <v>710</v>
      </c>
      <c r="T67">
        <v>2</v>
      </c>
      <c r="U67" t="s">
        <v>331</v>
      </c>
      <c r="W67" t="s">
        <v>711</v>
      </c>
      <c r="X67" t="s">
        <v>623</v>
      </c>
      <c r="Y67">
        <v>12.5</v>
      </c>
      <c r="Z67" t="s">
        <v>614</v>
      </c>
    </row>
    <row r="68" spans="1:41" ht="176">
      <c r="A68" t="s">
        <v>598</v>
      </c>
      <c r="B68" t="s">
        <v>599</v>
      </c>
      <c r="C68" t="s">
        <v>608</v>
      </c>
      <c r="D68" t="s">
        <v>101</v>
      </c>
      <c r="E68">
        <v>2023</v>
      </c>
      <c r="F68">
        <v>0</v>
      </c>
      <c r="G68">
        <v>2</v>
      </c>
      <c r="H68">
        <v>0</v>
      </c>
      <c r="I68">
        <v>1</v>
      </c>
      <c r="J68">
        <v>1</v>
      </c>
      <c r="K68" t="s">
        <v>703</v>
      </c>
      <c r="L68">
        <v>2030</v>
      </c>
      <c r="M68">
        <v>1</v>
      </c>
      <c r="N68" s="234" t="s">
        <v>704</v>
      </c>
      <c r="O68" t="s">
        <v>696</v>
      </c>
      <c r="P68" t="s">
        <v>697</v>
      </c>
      <c r="Q68" t="s">
        <v>705</v>
      </c>
      <c r="R68" t="s">
        <v>1575</v>
      </c>
      <c r="S68" t="s">
        <v>519</v>
      </c>
      <c r="T68">
        <v>2</v>
      </c>
      <c r="U68" t="s">
        <v>700</v>
      </c>
      <c r="V68" t="s">
        <v>701</v>
      </c>
      <c r="W68" t="s">
        <v>606</v>
      </c>
      <c r="X68" t="s">
        <v>617</v>
      </c>
      <c r="Y68">
        <v>12.3</v>
      </c>
      <c r="Z68" t="s">
        <v>614</v>
      </c>
      <c r="AA68" t="s">
        <v>702</v>
      </c>
      <c r="AB68" t="s">
        <v>618</v>
      </c>
    </row>
    <row r="69" spans="1:41" ht="240">
      <c r="A69" t="s">
        <v>598</v>
      </c>
      <c r="B69" t="s">
        <v>599</v>
      </c>
      <c r="C69" t="s">
        <v>608</v>
      </c>
      <c r="D69" t="s">
        <v>101</v>
      </c>
      <c r="E69">
        <v>2023</v>
      </c>
      <c r="F69">
        <v>0</v>
      </c>
      <c r="G69">
        <v>2</v>
      </c>
      <c r="H69">
        <v>0</v>
      </c>
      <c r="I69">
        <v>1</v>
      </c>
      <c r="J69">
        <v>1</v>
      </c>
      <c r="K69" t="s">
        <v>694</v>
      </c>
      <c r="L69">
        <v>2030</v>
      </c>
      <c r="M69">
        <v>1</v>
      </c>
      <c r="N69" s="234" t="s">
        <v>695</v>
      </c>
      <c r="O69" t="s">
        <v>696</v>
      </c>
      <c r="P69" t="s">
        <v>697</v>
      </c>
      <c r="Q69" t="s">
        <v>698</v>
      </c>
      <c r="R69" t="s">
        <v>1575</v>
      </c>
      <c r="S69" t="s">
        <v>519</v>
      </c>
      <c r="T69">
        <v>2</v>
      </c>
      <c r="U69" t="s">
        <v>700</v>
      </c>
      <c r="V69" t="s">
        <v>701</v>
      </c>
      <c r="W69" t="s">
        <v>606</v>
      </c>
      <c r="X69" t="s">
        <v>617</v>
      </c>
      <c r="Y69">
        <v>12.3</v>
      </c>
      <c r="Z69" t="s">
        <v>614</v>
      </c>
      <c r="AA69" t="s">
        <v>702</v>
      </c>
      <c r="AB69" t="s">
        <v>618</v>
      </c>
    </row>
    <row r="70" spans="1:41" ht="409.6">
      <c r="A70" t="s">
        <v>598</v>
      </c>
      <c r="B70" t="s">
        <v>599</v>
      </c>
      <c r="C70" t="s">
        <v>646</v>
      </c>
      <c r="D70" t="s">
        <v>110</v>
      </c>
      <c r="E70">
        <v>2022</v>
      </c>
      <c r="F70">
        <v>0</v>
      </c>
      <c r="G70">
        <v>2</v>
      </c>
      <c r="H70">
        <v>0</v>
      </c>
      <c r="I70">
        <v>1</v>
      </c>
      <c r="J70">
        <v>1</v>
      </c>
      <c r="K70" s="234" t="s">
        <v>685</v>
      </c>
      <c r="L70">
        <v>2030</v>
      </c>
      <c r="M70">
        <v>1</v>
      </c>
      <c r="N70" t="s">
        <v>686</v>
      </c>
      <c r="O70" t="s">
        <v>636</v>
      </c>
      <c r="R70" t="s">
        <v>687</v>
      </c>
      <c r="S70" t="s">
        <v>303</v>
      </c>
      <c r="T70">
        <v>2</v>
      </c>
      <c r="U70" t="s">
        <v>331</v>
      </c>
      <c r="W70" t="s">
        <v>640</v>
      </c>
      <c r="X70" t="s">
        <v>623</v>
      </c>
      <c r="Y70">
        <v>12.5</v>
      </c>
      <c r="Z70" t="s">
        <v>614</v>
      </c>
      <c r="AO70" t="s">
        <v>309</v>
      </c>
    </row>
    <row r="71" spans="1:41">
      <c r="A71" t="s">
        <v>598</v>
      </c>
      <c r="B71" t="s">
        <v>599</v>
      </c>
      <c r="C71" t="s">
        <v>646</v>
      </c>
      <c r="D71" t="s">
        <v>110</v>
      </c>
      <c r="E71">
        <v>2022</v>
      </c>
      <c r="F71">
        <v>0</v>
      </c>
      <c r="G71">
        <v>2</v>
      </c>
      <c r="H71">
        <v>0</v>
      </c>
      <c r="I71">
        <v>1</v>
      </c>
      <c r="J71">
        <v>1</v>
      </c>
      <c r="K71" t="s">
        <v>680</v>
      </c>
      <c r="L71">
        <v>2025</v>
      </c>
      <c r="M71">
        <v>1</v>
      </c>
      <c r="O71" t="s">
        <v>636</v>
      </c>
      <c r="P71" t="s">
        <v>681</v>
      </c>
      <c r="Q71" t="s">
        <v>682</v>
      </c>
      <c r="R71" t="s">
        <v>1576</v>
      </c>
      <c r="S71" t="s">
        <v>363</v>
      </c>
      <c r="T71">
        <v>2</v>
      </c>
      <c r="U71" t="s">
        <v>331</v>
      </c>
      <c r="W71" t="s">
        <v>640</v>
      </c>
      <c r="Y71">
        <v>12.5</v>
      </c>
      <c r="Z71" t="s">
        <v>614</v>
      </c>
      <c r="AA71" t="s">
        <v>197</v>
      </c>
      <c r="AB71" t="s">
        <v>684</v>
      </c>
      <c r="AO71" t="s">
        <v>309</v>
      </c>
    </row>
    <row r="72" spans="1:41">
      <c r="A72" t="s">
        <v>598</v>
      </c>
      <c r="B72" t="s">
        <v>599</v>
      </c>
      <c r="C72" t="s">
        <v>646</v>
      </c>
      <c r="D72" t="s">
        <v>110</v>
      </c>
      <c r="E72">
        <v>2022</v>
      </c>
      <c r="F72">
        <v>0</v>
      </c>
      <c r="G72">
        <v>2</v>
      </c>
      <c r="H72">
        <v>0</v>
      </c>
      <c r="I72">
        <v>1</v>
      </c>
      <c r="J72">
        <v>1</v>
      </c>
      <c r="K72" t="s">
        <v>671</v>
      </c>
      <c r="L72">
        <v>2030</v>
      </c>
      <c r="M72">
        <v>1</v>
      </c>
      <c r="O72" t="s">
        <v>648</v>
      </c>
      <c r="P72" t="s">
        <v>672</v>
      </c>
      <c r="Q72" t="s">
        <v>673</v>
      </c>
      <c r="R72" t="s">
        <v>1577</v>
      </c>
      <c r="S72" t="s">
        <v>363</v>
      </c>
      <c r="T72">
        <v>2</v>
      </c>
      <c r="U72" t="s">
        <v>331</v>
      </c>
      <c r="W72" t="s">
        <v>606</v>
      </c>
      <c r="X72" t="s">
        <v>623</v>
      </c>
      <c r="Y72">
        <v>12.5</v>
      </c>
      <c r="Z72" t="s">
        <v>614</v>
      </c>
      <c r="AA72" t="s">
        <v>197</v>
      </c>
      <c r="AB72" t="s">
        <v>675</v>
      </c>
      <c r="AO72" t="s">
        <v>309</v>
      </c>
    </row>
    <row r="73" spans="1:41">
      <c r="A73" t="s">
        <v>598</v>
      </c>
      <c r="B73" t="s">
        <v>599</v>
      </c>
      <c r="C73" t="s">
        <v>646</v>
      </c>
      <c r="D73" t="s">
        <v>110</v>
      </c>
      <c r="E73">
        <v>2022</v>
      </c>
      <c r="F73">
        <v>0</v>
      </c>
      <c r="G73">
        <v>2</v>
      </c>
      <c r="H73">
        <v>0</v>
      </c>
      <c r="I73">
        <v>1</v>
      </c>
      <c r="J73">
        <v>1</v>
      </c>
      <c r="K73" t="s">
        <v>667</v>
      </c>
      <c r="L73">
        <v>2030</v>
      </c>
      <c r="M73">
        <v>1</v>
      </c>
      <c r="O73" t="s">
        <v>648</v>
      </c>
      <c r="P73" t="s">
        <v>668</v>
      </c>
      <c r="Q73" t="s">
        <v>669</v>
      </c>
      <c r="R73" t="s">
        <v>1578</v>
      </c>
      <c r="S73" t="s">
        <v>519</v>
      </c>
      <c r="T73">
        <v>2</v>
      </c>
      <c r="U73" t="s">
        <v>331</v>
      </c>
      <c r="W73" t="s">
        <v>640</v>
      </c>
      <c r="X73" t="s">
        <v>623</v>
      </c>
      <c r="Y73">
        <v>12.5</v>
      </c>
      <c r="Z73" t="s">
        <v>614</v>
      </c>
      <c r="AO73" t="s">
        <v>309</v>
      </c>
    </row>
    <row r="74" spans="1:41">
      <c r="A74" t="s">
        <v>598</v>
      </c>
      <c r="B74" t="s">
        <v>599</v>
      </c>
      <c r="C74" t="s">
        <v>634</v>
      </c>
      <c r="D74" t="s">
        <v>102</v>
      </c>
      <c r="E74">
        <v>2019</v>
      </c>
      <c r="F74">
        <v>1</v>
      </c>
      <c r="G74">
        <v>3</v>
      </c>
      <c r="H74">
        <v>1</v>
      </c>
      <c r="J74">
        <v>1</v>
      </c>
      <c r="K74" t="s">
        <v>641</v>
      </c>
      <c r="L74">
        <v>2030</v>
      </c>
      <c r="M74">
        <v>1</v>
      </c>
      <c r="O74" t="s">
        <v>636</v>
      </c>
      <c r="P74" t="s">
        <v>642</v>
      </c>
      <c r="Q74" t="s">
        <v>643</v>
      </c>
      <c r="R74" t="s">
        <v>1579</v>
      </c>
      <c r="S74" t="s">
        <v>303</v>
      </c>
      <c r="T74">
        <v>2</v>
      </c>
      <c r="U74" t="s">
        <v>331</v>
      </c>
      <c r="W74" t="s">
        <v>640</v>
      </c>
      <c r="X74" t="s">
        <v>623</v>
      </c>
      <c r="Y74">
        <v>12.5</v>
      </c>
      <c r="Z74" t="s">
        <v>614</v>
      </c>
      <c r="AO74" t="s">
        <v>309</v>
      </c>
    </row>
    <row r="75" spans="1:41">
      <c r="A75" t="s">
        <v>598</v>
      </c>
      <c r="B75" t="s">
        <v>599</v>
      </c>
      <c r="C75" t="s">
        <v>634</v>
      </c>
      <c r="D75" t="s">
        <v>102</v>
      </c>
      <c r="E75">
        <v>2019</v>
      </c>
      <c r="F75">
        <v>1</v>
      </c>
      <c r="G75">
        <v>3</v>
      </c>
      <c r="H75">
        <v>1</v>
      </c>
      <c r="J75">
        <v>1</v>
      </c>
      <c r="K75" t="s">
        <v>635</v>
      </c>
      <c r="L75">
        <v>2029</v>
      </c>
      <c r="M75">
        <v>1</v>
      </c>
      <c r="O75" t="s">
        <v>636</v>
      </c>
      <c r="P75" t="s">
        <v>637</v>
      </c>
      <c r="Q75" t="s">
        <v>638</v>
      </c>
      <c r="R75" t="s">
        <v>1580</v>
      </c>
      <c r="S75" t="s">
        <v>363</v>
      </c>
      <c r="T75">
        <v>2</v>
      </c>
      <c r="U75" t="s">
        <v>331</v>
      </c>
      <c r="W75" t="s">
        <v>640</v>
      </c>
      <c r="X75" t="s">
        <v>623</v>
      </c>
      <c r="Y75">
        <v>11.6</v>
      </c>
      <c r="Z75" t="s">
        <v>607</v>
      </c>
      <c r="AO75" t="s">
        <v>309</v>
      </c>
    </row>
    <row r="76" spans="1:41">
      <c r="A76" t="s">
        <v>598</v>
      </c>
      <c r="B76" t="s">
        <v>599</v>
      </c>
      <c r="C76" t="s">
        <v>608</v>
      </c>
      <c r="D76" t="s">
        <v>102</v>
      </c>
      <c r="E76">
        <v>2018</v>
      </c>
      <c r="F76">
        <v>1</v>
      </c>
      <c r="G76">
        <v>3</v>
      </c>
      <c r="H76">
        <v>1</v>
      </c>
      <c r="J76">
        <v>1</v>
      </c>
      <c r="K76" t="s">
        <v>619</v>
      </c>
      <c r="L76">
        <v>2025</v>
      </c>
      <c r="M76">
        <v>1</v>
      </c>
      <c r="O76" t="s">
        <v>602</v>
      </c>
      <c r="P76" t="s">
        <v>620</v>
      </c>
      <c r="Q76" t="s">
        <v>621</v>
      </c>
      <c r="R76" t="s">
        <v>1581</v>
      </c>
      <c r="S76" t="s">
        <v>303</v>
      </c>
      <c r="T76">
        <v>2</v>
      </c>
      <c r="U76" t="s">
        <v>331</v>
      </c>
      <c r="W76" t="s">
        <v>623</v>
      </c>
      <c r="X76" t="s">
        <v>606</v>
      </c>
      <c r="Y76">
        <v>11.6</v>
      </c>
      <c r="Z76" t="s">
        <v>607</v>
      </c>
      <c r="AA76" t="s">
        <v>197</v>
      </c>
      <c r="AB76" t="s">
        <v>624</v>
      </c>
      <c r="AO76" t="s">
        <v>309</v>
      </c>
    </row>
    <row r="77" spans="1:41" ht="409.6">
      <c r="A77" t="s">
        <v>598</v>
      </c>
      <c r="B77" t="s">
        <v>706</v>
      </c>
      <c r="C77" t="s">
        <v>707</v>
      </c>
      <c r="D77" t="s">
        <v>298</v>
      </c>
      <c r="E77">
        <v>2023</v>
      </c>
      <c r="F77">
        <v>1</v>
      </c>
      <c r="G77">
        <v>3</v>
      </c>
      <c r="H77">
        <v>1</v>
      </c>
      <c r="J77">
        <v>1</v>
      </c>
      <c r="K77" s="234" t="s">
        <v>717</v>
      </c>
      <c r="L77">
        <v>2030</v>
      </c>
      <c r="M77">
        <v>1</v>
      </c>
      <c r="N77" t="s">
        <v>718</v>
      </c>
      <c r="O77" t="s">
        <v>709</v>
      </c>
      <c r="R77" s="234" t="s">
        <v>1582</v>
      </c>
      <c r="T77">
        <v>3</v>
      </c>
      <c r="U77" t="s">
        <v>331</v>
      </c>
      <c r="W77" t="s">
        <v>711</v>
      </c>
      <c r="X77" t="s">
        <v>623</v>
      </c>
      <c r="Y77">
        <v>12.5</v>
      </c>
      <c r="Z77" t="s">
        <v>614</v>
      </c>
      <c r="AO77" t="s">
        <v>309</v>
      </c>
    </row>
    <row r="78" spans="1:41" ht="409.6">
      <c r="A78" t="s">
        <v>598</v>
      </c>
      <c r="B78" t="s">
        <v>706</v>
      </c>
      <c r="C78" t="s">
        <v>707</v>
      </c>
      <c r="D78" t="s">
        <v>298</v>
      </c>
      <c r="E78">
        <v>2023</v>
      </c>
      <c r="F78">
        <v>1</v>
      </c>
      <c r="G78">
        <v>3</v>
      </c>
      <c r="H78">
        <v>1</v>
      </c>
      <c r="J78">
        <v>1</v>
      </c>
      <c r="K78" s="234" t="s">
        <v>712</v>
      </c>
      <c r="L78">
        <v>2027</v>
      </c>
      <c r="M78">
        <v>1</v>
      </c>
      <c r="N78" t="s">
        <v>713</v>
      </c>
      <c r="O78" t="s">
        <v>709</v>
      </c>
      <c r="R78" t="s">
        <v>1583</v>
      </c>
      <c r="T78">
        <v>3</v>
      </c>
      <c r="U78" t="s">
        <v>331</v>
      </c>
      <c r="W78" t="s">
        <v>711</v>
      </c>
      <c r="X78" t="s">
        <v>623</v>
      </c>
      <c r="Y78">
        <v>12.5</v>
      </c>
      <c r="Z78" t="s">
        <v>614</v>
      </c>
    </row>
    <row r="79" spans="1:41">
      <c r="A79" t="s">
        <v>598</v>
      </c>
      <c r="B79" t="s">
        <v>599</v>
      </c>
      <c r="C79" t="s">
        <v>646</v>
      </c>
      <c r="D79" t="s">
        <v>110</v>
      </c>
      <c r="E79">
        <v>2022</v>
      </c>
      <c r="F79">
        <v>0</v>
      </c>
      <c r="G79">
        <v>2</v>
      </c>
      <c r="H79">
        <v>0</v>
      </c>
      <c r="I79">
        <v>1</v>
      </c>
      <c r="J79">
        <v>1</v>
      </c>
      <c r="K79" t="s">
        <v>664</v>
      </c>
      <c r="L79">
        <v>2030</v>
      </c>
      <c r="M79">
        <v>1</v>
      </c>
      <c r="O79" t="s">
        <v>648</v>
      </c>
      <c r="P79" t="s">
        <v>665</v>
      </c>
      <c r="Q79" t="s">
        <v>643</v>
      </c>
      <c r="R79" t="s">
        <v>1584</v>
      </c>
      <c r="S79" t="s">
        <v>363</v>
      </c>
      <c r="T79">
        <v>3</v>
      </c>
      <c r="U79" t="s">
        <v>331</v>
      </c>
      <c r="W79" t="s">
        <v>623</v>
      </c>
      <c r="X79" t="s">
        <v>606</v>
      </c>
      <c r="Y79">
        <v>12.5</v>
      </c>
      <c r="Z79" t="s">
        <v>614</v>
      </c>
      <c r="AO79" t="s">
        <v>309</v>
      </c>
    </row>
    <row r="80" spans="1:41">
      <c r="A80" t="s">
        <v>598</v>
      </c>
      <c r="B80" t="s">
        <v>599</v>
      </c>
      <c r="C80" t="s">
        <v>646</v>
      </c>
      <c r="D80" t="s">
        <v>110</v>
      </c>
      <c r="E80">
        <v>2022</v>
      </c>
      <c r="F80">
        <v>0</v>
      </c>
      <c r="G80">
        <v>2</v>
      </c>
      <c r="H80">
        <v>0</v>
      </c>
      <c r="I80">
        <v>1</v>
      </c>
      <c r="J80">
        <v>1</v>
      </c>
      <c r="K80" t="s">
        <v>660</v>
      </c>
      <c r="L80">
        <v>2030</v>
      </c>
      <c r="M80">
        <v>1</v>
      </c>
      <c r="O80" t="s">
        <v>648</v>
      </c>
      <c r="P80" t="s">
        <v>661</v>
      </c>
      <c r="Q80" t="s">
        <v>662</v>
      </c>
      <c r="R80" t="s">
        <v>1585</v>
      </c>
      <c r="S80" t="s">
        <v>363</v>
      </c>
      <c r="T80">
        <v>3</v>
      </c>
      <c r="U80" t="s">
        <v>331</v>
      </c>
      <c r="W80" t="s">
        <v>623</v>
      </c>
      <c r="X80" t="s">
        <v>606</v>
      </c>
      <c r="Y80">
        <v>12.5</v>
      </c>
      <c r="Z80" t="s">
        <v>614</v>
      </c>
      <c r="AO80" t="s">
        <v>309</v>
      </c>
    </row>
    <row r="81" spans="1:41">
      <c r="A81" t="s">
        <v>598</v>
      </c>
      <c r="B81" t="s">
        <v>599</v>
      </c>
      <c r="C81" t="s">
        <v>646</v>
      </c>
      <c r="D81" t="s">
        <v>110</v>
      </c>
      <c r="E81">
        <v>2022</v>
      </c>
      <c r="F81">
        <v>0</v>
      </c>
      <c r="G81">
        <v>2</v>
      </c>
      <c r="H81">
        <v>0</v>
      </c>
      <c r="I81">
        <v>1</v>
      </c>
      <c r="J81">
        <v>1</v>
      </c>
      <c r="K81" t="s">
        <v>656</v>
      </c>
      <c r="L81">
        <v>2030</v>
      </c>
      <c r="M81">
        <v>1</v>
      </c>
      <c r="O81" t="s">
        <v>648</v>
      </c>
      <c r="P81" t="s">
        <v>657</v>
      </c>
      <c r="Q81" t="s">
        <v>658</v>
      </c>
      <c r="R81" t="s">
        <v>1586</v>
      </c>
      <c r="S81" t="s">
        <v>363</v>
      </c>
      <c r="T81">
        <v>3</v>
      </c>
      <c r="U81" t="s">
        <v>331</v>
      </c>
      <c r="W81" t="s">
        <v>623</v>
      </c>
      <c r="X81" t="s">
        <v>606</v>
      </c>
      <c r="Y81">
        <v>12.5</v>
      </c>
      <c r="Z81" t="s">
        <v>614</v>
      </c>
      <c r="AO81" t="s">
        <v>309</v>
      </c>
    </row>
    <row r="82" spans="1:41">
      <c r="A82" t="s">
        <v>598</v>
      </c>
      <c r="B82" t="s">
        <v>599</v>
      </c>
      <c r="C82" t="s">
        <v>646</v>
      </c>
      <c r="D82" t="s">
        <v>110</v>
      </c>
      <c r="E82">
        <v>2022</v>
      </c>
      <c r="F82">
        <v>0</v>
      </c>
      <c r="G82">
        <v>2</v>
      </c>
      <c r="H82">
        <v>0</v>
      </c>
      <c r="I82">
        <v>1</v>
      </c>
      <c r="J82">
        <v>1</v>
      </c>
      <c r="K82" t="s">
        <v>652</v>
      </c>
      <c r="L82">
        <v>2030</v>
      </c>
      <c r="M82">
        <v>1</v>
      </c>
      <c r="O82" t="s">
        <v>648</v>
      </c>
      <c r="P82" t="s">
        <v>653</v>
      </c>
      <c r="Q82" t="s">
        <v>654</v>
      </c>
      <c r="R82" t="s">
        <v>1587</v>
      </c>
      <c r="S82" t="s">
        <v>363</v>
      </c>
      <c r="T82">
        <v>3</v>
      </c>
      <c r="U82" t="s">
        <v>331</v>
      </c>
      <c r="W82" t="s">
        <v>623</v>
      </c>
      <c r="X82" t="s">
        <v>606</v>
      </c>
      <c r="Y82">
        <v>12.5</v>
      </c>
      <c r="Z82" t="s">
        <v>614</v>
      </c>
      <c r="AO82" t="s">
        <v>309</v>
      </c>
    </row>
    <row r="83" spans="1:41">
      <c r="A83" t="s">
        <v>598</v>
      </c>
      <c r="B83" t="s">
        <v>599</v>
      </c>
      <c r="C83" t="s">
        <v>646</v>
      </c>
      <c r="D83" t="s">
        <v>110</v>
      </c>
      <c r="E83">
        <v>2022</v>
      </c>
      <c r="F83">
        <v>0</v>
      </c>
      <c r="G83">
        <v>2</v>
      </c>
      <c r="H83">
        <v>0</v>
      </c>
      <c r="I83">
        <v>1</v>
      </c>
      <c r="J83">
        <v>1</v>
      </c>
      <c r="K83" t="s">
        <v>647</v>
      </c>
      <c r="L83">
        <v>2030</v>
      </c>
      <c r="M83">
        <v>1</v>
      </c>
      <c r="O83" t="s">
        <v>648</v>
      </c>
      <c r="P83" t="s">
        <v>649</v>
      </c>
      <c r="Q83" t="s">
        <v>650</v>
      </c>
      <c r="R83" t="s">
        <v>1588</v>
      </c>
      <c r="S83" t="s">
        <v>363</v>
      </c>
      <c r="T83">
        <v>3</v>
      </c>
      <c r="U83" t="s">
        <v>331</v>
      </c>
      <c r="W83" t="s">
        <v>623</v>
      </c>
      <c r="X83" t="s">
        <v>606</v>
      </c>
      <c r="Y83">
        <v>12.5</v>
      </c>
      <c r="Z83" t="s">
        <v>614</v>
      </c>
      <c r="AO83" t="s">
        <v>309</v>
      </c>
    </row>
    <row r="84" spans="1:41" ht="96">
      <c r="A84" t="s">
        <v>598</v>
      </c>
      <c r="B84" t="s">
        <v>599</v>
      </c>
      <c r="C84" t="s">
        <v>608</v>
      </c>
      <c r="D84" t="s">
        <v>102</v>
      </c>
      <c r="E84">
        <v>2018</v>
      </c>
      <c r="F84">
        <v>1</v>
      </c>
      <c r="G84">
        <v>3</v>
      </c>
      <c r="H84">
        <v>1</v>
      </c>
      <c r="J84">
        <v>1</v>
      </c>
      <c r="K84" t="s">
        <v>609</v>
      </c>
      <c r="L84">
        <v>2025</v>
      </c>
      <c r="M84">
        <v>1</v>
      </c>
      <c r="O84" t="s">
        <v>610</v>
      </c>
      <c r="P84" t="s">
        <v>611</v>
      </c>
      <c r="Q84" t="s">
        <v>612</v>
      </c>
      <c r="R84" s="234" t="s">
        <v>1589</v>
      </c>
      <c r="S84" t="s">
        <v>440</v>
      </c>
      <c r="T84">
        <v>3</v>
      </c>
      <c r="U84" t="s">
        <v>331</v>
      </c>
      <c r="W84" t="s">
        <v>606</v>
      </c>
      <c r="Y84">
        <v>12.5</v>
      </c>
      <c r="Z84" t="s">
        <v>614</v>
      </c>
      <c r="AO84" t="s">
        <v>309</v>
      </c>
    </row>
    <row r="85" spans="1:41">
      <c r="A85" t="s">
        <v>598</v>
      </c>
      <c r="B85" t="s">
        <v>740</v>
      </c>
      <c r="C85" t="s">
        <v>742</v>
      </c>
      <c r="D85" t="s">
        <v>110</v>
      </c>
      <c r="E85">
        <v>2023</v>
      </c>
      <c r="F85">
        <v>0</v>
      </c>
      <c r="G85">
        <v>2</v>
      </c>
      <c r="H85">
        <v>0</v>
      </c>
      <c r="I85">
        <v>1</v>
      </c>
      <c r="J85">
        <v>1</v>
      </c>
      <c r="K85" t="s">
        <v>743</v>
      </c>
      <c r="L85">
        <v>2040</v>
      </c>
      <c r="M85">
        <v>1</v>
      </c>
      <c r="O85" t="s">
        <v>744</v>
      </c>
      <c r="U85" t="s">
        <v>331</v>
      </c>
      <c r="W85" t="s">
        <v>401</v>
      </c>
      <c r="Y85">
        <v>12.2</v>
      </c>
      <c r="Z85" t="s">
        <v>614</v>
      </c>
    </row>
    <row r="86" spans="1:41">
      <c r="A86" t="s">
        <v>1023</v>
      </c>
      <c r="B86" t="s">
        <v>1135</v>
      </c>
      <c r="C86" t="s">
        <v>1136</v>
      </c>
      <c r="D86" t="s">
        <v>101</v>
      </c>
      <c r="E86">
        <v>2023</v>
      </c>
      <c r="F86">
        <v>0</v>
      </c>
      <c r="G86">
        <v>2</v>
      </c>
      <c r="I86">
        <v>1</v>
      </c>
      <c r="J86">
        <v>1</v>
      </c>
      <c r="K86" t="s">
        <v>1138</v>
      </c>
      <c r="M86">
        <v>1</v>
      </c>
      <c r="N86" t="s">
        <v>1590</v>
      </c>
      <c r="O86" t="s">
        <v>1527</v>
      </c>
      <c r="R86" t="s">
        <v>1591</v>
      </c>
      <c r="T86">
        <v>0</v>
      </c>
      <c r="Y86">
        <v>9.1</v>
      </c>
      <c r="Z86" t="s">
        <v>402</v>
      </c>
    </row>
    <row r="87" spans="1:41">
      <c r="A87" t="s">
        <v>1023</v>
      </c>
      <c r="B87" t="s">
        <v>1195</v>
      </c>
      <c r="C87" t="s">
        <v>1127</v>
      </c>
      <c r="D87" t="s">
        <v>321</v>
      </c>
      <c r="E87">
        <v>2020</v>
      </c>
      <c r="F87">
        <v>0</v>
      </c>
      <c r="G87">
        <v>1</v>
      </c>
      <c r="H87">
        <v>0</v>
      </c>
      <c r="I87">
        <v>0</v>
      </c>
      <c r="J87">
        <v>1</v>
      </c>
      <c r="K87" t="s">
        <v>1211</v>
      </c>
      <c r="L87">
        <v>2030</v>
      </c>
      <c r="M87">
        <v>1</v>
      </c>
      <c r="N87" t="s">
        <v>1592</v>
      </c>
      <c r="O87" t="s">
        <v>1527</v>
      </c>
      <c r="R87" t="s">
        <v>1593</v>
      </c>
      <c r="T87">
        <v>0</v>
      </c>
      <c r="U87" t="s">
        <v>1594</v>
      </c>
      <c r="V87" t="s">
        <v>1595</v>
      </c>
      <c r="W87" t="s">
        <v>564</v>
      </c>
      <c r="Y87">
        <v>9.1</v>
      </c>
      <c r="Z87" t="s">
        <v>402</v>
      </c>
      <c r="AA87" t="s">
        <v>194</v>
      </c>
      <c r="AB87" t="s">
        <v>1212</v>
      </c>
      <c r="AI87" t="s">
        <v>309</v>
      </c>
    </row>
    <row r="88" spans="1:41">
      <c r="A88" t="s">
        <v>1023</v>
      </c>
      <c r="B88" t="s">
        <v>1135</v>
      </c>
      <c r="C88" t="s">
        <v>1127</v>
      </c>
      <c r="D88" t="s">
        <v>321</v>
      </c>
      <c r="E88">
        <v>2020</v>
      </c>
      <c r="F88">
        <v>0</v>
      </c>
      <c r="G88">
        <v>1</v>
      </c>
      <c r="H88">
        <v>0</v>
      </c>
      <c r="I88">
        <v>0</v>
      </c>
      <c r="J88">
        <v>1</v>
      </c>
      <c r="K88" t="s">
        <v>1238</v>
      </c>
      <c r="L88">
        <v>2050</v>
      </c>
      <c r="M88">
        <v>1</v>
      </c>
      <c r="N88" t="s">
        <v>1596</v>
      </c>
      <c r="O88" t="s">
        <v>1527</v>
      </c>
      <c r="R88" t="s">
        <v>1597</v>
      </c>
      <c r="T88">
        <v>0</v>
      </c>
      <c r="W88" t="s">
        <v>564</v>
      </c>
      <c r="Y88">
        <v>13.2</v>
      </c>
      <c r="Z88" t="s">
        <v>307</v>
      </c>
      <c r="AI88" t="s">
        <v>309</v>
      </c>
    </row>
    <row r="89" spans="1:41" ht="409.6">
      <c r="A89" t="s">
        <v>1023</v>
      </c>
      <c r="B89" t="s">
        <v>1109</v>
      </c>
      <c r="C89" t="s">
        <v>1110</v>
      </c>
      <c r="D89" t="s">
        <v>298</v>
      </c>
      <c r="E89">
        <v>2023</v>
      </c>
      <c r="F89">
        <v>1</v>
      </c>
      <c r="G89">
        <v>3</v>
      </c>
      <c r="H89">
        <v>1</v>
      </c>
      <c r="I89">
        <v>0</v>
      </c>
      <c r="J89">
        <v>1</v>
      </c>
      <c r="K89" s="234" t="s">
        <v>1112</v>
      </c>
      <c r="L89">
        <v>2050</v>
      </c>
      <c r="M89">
        <v>1</v>
      </c>
      <c r="N89" t="s">
        <v>1598</v>
      </c>
      <c r="O89" t="s">
        <v>1541</v>
      </c>
      <c r="R89" t="s">
        <v>1599</v>
      </c>
      <c r="S89" t="s">
        <v>1113</v>
      </c>
      <c r="T89">
        <v>1</v>
      </c>
      <c r="Y89">
        <v>13.2</v>
      </c>
      <c r="Z89" t="s">
        <v>307</v>
      </c>
    </row>
    <row r="90" spans="1:41" ht="96">
      <c r="A90" t="s">
        <v>1023</v>
      </c>
      <c r="B90" t="s">
        <v>1109</v>
      </c>
      <c r="C90" t="s">
        <v>1110</v>
      </c>
      <c r="D90" t="s">
        <v>298</v>
      </c>
      <c r="E90">
        <v>2023</v>
      </c>
      <c r="F90">
        <v>1</v>
      </c>
      <c r="G90">
        <v>3</v>
      </c>
      <c r="H90">
        <v>1</v>
      </c>
      <c r="I90">
        <v>0</v>
      </c>
      <c r="J90">
        <v>1</v>
      </c>
      <c r="K90" t="s">
        <v>1115</v>
      </c>
      <c r="L90">
        <v>2034</v>
      </c>
      <c r="M90">
        <v>1</v>
      </c>
      <c r="N90" s="234" t="s">
        <v>1600</v>
      </c>
      <c r="O90" t="s">
        <v>1541</v>
      </c>
      <c r="R90" t="s">
        <v>1601</v>
      </c>
      <c r="S90" t="s">
        <v>1113</v>
      </c>
      <c r="T90">
        <v>1</v>
      </c>
      <c r="Y90">
        <v>7.2</v>
      </c>
      <c r="Z90" t="s">
        <v>388</v>
      </c>
    </row>
    <row r="91" spans="1:41">
      <c r="A91" t="s">
        <v>1023</v>
      </c>
      <c r="C91" t="s">
        <v>1116</v>
      </c>
      <c r="D91" t="s">
        <v>110</v>
      </c>
      <c r="E91">
        <v>2021</v>
      </c>
      <c r="F91">
        <v>0</v>
      </c>
      <c r="G91">
        <v>2</v>
      </c>
      <c r="H91">
        <v>0</v>
      </c>
      <c r="I91">
        <v>1</v>
      </c>
      <c r="J91">
        <v>1</v>
      </c>
      <c r="K91" t="s">
        <v>1118</v>
      </c>
      <c r="L91">
        <v>2050</v>
      </c>
      <c r="M91">
        <v>1</v>
      </c>
      <c r="N91" t="s">
        <v>1598</v>
      </c>
      <c r="O91" t="s">
        <v>1541</v>
      </c>
      <c r="P91" t="s">
        <v>1602</v>
      </c>
      <c r="Q91" t="s">
        <v>1119</v>
      </c>
      <c r="R91" t="s">
        <v>1603</v>
      </c>
      <c r="S91" t="s">
        <v>1113</v>
      </c>
      <c r="T91">
        <v>1</v>
      </c>
      <c r="U91" t="s">
        <v>331</v>
      </c>
      <c r="W91" t="s">
        <v>564</v>
      </c>
      <c r="X91" t="s">
        <v>416</v>
      </c>
      <c r="Y91">
        <v>13.2</v>
      </c>
      <c r="Z91" t="s">
        <v>307</v>
      </c>
      <c r="AI91" t="s">
        <v>309</v>
      </c>
      <c r="AK91" t="s">
        <v>310</v>
      </c>
    </row>
    <row r="92" spans="1:41">
      <c r="A92" t="s">
        <v>1023</v>
      </c>
      <c r="C92" t="s">
        <v>1116</v>
      </c>
      <c r="D92" t="s">
        <v>110</v>
      </c>
      <c r="E92">
        <v>2021</v>
      </c>
      <c r="F92">
        <v>0</v>
      </c>
      <c r="G92">
        <v>2</v>
      </c>
      <c r="H92">
        <v>0</v>
      </c>
      <c r="I92">
        <v>1</v>
      </c>
      <c r="J92">
        <v>1</v>
      </c>
      <c r="K92" t="s">
        <v>1121</v>
      </c>
      <c r="L92">
        <v>2050</v>
      </c>
      <c r="M92">
        <v>1</v>
      </c>
      <c r="N92" t="s">
        <v>1598</v>
      </c>
      <c r="O92" t="s">
        <v>1541</v>
      </c>
      <c r="R92" t="s">
        <v>1601</v>
      </c>
      <c r="S92" t="s">
        <v>1113</v>
      </c>
      <c r="T92">
        <v>1</v>
      </c>
      <c r="U92" t="s">
        <v>331</v>
      </c>
      <c r="W92" t="s">
        <v>564</v>
      </c>
      <c r="Y92">
        <v>13.2</v>
      </c>
      <c r="Z92" t="s">
        <v>307</v>
      </c>
      <c r="AI92" t="s">
        <v>309</v>
      </c>
      <c r="AK92" t="s">
        <v>310</v>
      </c>
    </row>
    <row r="93" spans="1:41" ht="80">
      <c r="A93" t="s">
        <v>1023</v>
      </c>
      <c r="B93" t="s">
        <v>1135</v>
      </c>
      <c r="C93" t="s">
        <v>1110</v>
      </c>
      <c r="D93" t="s">
        <v>298</v>
      </c>
      <c r="E93">
        <v>2023</v>
      </c>
      <c r="F93">
        <v>0</v>
      </c>
      <c r="G93">
        <v>3</v>
      </c>
      <c r="H93">
        <v>1</v>
      </c>
      <c r="I93">
        <v>0</v>
      </c>
      <c r="J93">
        <v>1</v>
      </c>
      <c r="K93" t="s">
        <v>1140</v>
      </c>
      <c r="L93">
        <v>2050</v>
      </c>
      <c r="M93">
        <v>1</v>
      </c>
      <c r="N93" t="s">
        <v>1598</v>
      </c>
      <c r="O93" t="s">
        <v>1604</v>
      </c>
      <c r="Q93" s="234" t="s">
        <v>1141</v>
      </c>
      <c r="R93" t="s">
        <v>1605</v>
      </c>
      <c r="T93">
        <v>1</v>
      </c>
      <c r="U93" t="s">
        <v>1606</v>
      </c>
      <c r="V93" t="s">
        <v>1607</v>
      </c>
      <c r="W93" t="s">
        <v>564</v>
      </c>
      <c r="X93" t="s">
        <v>416</v>
      </c>
      <c r="Y93">
        <v>13.2</v>
      </c>
      <c r="Z93" t="s">
        <v>307</v>
      </c>
    </row>
    <row r="94" spans="1:41">
      <c r="A94" t="s">
        <v>1023</v>
      </c>
      <c r="B94" t="s">
        <v>1135</v>
      </c>
      <c r="C94" t="s">
        <v>1110</v>
      </c>
      <c r="D94" t="s">
        <v>110</v>
      </c>
      <c r="E94">
        <v>2023</v>
      </c>
      <c r="F94">
        <v>0</v>
      </c>
      <c r="G94">
        <v>2</v>
      </c>
      <c r="H94">
        <v>0</v>
      </c>
      <c r="I94">
        <v>1</v>
      </c>
      <c r="J94">
        <v>1</v>
      </c>
      <c r="K94" t="s">
        <v>1147</v>
      </c>
      <c r="L94">
        <v>2030</v>
      </c>
      <c r="M94">
        <v>1</v>
      </c>
      <c r="O94" t="s">
        <v>1541</v>
      </c>
      <c r="P94" t="s">
        <v>1608</v>
      </c>
      <c r="Q94" t="s">
        <v>1148</v>
      </c>
      <c r="R94" t="s">
        <v>1609</v>
      </c>
      <c r="S94" t="s">
        <v>1113</v>
      </c>
      <c r="T94">
        <v>1</v>
      </c>
      <c r="U94" t="s">
        <v>331</v>
      </c>
      <c r="W94" t="s">
        <v>564</v>
      </c>
      <c r="X94" t="s">
        <v>416</v>
      </c>
      <c r="Y94">
        <v>7.2</v>
      </c>
      <c r="Z94" t="s">
        <v>388</v>
      </c>
      <c r="AI94" t="s">
        <v>309</v>
      </c>
      <c r="AK94" t="s">
        <v>310</v>
      </c>
    </row>
    <row r="95" spans="1:41">
      <c r="A95" t="s">
        <v>1023</v>
      </c>
      <c r="B95" t="s">
        <v>1165</v>
      </c>
      <c r="C95" t="s">
        <v>1166</v>
      </c>
      <c r="D95" t="s">
        <v>1167</v>
      </c>
      <c r="E95">
        <v>2021</v>
      </c>
      <c r="F95">
        <v>0</v>
      </c>
      <c r="G95">
        <v>1</v>
      </c>
      <c r="H95">
        <v>0</v>
      </c>
      <c r="I95">
        <v>0</v>
      </c>
      <c r="J95">
        <v>1</v>
      </c>
      <c r="K95" t="s">
        <v>1173</v>
      </c>
      <c r="L95">
        <v>2030</v>
      </c>
      <c r="M95">
        <v>1</v>
      </c>
      <c r="O95" t="s">
        <v>407</v>
      </c>
      <c r="R95" t="s">
        <v>1610</v>
      </c>
      <c r="T95">
        <v>1</v>
      </c>
      <c r="W95" t="s">
        <v>451</v>
      </c>
      <c r="X95" t="s">
        <v>400</v>
      </c>
      <c r="Y95">
        <v>9.1</v>
      </c>
      <c r="Z95" t="s">
        <v>402</v>
      </c>
      <c r="AB95" t="s">
        <v>1174</v>
      </c>
      <c r="AE95" t="s">
        <v>309</v>
      </c>
      <c r="AF95" t="s">
        <v>310</v>
      </c>
    </row>
    <row r="96" spans="1:41" ht="409.6">
      <c r="A96" t="s">
        <v>1023</v>
      </c>
      <c r="C96" t="s">
        <v>396</v>
      </c>
      <c r="D96" t="s">
        <v>102</v>
      </c>
      <c r="E96">
        <v>2022</v>
      </c>
      <c r="F96">
        <v>1</v>
      </c>
      <c r="G96">
        <v>3</v>
      </c>
      <c r="H96">
        <v>1</v>
      </c>
      <c r="I96">
        <v>0</v>
      </c>
      <c r="J96">
        <v>1</v>
      </c>
      <c r="K96" s="234" t="s">
        <v>1025</v>
      </c>
      <c r="L96">
        <v>2030</v>
      </c>
      <c r="M96">
        <v>1</v>
      </c>
      <c r="R96" t="s">
        <v>1611</v>
      </c>
      <c r="T96">
        <v>2</v>
      </c>
      <c r="Y96">
        <v>7.2</v>
      </c>
      <c r="Z96" t="s">
        <v>388</v>
      </c>
    </row>
    <row r="97" spans="1:37" ht="409.6">
      <c r="A97" t="s">
        <v>1023</v>
      </c>
      <c r="C97" t="s">
        <v>1127</v>
      </c>
      <c r="D97" t="s">
        <v>321</v>
      </c>
      <c r="E97">
        <v>2020</v>
      </c>
      <c r="F97">
        <v>0</v>
      </c>
      <c r="G97">
        <v>1</v>
      </c>
      <c r="H97">
        <v>0</v>
      </c>
      <c r="I97">
        <v>0</v>
      </c>
      <c r="J97">
        <v>1</v>
      </c>
      <c r="K97" t="s">
        <v>1129</v>
      </c>
      <c r="L97">
        <v>2050</v>
      </c>
      <c r="M97">
        <v>1</v>
      </c>
      <c r="N97" t="s">
        <v>1612</v>
      </c>
      <c r="O97" t="s">
        <v>1613</v>
      </c>
      <c r="P97" t="s">
        <v>1614</v>
      </c>
      <c r="Q97" t="s">
        <v>1130</v>
      </c>
      <c r="R97" s="234" t="s">
        <v>1615</v>
      </c>
      <c r="S97" t="s">
        <v>303</v>
      </c>
      <c r="T97">
        <v>2</v>
      </c>
      <c r="U97" t="s">
        <v>331</v>
      </c>
      <c r="V97" t="s">
        <v>1616</v>
      </c>
      <c r="W97" t="s">
        <v>564</v>
      </c>
      <c r="X97" t="s">
        <v>315</v>
      </c>
      <c r="Y97">
        <v>13.2</v>
      </c>
      <c r="Z97" t="s">
        <v>307</v>
      </c>
      <c r="AA97" t="s">
        <v>190</v>
      </c>
      <c r="AB97" t="s">
        <v>1131</v>
      </c>
      <c r="AI97" t="s">
        <v>309</v>
      </c>
      <c r="AK97" t="s">
        <v>310</v>
      </c>
    </row>
    <row r="98" spans="1:37">
      <c r="A98" t="s">
        <v>1023</v>
      </c>
      <c r="B98" t="s">
        <v>1135</v>
      </c>
      <c r="C98" t="s">
        <v>1142</v>
      </c>
      <c r="D98" t="s">
        <v>110</v>
      </c>
      <c r="E98">
        <v>2023</v>
      </c>
      <c r="F98">
        <v>0</v>
      </c>
      <c r="G98">
        <v>2</v>
      </c>
      <c r="H98">
        <v>0</v>
      </c>
      <c r="I98">
        <v>1</v>
      </c>
      <c r="J98">
        <v>1</v>
      </c>
      <c r="K98" t="s">
        <v>1144</v>
      </c>
      <c r="L98">
        <v>2030</v>
      </c>
      <c r="M98">
        <v>1</v>
      </c>
      <c r="N98" t="s">
        <v>1598</v>
      </c>
      <c r="O98" t="s">
        <v>1617</v>
      </c>
      <c r="R98" t="s">
        <v>1618</v>
      </c>
      <c r="T98">
        <v>2</v>
      </c>
      <c r="U98" t="s">
        <v>1619</v>
      </c>
      <c r="V98" t="s">
        <v>1620</v>
      </c>
      <c r="W98" t="s">
        <v>564</v>
      </c>
      <c r="X98" t="s">
        <v>315</v>
      </c>
      <c r="Y98">
        <v>13.2</v>
      </c>
      <c r="Z98" t="s">
        <v>307</v>
      </c>
      <c r="AI98" t="s">
        <v>309</v>
      </c>
      <c r="AK98" t="s">
        <v>310</v>
      </c>
    </row>
    <row r="99" spans="1:37">
      <c r="A99" t="s">
        <v>1023</v>
      </c>
      <c r="B99" t="s">
        <v>1135</v>
      </c>
      <c r="C99" t="s">
        <v>1621</v>
      </c>
      <c r="D99" t="s">
        <v>298</v>
      </c>
      <c r="E99">
        <v>2023</v>
      </c>
      <c r="F99">
        <v>1</v>
      </c>
      <c r="G99">
        <v>3</v>
      </c>
      <c r="H99">
        <v>1</v>
      </c>
      <c r="J99">
        <v>1</v>
      </c>
      <c r="K99" t="s">
        <v>1622</v>
      </c>
      <c r="L99">
        <v>2025</v>
      </c>
      <c r="M99">
        <v>1</v>
      </c>
      <c r="N99" t="s">
        <v>1598</v>
      </c>
      <c r="O99" t="s">
        <v>1617</v>
      </c>
      <c r="P99" t="s">
        <v>1623</v>
      </c>
      <c r="Q99" t="s">
        <v>1624</v>
      </c>
      <c r="R99" t="s">
        <v>1625</v>
      </c>
      <c r="T99">
        <v>2</v>
      </c>
      <c r="W99" t="s">
        <v>564</v>
      </c>
      <c r="X99" t="s">
        <v>315</v>
      </c>
      <c r="Y99">
        <v>13.2</v>
      </c>
      <c r="Z99" t="s">
        <v>307</v>
      </c>
      <c r="AI99" t="s">
        <v>309</v>
      </c>
    </row>
    <row r="100" spans="1:37">
      <c r="A100" t="s">
        <v>1023</v>
      </c>
      <c r="B100" t="s">
        <v>1135</v>
      </c>
      <c r="C100" t="s">
        <v>1621</v>
      </c>
      <c r="D100" t="s">
        <v>298</v>
      </c>
      <c r="E100">
        <v>2023</v>
      </c>
      <c r="F100">
        <v>1</v>
      </c>
      <c r="G100">
        <v>3</v>
      </c>
      <c r="H100">
        <v>1</v>
      </c>
      <c r="J100">
        <v>1</v>
      </c>
      <c r="K100" t="s">
        <v>1622</v>
      </c>
      <c r="L100">
        <v>2025</v>
      </c>
      <c r="M100">
        <v>1</v>
      </c>
      <c r="N100" t="s">
        <v>1598</v>
      </c>
      <c r="O100" t="s">
        <v>1617</v>
      </c>
      <c r="P100" t="s">
        <v>1626</v>
      </c>
      <c r="Q100" t="s">
        <v>1627</v>
      </c>
      <c r="R100" t="s">
        <v>1628</v>
      </c>
      <c r="T100">
        <v>2</v>
      </c>
      <c r="W100" t="s">
        <v>564</v>
      </c>
      <c r="X100" t="s">
        <v>315</v>
      </c>
      <c r="Y100">
        <v>13.2</v>
      </c>
      <c r="Z100" t="s">
        <v>307</v>
      </c>
      <c r="AI100" t="s">
        <v>309</v>
      </c>
    </row>
    <row r="101" spans="1:37" ht="409.6">
      <c r="A101" t="s">
        <v>1023</v>
      </c>
      <c r="B101" t="s">
        <v>1135</v>
      </c>
      <c r="C101" t="s">
        <v>1621</v>
      </c>
      <c r="D101" t="s">
        <v>298</v>
      </c>
      <c r="E101">
        <v>2023</v>
      </c>
      <c r="F101">
        <v>1</v>
      </c>
      <c r="G101">
        <v>3</v>
      </c>
      <c r="H101">
        <v>1</v>
      </c>
      <c r="J101">
        <v>1</v>
      </c>
      <c r="K101" s="234" t="s">
        <v>1629</v>
      </c>
      <c r="L101">
        <v>2025</v>
      </c>
      <c r="M101">
        <v>1</v>
      </c>
      <c r="N101" t="s">
        <v>1598</v>
      </c>
      <c r="O101" t="s">
        <v>1617</v>
      </c>
      <c r="P101" t="s">
        <v>1630</v>
      </c>
      <c r="Q101" t="s">
        <v>1631</v>
      </c>
      <c r="R101" s="234" t="s">
        <v>1632</v>
      </c>
      <c r="S101" t="s">
        <v>519</v>
      </c>
      <c r="T101">
        <v>2</v>
      </c>
      <c r="W101" t="s">
        <v>564</v>
      </c>
      <c r="X101" t="s">
        <v>315</v>
      </c>
      <c r="Y101">
        <v>13.2</v>
      </c>
      <c r="Z101" t="s">
        <v>307</v>
      </c>
    </row>
    <row r="102" spans="1:37" ht="409.6">
      <c r="A102" t="s">
        <v>1023</v>
      </c>
      <c r="B102" t="s">
        <v>1135</v>
      </c>
      <c r="C102" t="s">
        <v>1621</v>
      </c>
      <c r="D102" t="s">
        <v>298</v>
      </c>
      <c r="E102">
        <v>2023</v>
      </c>
      <c r="F102">
        <v>1</v>
      </c>
      <c r="G102">
        <v>3</v>
      </c>
      <c r="H102">
        <v>1</v>
      </c>
      <c r="J102">
        <v>1</v>
      </c>
      <c r="K102" s="234" t="s">
        <v>1633</v>
      </c>
      <c r="L102">
        <v>2025</v>
      </c>
      <c r="M102">
        <v>1</v>
      </c>
      <c r="N102" t="s">
        <v>1598</v>
      </c>
      <c r="O102" t="s">
        <v>1617</v>
      </c>
      <c r="P102" t="s">
        <v>1634</v>
      </c>
      <c r="Q102" t="s">
        <v>1635</v>
      </c>
      <c r="R102" t="s">
        <v>1636</v>
      </c>
      <c r="S102" t="s">
        <v>519</v>
      </c>
      <c r="T102">
        <v>2</v>
      </c>
      <c r="W102" t="s">
        <v>564</v>
      </c>
      <c r="X102" t="s">
        <v>315</v>
      </c>
      <c r="Y102">
        <v>13.2</v>
      </c>
      <c r="Z102" t="s">
        <v>307</v>
      </c>
    </row>
    <row r="103" spans="1:37">
      <c r="A103" t="s">
        <v>1023</v>
      </c>
      <c r="B103" t="s">
        <v>1135</v>
      </c>
      <c r="C103" t="s">
        <v>1142</v>
      </c>
      <c r="D103" t="s">
        <v>110</v>
      </c>
      <c r="E103">
        <v>2023</v>
      </c>
      <c r="F103">
        <v>0</v>
      </c>
      <c r="G103">
        <v>2</v>
      </c>
      <c r="H103">
        <v>0</v>
      </c>
      <c r="I103">
        <v>1</v>
      </c>
      <c r="J103">
        <v>1</v>
      </c>
      <c r="K103" t="s">
        <v>1150</v>
      </c>
      <c r="L103">
        <v>2040</v>
      </c>
      <c r="M103">
        <v>1</v>
      </c>
      <c r="N103" t="s">
        <v>1598</v>
      </c>
      <c r="O103" t="s">
        <v>1617</v>
      </c>
      <c r="P103" t="s">
        <v>1637</v>
      </c>
      <c r="Q103" t="s">
        <v>1151</v>
      </c>
      <c r="R103" t="s">
        <v>1638</v>
      </c>
      <c r="T103">
        <v>2</v>
      </c>
      <c r="U103" t="s">
        <v>331</v>
      </c>
      <c r="W103" t="s">
        <v>564</v>
      </c>
      <c r="X103" t="s">
        <v>315</v>
      </c>
      <c r="Y103">
        <v>13.2</v>
      </c>
      <c r="Z103" t="s">
        <v>307</v>
      </c>
      <c r="AI103" t="s">
        <v>309</v>
      </c>
      <c r="AK103" t="s">
        <v>310</v>
      </c>
    </row>
    <row r="104" spans="1:37">
      <c r="A104" t="s">
        <v>1023</v>
      </c>
      <c r="B104" t="s">
        <v>1158</v>
      </c>
      <c r="C104" t="s">
        <v>1160</v>
      </c>
      <c r="D104" t="s">
        <v>321</v>
      </c>
      <c r="E104">
        <v>2020</v>
      </c>
      <c r="F104">
        <v>0</v>
      </c>
      <c r="G104">
        <v>1</v>
      </c>
      <c r="H104">
        <v>0</v>
      </c>
      <c r="I104">
        <v>0</v>
      </c>
      <c r="J104">
        <v>1</v>
      </c>
      <c r="K104" t="s">
        <v>1162</v>
      </c>
      <c r="L104">
        <v>2024</v>
      </c>
      <c r="M104">
        <v>1</v>
      </c>
      <c r="O104" t="s">
        <v>407</v>
      </c>
      <c r="R104" t="s">
        <v>1639</v>
      </c>
      <c r="T104">
        <v>2</v>
      </c>
      <c r="W104" t="s">
        <v>400</v>
      </c>
      <c r="Y104">
        <v>9.1</v>
      </c>
      <c r="Z104" t="s">
        <v>402</v>
      </c>
      <c r="AA104" t="s">
        <v>216</v>
      </c>
      <c r="AB104" t="s">
        <v>441</v>
      </c>
      <c r="AE104" t="s">
        <v>309</v>
      </c>
    </row>
    <row r="105" spans="1:37">
      <c r="A105" t="s">
        <v>1023</v>
      </c>
      <c r="B105" t="s">
        <v>1165</v>
      </c>
      <c r="C105" t="s">
        <v>1166</v>
      </c>
      <c r="D105" t="s">
        <v>1167</v>
      </c>
      <c r="E105">
        <v>2021</v>
      </c>
      <c r="F105">
        <v>0</v>
      </c>
      <c r="G105">
        <v>1</v>
      </c>
      <c r="H105">
        <v>0</v>
      </c>
      <c r="I105">
        <v>0</v>
      </c>
      <c r="J105">
        <v>1</v>
      </c>
      <c r="K105" t="s">
        <v>1169</v>
      </c>
      <c r="L105">
        <v>2030</v>
      </c>
      <c r="M105">
        <v>1</v>
      </c>
      <c r="O105" t="s">
        <v>1617</v>
      </c>
      <c r="Q105" t="s">
        <v>1170</v>
      </c>
      <c r="R105" t="s">
        <v>1640</v>
      </c>
      <c r="T105">
        <v>2</v>
      </c>
      <c r="W105" t="s">
        <v>451</v>
      </c>
      <c r="X105" t="s">
        <v>416</v>
      </c>
      <c r="Y105">
        <v>9.1</v>
      </c>
      <c r="Z105" t="s">
        <v>402</v>
      </c>
      <c r="AB105" t="s">
        <v>1171</v>
      </c>
      <c r="AE105" t="s">
        <v>309</v>
      </c>
    </row>
    <row r="106" spans="1:37">
      <c r="A106" t="s">
        <v>1023</v>
      </c>
      <c r="B106" t="s">
        <v>1165</v>
      </c>
      <c r="C106" t="s">
        <v>1177</v>
      </c>
      <c r="D106" t="s">
        <v>298</v>
      </c>
      <c r="E106">
        <v>2023</v>
      </c>
      <c r="F106">
        <v>1</v>
      </c>
      <c r="G106">
        <v>3</v>
      </c>
      <c r="H106">
        <v>1</v>
      </c>
      <c r="J106">
        <v>1</v>
      </c>
      <c r="K106" t="s">
        <v>1187</v>
      </c>
      <c r="L106">
        <v>2030</v>
      </c>
      <c r="M106">
        <v>1</v>
      </c>
      <c r="O106" t="s">
        <v>407</v>
      </c>
      <c r="R106" t="s">
        <v>1641</v>
      </c>
      <c r="T106">
        <v>2</v>
      </c>
      <c r="Y106">
        <v>9.1</v>
      </c>
      <c r="Z106" t="s">
        <v>402</v>
      </c>
    </row>
    <row r="107" spans="1:37">
      <c r="A107" t="s">
        <v>1023</v>
      </c>
      <c r="B107" t="s">
        <v>1165</v>
      </c>
      <c r="C107" t="s">
        <v>1177</v>
      </c>
      <c r="D107" t="s">
        <v>298</v>
      </c>
      <c r="E107">
        <v>2023</v>
      </c>
      <c r="F107">
        <v>1</v>
      </c>
      <c r="G107">
        <v>3</v>
      </c>
      <c r="H107">
        <v>1</v>
      </c>
      <c r="J107">
        <v>1</v>
      </c>
      <c r="K107" t="s">
        <v>1189</v>
      </c>
      <c r="L107">
        <v>2030</v>
      </c>
      <c r="M107">
        <v>1</v>
      </c>
      <c r="O107" t="s">
        <v>407</v>
      </c>
      <c r="R107" t="s">
        <v>1641</v>
      </c>
      <c r="T107">
        <v>2</v>
      </c>
      <c r="Y107">
        <v>9.1</v>
      </c>
      <c r="Z107" t="s">
        <v>402</v>
      </c>
    </row>
    <row r="108" spans="1:37">
      <c r="A108" t="s">
        <v>1023</v>
      </c>
      <c r="B108" t="s">
        <v>1195</v>
      </c>
      <c r="C108" t="s">
        <v>1127</v>
      </c>
      <c r="D108" t="s">
        <v>321</v>
      </c>
      <c r="E108">
        <v>2020</v>
      </c>
      <c r="F108">
        <v>0</v>
      </c>
      <c r="G108">
        <v>1</v>
      </c>
      <c r="H108">
        <v>0</v>
      </c>
      <c r="I108">
        <v>0</v>
      </c>
      <c r="J108">
        <v>1</v>
      </c>
      <c r="K108" t="s">
        <v>1199</v>
      </c>
      <c r="L108">
        <v>2030</v>
      </c>
      <c r="M108">
        <v>1</v>
      </c>
      <c r="O108" t="s">
        <v>1527</v>
      </c>
      <c r="Q108" t="s">
        <v>1200</v>
      </c>
      <c r="R108" t="s">
        <v>1642</v>
      </c>
      <c r="T108">
        <v>2</v>
      </c>
      <c r="W108" t="s">
        <v>564</v>
      </c>
      <c r="Y108">
        <v>9.1</v>
      </c>
      <c r="Z108" t="s">
        <v>402</v>
      </c>
      <c r="AA108" t="s">
        <v>199</v>
      </c>
      <c r="AB108" t="s">
        <v>1201</v>
      </c>
      <c r="AI108" t="s">
        <v>309</v>
      </c>
    </row>
    <row r="109" spans="1:37">
      <c r="A109" t="s">
        <v>1023</v>
      </c>
      <c r="B109" t="s">
        <v>1195</v>
      </c>
      <c r="C109" t="s">
        <v>1127</v>
      </c>
      <c r="D109" t="s">
        <v>321</v>
      </c>
      <c r="E109">
        <v>2020</v>
      </c>
      <c r="F109">
        <v>0</v>
      </c>
      <c r="G109">
        <v>1</v>
      </c>
      <c r="H109">
        <v>0</v>
      </c>
      <c r="I109">
        <v>0</v>
      </c>
      <c r="J109">
        <v>1</v>
      </c>
      <c r="K109" t="s">
        <v>1203</v>
      </c>
      <c r="L109">
        <v>2030</v>
      </c>
      <c r="M109">
        <v>1</v>
      </c>
      <c r="O109" t="s">
        <v>1527</v>
      </c>
      <c r="Q109" t="s">
        <v>1204</v>
      </c>
      <c r="R109" t="s">
        <v>1643</v>
      </c>
      <c r="T109">
        <v>2</v>
      </c>
      <c r="W109" t="s">
        <v>564</v>
      </c>
      <c r="Y109">
        <v>9.1</v>
      </c>
      <c r="Z109" t="s">
        <v>402</v>
      </c>
      <c r="AA109" t="s">
        <v>199</v>
      </c>
      <c r="AB109" t="s">
        <v>1205</v>
      </c>
      <c r="AI109" t="s">
        <v>309</v>
      </c>
    </row>
    <row r="110" spans="1:37">
      <c r="A110" t="s">
        <v>1023</v>
      </c>
      <c r="B110" t="s">
        <v>1195</v>
      </c>
      <c r="C110" t="s">
        <v>1127</v>
      </c>
      <c r="D110" t="s">
        <v>321</v>
      </c>
      <c r="E110">
        <v>2020</v>
      </c>
      <c r="F110">
        <v>0</v>
      </c>
      <c r="G110">
        <v>1</v>
      </c>
      <c r="H110">
        <v>0</v>
      </c>
      <c r="I110">
        <v>0</v>
      </c>
      <c r="J110">
        <v>1</v>
      </c>
      <c r="K110" t="s">
        <v>1207</v>
      </c>
      <c r="L110">
        <v>2030</v>
      </c>
      <c r="M110">
        <v>1</v>
      </c>
      <c r="O110" t="s">
        <v>1527</v>
      </c>
      <c r="Q110" t="s">
        <v>1208</v>
      </c>
      <c r="R110" t="s">
        <v>1644</v>
      </c>
      <c r="T110">
        <v>2</v>
      </c>
      <c r="W110" t="s">
        <v>564</v>
      </c>
      <c r="Y110">
        <v>9.1</v>
      </c>
      <c r="Z110" t="s">
        <v>402</v>
      </c>
      <c r="AA110" t="s">
        <v>199</v>
      </c>
      <c r="AB110" t="s">
        <v>1209</v>
      </c>
      <c r="AI110" t="s">
        <v>309</v>
      </c>
    </row>
    <row r="111" spans="1:37">
      <c r="A111" t="s">
        <v>1023</v>
      </c>
      <c r="C111" t="s">
        <v>396</v>
      </c>
      <c r="D111" t="s">
        <v>102</v>
      </c>
      <c r="E111">
        <v>2023</v>
      </c>
      <c r="F111">
        <v>1</v>
      </c>
      <c r="G111">
        <v>3</v>
      </c>
      <c r="H111">
        <v>1</v>
      </c>
      <c r="J111">
        <v>1</v>
      </c>
      <c r="K111" t="s">
        <v>1123</v>
      </c>
      <c r="L111">
        <v>2030</v>
      </c>
      <c r="M111">
        <v>1</v>
      </c>
      <c r="O111" t="s">
        <v>1541</v>
      </c>
      <c r="P111" t="s">
        <v>1645</v>
      </c>
      <c r="Q111" t="s">
        <v>1124</v>
      </c>
      <c r="R111" t="s">
        <v>1646</v>
      </c>
      <c r="S111" t="s">
        <v>1004</v>
      </c>
      <c r="T111">
        <v>3</v>
      </c>
      <c r="Y111">
        <v>7.2</v>
      </c>
      <c r="Z111" t="s">
        <v>388</v>
      </c>
    </row>
    <row r="112" spans="1:37" ht="409.6">
      <c r="A112" t="s">
        <v>1023</v>
      </c>
      <c r="B112" t="s">
        <v>1135</v>
      </c>
      <c r="C112" t="s">
        <v>1127</v>
      </c>
      <c r="D112" t="s">
        <v>321</v>
      </c>
      <c r="E112">
        <v>2020</v>
      </c>
      <c r="F112">
        <v>0</v>
      </c>
      <c r="G112">
        <v>1</v>
      </c>
      <c r="H112">
        <v>0</v>
      </c>
      <c r="I112">
        <v>0</v>
      </c>
      <c r="J112">
        <v>1</v>
      </c>
      <c r="K112" t="s">
        <v>1243</v>
      </c>
      <c r="L112">
        <v>2050</v>
      </c>
      <c r="M112">
        <v>1</v>
      </c>
      <c r="O112" t="s">
        <v>1527</v>
      </c>
      <c r="R112" s="234" t="s">
        <v>1647</v>
      </c>
      <c r="T112">
        <v>3</v>
      </c>
      <c r="W112" t="s">
        <v>564</v>
      </c>
      <c r="Y112">
        <v>3.6</v>
      </c>
      <c r="Z112" t="s">
        <v>1648</v>
      </c>
      <c r="AA112" t="s">
        <v>199</v>
      </c>
      <c r="AB112" t="s">
        <v>1244</v>
      </c>
      <c r="AI112" t="s">
        <v>309</v>
      </c>
    </row>
    <row r="113" spans="1:35">
      <c r="A113" t="s">
        <v>1023</v>
      </c>
      <c r="C113" t="s">
        <v>396</v>
      </c>
      <c r="D113" t="s">
        <v>102</v>
      </c>
      <c r="E113">
        <v>2023</v>
      </c>
      <c r="F113">
        <v>1</v>
      </c>
      <c r="G113">
        <v>3</v>
      </c>
      <c r="H113">
        <v>1</v>
      </c>
      <c r="J113">
        <v>1</v>
      </c>
      <c r="K113" t="s">
        <v>1126</v>
      </c>
      <c r="L113">
        <v>2030</v>
      </c>
      <c r="M113">
        <v>1</v>
      </c>
      <c r="N113" t="s">
        <v>1598</v>
      </c>
      <c r="O113" t="s">
        <v>1541</v>
      </c>
      <c r="Y113">
        <v>7.2</v>
      </c>
      <c r="Z113" t="s">
        <v>388</v>
      </c>
    </row>
    <row r="114" spans="1:35">
      <c r="A114" t="s">
        <v>1023</v>
      </c>
      <c r="C114" t="s">
        <v>591</v>
      </c>
      <c r="D114" t="s">
        <v>321</v>
      </c>
      <c r="E114">
        <v>2023</v>
      </c>
      <c r="F114">
        <v>0</v>
      </c>
      <c r="G114">
        <v>1</v>
      </c>
      <c r="H114">
        <v>0</v>
      </c>
      <c r="I114">
        <v>0</v>
      </c>
      <c r="J114">
        <v>1</v>
      </c>
      <c r="K114" t="s">
        <v>1133</v>
      </c>
      <c r="L114">
        <v>2030</v>
      </c>
      <c r="M114">
        <v>1</v>
      </c>
      <c r="O114" t="s">
        <v>593</v>
      </c>
      <c r="P114" t="s">
        <v>1649</v>
      </c>
      <c r="Q114" t="s">
        <v>1134</v>
      </c>
      <c r="W114" t="s">
        <v>594</v>
      </c>
      <c r="X114" t="s">
        <v>395</v>
      </c>
      <c r="Y114">
        <v>7.3</v>
      </c>
      <c r="Z114" t="s">
        <v>388</v>
      </c>
      <c r="AE114" t="s">
        <v>309</v>
      </c>
    </row>
    <row r="115" spans="1:35">
      <c r="A115" t="s">
        <v>1023</v>
      </c>
      <c r="B115" t="s">
        <v>1165</v>
      </c>
      <c r="C115" t="s">
        <v>1177</v>
      </c>
      <c r="D115" t="s">
        <v>298</v>
      </c>
      <c r="E115">
        <v>2023</v>
      </c>
      <c r="F115">
        <v>1</v>
      </c>
      <c r="G115">
        <v>3</v>
      </c>
      <c r="H115">
        <v>1</v>
      </c>
      <c r="J115">
        <v>1</v>
      </c>
      <c r="K115" t="s">
        <v>1179</v>
      </c>
      <c r="M115">
        <v>1</v>
      </c>
      <c r="O115" t="s">
        <v>1650</v>
      </c>
      <c r="W115" t="s">
        <v>451</v>
      </c>
      <c r="X115" t="s">
        <v>711</v>
      </c>
      <c r="Y115">
        <v>9.4</v>
      </c>
      <c r="Z115" t="s">
        <v>402</v>
      </c>
      <c r="AE115" t="s">
        <v>309</v>
      </c>
    </row>
    <row r="116" spans="1:35">
      <c r="A116" t="s">
        <v>1023</v>
      </c>
      <c r="B116" t="s">
        <v>1165</v>
      </c>
      <c r="C116" t="s">
        <v>1177</v>
      </c>
      <c r="D116" t="s">
        <v>298</v>
      </c>
      <c r="E116">
        <v>2023</v>
      </c>
      <c r="F116">
        <v>1</v>
      </c>
      <c r="G116">
        <v>3</v>
      </c>
      <c r="H116">
        <v>1</v>
      </c>
      <c r="J116">
        <v>1</v>
      </c>
      <c r="K116" t="s">
        <v>1651</v>
      </c>
      <c r="L116">
        <v>2027</v>
      </c>
      <c r="M116">
        <v>1</v>
      </c>
      <c r="O116" t="s">
        <v>1650</v>
      </c>
      <c r="W116" t="s">
        <v>451</v>
      </c>
      <c r="X116" t="s">
        <v>711</v>
      </c>
      <c r="Y116">
        <v>9.1</v>
      </c>
      <c r="Z116" t="s">
        <v>402</v>
      </c>
      <c r="AE116" t="s">
        <v>309</v>
      </c>
    </row>
    <row r="117" spans="1:35">
      <c r="A117" t="s">
        <v>1023</v>
      </c>
      <c r="B117" t="s">
        <v>1165</v>
      </c>
      <c r="C117" t="s">
        <v>1177</v>
      </c>
      <c r="D117" t="s">
        <v>298</v>
      </c>
      <c r="E117">
        <v>2023</v>
      </c>
      <c r="F117">
        <v>1</v>
      </c>
      <c r="G117">
        <v>3</v>
      </c>
      <c r="H117">
        <v>1</v>
      </c>
      <c r="J117">
        <v>1</v>
      </c>
      <c r="K117" t="s">
        <v>1652</v>
      </c>
      <c r="L117">
        <v>2035</v>
      </c>
      <c r="M117">
        <v>1</v>
      </c>
      <c r="O117" t="s">
        <v>1650</v>
      </c>
      <c r="W117" t="s">
        <v>451</v>
      </c>
      <c r="X117" t="s">
        <v>400</v>
      </c>
      <c r="Y117">
        <v>9.1</v>
      </c>
      <c r="Z117" t="s">
        <v>402</v>
      </c>
      <c r="AE117" t="s">
        <v>309</v>
      </c>
      <c r="AF117" t="s">
        <v>310</v>
      </c>
    </row>
    <row r="118" spans="1:35">
      <c r="A118" t="s">
        <v>1023</v>
      </c>
      <c r="B118" t="s">
        <v>1165</v>
      </c>
      <c r="C118" t="s">
        <v>1177</v>
      </c>
      <c r="D118" t="s">
        <v>298</v>
      </c>
      <c r="E118">
        <v>2023</v>
      </c>
      <c r="F118">
        <v>1</v>
      </c>
      <c r="G118">
        <v>3</v>
      </c>
      <c r="H118">
        <v>1</v>
      </c>
      <c r="J118">
        <v>1</v>
      </c>
      <c r="K118" t="s">
        <v>1653</v>
      </c>
      <c r="L118">
        <v>2025</v>
      </c>
      <c r="M118">
        <v>1</v>
      </c>
      <c r="O118" t="s">
        <v>1541</v>
      </c>
      <c r="Y118">
        <v>9.1</v>
      </c>
      <c r="Z118" t="s">
        <v>402</v>
      </c>
    </row>
    <row r="119" spans="1:35">
      <c r="A119" t="s">
        <v>1023</v>
      </c>
      <c r="B119" t="s">
        <v>1165</v>
      </c>
      <c r="C119" t="s">
        <v>1177</v>
      </c>
      <c r="D119" t="s">
        <v>298</v>
      </c>
      <c r="E119">
        <v>2023</v>
      </c>
      <c r="F119">
        <v>1</v>
      </c>
      <c r="G119">
        <v>3</v>
      </c>
      <c r="H119">
        <v>1</v>
      </c>
      <c r="J119">
        <v>1</v>
      </c>
      <c r="K119" t="s">
        <v>1654</v>
      </c>
      <c r="L119">
        <v>2027</v>
      </c>
      <c r="M119">
        <v>1</v>
      </c>
      <c r="O119" t="s">
        <v>1541</v>
      </c>
      <c r="Y119">
        <v>9.1</v>
      </c>
      <c r="Z119" t="s">
        <v>402</v>
      </c>
    </row>
    <row r="120" spans="1:35">
      <c r="A120" t="s">
        <v>1023</v>
      </c>
      <c r="B120" t="s">
        <v>1165</v>
      </c>
      <c r="C120" t="s">
        <v>1177</v>
      </c>
      <c r="D120" t="s">
        <v>298</v>
      </c>
      <c r="E120">
        <v>2023</v>
      </c>
      <c r="F120">
        <v>1</v>
      </c>
      <c r="G120">
        <v>3</v>
      </c>
      <c r="H120">
        <v>1</v>
      </c>
      <c r="J120">
        <v>1</v>
      </c>
      <c r="K120" t="s">
        <v>1655</v>
      </c>
      <c r="L120">
        <v>2030</v>
      </c>
      <c r="M120">
        <v>1</v>
      </c>
      <c r="O120" t="s">
        <v>1541</v>
      </c>
      <c r="Y120">
        <v>9.1</v>
      </c>
      <c r="Z120" t="s">
        <v>402</v>
      </c>
    </row>
    <row r="121" spans="1:35">
      <c r="A121" t="s">
        <v>1023</v>
      </c>
      <c r="B121" t="s">
        <v>1165</v>
      </c>
      <c r="C121" t="s">
        <v>1177</v>
      </c>
      <c r="D121" t="s">
        <v>298</v>
      </c>
      <c r="E121">
        <v>2023</v>
      </c>
      <c r="F121">
        <v>1</v>
      </c>
      <c r="G121">
        <v>3</v>
      </c>
      <c r="H121">
        <v>1</v>
      </c>
      <c r="J121">
        <v>1</v>
      </c>
      <c r="K121" t="s">
        <v>1656</v>
      </c>
      <c r="L121">
        <v>2030</v>
      </c>
      <c r="M121">
        <v>1</v>
      </c>
      <c r="O121" t="s">
        <v>1541</v>
      </c>
      <c r="Y121">
        <v>9.1</v>
      </c>
      <c r="Z121" t="s">
        <v>402</v>
      </c>
    </row>
    <row r="122" spans="1:35">
      <c r="A122" t="s">
        <v>1023</v>
      </c>
      <c r="B122" t="s">
        <v>1165</v>
      </c>
      <c r="C122" t="s">
        <v>1177</v>
      </c>
      <c r="D122" t="s">
        <v>298</v>
      </c>
      <c r="E122">
        <v>2023</v>
      </c>
      <c r="F122">
        <v>1</v>
      </c>
      <c r="G122">
        <v>3</v>
      </c>
      <c r="H122">
        <v>1</v>
      </c>
      <c r="J122">
        <v>1</v>
      </c>
      <c r="K122" t="s">
        <v>1183</v>
      </c>
      <c r="L122">
        <v>2030</v>
      </c>
      <c r="M122">
        <v>1</v>
      </c>
      <c r="O122" t="s">
        <v>1541</v>
      </c>
      <c r="Y122">
        <v>9.1</v>
      </c>
      <c r="Z122" t="s">
        <v>402</v>
      </c>
    </row>
    <row r="123" spans="1:35">
      <c r="A123" t="s">
        <v>1023</v>
      </c>
      <c r="B123" t="s">
        <v>1165</v>
      </c>
      <c r="C123" t="s">
        <v>1177</v>
      </c>
      <c r="D123" t="s">
        <v>298</v>
      </c>
      <c r="E123">
        <v>2023</v>
      </c>
      <c r="F123">
        <v>1</v>
      </c>
      <c r="G123">
        <v>3</v>
      </c>
      <c r="H123">
        <v>1</v>
      </c>
      <c r="J123">
        <v>1</v>
      </c>
      <c r="K123" t="s">
        <v>1185</v>
      </c>
      <c r="L123">
        <v>2031</v>
      </c>
      <c r="M123">
        <v>1</v>
      </c>
      <c r="O123" t="s">
        <v>1650</v>
      </c>
      <c r="W123" t="s">
        <v>451</v>
      </c>
      <c r="X123" t="s">
        <v>400</v>
      </c>
      <c r="Y123">
        <v>9.4</v>
      </c>
      <c r="Z123" t="s">
        <v>402</v>
      </c>
      <c r="AE123" t="s">
        <v>309</v>
      </c>
      <c r="AF123" t="s">
        <v>310</v>
      </c>
    </row>
    <row r="124" spans="1:35">
      <c r="A124" t="s">
        <v>1023</v>
      </c>
      <c r="B124" t="s">
        <v>1165</v>
      </c>
      <c r="C124" t="s">
        <v>1177</v>
      </c>
      <c r="D124" t="s">
        <v>298</v>
      </c>
      <c r="E124">
        <v>2023</v>
      </c>
      <c r="F124">
        <v>1</v>
      </c>
      <c r="G124">
        <v>3</v>
      </c>
      <c r="H124">
        <v>1</v>
      </c>
      <c r="J124">
        <v>1</v>
      </c>
      <c r="K124" t="s">
        <v>1191</v>
      </c>
      <c r="L124">
        <v>2030</v>
      </c>
      <c r="M124">
        <v>1</v>
      </c>
      <c r="O124" t="s">
        <v>1541</v>
      </c>
      <c r="Y124">
        <v>9.1</v>
      </c>
      <c r="Z124" t="s">
        <v>402</v>
      </c>
    </row>
    <row r="125" spans="1:35">
      <c r="A125" t="s">
        <v>1023</v>
      </c>
      <c r="B125" t="s">
        <v>1165</v>
      </c>
      <c r="C125" t="s">
        <v>1177</v>
      </c>
      <c r="D125" t="s">
        <v>298</v>
      </c>
      <c r="E125">
        <v>2023</v>
      </c>
      <c r="F125">
        <v>1</v>
      </c>
      <c r="G125">
        <v>3</v>
      </c>
      <c r="H125">
        <v>1</v>
      </c>
      <c r="J125">
        <v>1</v>
      </c>
      <c r="K125" t="s">
        <v>1657</v>
      </c>
      <c r="L125">
        <v>2030</v>
      </c>
      <c r="M125">
        <v>1</v>
      </c>
      <c r="O125" t="s">
        <v>1650</v>
      </c>
      <c r="W125" t="s">
        <v>451</v>
      </c>
      <c r="Y125">
        <v>9.4</v>
      </c>
      <c r="Z125" t="s">
        <v>402</v>
      </c>
      <c r="AE125" t="s">
        <v>309</v>
      </c>
    </row>
    <row r="126" spans="1:35">
      <c r="A126" t="s">
        <v>1023</v>
      </c>
      <c r="B126" t="s">
        <v>1165</v>
      </c>
      <c r="C126" t="s">
        <v>1177</v>
      </c>
      <c r="D126" t="s">
        <v>298</v>
      </c>
      <c r="E126">
        <v>2023</v>
      </c>
      <c r="F126">
        <v>1</v>
      </c>
      <c r="G126">
        <v>3</v>
      </c>
      <c r="H126">
        <v>1</v>
      </c>
      <c r="J126">
        <v>1</v>
      </c>
      <c r="K126" t="s">
        <v>1193</v>
      </c>
      <c r="L126">
        <v>2030</v>
      </c>
      <c r="M126">
        <v>1</v>
      </c>
      <c r="O126" t="s">
        <v>1650</v>
      </c>
      <c r="W126" t="s">
        <v>451</v>
      </c>
      <c r="Y126">
        <v>9.4</v>
      </c>
      <c r="Z126" t="s">
        <v>402</v>
      </c>
      <c r="AE126" t="s">
        <v>309</v>
      </c>
    </row>
    <row r="127" spans="1:35">
      <c r="A127" t="s">
        <v>1023</v>
      </c>
      <c r="B127" t="s">
        <v>1218</v>
      </c>
      <c r="C127" t="s">
        <v>1127</v>
      </c>
      <c r="D127" t="s">
        <v>321</v>
      </c>
      <c r="E127">
        <v>2020</v>
      </c>
      <c r="F127">
        <v>0</v>
      </c>
      <c r="G127">
        <v>1</v>
      </c>
      <c r="H127">
        <v>0</v>
      </c>
      <c r="I127">
        <v>0</v>
      </c>
      <c r="J127">
        <v>1</v>
      </c>
      <c r="K127" t="s">
        <v>1222</v>
      </c>
      <c r="L127">
        <v>2030</v>
      </c>
      <c r="M127">
        <v>1</v>
      </c>
      <c r="O127" t="s">
        <v>1617</v>
      </c>
      <c r="W127" t="s">
        <v>564</v>
      </c>
      <c r="X127" t="s">
        <v>315</v>
      </c>
      <c r="Y127">
        <v>9.4</v>
      </c>
      <c r="Z127" t="s">
        <v>402</v>
      </c>
      <c r="AA127" t="s">
        <v>190</v>
      </c>
      <c r="AB127" t="s">
        <v>1131</v>
      </c>
      <c r="AI127" t="s">
        <v>309</v>
      </c>
    </row>
    <row r="128" spans="1:35">
      <c r="A128" t="s">
        <v>1023</v>
      </c>
      <c r="B128" t="s">
        <v>1218</v>
      </c>
      <c r="C128" t="s">
        <v>1127</v>
      </c>
      <c r="D128" t="s">
        <v>321</v>
      </c>
      <c r="E128">
        <v>2020</v>
      </c>
      <c r="F128">
        <v>0</v>
      </c>
      <c r="G128">
        <v>1</v>
      </c>
      <c r="H128">
        <v>0</v>
      </c>
      <c r="I128">
        <v>0</v>
      </c>
      <c r="J128">
        <v>1</v>
      </c>
      <c r="K128" t="s">
        <v>1658</v>
      </c>
      <c r="L128">
        <v>2030</v>
      </c>
      <c r="M128">
        <v>1</v>
      </c>
      <c r="O128" t="s">
        <v>1617</v>
      </c>
      <c r="W128" t="s">
        <v>564</v>
      </c>
      <c r="X128" t="s">
        <v>315</v>
      </c>
      <c r="Y128">
        <v>11.2</v>
      </c>
      <c r="Z128" t="s">
        <v>607</v>
      </c>
      <c r="AA128" t="s">
        <v>196</v>
      </c>
      <c r="AB128" t="s">
        <v>1225</v>
      </c>
      <c r="AI128" t="s">
        <v>309</v>
      </c>
    </row>
    <row r="129" spans="1:37">
      <c r="A129" t="s">
        <v>1023</v>
      </c>
      <c r="B129" t="s">
        <v>1218</v>
      </c>
      <c r="C129" t="s">
        <v>1127</v>
      </c>
      <c r="D129" t="s">
        <v>321</v>
      </c>
      <c r="E129">
        <v>2020</v>
      </c>
      <c r="F129">
        <v>0</v>
      </c>
      <c r="G129">
        <v>1</v>
      </c>
      <c r="H129">
        <v>0</v>
      </c>
      <c r="I129">
        <v>0</v>
      </c>
      <c r="J129">
        <v>1</v>
      </c>
      <c r="K129" t="s">
        <v>1227</v>
      </c>
      <c r="L129">
        <v>2030</v>
      </c>
      <c r="M129">
        <v>1</v>
      </c>
      <c r="O129" t="s">
        <v>1617</v>
      </c>
      <c r="W129" t="s">
        <v>564</v>
      </c>
      <c r="X129" t="s">
        <v>315</v>
      </c>
      <c r="Y129">
        <v>9.4</v>
      </c>
      <c r="Z129" t="s">
        <v>402</v>
      </c>
      <c r="AI129" t="s">
        <v>309</v>
      </c>
    </row>
    <row r="130" spans="1:37">
      <c r="A130" t="s">
        <v>1023</v>
      </c>
      <c r="B130" t="s">
        <v>1135</v>
      </c>
      <c r="C130" t="s">
        <v>1247</v>
      </c>
      <c r="D130" t="s">
        <v>321</v>
      </c>
      <c r="E130">
        <v>2021</v>
      </c>
      <c r="F130">
        <v>0</v>
      </c>
      <c r="G130">
        <v>1</v>
      </c>
      <c r="H130">
        <v>0</v>
      </c>
      <c r="I130">
        <v>0</v>
      </c>
      <c r="J130">
        <v>1</v>
      </c>
      <c r="K130" t="s">
        <v>1249</v>
      </c>
      <c r="L130">
        <v>2030</v>
      </c>
      <c r="M130">
        <v>1</v>
      </c>
      <c r="N130" t="s">
        <v>1659</v>
      </c>
      <c r="O130" t="s">
        <v>1660</v>
      </c>
      <c r="R130" t="s">
        <v>1661</v>
      </c>
      <c r="W130" t="s">
        <v>315</v>
      </c>
      <c r="Y130">
        <v>13.2</v>
      </c>
      <c r="Z130" t="s">
        <v>307</v>
      </c>
      <c r="AI130" t="s">
        <v>309</v>
      </c>
      <c r="AK130" t="s">
        <v>310</v>
      </c>
    </row>
    <row r="131" spans="1:37">
      <c r="A131" t="s">
        <v>1258</v>
      </c>
      <c r="B131" t="s">
        <v>1259</v>
      </c>
      <c r="C131" t="s">
        <v>1260</v>
      </c>
      <c r="D131" t="s">
        <v>321</v>
      </c>
      <c r="E131">
        <v>2020</v>
      </c>
      <c r="F131">
        <v>0</v>
      </c>
      <c r="G131">
        <v>1</v>
      </c>
      <c r="H131">
        <v>0</v>
      </c>
      <c r="I131">
        <v>0</v>
      </c>
      <c r="J131">
        <v>1</v>
      </c>
      <c r="K131" t="s">
        <v>1337</v>
      </c>
      <c r="L131">
        <v>2030</v>
      </c>
      <c r="M131">
        <v>1</v>
      </c>
      <c r="N131" t="s">
        <v>1662</v>
      </c>
      <c r="O131" t="s">
        <v>696</v>
      </c>
      <c r="R131" t="s">
        <v>1663</v>
      </c>
      <c r="T131">
        <v>0</v>
      </c>
      <c r="Y131">
        <v>2.2000000000000002</v>
      </c>
      <c r="Z131" t="s">
        <v>877</v>
      </c>
    </row>
    <row r="132" spans="1:37">
      <c r="A132" t="s">
        <v>1258</v>
      </c>
      <c r="B132" t="s">
        <v>1259</v>
      </c>
      <c r="C132" t="s">
        <v>1260</v>
      </c>
      <c r="D132" t="s">
        <v>321</v>
      </c>
      <c r="E132">
        <v>2020</v>
      </c>
      <c r="F132">
        <v>0</v>
      </c>
      <c r="G132">
        <v>1</v>
      </c>
      <c r="H132">
        <v>0</v>
      </c>
      <c r="I132">
        <v>0</v>
      </c>
      <c r="J132">
        <v>1</v>
      </c>
      <c r="K132" t="s">
        <v>1333</v>
      </c>
      <c r="L132">
        <v>2030</v>
      </c>
      <c r="M132">
        <v>1</v>
      </c>
      <c r="N132" t="s">
        <v>1662</v>
      </c>
      <c r="O132" t="s">
        <v>696</v>
      </c>
      <c r="R132" t="s">
        <v>1663</v>
      </c>
      <c r="T132">
        <v>0</v>
      </c>
      <c r="Y132">
        <v>2.2000000000000002</v>
      </c>
      <c r="Z132" t="s">
        <v>877</v>
      </c>
    </row>
    <row r="133" spans="1:37">
      <c r="A133" t="s">
        <v>1258</v>
      </c>
      <c r="B133" t="s">
        <v>1259</v>
      </c>
      <c r="C133" t="s">
        <v>1260</v>
      </c>
      <c r="D133" t="s">
        <v>321</v>
      </c>
      <c r="E133">
        <v>2020</v>
      </c>
      <c r="F133">
        <v>0</v>
      </c>
      <c r="G133">
        <v>1</v>
      </c>
      <c r="H133">
        <v>0</v>
      </c>
      <c r="I133">
        <v>0</v>
      </c>
      <c r="J133">
        <v>1</v>
      </c>
      <c r="K133" t="s">
        <v>1325</v>
      </c>
      <c r="L133">
        <v>2030</v>
      </c>
      <c r="M133">
        <v>1</v>
      </c>
      <c r="N133" t="s">
        <v>1662</v>
      </c>
      <c r="O133" t="s">
        <v>696</v>
      </c>
      <c r="R133" t="s">
        <v>1663</v>
      </c>
      <c r="T133">
        <v>0</v>
      </c>
      <c r="Y133">
        <v>12.8</v>
      </c>
      <c r="Z133" t="s">
        <v>614</v>
      </c>
    </row>
    <row r="134" spans="1:37">
      <c r="A134" t="s">
        <v>1258</v>
      </c>
      <c r="B134" t="s">
        <v>1259</v>
      </c>
      <c r="C134" t="s">
        <v>1260</v>
      </c>
      <c r="D134" t="s">
        <v>321</v>
      </c>
      <c r="E134">
        <v>2020</v>
      </c>
      <c r="F134">
        <v>0</v>
      </c>
      <c r="G134">
        <v>1</v>
      </c>
      <c r="H134">
        <v>0</v>
      </c>
      <c r="I134">
        <v>0</v>
      </c>
      <c r="J134">
        <v>1</v>
      </c>
      <c r="K134" t="s">
        <v>1321</v>
      </c>
      <c r="L134">
        <v>2030</v>
      </c>
      <c r="M134">
        <v>1</v>
      </c>
      <c r="N134" t="s">
        <v>1662</v>
      </c>
      <c r="O134" t="s">
        <v>696</v>
      </c>
      <c r="R134" t="s">
        <v>1664</v>
      </c>
      <c r="T134">
        <v>0</v>
      </c>
      <c r="Y134">
        <v>2.4</v>
      </c>
      <c r="Z134" t="s">
        <v>877</v>
      </c>
    </row>
    <row r="135" spans="1:37">
      <c r="A135" t="s">
        <v>1258</v>
      </c>
      <c r="B135" t="s">
        <v>1259</v>
      </c>
      <c r="C135" t="s">
        <v>1260</v>
      </c>
      <c r="D135" t="s">
        <v>321</v>
      </c>
      <c r="E135">
        <v>2020</v>
      </c>
      <c r="F135">
        <v>0</v>
      </c>
      <c r="G135">
        <v>1</v>
      </c>
      <c r="H135">
        <v>0</v>
      </c>
      <c r="I135">
        <v>0</v>
      </c>
      <c r="J135">
        <v>1</v>
      </c>
      <c r="K135" t="s">
        <v>1297</v>
      </c>
      <c r="L135">
        <v>2030</v>
      </c>
      <c r="M135">
        <v>1</v>
      </c>
      <c r="N135" t="s">
        <v>1662</v>
      </c>
      <c r="O135" t="s">
        <v>696</v>
      </c>
      <c r="P135" t="s">
        <v>1665</v>
      </c>
      <c r="R135" t="s">
        <v>1666</v>
      </c>
      <c r="T135">
        <v>0</v>
      </c>
      <c r="Y135">
        <v>12.3</v>
      </c>
      <c r="Z135" t="s">
        <v>614</v>
      </c>
    </row>
    <row r="136" spans="1:37">
      <c r="A136" t="s">
        <v>1258</v>
      </c>
      <c r="B136" t="s">
        <v>1259</v>
      </c>
      <c r="C136" t="s">
        <v>1260</v>
      </c>
      <c r="D136" t="s">
        <v>321</v>
      </c>
      <c r="E136">
        <v>2020</v>
      </c>
      <c r="F136">
        <v>0</v>
      </c>
      <c r="G136">
        <v>1</v>
      </c>
      <c r="H136">
        <v>0</v>
      </c>
      <c r="I136">
        <v>0</v>
      </c>
      <c r="J136">
        <v>1</v>
      </c>
      <c r="K136" t="s">
        <v>1299</v>
      </c>
      <c r="L136">
        <v>2030</v>
      </c>
      <c r="M136">
        <v>1</v>
      </c>
      <c r="N136" t="s">
        <v>1662</v>
      </c>
      <c r="O136" t="s">
        <v>696</v>
      </c>
      <c r="R136" t="s">
        <v>1667</v>
      </c>
      <c r="T136">
        <v>0</v>
      </c>
      <c r="Y136">
        <v>2.4</v>
      </c>
      <c r="Z136" t="s">
        <v>877</v>
      </c>
    </row>
    <row r="137" spans="1:37">
      <c r="A137" t="s">
        <v>1258</v>
      </c>
      <c r="B137" t="s">
        <v>1259</v>
      </c>
      <c r="C137" t="s">
        <v>1260</v>
      </c>
      <c r="D137" t="s">
        <v>321</v>
      </c>
      <c r="E137">
        <v>2020</v>
      </c>
      <c r="F137">
        <v>0</v>
      </c>
      <c r="G137">
        <v>1</v>
      </c>
      <c r="H137">
        <v>0</v>
      </c>
      <c r="I137">
        <v>0</v>
      </c>
      <c r="J137">
        <v>1</v>
      </c>
      <c r="K137" t="s">
        <v>1319</v>
      </c>
      <c r="L137">
        <v>2030</v>
      </c>
      <c r="M137">
        <v>1</v>
      </c>
      <c r="N137" t="s">
        <v>1662</v>
      </c>
      <c r="O137" t="s">
        <v>696</v>
      </c>
      <c r="R137" t="s">
        <v>1663</v>
      </c>
      <c r="T137">
        <v>0</v>
      </c>
      <c r="Y137">
        <v>8.5</v>
      </c>
      <c r="Z137" t="s">
        <v>1668</v>
      </c>
    </row>
    <row r="138" spans="1:37">
      <c r="A138" t="s">
        <v>1258</v>
      </c>
      <c r="B138" t="s">
        <v>1259</v>
      </c>
      <c r="C138" t="s">
        <v>1260</v>
      </c>
      <c r="D138" t="s">
        <v>321</v>
      </c>
      <c r="E138">
        <v>2020</v>
      </c>
      <c r="F138">
        <v>0</v>
      </c>
      <c r="G138">
        <v>1</v>
      </c>
      <c r="H138">
        <v>0</v>
      </c>
      <c r="I138">
        <v>0</v>
      </c>
      <c r="J138">
        <v>1</v>
      </c>
      <c r="K138" t="s">
        <v>1339</v>
      </c>
      <c r="L138">
        <v>2030</v>
      </c>
      <c r="M138">
        <v>1</v>
      </c>
      <c r="N138" t="s">
        <v>1662</v>
      </c>
      <c r="O138" t="s">
        <v>696</v>
      </c>
      <c r="P138" t="s">
        <v>1669</v>
      </c>
      <c r="R138" t="s">
        <v>1670</v>
      </c>
      <c r="T138">
        <v>1</v>
      </c>
      <c r="Y138">
        <v>2.2000000000000002</v>
      </c>
      <c r="Z138" t="s">
        <v>877</v>
      </c>
    </row>
    <row r="139" spans="1:37">
      <c r="A139" t="s">
        <v>1258</v>
      </c>
      <c r="B139" t="s">
        <v>1259</v>
      </c>
      <c r="C139" t="s">
        <v>1260</v>
      </c>
      <c r="D139" t="s">
        <v>321</v>
      </c>
      <c r="E139">
        <v>2020</v>
      </c>
      <c r="F139">
        <v>0</v>
      </c>
      <c r="G139">
        <v>1</v>
      </c>
      <c r="H139">
        <v>0</v>
      </c>
      <c r="I139">
        <v>0</v>
      </c>
      <c r="J139">
        <v>1</v>
      </c>
      <c r="K139" t="s">
        <v>1291</v>
      </c>
      <c r="L139">
        <v>2030</v>
      </c>
      <c r="M139">
        <v>1</v>
      </c>
      <c r="N139" t="s">
        <v>1662</v>
      </c>
      <c r="O139" t="s">
        <v>696</v>
      </c>
      <c r="P139" t="s">
        <v>1671</v>
      </c>
      <c r="R139" t="s">
        <v>1672</v>
      </c>
      <c r="T139">
        <v>1</v>
      </c>
      <c r="Y139">
        <v>7.3</v>
      </c>
      <c r="Z139" t="s">
        <v>388</v>
      </c>
    </row>
    <row r="140" spans="1:37">
      <c r="A140" t="s">
        <v>1258</v>
      </c>
      <c r="B140" t="s">
        <v>1259</v>
      </c>
      <c r="C140" t="s">
        <v>1260</v>
      </c>
      <c r="D140" t="s">
        <v>321</v>
      </c>
      <c r="E140">
        <v>2020</v>
      </c>
      <c r="F140">
        <v>0</v>
      </c>
      <c r="G140">
        <v>1</v>
      </c>
      <c r="H140">
        <v>0</v>
      </c>
      <c r="I140">
        <v>0</v>
      </c>
      <c r="J140">
        <v>1</v>
      </c>
      <c r="K140" t="s">
        <v>1293</v>
      </c>
      <c r="L140">
        <v>2030</v>
      </c>
      <c r="M140">
        <v>1</v>
      </c>
      <c r="N140" t="s">
        <v>1662</v>
      </c>
      <c r="O140" t="s">
        <v>696</v>
      </c>
      <c r="P140" t="s">
        <v>1673</v>
      </c>
      <c r="R140" t="s">
        <v>1674</v>
      </c>
      <c r="T140">
        <v>1</v>
      </c>
      <c r="Y140">
        <v>15.5</v>
      </c>
      <c r="Z140" t="s">
        <v>799</v>
      </c>
    </row>
    <row r="141" spans="1:37">
      <c r="A141" t="s">
        <v>1258</v>
      </c>
      <c r="B141" t="s">
        <v>1259</v>
      </c>
      <c r="C141" t="s">
        <v>1260</v>
      </c>
      <c r="D141" t="s">
        <v>321</v>
      </c>
      <c r="E141">
        <v>2020</v>
      </c>
      <c r="F141">
        <v>0</v>
      </c>
      <c r="G141">
        <v>1</v>
      </c>
      <c r="H141">
        <v>0</v>
      </c>
      <c r="I141">
        <v>0</v>
      </c>
      <c r="J141">
        <v>1</v>
      </c>
      <c r="K141" t="s">
        <v>1301</v>
      </c>
      <c r="L141">
        <v>2030</v>
      </c>
      <c r="M141">
        <v>1</v>
      </c>
      <c r="N141" t="s">
        <v>1662</v>
      </c>
      <c r="O141" t="s">
        <v>696</v>
      </c>
      <c r="R141" t="s">
        <v>1675</v>
      </c>
      <c r="T141">
        <v>1</v>
      </c>
      <c r="Y141">
        <v>2.4</v>
      </c>
      <c r="Z141" t="s">
        <v>877</v>
      </c>
    </row>
    <row r="142" spans="1:37" ht="320">
      <c r="A142" t="s">
        <v>1258</v>
      </c>
      <c r="B142" t="s">
        <v>1259</v>
      </c>
      <c r="C142" t="s">
        <v>1260</v>
      </c>
      <c r="D142" t="s">
        <v>321</v>
      </c>
      <c r="E142">
        <v>2020</v>
      </c>
      <c r="F142">
        <v>0</v>
      </c>
      <c r="G142">
        <v>1</v>
      </c>
      <c r="H142">
        <v>0</v>
      </c>
      <c r="I142">
        <v>0</v>
      </c>
      <c r="J142">
        <v>1</v>
      </c>
      <c r="K142" t="s">
        <v>1309</v>
      </c>
      <c r="L142">
        <v>2030</v>
      </c>
      <c r="M142">
        <v>1</v>
      </c>
      <c r="N142" t="s">
        <v>1662</v>
      </c>
      <c r="O142" t="s">
        <v>696</v>
      </c>
      <c r="P142" t="s">
        <v>1676</v>
      </c>
      <c r="R142" s="234" t="s">
        <v>1677</v>
      </c>
      <c r="T142">
        <v>1</v>
      </c>
      <c r="Y142">
        <v>2.1</v>
      </c>
      <c r="Z142" t="s">
        <v>877</v>
      </c>
    </row>
    <row r="143" spans="1:37" ht="335">
      <c r="A143" t="s">
        <v>1258</v>
      </c>
      <c r="B143" t="s">
        <v>1259</v>
      </c>
      <c r="C143" t="s">
        <v>1260</v>
      </c>
      <c r="D143" t="s">
        <v>321</v>
      </c>
      <c r="E143">
        <v>2020</v>
      </c>
      <c r="F143">
        <v>0</v>
      </c>
      <c r="G143">
        <v>1</v>
      </c>
      <c r="H143">
        <v>0</v>
      </c>
      <c r="I143">
        <v>0</v>
      </c>
      <c r="J143">
        <v>1</v>
      </c>
      <c r="K143" t="s">
        <v>1317</v>
      </c>
      <c r="L143">
        <v>2030</v>
      </c>
      <c r="M143">
        <v>1</v>
      </c>
      <c r="N143" t="s">
        <v>1662</v>
      </c>
      <c r="O143" t="s">
        <v>696</v>
      </c>
      <c r="P143" t="s">
        <v>1678</v>
      </c>
      <c r="R143" s="234" t="s">
        <v>1679</v>
      </c>
      <c r="T143">
        <v>1</v>
      </c>
      <c r="Y143">
        <v>8.3000000000000007</v>
      </c>
      <c r="Z143" t="s">
        <v>1668</v>
      </c>
    </row>
    <row r="144" spans="1:37">
      <c r="A144" t="s">
        <v>1258</v>
      </c>
      <c r="B144" t="s">
        <v>1259</v>
      </c>
      <c r="C144" t="s">
        <v>1260</v>
      </c>
      <c r="D144" t="s">
        <v>321</v>
      </c>
      <c r="E144">
        <v>2020</v>
      </c>
      <c r="F144">
        <v>0</v>
      </c>
      <c r="G144">
        <v>1</v>
      </c>
      <c r="H144">
        <v>0</v>
      </c>
      <c r="I144">
        <v>0</v>
      </c>
      <c r="J144">
        <v>1</v>
      </c>
      <c r="K144" t="s">
        <v>1341</v>
      </c>
      <c r="L144">
        <v>2030</v>
      </c>
      <c r="M144">
        <v>1</v>
      </c>
      <c r="N144" t="s">
        <v>1662</v>
      </c>
      <c r="O144" t="s">
        <v>696</v>
      </c>
      <c r="P144" t="s">
        <v>1680</v>
      </c>
      <c r="R144" t="s">
        <v>1681</v>
      </c>
      <c r="T144">
        <v>2</v>
      </c>
      <c r="Y144">
        <v>2.4</v>
      </c>
      <c r="Z144" t="s">
        <v>877</v>
      </c>
    </row>
    <row r="145" spans="1:40">
      <c r="A145" t="s">
        <v>1258</v>
      </c>
      <c r="B145" t="s">
        <v>1259</v>
      </c>
      <c r="C145" t="s">
        <v>1260</v>
      </c>
      <c r="D145" t="s">
        <v>321</v>
      </c>
      <c r="E145">
        <v>2020</v>
      </c>
      <c r="F145">
        <v>0</v>
      </c>
      <c r="G145">
        <v>1</v>
      </c>
      <c r="H145">
        <v>0</v>
      </c>
      <c r="I145">
        <v>0</v>
      </c>
      <c r="J145">
        <v>1</v>
      </c>
      <c r="K145" t="s">
        <v>1335</v>
      </c>
      <c r="L145">
        <v>2030</v>
      </c>
      <c r="M145">
        <v>1</v>
      </c>
      <c r="N145" t="s">
        <v>1682</v>
      </c>
      <c r="O145" t="s">
        <v>696</v>
      </c>
      <c r="P145" t="s">
        <v>1683</v>
      </c>
      <c r="R145" t="s">
        <v>1684</v>
      </c>
      <c r="T145">
        <v>2</v>
      </c>
      <c r="Y145">
        <v>2.1</v>
      </c>
      <c r="Z145" t="s">
        <v>877</v>
      </c>
    </row>
    <row r="146" spans="1:40">
      <c r="A146" t="s">
        <v>1258</v>
      </c>
      <c r="B146" t="s">
        <v>1259</v>
      </c>
      <c r="C146" t="s">
        <v>1260</v>
      </c>
      <c r="D146" t="s">
        <v>321</v>
      </c>
      <c r="E146">
        <v>2020</v>
      </c>
      <c r="F146">
        <v>0</v>
      </c>
      <c r="G146">
        <v>1</v>
      </c>
      <c r="H146">
        <v>0</v>
      </c>
      <c r="I146">
        <v>0</v>
      </c>
      <c r="J146">
        <v>1</v>
      </c>
      <c r="K146" t="s">
        <v>1331</v>
      </c>
      <c r="L146">
        <v>2030</v>
      </c>
      <c r="M146">
        <v>1</v>
      </c>
      <c r="N146" t="s">
        <v>1662</v>
      </c>
      <c r="O146" t="s">
        <v>696</v>
      </c>
      <c r="P146" t="s">
        <v>1685</v>
      </c>
      <c r="R146" t="s">
        <v>1686</v>
      </c>
      <c r="T146">
        <v>2</v>
      </c>
      <c r="Y146">
        <v>2.1</v>
      </c>
      <c r="Z146" t="s">
        <v>877</v>
      </c>
    </row>
    <row r="147" spans="1:40">
      <c r="A147" t="s">
        <v>1258</v>
      </c>
      <c r="B147" t="s">
        <v>1259</v>
      </c>
      <c r="C147" t="s">
        <v>1260</v>
      </c>
      <c r="D147" t="s">
        <v>321</v>
      </c>
      <c r="E147">
        <v>2020</v>
      </c>
      <c r="F147">
        <v>0</v>
      </c>
      <c r="G147">
        <v>1</v>
      </c>
      <c r="H147">
        <v>0</v>
      </c>
      <c r="I147">
        <v>0</v>
      </c>
      <c r="J147">
        <v>1</v>
      </c>
      <c r="K147" t="s">
        <v>1329</v>
      </c>
      <c r="L147">
        <v>2030</v>
      </c>
      <c r="M147">
        <v>1</v>
      </c>
      <c r="N147" t="s">
        <v>1662</v>
      </c>
      <c r="O147" t="s">
        <v>696</v>
      </c>
      <c r="P147" t="s">
        <v>1687</v>
      </c>
      <c r="R147" t="s">
        <v>1688</v>
      </c>
      <c r="T147">
        <v>2</v>
      </c>
      <c r="Y147">
        <v>2.1</v>
      </c>
      <c r="Z147" t="s">
        <v>877</v>
      </c>
    </row>
    <row r="148" spans="1:40" ht="144">
      <c r="A148" t="s">
        <v>1258</v>
      </c>
      <c r="B148" t="s">
        <v>1259</v>
      </c>
      <c r="C148" t="s">
        <v>1260</v>
      </c>
      <c r="D148" t="s">
        <v>321</v>
      </c>
      <c r="E148">
        <v>2020</v>
      </c>
      <c r="F148">
        <v>0</v>
      </c>
      <c r="G148">
        <v>1</v>
      </c>
      <c r="H148">
        <v>0</v>
      </c>
      <c r="I148">
        <v>0</v>
      </c>
      <c r="J148">
        <v>1</v>
      </c>
      <c r="K148" t="s">
        <v>1271</v>
      </c>
      <c r="L148">
        <v>2030</v>
      </c>
      <c r="M148">
        <v>1</v>
      </c>
      <c r="N148" s="234" t="s">
        <v>1689</v>
      </c>
      <c r="O148" t="s">
        <v>696</v>
      </c>
      <c r="P148" t="s">
        <v>1690</v>
      </c>
      <c r="Q148" t="s">
        <v>1262</v>
      </c>
      <c r="R148" t="s">
        <v>1691</v>
      </c>
      <c r="S148" t="s">
        <v>303</v>
      </c>
      <c r="T148">
        <v>2</v>
      </c>
      <c r="W148" t="s">
        <v>617</v>
      </c>
      <c r="X148" t="s">
        <v>1265</v>
      </c>
      <c r="Y148">
        <v>12.4</v>
      </c>
      <c r="Z148" t="s">
        <v>614</v>
      </c>
      <c r="AA148" t="s">
        <v>1272</v>
      </c>
      <c r="AB148" s="234" t="s">
        <v>1273</v>
      </c>
      <c r="AC148" t="s">
        <v>1274</v>
      </c>
      <c r="AD148" t="s">
        <v>1269</v>
      </c>
      <c r="AL148" t="s">
        <v>310</v>
      </c>
      <c r="AN148" t="s">
        <v>309</v>
      </c>
    </row>
    <row r="149" spans="1:40" ht="409.6">
      <c r="A149" t="s">
        <v>1258</v>
      </c>
      <c r="B149" t="s">
        <v>1259</v>
      </c>
      <c r="C149" t="s">
        <v>1260</v>
      </c>
      <c r="D149" t="s">
        <v>321</v>
      </c>
      <c r="E149">
        <v>2020</v>
      </c>
      <c r="F149">
        <v>0</v>
      </c>
      <c r="G149">
        <v>1</v>
      </c>
      <c r="H149">
        <v>0</v>
      </c>
      <c r="I149">
        <v>0</v>
      </c>
      <c r="J149">
        <v>1</v>
      </c>
      <c r="K149" t="s">
        <v>1692</v>
      </c>
      <c r="L149">
        <v>2030</v>
      </c>
      <c r="M149">
        <v>1</v>
      </c>
      <c r="N149" t="s">
        <v>1662</v>
      </c>
      <c r="O149" t="s">
        <v>696</v>
      </c>
      <c r="P149" s="234" t="s">
        <v>1693</v>
      </c>
      <c r="Q149" t="s">
        <v>424</v>
      </c>
      <c r="R149" s="234" t="s">
        <v>1694</v>
      </c>
      <c r="S149" t="s">
        <v>363</v>
      </c>
      <c r="T149">
        <v>2</v>
      </c>
      <c r="W149" t="s">
        <v>617</v>
      </c>
      <c r="Y149">
        <v>14.4</v>
      </c>
      <c r="Z149" t="s">
        <v>826</v>
      </c>
      <c r="AA149" t="s">
        <v>1281</v>
      </c>
      <c r="AB149" s="234" t="s">
        <v>1282</v>
      </c>
      <c r="AC149" t="s">
        <v>1283</v>
      </c>
      <c r="AD149" t="s">
        <v>1284</v>
      </c>
      <c r="AL149" t="s">
        <v>310</v>
      </c>
      <c r="AN149" t="s">
        <v>309</v>
      </c>
    </row>
    <row r="150" spans="1:40">
      <c r="A150" t="s">
        <v>1258</v>
      </c>
      <c r="B150" t="s">
        <v>1259</v>
      </c>
      <c r="C150" t="s">
        <v>1260</v>
      </c>
      <c r="D150" t="s">
        <v>321</v>
      </c>
      <c r="E150">
        <v>2020</v>
      </c>
      <c r="F150">
        <v>0</v>
      </c>
      <c r="G150">
        <v>1</v>
      </c>
      <c r="H150">
        <v>0</v>
      </c>
      <c r="I150">
        <v>0</v>
      </c>
      <c r="J150">
        <v>1</v>
      </c>
      <c r="K150" t="s">
        <v>1286</v>
      </c>
      <c r="L150">
        <v>2030</v>
      </c>
      <c r="M150">
        <v>1</v>
      </c>
      <c r="N150" t="s">
        <v>1662</v>
      </c>
      <c r="O150" t="s">
        <v>696</v>
      </c>
      <c r="P150" t="s">
        <v>1695</v>
      </c>
      <c r="R150" t="s">
        <v>1696</v>
      </c>
      <c r="T150">
        <v>2</v>
      </c>
      <c r="Y150">
        <v>13.2</v>
      </c>
      <c r="Z150" t="s">
        <v>307</v>
      </c>
    </row>
    <row r="151" spans="1:40">
      <c r="A151" t="s">
        <v>1258</v>
      </c>
      <c r="B151" t="s">
        <v>1259</v>
      </c>
      <c r="C151" t="s">
        <v>1260</v>
      </c>
      <c r="D151" t="s">
        <v>321</v>
      </c>
      <c r="E151">
        <v>2020</v>
      </c>
      <c r="F151">
        <v>0</v>
      </c>
      <c r="G151">
        <v>1</v>
      </c>
      <c r="H151">
        <v>0</v>
      </c>
      <c r="I151">
        <v>0</v>
      </c>
      <c r="J151">
        <v>1</v>
      </c>
      <c r="K151" t="s">
        <v>1288</v>
      </c>
      <c r="L151">
        <v>2030</v>
      </c>
      <c r="M151">
        <v>1</v>
      </c>
      <c r="N151" t="s">
        <v>1662</v>
      </c>
      <c r="O151" t="s">
        <v>696</v>
      </c>
      <c r="P151" t="s">
        <v>1697</v>
      </c>
      <c r="R151" t="s">
        <v>1698</v>
      </c>
      <c r="T151">
        <v>2</v>
      </c>
      <c r="Y151">
        <v>6.4</v>
      </c>
      <c r="Z151" t="s">
        <v>833</v>
      </c>
    </row>
    <row r="152" spans="1:40">
      <c r="A152" t="s">
        <v>1258</v>
      </c>
      <c r="B152" t="s">
        <v>1259</v>
      </c>
      <c r="C152" t="s">
        <v>1260</v>
      </c>
      <c r="D152" t="s">
        <v>321</v>
      </c>
      <c r="E152">
        <v>2020</v>
      </c>
      <c r="F152">
        <v>0</v>
      </c>
      <c r="G152">
        <v>1</v>
      </c>
      <c r="H152">
        <v>0</v>
      </c>
      <c r="I152">
        <v>0</v>
      </c>
      <c r="J152">
        <v>1</v>
      </c>
      <c r="K152" t="s">
        <v>1699</v>
      </c>
      <c r="L152">
        <v>2030</v>
      </c>
      <c r="M152">
        <v>1</v>
      </c>
      <c r="N152" t="s">
        <v>1662</v>
      </c>
      <c r="O152" t="s">
        <v>696</v>
      </c>
      <c r="P152" t="s">
        <v>1700</v>
      </c>
      <c r="R152" t="s">
        <v>1701</v>
      </c>
      <c r="T152">
        <v>2</v>
      </c>
      <c r="Y152">
        <v>2.4</v>
      </c>
      <c r="Z152" t="s">
        <v>877</v>
      </c>
    </row>
    <row r="153" spans="1:40">
      <c r="A153" t="s">
        <v>1258</v>
      </c>
      <c r="B153" t="s">
        <v>1259</v>
      </c>
      <c r="C153" t="s">
        <v>1260</v>
      </c>
      <c r="D153" t="s">
        <v>321</v>
      </c>
      <c r="E153">
        <v>2020</v>
      </c>
      <c r="F153">
        <v>0</v>
      </c>
      <c r="G153">
        <v>1</v>
      </c>
      <c r="H153">
        <v>0</v>
      </c>
      <c r="I153">
        <v>0</v>
      </c>
      <c r="J153">
        <v>1</v>
      </c>
      <c r="K153" t="s">
        <v>1311</v>
      </c>
      <c r="L153">
        <v>2030</v>
      </c>
      <c r="M153">
        <v>1</v>
      </c>
      <c r="N153" t="s">
        <v>1662</v>
      </c>
      <c r="O153" t="s">
        <v>696</v>
      </c>
      <c r="P153" t="s">
        <v>1702</v>
      </c>
      <c r="R153" t="s">
        <v>1703</v>
      </c>
      <c r="T153">
        <v>2</v>
      </c>
      <c r="Y153">
        <v>8.1999999999999993</v>
      </c>
      <c r="Z153" t="s">
        <v>1668</v>
      </c>
    </row>
    <row r="154" spans="1:40">
      <c r="A154" t="s">
        <v>1258</v>
      </c>
      <c r="B154" t="s">
        <v>1259</v>
      </c>
      <c r="C154" t="s">
        <v>1260</v>
      </c>
      <c r="D154" t="s">
        <v>321</v>
      </c>
      <c r="E154">
        <v>2020</v>
      </c>
      <c r="F154">
        <v>0</v>
      </c>
      <c r="G154">
        <v>1</v>
      </c>
      <c r="H154">
        <v>0</v>
      </c>
      <c r="I154">
        <v>0</v>
      </c>
      <c r="J154">
        <v>1</v>
      </c>
      <c r="K154" t="s">
        <v>1315</v>
      </c>
      <c r="L154">
        <v>2030</v>
      </c>
      <c r="M154">
        <v>1</v>
      </c>
      <c r="N154" t="s">
        <v>1662</v>
      </c>
      <c r="O154" t="s">
        <v>696</v>
      </c>
      <c r="P154" t="s">
        <v>1704</v>
      </c>
      <c r="R154" t="s">
        <v>1705</v>
      </c>
      <c r="T154">
        <v>2</v>
      </c>
      <c r="Y154">
        <v>2.4</v>
      </c>
      <c r="Z154" t="s">
        <v>877</v>
      </c>
    </row>
    <row r="155" spans="1:40">
      <c r="A155" t="s">
        <v>1258</v>
      </c>
      <c r="B155" t="s">
        <v>1259</v>
      </c>
      <c r="C155" t="s">
        <v>1260</v>
      </c>
      <c r="D155" t="s">
        <v>321</v>
      </c>
      <c r="E155">
        <v>2020</v>
      </c>
      <c r="F155">
        <v>0</v>
      </c>
      <c r="G155">
        <v>1</v>
      </c>
      <c r="H155">
        <v>0</v>
      </c>
      <c r="I155">
        <v>0</v>
      </c>
      <c r="J155">
        <v>1</v>
      </c>
      <c r="K155" t="s">
        <v>1264</v>
      </c>
      <c r="L155">
        <v>2030</v>
      </c>
      <c r="M155">
        <v>1</v>
      </c>
      <c r="N155" t="s">
        <v>1662</v>
      </c>
      <c r="O155" t="s">
        <v>696</v>
      </c>
      <c r="P155" t="s">
        <v>1706</v>
      </c>
      <c r="Q155" t="s">
        <v>1262</v>
      </c>
      <c r="R155" t="s">
        <v>1707</v>
      </c>
      <c r="S155" t="s">
        <v>363</v>
      </c>
      <c r="T155">
        <v>3</v>
      </c>
      <c r="W155" t="s">
        <v>617</v>
      </c>
      <c r="X155" t="s">
        <v>1265</v>
      </c>
      <c r="Y155">
        <v>2.4</v>
      </c>
      <c r="Z155" t="s">
        <v>877</v>
      </c>
      <c r="AA155" t="s">
        <v>1266</v>
      </c>
      <c r="AB155" t="s">
        <v>1267</v>
      </c>
      <c r="AC155" t="s">
        <v>1268</v>
      </c>
      <c r="AD155" t="s">
        <v>1269</v>
      </c>
      <c r="AL155" t="s">
        <v>310</v>
      </c>
      <c r="AN155" t="s">
        <v>309</v>
      </c>
    </row>
    <row r="156" spans="1:40" ht="208">
      <c r="A156" t="s">
        <v>1258</v>
      </c>
      <c r="B156" t="s">
        <v>1259</v>
      </c>
      <c r="C156" t="s">
        <v>1260</v>
      </c>
      <c r="D156" t="s">
        <v>321</v>
      </c>
      <c r="E156">
        <v>2020</v>
      </c>
      <c r="F156">
        <v>0</v>
      </c>
      <c r="G156">
        <v>1</v>
      </c>
      <c r="H156">
        <v>0</v>
      </c>
      <c r="I156">
        <v>0</v>
      </c>
      <c r="J156">
        <v>1</v>
      </c>
      <c r="K156" t="s">
        <v>1708</v>
      </c>
      <c r="L156">
        <v>2030</v>
      </c>
      <c r="M156">
        <v>1</v>
      </c>
      <c r="N156" s="234" t="s">
        <v>1709</v>
      </c>
      <c r="O156" t="s">
        <v>696</v>
      </c>
      <c r="P156" t="s">
        <v>1710</v>
      </c>
      <c r="Q156" t="s">
        <v>1262</v>
      </c>
      <c r="R156" t="s">
        <v>1711</v>
      </c>
      <c r="S156" t="s">
        <v>363</v>
      </c>
      <c r="T156">
        <v>3</v>
      </c>
      <c r="W156" t="s">
        <v>617</v>
      </c>
      <c r="X156" t="s">
        <v>1265</v>
      </c>
      <c r="Y156">
        <v>12.4</v>
      </c>
      <c r="Z156" t="s">
        <v>614</v>
      </c>
      <c r="AA156" t="s">
        <v>214</v>
      </c>
      <c r="AB156" t="s">
        <v>1276</v>
      </c>
      <c r="AC156" t="s">
        <v>1277</v>
      </c>
      <c r="AD156" t="s">
        <v>1269</v>
      </c>
      <c r="AL156" t="s">
        <v>310</v>
      </c>
      <c r="AN156" t="s">
        <v>309</v>
      </c>
    </row>
    <row r="157" spans="1:40" ht="208">
      <c r="A157" t="s">
        <v>1258</v>
      </c>
      <c r="B157" t="s">
        <v>1259</v>
      </c>
      <c r="C157" t="s">
        <v>1260</v>
      </c>
      <c r="D157" t="s">
        <v>321</v>
      </c>
      <c r="E157">
        <v>2020</v>
      </c>
      <c r="F157">
        <v>0</v>
      </c>
      <c r="G157">
        <v>1</v>
      </c>
      <c r="H157">
        <v>0</v>
      </c>
      <c r="I157">
        <v>0</v>
      </c>
      <c r="J157">
        <v>1</v>
      </c>
      <c r="K157" t="s">
        <v>1712</v>
      </c>
      <c r="L157">
        <v>2030</v>
      </c>
      <c r="M157">
        <v>1</v>
      </c>
      <c r="N157" s="234" t="s">
        <v>1709</v>
      </c>
      <c r="O157" t="s">
        <v>696</v>
      </c>
      <c r="P157" t="s">
        <v>1713</v>
      </c>
      <c r="Q157" t="s">
        <v>1262</v>
      </c>
      <c r="R157" t="s">
        <v>1714</v>
      </c>
      <c r="S157" t="s">
        <v>363</v>
      </c>
      <c r="T157">
        <v>3</v>
      </c>
      <c r="X157" t="s">
        <v>1265</v>
      </c>
      <c r="Y157">
        <v>12.4</v>
      </c>
      <c r="Z157" t="s">
        <v>614</v>
      </c>
      <c r="AA157" t="s">
        <v>214</v>
      </c>
      <c r="AB157" t="s">
        <v>1277</v>
      </c>
      <c r="AC157" t="s">
        <v>1279</v>
      </c>
      <c r="AD157" t="s">
        <v>1269</v>
      </c>
      <c r="AL157" t="s">
        <v>310</v>
      </c>
      <c r="AN157" t="s">
        <v>309</v>
      </c>
    </row>
    <row r="158" spans="1:40">
      <c r="A158" t="s">
        <v>1258</v>
      </c>
      <c r="B158" t="s">
        <v>1259</v>
      </c>
      <c r="C158" t="s">
        <v>1260</v>
      </c>
      <c r="D158" t="s">
        <v>321</v>
      </c>
      <c r="E158">
        <v>2020</v>
      </c>
      <c r="F158">
        <v>0</v>
      </c>
      <c r="G158">
        <v>1</v>
      </c>
      <c r="H158">
        <v>0</v>
      </c>
      <c r="I158">
        <v>0</v>
      </c>
      <c r="J158">
        <v>1</v>
      </c>
      <c r="K158" t="s">
        <v>1295</v>
      </c>
      <c r="L158">
        <v>2030</v>
      </c>
      <c r="M158">
        <v>1</v>
      </c>
      <c r="N158" t="s">
        <v>1662</v>
      </c>
      <c r="O158" t="s">
        <v>696</v>
      </c>
      <c r="P158" t="s">
        <v>1715</v>
      </c>
      <c r="R158" t="s">
        <v>1716</v>
      </c>
      <c r="T158">
        <v>3</v>
      </c>
      <c r="Y158">
        <v>2.5</v>
      </c>
      <c r="Z158" t="s">
        <v>877</v>
      </c>
    </row>
    <row r="159" spans="1:40" ht="409.6">
      <c r="A159" t="s">
        <v>1258</v>
      </c>
      <c r="B159" t="s">
        <v>1259</v>
      </c>
      <c r="C159" t="s">
        <v>1260</v>
      </c>
      <c r="D159" t="s">
        <v>321</v>
      </c>
      <c r="E159">
        <v>2020</v>
      </c>
      <c r="F159">
        <v>0</v>
      </c>
      <c r="G159">
        <v>1</v>
      </c>
      <c r="H159">
        <v>0</v>
      </c>
      <c r="I159">
        <v>0</v>
      </c>
      <c r="J159">
        <v>1</v>
      </c>
      <c r="K159" t="s">
        <v>1303</v>
      </c>
      <c r="L159">
        <v>2030</v>
      </c>
      <c r="M159">
        <v>1</v>
      </c>
      <c r="N159" t="s">
        <v>1662</v>
      </c>
      <c r="O159" t="s">
        <v>696</v>
      </c>
      <c r="P159" t="s">
        <v>1717</v>
      </c>
      <c r="R159" s="234" t="s">
        <v>1718</v>
      </c>
      <c r="T159">
        <v>3</v>
      </c>
      <c r="Y159">
        <v>2.2999999999999998</v>
      </c>
      <c r="Z159" t="s">
        <v>877</v>
      </c>
    </row>
    <row r="160" spans="1:40" ht="409.6">
      <c r="A160" t="s">
        <v>1258</v>
      </c>
      <c r="B160" t="s">
        <v>1259</v>
      </c>
      <c r="C160" t="s">
        <v>1260</v>
      </c>
      <c r="D160" t="s">
        <v>321</v>
      </c>
      <c r="E160">
        <v>2020</v>
      </c>
      <c r="F160">
        <v>0</v>
      </c>
      <c r="G160">
        <v>1</v>
      </c>
      <c r="H160">
        <v>0</v>
      </c>
      <c r="I160">
        <v>0</v>
      </c>
      <c r="J160">
        <v>1</v>
      </c>
      <c r="K160" t="s">
        <v>1305</v>
      </c>
      <c r="L160">
        <v>2030</v>
      </c>
      <c r="M160">
        <v>1</v>
      </c>
      <c r="N160" t="s">
        <v>1662</v>
      </c>
      <c r="O160" t="s">
        <v>696</v>
      </c>
      <c r="P160" t="s">
        <v>1719</v>
      </c>
      <c r="R160" s="234" t="s">
        <v>1720</v>
      </c>
      <c r="T160">
        <v>3</v>
      </c>
      <c r="Y160">
        <v>2.2999999999999998</v>
      </c>
      <c r="Z160" t="s">
        <v>877</v>
      </c>
    </row>
    <row r="161" spans="1:39" ht="409.6">
      <c r="A161" t="s">
        <v>1258</v>
      </c>
      <c r="B161" t="s">
        <v>1259</v>
      </c>
      <c r="C161" t="s">
        <v>1260</v>
      </c>
      <c r="D161" t="s">
        <v>321</v>
      </c>
      <c r="E161">
        <v>2020</v>
      </c>
      <c r="F161">
        <v>0</v>
      </c>
      <c r="G161">
        <v>1</v>
      </c>
      <c r="H161">
        <v>0</v>
      </c>
      <c r="I161">
        <v>0</v>
      </c>
      <c r="J161">
        <v>1</v>
      </c>
      <c r="K161" t="s">
        <v>1307</v>
      </c>
      <c r="L161">
        <v>2030</v>
      </c>
      <c r="M161">
        <v>1</v>
      </c>
      <c r="N161" t="s">
        <v>1662</v>
      </c>
      <c r="O161" t="s">
        <v>696</v>
      </c>
      <c r="P161" t="s">
        <v>1721</v>
      </c>
      <c r="R161" s="234" t="s">
        <v>1722</v>
      </c>
      <c r="T161">
        <v>3</v>
      </c>
      <c r="Y161">
        <v>2.2999999999999998</v>
      </c>
      <c r="Z161" t="s">
        <v>877</v>
      </c>
    </row>
    <row r="162" spans="1:39" ht="409.6">
      <c r="A162" t="s">
        <v>1258</v>
      </c>
      <c r="B162" t="s">
        <v>1259</v>
      </c>
      <c r="C162" t="s">
        <v>1260</v>
      </c>
      <c r="D162" t="s">
        <v>321</v>
      </c>
      <c r="E162">
        <v>2020</v>
      </c>
      <c r="F162">
        <v>0</v>
      </c>
      <c r="G162">
        <v>1</v>
      </c>
      <c r="H162">
        <v>0</v>
      </c>
      <c r="I162">
        <v>0</v>
      </c>
      <c r="J162">
        <v>1</v>
      </c>
      <c r="K162" t="s">
        <v>1313</v>
      </c>
      <c r="L162">
        <v>2030</v>
      </c>
      <c r="M162">
        <v>1</v>
      </c>
      <c r="N162" t="s">
        <v>1662</v>
      </c>
      <c r="O162" t="s">
        <v>696</v>
      </c>
      <c r="P162" t="s">
        <v>1723</v>
      </c>
      <c r="R162" s="234" t="s">
        <v>1724</v>
      </c>
      <c r="T162">
        <v>3</v>
      </c>
      <c r="Y162">
        <v>9.1</v>
      </c>
      <c r="Z162" t="s">
        <v>402</v>
      </c>
    </row>
    <row r="163" spans="1:39">
      <c r="A163" t="s">
        <v>792</v>
      </c>
      <c r="B163" t="s">
        <v>802</v>
      </c>
      <c r="C163" t="s">
        <v>803</v>
      </c>
      <c r="D163" t="s">
        <v>1376</v>
      </c>
      <c r="E163">
        <v>2023</v>
      </c>
      <c r="F163">
        <v>1</v>
      </c>
      <c r="G163">
        <v>3</v>
      </c>
      <c r="H163">
        <v>1</v>
      </c>
      <c r="J163">
        <v>1</v>
      </c>
      <c r="K163" t="s">
        <v>831</v>
      </c>
      <c r="L163">
        <v>2030</v>
      </c>
      <c r="M163">
        <v>1</v>
      </c>
      <c r="O163" t="s">
        <v>805</v>
      </c>
      <c r="R163" t="s">
        <v>832</v>
      </c>
      <c r="T163">
        <v>0</v>
      </c>
      <c r="Y163">
        <v>6.6</v>
      </c>
      <c r="Z163" t="s">
        <v>833</v>
      </c>
    </row>
    <row r="164" spans="1:39">
      <c r="A164" t="s">
        <v>792</v>
      </c>
      <c r="B164" t="s">
        <v>802</v>
      </c>
      <c r="C164" t="s">
        <v>852</v>
      </c>
      <c r="D164" t="s">
        <v>298</v>
      </c>
      <c r="E164">
        <v>2019</v>
      </c>
      <c r="F164">
        <v>1</v>
      </c>
      <c r="G164">
        <v>3</v>
      </c>
      <c r="H164">
        <v>1</v>
      </c>
      <c r="J164">
        <v>1</v>
      </c>
      <c r="K164" t="s">
        <v>1370</v>
      </c>
      <c r="M164">
        <v>1</v>
      </c>
      <c r="N164" t="s">
        <v>854</v>
      </c>
      <c r="O164" t="s">
        <v>855</v>
      </c>
      <c r="R164" t="s">
        <v>856</v>
      </c>
      <c r="T164">
        <v>0</v>
      </c>
      <c r="W164" t="s">
        <v>594</v>
      </c>
      <c r="Y164">
        <v>14.6</v>
      </c>
      <c r="Z164" t="s">
        <v>826</v>
      </c>
      <c r="AM164" t="s">
        <v>309</v>
      </c>
    </row>
    <row r="165" spans="1:39">
      <c r="A165" t="s">
        <v>792</v>
      </c>
      <c r="B165" t="s">
        <v>857</v>
      </c>
      <c r="C165" t="s">
        <v>857</v>
      </c>
      <c r="D165" t="s">
        <v>321</v>
      </c>
      <c r="E165">
        <v>2020</v>
      </c>
      <c r="F165">
        <v>0</v>
      </c>
      <c r="G165">
        <v>1</v>
      </c>
      <c r="H165">
        <v>0</v>
      </c>
      <c r="I165">
        <v>0</v>
      </c>
      <c r="J165">
        <v>1</v>
      </c>
      <c r="K165" t="s">
        <v>858</v>
      </c>
      <c r="L165">
        <v>2030</v>
      </c>
      <c r="M165">
        <v>1</v>
      </c>
      <c r="O165" t="s">
        <v>859</v>
      </c>
      <c r="R165" t="s">
        <v>860</v>
      </c>
      <c r="S165" t="s">
        <v>861</v>
      </c>
      <c r="T165">
        <v>0</v>
      </c>
      <c r="X165" t="s">
        <v>862</v>
      </c>
      <c r="Y165" t="s">
        <v>863</v>
      </c>
      <c r="Z165" t="s">
        <v>607</v>
      </c>
      <c r="AA165" t="s">
        <v>212</v>
      </c>
      <c r="AM165" t="s">
        <v>309</v>
      </c>
    </row>
    <row r="166" spans="1:39">
      <c r="A166" t="s">
        <v>792</v>
      </c>
      <c r="B166" t="s">
        <v>857</v>
      </c>
      <c r="C166" t="s">
        <v>857</v>
      </c>
      <c r="D166" t="s">
        <v>321</v>
      </c>
      <c r="E166">
        <v>2020</v>
      </c>
      <c r="F166">
        <v>0</v>
      </c>
      <c r="G166">
        <v>1</v>
      </c>
      <c r="H166">
        <v>0</v>
      </c>
      <c r="I166">
        <v>0</v>
      </c>
      <c r="J166">
        <v>1</v>
      </c>
      <c r="K166" t="s">
        <v>869</v>
      </c>
      <c r="L166">
        <v>2030</v>
      </c>
      <c r="M166">
        <v>1</v>
      </c>
      <c r="N166" t="s">
        <v>870</v>
      </c>
      <c r="O166" t="s">
        <v>859</v>
      </c>
      <c r="R166" t="s">
        <v>871</v>
      </c>
      <c r="S166" t="s">
        <v>872</v>
      </c>
      <c r="T166">
        <v>0</v>
      </c>
      <c r="X166" t="s">
        <v>862</v>
      </c>
      <c r="Y166">
        <v>15.5</v>
      </c>
      <c r="Z166" t="s">
        <v>799</v>
      </c>
      <c r="AA166" t="s">
        <v>212</v>
      </c>
    </row>
    <row r="167" spans="1:39">
      <c r="A167" t="s">
        <v>792</v>
      </c>
      <c r="B167" t="s">
        <v>857</v>
      </c>
      <c r="C167" t="s">
        <v>857</v>
      </c>
      <c r="D167" t="s">
        <v>321</v>
      </c>
      <c r="E167">
        <v>2020</v>
      </c>
      <c r="F167">
        <v>0</v>
      </c>
      <c r="G167">
        <v>1</v>
      </c>
      <c r="H167">
        <v>0</v>
      </c>
      <c r="I167">
        <v>0</v>
      </c>
      <c r="J167">
        <v>1</v>
      </c>
      <c r="K167" t="s">
        <v>878</v>
      </c>
      <c r="L167">
        <v>2030</v>
      </c>
      <c r="M167">
        <v>1</v>
      </c>
      <c r="O167" t="s">
        <v>859</v>
      </c>
      <c r="R167" t="s">
        <v>879</v>
      </c>
      <c r="S167" t="s">
        <v>861</v>
      </c>
      <c r="T167">
        <v>0</v>
      </c>
      <c r="X167" t="s">
        <v>862</v>
      </c>
      <c r="Y167">
        <v>2.4</v>
      </c>
      <c r="Z167" t="s">
        <v>877</v>
      </c>
      <c r="AA167" t="s">
        <v>212</v>
      </c>
    </row>
    <row r="168" spans="1:39">
      <c r="A168" t="s">
        <v>792</v>
      </c>
      <c r="B168" t="s">
        <v>793</v>
      </c>
      <c r="C168" t="s">
        <v>794</v>
      </c>
      <c r="D168" t="s">
        <v>321</v>
      </c>
      <c r="E168">
        <v>2021</v>
      </c>
      <c r="F168">
        <v>0</v>
      </c>
      <c r="G168">
        <v>1</v>
      </c>
      <c r="H168">
        <v>0</v>
      </c>
      <c r="I168">
        <v>0</v>
      </c>
      <c r="J168">
        <v>1</v>
      </c>
      <c r="K168" t="s">
        <v>795</v>
      </c>
      <c r="L168">
        <v>2030</v>
      </c>
      <c r="M168">
        <v>1</v>
      </c>
      <c r="O168" t="s">
        <v>796</v>
      </c>
      <c r="R168" t="s">
        <v>797</v>
      </c>
      <c r="T168">
        <v>1</v>
      </c>
      <c r="U168" t="s">
        <v>798</v>
      </c>
      <c r="W168" t="s">
        <v>344</v>
      </c>
      <c r="Y168">
        <v>15.3</v>
      </c>
      <c r="Z168" t="s">
        <v>799</v>
      </c>
      <c r="AA168" t="s">
        <v>190</v>
      </c>
      <c r="AB168" t="s">
        <v>800</v>
      </c>
      <c r="AC168" t="s">
        <v>801</v>
      </c>
      <c r="AM168" t="s">
        <v>309</v>
      </c>
    </row>
    <row r="169" spans="1:39">
      <c r="A169" t="s">
        <v>792</v>
      </c>
      <c r="B169" t="s">
        <v>802</v>
      </c>
      <c r="C169" t="s">
        <v>803</v>
      </c>
      <c r="D169" t="s">
        <v>1376</v>
      </c>
      <c r="E169">
        <v>2023</v>
      </c>
      <c r="F169">
        <v>1</v>
      </c>
      <c r="G169">
        <v>3</v>
      </c>
      <c r="H169">
        <v>1</v>
      </c>
      <c r="J169">
        <v>1</v>
      </c>
      <c r="K169" t="s">
        <v>816</v>
      </c>
      <c r="L169">
        <v>2030</v>
      </c>
      <c r="M169">
        <v>1</v>
      </c>
      <c r="N169" t="s">
        <v>817</v>
      </c>
      <c r="O169" t="s">
        <v>805</v>
      </c>
      <c r="Q169" t="s">
        <v>818</v>
      </c>
      <c r="R169" t="s">
        <v>819</v>
      </c>
      <c r="T169">
        <v>1</v>
      </c>
      <c r="U169" t="s">
        <v>331</v>
      </c>
      <c r="W169" t="s">
        <v>820</v>
      </c>
      <c r="X169" t="s">
        <v>811</v>
      </c>
      <c r="Y169">
        <v>15.5</v>
      </c>
      <c r="Z169" t="s">
        <v>799</v>
      </c>
      <c r="AA169" t="s">
        <v>821</v>
      </c>
      <c r="AB169" t="s">
        <v>822</v>
      </c>
    </row>
    <row r="170" spans="1:39">
      <c r="A170" t="s">
        <v>792</v>
      </c>
      <c r="B170" t="s">
        <v>802</v>
      </c>
      <c r="C170" t="s">
        <v>803</v>
      </c>
      <c r="D170" t="s">
        <v>1376</v>
      </c>
      <c r="E170">
        <v>2023</v>
      </c>
      <c r="F170">
        <v>1</v>
      </c>
      <c r="G170">
        <v>3</v>
      </c>
      <c r="H170">
        <v>0</v>
      </c>
      <c r="J170">
        <v>1</v>
      </c>
      <c r="K170" t="s">
        <v>823</v>
      </c>
      <c r="L170">
        <v>2030</v>
      </c>
      <c r="M170">
        <v>1</v>
      </c>
      <c r="O170" t="s">
        <v>805</v>
      </c>
      <c r="R170" t="s">
        <v>824</v>
      </c>
      <c r="T170">
        <v>1</v>
      </c>
      <c r="Y170" t="s">
        <v>825</v>
      </c>
      <c r="Z170" t="s">
        <v>826</v>
      </c>
    </row>
    <row r="171" spans="1:39">
      <c r="A171" t="s">
        <v>792</v>
      </c>
      <c r="B171" t="s">
        <v>802</v>
      </c>
      <c r="C171" t="s">
        <v>803</v>
      </c>
      <c r="D171" t="s">
        <v>1376</v>
      </c>
      <c r="E171">
        <v>2023</v>
      </c>
      <c r="F171">
        <v>1</v>
      </c>
      <c r="G171">
        <v>3</v>
      </c>
      <c r="H171">
        <v>1</v>
      </c>
      <c r="J171">
        <v>1</v>
      </c>
      <c r="K171" t="s">
        <v>827</v>
      </c>
      <c r="L171">
        <v>2040</v>
      </c>
      <c r="M171">
        <v>1</v>
      </c>
      <c r="O171" t="s">
        <v>805</v>
      </c>
      <c r="R171" t="s">
        <v>828</v>
      </c>
      <c r="T171">
        <v>1</v>
      </c>
      <c r="Y171">
        <v>14.2</v>
      </c>
      <c r="Z171" t="s">
        <v>826</v>
      </c>
    </row>
    <row r="172" spans="1:39">
      <c r="A172" t="s">
        <v>792</v>
      </c>
      <c r="B172" t="s">
        <v>802</v>
      </c>
      <c r="C172" t="s">
        <v>803</v>
      </c>
      <c r="D172" t="s">
        <v>1376</v>
      </c>
      <c r="E172">
        <v>2023</v>
      </c>
      <c r="F172">
        <v>1</v>
      </c>
      <c r="G172">
        <v>3</v>
      </c>
      <c r="H172">
        <v>1</v>
      </c>
      <c r="J172">
        <v>1</v>
      </c>
      <c r="K172" t="s">
        <v>836</v>
      </c>
      <c r="L172">
        <v>2030</v>
      </c>
      <c r="M172">
        <v>1</v>
      </c>
      <c r="O172" t="s">
        <v>805</v>
      </c>
      <c r="R172" t="s">
        <v>837</v>
      </c>
      <c r="T172">
        <v>1</v>
      </c>
      <c r="Y172" t="s">
        <v>1380</v>
      </c>
      <c r="Z172" t="s">
        <v>799</v>
      </c>
    </row>
    <row r="173" spans="1:39">
      <c r="A173" t="s">
        <v>792</v>
      </c>
      <c r="B173" t="s">
        <v>802</v>
      </c>
      <c r="C173" t="s">
        <v>803</v>
      </c>
      <c r="D173" t="s">
        <v>1376</v>
      </c>
      <c r="E173">
        <v>2023</v>
      </c>
      <c r="F173">
        <v>1</v>
      </c>
      <c r="G173">
        <v>3</v>
      </c>
      <c r="H173">
        <v>1</v>
      </c>
      <c r="J173">
        <v>1</v>
      </c>
      <c r="K173" t="s">
        <v>813</v>
      </c>
      <c r="L173">
        <v>2030</v>
      </c>
      <c r="M173">
        <v>1</v>
      </c>
      <c r="N173" t="s">
        <v>814</v>
      </c>
      <c r="R173" t="s">
        <v>815</v>
      </c>
      <c r="T173">
        <v>2</v>
      </c>
      <c r="Y173">
        <v>15.2</v>
      </c>
      <c r="Z173" t="s">
        <v>799</v>
      </c>
    </row>
    <row r="174" spans="1:39" ht="409.6">
      <c r="A174" t="s">
        <v>792</v>
      </c>
      <c r="B174" t="s">
        <v>802</v>
      </c>
      <c r="C174" t="s">
        <v>803</v>
      </c>
      <c r="D174" t="s">
        <v>1376</v>
      </c>
      <c r="E174">
        <v>2023</v>
      </c>
      <c r="F174">
        <v>1</v>
      </c>
      <c r="G174">
        <v>3</v>
      </c>
      <c r="H174">
        <v>1</v>
      </c>
      <c r="J174">
        <v>1</v>
      </c>
      <c r="K174" t="s">
        <v>829</v>
      </c>
      <c r="L174">
        <v>2030</v>
      </c>
      <c r="M174">
        <v>1</v>
      </c>
      <c r="O174" t="s">
        <v>805</v>
      </c>
      <c r="R174" s="234" t="s">
        <v>830</v>
      </c>
      <c r="T174">
        <v>2</v>
      </c>
      <c r="Y174">
        <v>14.2</v>
      </c>
      <c r="Z174" t="s">
        <v>826</v>
      </c>
    </row>
    <row r="175" spans="1:39">
      <c r="A175" t="s">
        <v>792</v>
      </c>
      <c r="B175" t="s">
        <v>802</v>
      </c>
      <c r="C175" t="s">
        <v>803</v>
      </c>
      <c r="D175" t="s">
        <v>1376</v>
      </c>
      <c r="E175">
        <v>2023</v>
      </c>
      <c r="F175">
        <v>1</v>
      </c>
      <c r="G175">
        <v>3</v>
      </c>
      <c r="H175">
        <v>1</v>
      </c>
      <c r="J175">
        <v>1</v>
      </c>
      <c r="K175" t="s">
        <v>834</v>
      </c>
      <c r="M175">
        <v>1</v>
      </c>
      <c r="O175" t="s">
        <v>805</v>
      </c>
      <c r="R175" t="s">
        <v>835</v>
      </c>
      <c r="T175">
        <v>2</v>
      </c>
      <c r="Y175" t="s">
        <v>1380</v>
      </c>
      <c r="Z175" t="s">
        <v>799</v>
      </c>
    </row>
    <row r="176" spans="1:39" ht="272">
      <c r="A176" t="s">
        <v>792</v>
      </c>
      <c r="B176" t="s">
        <v>802</v>
      </c>
      <c r="C176" t="s">
        <v>803</v>
      </c>
      <c r="D176" t="s">
        <v>1376</v>
      </c>
      <c r="E176">
        <v>2023</v>
      </c>
      <c r="F176">
        <v>1</v>
      </c>
      <c r="G176">
        <v>3</v>
      </c>
      <c r="H176">
        <v>1</v>
      </c>
      <c r="J176">
        <v>1</v>
      </c>
      <c r="K176" t="s">
        <v>838</v>
      </c>
      <c r="M176">
        <v>1</v>
      </c>
      <c r="O176" t="s">
        <v>805</v>
      </c>
      <c r="R176" s="234" t="s">
        <v>839</v>
      </c>
      <c r="T176">
        <v>2</v>
      </c>
      <c r="U176" t="s">
        <v>840</v>
      </c>
      <c r="V176" t="s">
        <v>841</v>
      </c>
      <c r="Y176" t="s">
        <v>1380</v>
      </c>
      <c r="Z176" t="s">
        <v>799</v>
      </c>
    </row>
    <row r="177" spans="1:39" ht="380">
      <c r="A177" t="s">
        <v>792</v>
      </c>
      <c r="B177" t="s">
        <v>802</v>
      </c>
      <c r="C177" t="s">
        <v>803</v>
      </c>
      <c r="D177" t="s">
        <v>1376</v>
      </c>
      <c r="E177">
        <v>2023</v>
      </c>
      <c r="F177">
        <v>1</v>
      </c>
      <c r="G177">
        <v>3</v>
      </c>
      <c r="H177">
        <v>1</v>
      </c>
      <c r="J177">
        <v>1</v>
      </c>
      <c r="K177" t="s">
        <v>842</v>
      </c>
      <c r="M177">
        <v>1</v>
      </c>
      <c r="O177" t="s">
        <v>805</v>
      </c>
      <c r="R177" s="234" t="s">
        <v>843</v>
      </c>
      <c r="T177">
        <v>2</v>
      </c>
      <c r="Y177" t="s">
        <v>1380</v>
      </c>
      <c r="Z177" t="s">
        <v>799</v>
      </c>
    </row>
    <row r="178" spans="1:39">
      <c r="A178" t="s">
        <v>792</v>
      </c>
      <c r="B178" t="s">
        <v>802</v>
      </c>
      <c r="C178" t="s">
        <v>803</v>
      </c>
      <c r="D178" t="s">
        <v>1376</v>
      </c>
      <c r="E178">
        <v>2023</v>
      </c>
      <c r="F178">
        <v>1</v>
      </c>
      <c r="G178">
        <v>3</v>
      </c>
      <c r="H178">
        <v>1</v>
      </c>
      <c r="J178">
        <v>1</v>
      </c>
      <c r="K178" t="s">
        <v>844</v>
      </c>
      <c r="L178">
        <v>2030</v>
      </c>
      <c r="M178">
        <v>1</v>
      </c>
      <c r="O178" t="s">
        <v>805</v>
      </c>
      <c r="R178" t="s">
        <v>845</v>
      </c>
      <c r="T178">
        <v>2</v>
      </c>
      <c r="Y178">
        <v>14.2</v>
      </c>
      <c r="Z178" t="s">
        <v>826</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s">
        <v>826</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866</v>
      </c>
      <c r="S180" t="s">
        <v>303</v>
      </c>
      <c r="T180">
        <v>2</v>
      </c>
      <c r="U180" t="s">
        <v>867</v>
      </c>
      <c r="V180" t="s">
        <v>868</v>
      </c>
      <c r="X180" t="s">
        <v>862</v>
      </c>
      <c r="Y180">
        <v>15.5</v>
      </c>
      <c r="Z180" t="s">
        <v>799</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s">
        <v>877</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889</v>
      </c>
      <c r="S182" t="s">
        <v>303</v>
      </c>
      <c r="T182">
        <v>2</v>
      </c>
      <c r="U182" t="s">
        <v>331</v>
      </c>
      <c r="X182" t="s">
        <v>862</v>
      </c>
      <c r="Y182">
        <v>15.1</v>
      </c>
      <c r="Z182" t="s">
        <v>799</v>
      </c>
      <c r="AA182" t="s">
        <v>212</v>
      </c>
    </row>
    <row r="183" spans="1:39" ht="96">
      <c r="A183" t="s">
        <v>792</v>
      </c>
      <c r="B183" t="s">
        <v>802</v>
      </c>
      <c r="C183" t="s">
        <v>803</v>
      </c>
      <c r="D183" t="s">
        <v>1376</v>
      </c>
      <c r="E183">
        <v>2023</v>
      </c>
      <c r="F183">
        <v>1</v>
      </c>
      <c r="G183">
        <v>3</v>
      </c>
      <c r="H183">
        <v>1</v>
      </c>
      <c r="J183">
        <v>1</v>
      </c>
      <c r="K183" t="s">
        <v>804</v>
      </c>
      <c r="L183">
        <v>2030</v>
      </c>
      <c r="M183">
        <v>1</v>
      </c>
      <c r="O183" t="s">
        <v>805</v>
      </c>
      <c r="R183" s="234" t="s">
        <v>806</v>
      </c>
      <c r="S183" t="s">
        <v>807</v>
      </c>
      <c r="T183">
        <v>3</v>
      </c>
      <c r="U183" t="s">
        <v>808</v>
      </c>
      <c r="V183" t="s">
        <v>809</v>
      </c>
      <c r="W183" t="s">
        <v>810</v>
      </c>
      <c r="X183" t="s">
        <v>811</v>
      </c>
      <c r="Y183">
        <v>15.2</v>
      </c>
      <c r="Z183" t="s">
        <v>799</v>
      </c>
      <c r="AA183" t="s">
        <v>203</v>
      </c>
      <c r="AB183" t="s">
        <v>812</v>
      </c>
    </row>
    <row r="184" spans="1:39" ht="365">
      <c r="A184" t="s">
        <v>792</v>
      </c>
      <c r="B184" t="s">
        <v>857</v>
      </c>
      <c r="C184" t="s">
        <v>857</v>
      </c>
      <c r="D184" t="s">
        <v>321</v>
      </c>
      <c r="E184">
        <v>2020</v>
      </c>
      <c r="F184">
        <v>0</v>
      </c>
      <c r="G184">
        <v>1</v>
      </c>
      <c r="H184">
        <v>0</v>
      </c>
      <c r="I184">
        <v>0</v>
      </c>
      <c r="J184">
        <v>1</v>
      </c>
      <c r="K184" t="s">
        <v>880</v>
      </c>
      <c r="L184">
        <v>2030</v>
      </c>
      <c r="M184">
        <v>1</v>
      </c>
      <c r="N184" s="234" t="s">
        <v>881</v>
      </c>
      <c r="O184" t="s">
        <v>859</v>
      </c>
      <c r="R184" t="s">
        <v>882</v>
      </c>
      <c r="S184" t="s">
        <v>440</v>
      </c>
      <c r="T184">
        <v>3</v>
      </c>
      <c r="U184" t="s">
        <v>331</v>
      </c>
      <c r="X184" t="s">
        <v>862</v>
      </c>
      <c r="Y184">
        <v>12.4</v>
      </c>
      <c r="Z184" t="s">
        <v>614</v>
      </c>
      <c r="AA184" t="s">
        <v>212</v>
      </c>
    </row>
    <row r="185" spans="1:39">
      <c r="A185" t="s">
        <v>792</v>
      </c>
      <c r="B185" t="s">
        <v>857</v>
      </c>
      <c r="C185" t="s">
        <v>857</v>
      </c>
      <c r="D185" t="s">
        <v>321</v>
      </c>
      <c r="E185">
        <v>2020</v>
      </c>
      <c r="F185">
        <v>0</v>
      </c>
      <c r="G185">
        <v>1</v>
      </c>
      <c r="H185">
        <v>0</v>
      </c>
      <c r="I185">
        <v>0</v>
      </c>
      <c r="J185">
        <v>1</v>
      </c>
      <c r="K185" t="s">
        <v>883</v>
      </c>
      <c r="L185">
        <v>2030</v>
      </c>
      <c r="M185">
        <v>1</v>
      </c>
      <c r="O185" t="s">
        <v>859</v>
      </c>
      <c r="Q185" t="s">
        <v>884</v>
      </c>
      <c r="R185" t="s">
        <v>885</v>
      </c>
      <c r="S185" t="s">
        <v>886</v>
      </c>
      <c r="T185">
        <v>3</v>
      </c>
      <c r="U185" t="s">
        <v>331</v>
      </c>
      <c r="X185" t="s">
        <v>862</v>
      </c>
      <c r="Y185">
        <v>15.1</v>
      </c>
      <c r="Z185" t="s">
        <v>799</v>
      </c>
      <c r="AA185" t="s">
        <v>212</v>
      </c>
    </row>
    <row r="186" spans="1:39">
      <c r="A186" t="s">
        <v>792</v>
      </c>
      <c r="B186" t="s">
        <v>802</v>
      </c>
      <c r="C186" t="s">
        <v>803</v>
      </c>
      <c r="D186" t="s">
        <v>1376</v>
      </c>
      <c r="E186">
        <v>2022</v>
      </c>
      <c r="F186">
        <v>1</v>
      </c>
      <c r="G186">
        <v>3</v>
      </c>
      <c r="H186">
        <v>1</v>
      </c>
      <c r="J186">
        <v>1</v>
      </c>
      <c r="K186" t="s">
        <v>804</v>
      </c>
      <c r="L186">
        <v>2030</v>
      </c>
      <c r="M186">
        <v>1</v>
      </c>
      <c r="W186" t="s">
        <v>862</v>
      </c>
      <c r="X186" t="s">
        <v>811</v>
      </c>
      <c r="Y186">
        <v>15.5</v>
      </c>
      <c r="Z186" t="s">
        <v>799</v>
      </c>
      <c r="AB186" t="s">
        <v>916</v>
      </c>
    </row>
    <row r="187" spans="1:39">
      <c r="A187" t="s">
        <v>792</v>
      </c>
      <c r="B187" t="s">
        <v>802</v>
      </c>
      <c r="C187" t="s">
        <v>803</v>
      </c>
      <c r="D187" t="s">
        <v>1376</v>
      </c>
      <c r="E187">
        <v>2023</v>
      </c>
      <c r="F187">
        <v>1</v>
      </c>
      <c r="G187">
        <v>3</v>
      </c>
      <c r="H187">
        <v>1</v>
      </c>
      <c r="J187">
        <v>1</v>
      </c>
      <c r="K187" t="s">
        <v>921</v>
      </c>
      <c r="L187">
        <v>2030</v>
      </c>
      <c r="M187">
        <v>1</v>
      </c>
      <c r="N187" t="s">
        <v>814</v>
      </c>
      <c r="Y187">
        <v>15.2</v>
      </c>
      <c r="Z187" t="s">
        <v>799</v>
      </c>
    </row>
    <row r="188" spans="1:39">
      <c r="A188" t="s">
        <v>792</v>
      </c>
      <c r="B188" t="s">
        <v>802</v>
      </c>
      <c r="C188" t="s">
        <v>803</v>
      </c>
      <c r="D188" t="s">
        <v>1376</v>
      </c>
      <c r="E188">
        <v>2023</v>
      </c>
      <c r="F188">
        <v>1</v>
      </c>
      <c r="G188">
        <v>3</v>
      </c>
      <c r="H188">
        <v>1</v>
      </c>
      <c r="J188">
        <v>1</v>
      </c>
      <c r="K188" t="s">
        <v>922</v>
      </c>
      <c r="L188">
        <v>2030</v>
      </c>
      <c r="M188">
        <v>1</v>
      </c>
      <c r="O188" t="s">
        <v>805</v>
      </c>
      <c r="W188" t="s">
        <v>923</v>
      </c>
      <c r="X188" t="s">
        <v>811</v>
      </c>
      <c r="Y188">
        <v>15.3</v>
      </c>
      <c r="Z188" t="s">
        <v>799</v>
      </c>
    </row>
    <row r="189" spans="1:39">
      <c r="A189" t="s">
        <v>792</v>
      </c>
      <c r="B189" t="s">
        <v>802</v>
      </c>
      <c r="C189" t="s">
        <v>803</v>
      </c>
      <c r="D189" t="s">
        <v>1376</v>
      </c>
      <c r="E189">
        <v>2023</v>
      </c>
      <c r="F189">
        <v>1</v>
      </c>
      <c r="G189">
        <v>3</v>
      </c>
      <c r="H189">
        <v>1</v>
      </c>
      <c r="J189">
        <v>1</v>
      </c>
      <c r="K189" t="s">
        <v>924</v>
      </c>
      <c r="L189">
        <v>2030</v>
      </c>
      <c r="M189">
        <v>1</v>
      </c>
      <c r="N189" t="s">
        <v>925</v>
      </c>
      <c r="O189" t="s">
        <v>805</v>
      </c>
      <c r="R189" t="s">
        <v>926</v>
      </c>
      <c r="W189" t="s">
        <v>820</v>
      </c>
      <c r="X189" t="s">
        <v>811</v>
      </c>
      <c r="Y189">
        <v>2.4</v>
      </c>
      <c r="Z189" t="s">
        <v>877</v>
      </c>
    </row>
    <row r="190" spans="1:39">
      <c r="A190" t="s">
        <v>792</v>
      </c>
      <c r="B190" t="s">
        <v>802</v>
      </c>
      <c r="C190" t="s">
        <v>803</v>
      </c>
      <c r="D190" t="s">
        <v>1376</v>
      </c>
      <c r="E190">
        <v>2023</v>
      </c>
      <c r="F190">
        <v>1</v>
      </c>
      <c r="G190">
        <v>3</v>
      </c>
      <c r="H190">
        <v>1</v>
      </c>
      <c r="J190">
        <v>1</v>
      </c>
      <c r="K190" t="s">
        <v>930</v>
      </c>
      <c r="L190">
        <v>2030</v>
      </c>
      <c r="M190">
        <v>1</v>
      </c>
      <c r="O190" t="s">
        <v>805</v>
      </c>
      <c r="Y190">
        <v>15.5</v>
      </c>
      <c r="Z190" t="s">
        <v>799</v>
      </c>
    </row>
    <row r="191" spans="1:39">
      <c r="A191" t="s">
        <v>792</v>
      </c>
      <c r="B191" t="s">
        <v>802</v>
      </c>
      <c r="C191" t="s">
        <v>803</v>
      </c>
      <c r="D191" t="s">
        <v>1376</v>
      </c>
      <c r="E191">
        <v>2023</v>
      </c>
      <c r="F191">
        <v>1</v>
      </c>
      <c r="G191">
        <v>3</v>
      </c>
      <c r="H191">
        <v>1</v>
      </c>
      <c r="J191">
        <v>1</v>
      </c>
      <c r="K191" t="s">
        <v>931</v>
      </c>
      <c r="L191">
        <v>2030</v>
      </c>
      <c r="M191">
        <v>1</v>
      </c>
      <c r="N191" t="s">
        <v>932</v>
      </c>
      <c r="O191" t="s">
        <v>457</v>
      </c>
      <c r="Y191">
        <v>15.2</v>
      </c>
      <c r="Z191" t="s">
        <v>799</v>
      </c>
    </row>
    <row r="192" spans="1:39">
      <c r="A192" t="s">
        <v>792</v>
      </c>
      <c r="B192" t="s">
        <v>802</v>
      </c>
      <c r="C192" t="s">
        <v>803</v>
      </c>
      <c r="D192" t="s">
        <v>1376</v>
      </c>
      <c r="E192">
        <v>2023</v>
      </c>
      <c r="F192">
        <v>1</v>
      </c>
      <c r="G192">
        <v>3</v>
      </c>
      <c r="H192">
        <v>1</v>
      </c>
      <c r="J192">
        <v>1</v>
      </c>
      <c r="K192" t="s">
        <v>933</v>
      </c>
      <c r="L192">
        <v>2030</v>
      </c>
      <c r="M192">
        <v>1</v>
      </c>
      <c r="N192" t="s">
        <v>932</v>
      </c>
      <c r="O192" t="s">
        <v>457</v>
      </c>
      <c r="Y192">
        <v>11.4</v>
      </c>
      <c r="Z192" t="s">
        <v>607</v>
      </c>
    </row>
    <row r="193" spans="1:41" ht="409.6">
      <c r="A193" t="s">
        <v>792</v>
      </c>
      <c r="B193" t="s">
        <v>802</v>
      </c>
      <c r="C193" t="s">
        <v>803</v>
      </c>
      <c r="D193" t="s">
        <v>1376</v>
      </c>
      <c r="E193">
        <v>2023</v>
      </c>
      <c r="F193">
        <v>1</v>
      </c>
      <c r="G193">
        <v>3</v>
      </c>
      <c r="H193">
        <v>1</v>
      </c>
      <c r="J193">
        <v>1</v>
      </c>
      <c r="K193" s="234" t="s">
        <v>934</v>
      </c>
      <c r="L193">
        <v>2030</v>
      </c>
      <c r="M193">
        <v>1</v>
      </c>
      <c r="N193" t="s">
        <v>932</v>
      </c>
      <c r="O193" t="s">
        <v>457</v>
      </c>
      <c r="Y193">
        <v>11.4</v>
      </c>
      <c r="Z193" t="s">
        <v>607</v>
      </c>
    </row>
    <row r="194" spans="1:41">
      <c r="A194" t="s">
        <v>792</v>
      </c>
      <c r="B194" t="s">
        <v>802</v>
      </c>
      <c r="C194" t="s">
        <v>803</v>
      </c>
      <c r="D194" t="s">
        <v>1376</v>
      </c>
      <c r="E194">
        <v>2023</v>
      </c>
      <c r="F194">
        <v>1</v>
      </c>
      <c r="G194">
        <v>3</v>
      </c>
      <c r="H194">
        <v>1</v>
      </c>
      <c r="J194">
        <v>1</v>
      </c>
      <c r="K194" t="s">
        <v>937</v>
      </c>
      <c r="M194">
        <v>1</v>
      </c>
      <c r="O194" t="s">
        <v>805</v>
      </c>
      <c r="R194" t="s">
        <v>938</v>
      </c>
      <c r="Y194" t="s">
        <v>1380</v>
      </c>
      <c r="Z194" t="s">
        <v>799</v>
      </c>
    </row>
    <row r="195" spans="1:41">
      <c r="A195" t="s">
        <v>792</v>
      </c>
      <c r="B195" t="s">
        <v>802</v>
      </c>
      <c r="C195" t="s">
        <v>803</v>
      </c>
      <c r="D195" t="s">
        <v>1376</v>
      </c>
      <c r="E195">
        <v>2023</v>
      </c>
      <c r="F195">
        <v>1</v>
      </c>
      <c r="G195">
        <v>3</v>
      </c>
      <c r="H195">
        <v>1</v>
      </c>
      <c r="J195">
        <v>1</v>
      </c>
      <c r="K195" t="s">
        <v>941</v>
      </c>
      <c r="L195">
        <v>2030</v>
      </c>
      <c r="M195">
        <v>1</v>
      </c>
      <c r="O195" t="s">
        <v>805</v>
      </c>
      <c r="R195" t="s">
        <v>942</v>
      </c>
      <c r="Y195">
        <v>15.1</v>
      </c>
      <c r="Z195" t="s">
        <v>799</v>
      </c>
    </row>
    <row r="196" spans="1:41">
      <c r="A196" t="s">
        <v>792</v>
      </c>
      <c r="B196" t="s">
        <v>802</v>
      </c>
      <c r="C196" t="s">
        <v>852</v>
      </c>
      <c r="D196" t="s">
        <v>298</v>
      </c>
      <c r="E196">
        <v>2019</v>
      </c>
      <c r="F196">
        <v>1</v>
      </c>
      <c r="G196">
        <v>3</v>
      </c>
      <c r="H196">
        <v>1</v>
      </c>
      <c r="J196">
        <v>1</v>
      </c>
      <c r="K196" t="s">
        <v>944</v>
      </c>
      <c r="M196">
        <v>1</v>
      </c>
      <c r="O196" t="s">
        <v>593</v>
      </c>
      <c r="W196" t="s">
        <v>862</v>
      </c>
      <c r="X196" t="s">
        <v>850</v>
      </c>
      <c r="Y196">
        <v>14.4</v>
      </c>
      <c r="Z196" t="s">
        <v>826</v>
      </c>
      <c r="AM196" t="s">
        <v>309</v>
      </c>
    </row>
    <row r="197" spans="1:41" ht="224">
      <c r="A197" t="s">
        <v>1410</v>
      </c>
      <c r="B197" t="s">
        <v>793</v>
      </c>
      <c r="C197" s="234" t="s">
        <v>1437</v>
      </c>
      <c r="D197" t="s">
        <v>321</v>
      </c>
      <c r="E197">
        <v>2021</v>
      </c>
      <c r="F197">
        <v>0</v>
      </c>
      <c r="G197">
        <v>1</v>
      </c>
      <c r="H197">
        <v>0</v>
      </c>
      <c r="I197">
        <v>0</v>
      </c>
      <c r="J197">
        <v>1</v>
      </c>
      <c r="K197" t="s">
        <v>1458</v>
      </c>
      <c r="L197">
        <v>2030</v>
      </c>
      <c r="M197">
        <v>1</v>
      </c>
      <c r="N197" t="s">
        <v>1725</v>
      </c>
      <c r="O197" t="s">
        <v>602</v>
      </c>
      <c r="P197" t="s">
        <v>1726</v>
      </c>
      <c r="Q197" t="s">
        <v>1459</v>
      </c>
      <c r="R197" s="234" t="s">
        <v>1727</v>
      </c>
      <c r="S197" t="s">
        <v>303</v>
      </c>
      <c r="T197">
        <v>1</v>
      </c>
      <c r="W197" t="s">
        <v>606</v>
      </c>
      <c r="Y197">
        <v>11.6</v>
      </c>
      <c r="Z197" t="s">
        <v>607</v>
      </c>
      <c r="AA197" t="s">
        <v>197</v>
      </c>
      <c r="AB197" t="s">
        <v>1460</v>
      </c>
      <c r="AL197" t="s">
        <v>309</v>
      </c>
    </row>
    <row r="198" spans="1:41">
      <c r="A198" t="s">
        <v>1410</v>
      </c>
      <c r="B198" t="s">
        <v>793</v>
      </c>
      <c r="C198" t="s">
        <v>389</v>
      </c>
      <c r="D198" t="s">
        <v>101</v>
      </c>
      <c r="E198">
        <v>2022</v>
      </c>
      <c r="F198">
        <v>0</v>
      </c>
      <c r="G198">
        <v>2</v>
      </c>
      <c r="H198">
        <v>0</v>
      </c>
      <c r="I198">
        <v>1</v>
      </c>
      <c r="J198">
        <v>1</v>
      </c>
      <c r="K198" t="s">
        <v>1728</v>
      </c>
      <c r="L198">
        <v>2040</v>
      </c>
      <c r="M198">
        <v>1</v>
      </c>
      <c r="N198" t="s">
        <v>391</v>
      </c>
      <c r="O198" t="s">
        <v>392</v>
      </c>
      <c r="R198" t="s">
        <v>1729</v>
      </c>
      <c r="T198">
        <v>2</v>
      </c>
      <c r="W198" t="s">
        <v>606</v>
      </c>
      <c r="X198" t="s">
        <v>1413</v>
      </c>
      <c r="Y198">
        <v>6.3</v>
      </c>
      <c r="Z198" t="s">
        <v>833</v>
      </c>
      <c r="AO198" t="s">
        <v>309</v>
      </c>
    </row>
    <row r="199" spans="1:41">
      <c r="A199" t="s">
        <v>1410</v>
      </c>
      <c r="B199" t="s">
        <v>793</v>
      </c>
      <c r="C199" t="s">
        <v>794</v>
      </c>
      <c r="D199" t="s">
        <v>321</v>
      </c>
      <c r="E199">
        <v>2021</v>
      </c>
      <c r="F199">
        <v>0</v>
      </c>
      <c r="G199">
        <v>1</v>
      </c>
      <c r="H199">
        <v>0</v>
      </c>
      <c r="I199">
        <v>0</v>
      </c>
      <c r="J199">
        <v>1</v>
      </c>
      <c r="K199" t="s">
        <v>1463</v>
      </c>
      <c r="L199">
        <v>2050</v>
      </c>
      <c r="M199">
        <v>1</v>
      </c>
      <c r="O199" t="s">
        <v>796</v>
      </c>
      <c r="P199" t="s">
        <v>1730</v>
      </c>
      <c r="Q199" t="s">
        <v>1464</v>
      </c>
      <c r="R199" t="s">
        <v>1731</v>
      </c>
      <c r="S199" t="s">
        <v>519</v>
      </c>
      <c r="T199">
        <v>2</v>
      </c>
      <c r="W199" t="s">
        <v>923</v>
      </c>
      <c r="X199" t="s">
        <v>1253</v>
      </c>
      <c r="Y199">
        <v>15.3</v>
      </c>
      <c r="Z199" t="s">
        <v>799</v>
      </c>
      <c r="AA199" t="s">
        <v>190</v>
      </c>
      <c r="AB199" t="s">
        <v>1465</v>
      </c>
      <c r="AL199" t="s">
        <v>309</v>
      </c>
    </row>
    <row r="200" spans="1:41" ht="144">
      <c r="A200" t="s">
        <v>1410</v>
      </c>
      <c r="B200" t="s">
        <v>793</v>
      </c>
      <c r="C200" t="s">
        <v>794</v>
      </c>
      <c r="D200" t="s">
        <v>321</v>
      </c>
      <c r="E200">
        <v>2021</v>
      </c>
      <c r="F200">
        <v>0</v>
      </c>
      <c r="G200">
        <v>1</v>
      </c>
      <c r="H200">
        <v>0</v>
      </c>
      <c r="I200">
        <v>0</v>
      </c>
      <c r="J200">
        <v>1</v>
      </c>
      <c r="K200" t="s">
        <v>1732</v>
      </c>
      <c r="L200">
        <v>2030</v>
      </c>
      <c r="M200">
        <v>1</v>
      </c>
      <c r="N200" t="s">
        <v>1733</v>
      </c>
      <c r="O200" t="s">
        <v>1734</v>
      </c>
      <c r="P200" t="s">
        <v>1735</v>
      </c>
      <c r="Q200" t="s">
        <v>1262</v>
      </c>
      <c r="R200" s="234" t="s">
        <v>1736</v>
      </c>
      <c r="S200" t="s">
        <v>519</v>
      </c>
      <c r="T200">
        <v>2</v>
      </c>
      <c r="Y200">
        <v>12.4</v>
      </c>
      <c r="Z200" t="s">
        <v>614</v>
      </c>
    </row>
    <row r="201" spans="1:41" ht="80">
      <c r="A201" t="s">
        <v>1410</v>
      </c>
      <c r="B201" t="s">
        <v>793</v>
      </c>
      <c r="C201" s="234" t="s">
        <v>1437</v>
      </c>
      <c r="D201" t="s">
        <v>321</v>
      </c>
      <c r="E201">
        <v>2021</v>
      </c>
      <c r="F201">
        <v>0</v>
      </c>
      <c r="G201">
        <v>1</v>
      </c>
      <c r="H201">
        <v>0</v>
      </c>
      <c r="I201">
        <v>0</v>
      </c>
      <c r="J201">
        <v>1</v>
      </c>
      <c r="K201" t="s">
        <v>1454</v>
      </c>
      <c r="L201">
        <v>2030</v>
      </c>
      <c r="M201">
        <v>1</v>
      </c>
      <c r="N201" t="s">
        <v>1737</v>
      </c>
      <c r="O201" t="s">
        <v>1734</v>
      </c>
      <c r="P201" t="s">
        <v>1738</v>
      </c>
      <c r="Q201" t="s">
        <v>1455</v>
      </c>
      <c r="R201" t="s">
        <v>1739</v>
      </c>
      <c r="S201" t="s">
        <v>519</v>
      </c>
      <c r="T201">
        <v>2</v>
      </c>
      <c r="W201" t="s">
        <v>1253</v>
      </c>
      <c r="Y201">
        <v>11.1</v>
      </c>
      <c r="Z201" t="s">
        <v>607</v>
      </c>
      <c r="AA201" t="s">
        <v>195</v>
      </c>
      <c r="AB201" t="s">
        <v>1456</v>
      </c>
      <c r="AL201" t="s">
        <v>309</v>
      </c>
    </row>
    <row r="202" spans="1:41" ht="80">
      <c r="A202" t="s">
        <v>1410</v>
      </c>
      <c r="B202" t="s">
        <v>793</v>
      </c>
      <c r="C202" s="234" t="s">
        <v>1437</v>
      </c>
      <c r="D202" t="s">
        <v>321</v>
      </c>
      <c r="E202">
        <v>2021</v>
      </c>
      <c r="F202">
        <v>0</v>
      </c>
      <c r="G202">
        <v>1</v>
      </c>
      <c r="H202">
        <v>0</v>
      </c>
      <c r="I202">
        <v>0</v>
      </c>
      <c r="J202">
        <v>1</v>
      </c>
      <c r="K202" t="s">
        <v>1451</v>
      </c>
      <c r="L202">
        <v>2030</v>
      </c>
      <c r="M202">
        <v>1</v>
      </c>
      <c r="O202" t="s">
        <v>1734</v>
      </c>
      <c r="P202" t="s">
        <v>1740</v>
      </c>
      <c r="Q202" t="s">
        <v>1452</v>
      </c>
      <c r="R202" t="s">
        <v>1741</v>
      </c>
      <c r="S202" t="s">
        <v>519</v>
      </c>
      <c r="T202">
        <v>2</v>
      </c>
      <c r="W202" t="s">
        <v>1253</v>
      </c>
      <c r="X202" t="s">
        <v>862</v>
      </c>
      <c r="Y202">
        <v>12.4</v>
      </c>
      <c r="Z202" t="s">
        <v>614</v>
      </c>
      <c r="AL202" t="s">
        <v>309</v>
      </c>
    </row>
    <row r="203" spans="1:41" ht="80">
      <c r="A203" t="s">
        <v>1410</v>
      </c>
      <c r="B203" t="s">
        <v>793</v>
      </c>
      <c r="C203" s="234" t="s">
        <v>1437</v>
      </c>
      <c r="D203" t="s">
        <v>321</v>
      </c>
      <c r="E203">
        <v>2021</v>
      </c>
      <c r="F203">
        <v>0</v>
      </c>
      <c r="G203">
        <v>1</v>
      </c>
      <c r="H203">
        <v>0</v>
      </c>
      <c r="I203">
        <v>0</v>
      </c>
      <c r="J203">
        <v>1</v>
      </c>
      <c r="K203" t="s">
        <v>1446</v>
      </c>
      <c r="L203">
        <v>2030</v>
      </c>
      <c r="M203">
        <v>1</v>
      </c>
      <c r="O203" t="s">
        <v>1734</v>
      </c>
      <c r="P203" t="s">
        <v>1742</v>
      </c>
      <c r="Q203" t="s">
        <v>1449</v>
      </c>
      <c r="R203" t="s">
        <v>1743</v>
      </c>
      <c r="S203" t="s">
        <v>519</v>
      </c>
      <c r="T203">
        <v>2</v>
      </c>
      <c r="W203" t="s">
        <v>1253</v>
      </c>
      <c r="Y203">
        <v>12.4</v>
      </c>
      <c r="Z203" t="s">
        <v>614</v>
      </c>
    </row>
    <row r="204" spans="1:41" ht="176">
      <c r="A204" t="s">
        <v>1410</v>
      </c>
      <c r="B204" t="s">
        <v>793</v>
      </c>
      <c r="C204" s="234" t="s">
        <v>1437</v>
      </c>
      <c r="D204" t="s">
        <v>321</v>
      </c>
      <c r="E204">
        <v>2021</v>
      </c>
      <c r="F204">
        <v>0</v>
      </c>
      <c r="G204">
        <v>1</v>
      </c>
      <c r="H204">
        <v>0</v>
      </c>
      <c r="I204">
        <v>0</v>
      </c>
      <c r="J204">
        <v>1</v>
      </c>
      <c r="K204" t="s">
        <v>1446</v>
      </c>
      <c r="L204">
        <v>2030</v>
      </c>
      <c r="M204">
        <v>1</v>
      </c>
      <c r="O204" t="s">
        <v>1734</v>
      </c>
      <c r="P204" t="s">
        <v>1744</v>
      </c>
      <c r="Q204" t="s">
        <v>1447</v>
      </c>
      <c r="R204" s="234" t="s">
        <v>1745</v>
      </c>
      <c r="S204" t="s">
        <v>519</v>
      </c>
      <c r="T204">
        <v>2</v>
      </c>
      <c r="W204" t="s">
        <v>1253</v>
      </c>
      <c r="X204" t="s">
        <v>1413</v>
      </c>
      <c r="Y204">
        <v>6.3</v>
      </c>
      <c r="Z204" t="s">
        <v>833</v>
      </c>
      <c r="AL204" t="s">
        <v>309</v>
      </c>
    </row>
    <row r="205" spans="1:41" ht="80">
      <c r="A205" t="s">
        <v>1410</v>
      </c>
      <c r="B205" t="s">
        <v>793</v>
      </c>
      <c r="C205" s="234" t="s">
        <v>1437</v>
      </c>
      <c r="D205" t="s">
        <v>321</v>
      </c>
      <c r="E205">
        <v>2021</v>
      </c>
      <c r="F205">
        <v>0</v>
      </c>
      <c r="G205">
        <v>1</v>
      </c>
      <c r="H205">
        <v>0</v>
      </c>
      <c r="I205">
        <v>0</v>
      </c>
      <c r="J205">
        <v>1</v>
      </c>
      <c r="K205" t="s">
        <v>1746</v>
      </c>
      <c r="L205">
        <v>2030</v>
      </c>
      <c r="M205">
        <v>1</v>
      </c>
      <c r="N205" t="s">
        <v>1733</v>
      </c>
      <c r="O205" t="s">
        <v>1734</v>
      </c>
      <c r="P205" t="s">
        <v>1747</v>
      </c>
      <c r="Q205" t="s">
        <v>1262</v>
      </c>
      <c r="R205" t="s">
        <v>1748</v>
      </c>
      <c r="S205" t="s">
        <v>519</v>
      </c>
      <c r="T205">
        <v>2</v>
      </c>
      <c r="Y205">
        <v>12.4</v>
      </c>
      <c r="Z205" t="s">
        <v>614</v>
      </c>
    </row>
    <row r="206" spans="1:41">
      <c r="A206" t="s">
        <v>1410</v>
      </c>
      <c r="B206" t="s">
        <v>599</v>
      </c>
      <c r="C206" t="s">
        <v>389</v>
      </c>
      <c r="D206" t="s">
        <v>101</v>
      </c>
      <c r="E206">
        <v>2022</v>
      </c>
      <c r="F206">
        <v>0</v>
      </c>
      <c r="G206">
        <v>2</v>
      </c>
      <c r="H206">
        <v>0</v>
      </c>
      <c r="I206">
        <v>1</v>
      </c>
      <c r="J206">
        <v>1</v>
      </c>
      <c r="K206" t="s">
        <v>1415</v>
      </c>
      <c r="L206">
        <v>2040</v>
      </c>
      <c r="M206">
        <v>1</v>
      </c>
      <c r="N206" t="s">
        <v>391</v>
      </c>
      <c r="O206" t="s">
        <v>392</v>
      </c>
      <c r="R206" t="s">
        <v>1749</v>
      </c>
      <c r="T206">
        <v>2</v>
      </c>
      <c r="U206" t="s">
        <v>331</v>
      </c>
      <c r="W206" t="s">
        <v>1413</v>
      </c>
      <c r="Y206">
        <v>6.3</v>
      </c>
      <c r="Z206" t="s">
        <v>833</v>
      </c>
    </row>
    <row r="207" spans="1:41">
      <c r="A207" t="s">
        <v>1410</v>
      </c>
      <c r="B207" t="s">
        <v>793</v>
      </c>
      <c r="C207" t="s">
        <v>389</v>
      </c>
      <c r="D207" t="s">
        <v>101</v>
      </c>
      <c r="E207">
        <v>2022</v>
      </c>
      <c r="F207">
        <v>0</v>
      </c>
      <c r="G207">
        <v>2</v>
      </c>
      <c r="H207">
        <v>0</v>
      </c>
      <c r="I207">
        <v>1</v>
      </c>
      <c r="J207">
        <v>1</v>
      </c>
      <c r="K207" t="s">
        <v>1750</v>
      </c>
      <c r="L207">
        <v>2040</v>
      </c>
      <c r="M207">
        <v>1</v>
      </c>
      <c r="N207" t="s">
        <v>391</v>
      </c>
      <c r="O207" t="s">
        <v>392</v>
      </c>
      <c r="R207" t="s">
        <v>1751</v>
      </c>
      <c r="T207">
        <v>3</v>
      </c>
      <c r="W207" t="s">
        <v>606</v>
      </c>
      <c r="X207" t="s">
        <v>1413</v>
      </c>
      <c r="Y207">
        <v>6.3</v>
      </c>
      <c r="Z207" t="s">
        <v>833</v>
      </c>
      <c r="AO207" t="s">
        <v>309</v>
      </c>
    </row>
    <row r="208" spans="1:41" ht="80">
      <c r="A208" t="s">
        <v>1410</v>
      </c>
      <c r="B208" t="s">
        <v>793</v>
      </c>
      <c r="C208" s="234" t="s">
        <v>1437</v>
      </c>
      <c r="D208" t="s">
        <v>321</v>
      </c>
      <c r="E208">
        <v>2021</v>
      </c>
      <c r="F208">
        <v>0</v>
      </c>
      <c r="G208">
        <v>1</v>
      </c>
      <c r="H208">
        <v>0</v>
      </c>
      <c r="I208">
        <v>0</v>
      </c>
      <c r="J208">
        <v>1</v>
      </c>
      <c r="K208" t="s">
        <v>1442</v>
      </c>
      <c r="L208">
        <v>2030</v>
      </c>
      <c r="M208">
        <v>1</v>
      </c>
      <c r="O208" t="s">
        <v>1734</v>
      </c>
      <c r="P208" t="s">
        <v>1752</v>
      </c>
      <c r="Q208" t="s">
        <v>1443</v>
      </c>
      <c r="R208" t="s">
        <v>1753</v>
      </c>
      <c r="S208" t="s">
        <v>363</v>
      </c>
      <c r="T208">
        <v>3</v>
      </c>
      <c r="U208" t="s">
        <v>1754</v>
      </c>
      <c r="V208" t="s">
        <v>1755</v>
      </c>
      <c r="W208" t="s">
        <v>1253</v>
      </c>
      <c r="Y208">
        <v>3.9</v>
      </c>
      <c r="Z208" t="s">
        <v>1648</v>
      </c>
      <c r="AA208" t="s">
        <v>190</v>
      </c>
      <c r="AB208" t="s">
        <v>1444</v>
      </c>
      <c r="AL208" t="s">
        <v>309</v>
      </c>
    </row>
    <row r="209" spans="1:41" ht="80">
      <c r="A209" t="s">
        <v>1410</v>
      </c>
      <c r="B209" t="s">
        <v>793</v>
      </c>
      <c r="C209" s="234" t="s">
        <v>1437</v>
      </c>
      <c r="D209" t="s">
        <v>321</v>
      </c>
      <c r="E209">
        <v>2021</v>
      </c>
      <c r="F209">
        <v>0</v>
      </c>
      <c r="G209">
        <v>1</v>
      </c>
      <c r="H209">
        <v>0</v>
      </c>
      <c r="I209">
        <v>0</v>
      </c>
      <c r="J209">
        <v>1</v>
      </c>
      <c r="K209" t="s">
        <v>1756</v>
      </c>
      <c r="L209">
        <v>2030</v>
      </c>
      <c r="M209">
        <v>1</v>
      </c>
      <c r="N209" t="s">
        <v>1757</v>
      </c>
      <c r="O209" t="s">
        <v>1734</v>
      </c>
      <c r="P209" t="s">
        <v>1758</v>
      </c>
      <c r="Q209" t="s">
        <v>1262</v>
      </c>
      <c r="R209" t="s">
        <v>1759</v>
      </c>
      <c r="S209" t="s">
        <v>440</v>
      </c>
      <c r="T209">
        <v>3</v>
      </c>
      <c r="W209" t="s">
        <v>923</v>
      </c>
      <c r="X209" t="s">
        <v>1253</v>
      </c>
      <c r="Y209">
        <v>12.4</v>
      </c>
      <c r="Z209" t="s">
        <v>614</v>
      </c>
      <c r="AL209" t="s">
        <v>309</v>
      </c>
    </row>
    <row r="210" spans="1:41" ht="192">
      <c r="A210" t="s">
        <v>1410</v>
      </c>
      <c r="B210" t="s">
        <v>599</v>
      </c>
      <c r="C210" t="s">
        <v>389</v>
      </c>
      <c r="D210" t="s">
        <v>101</v>
      </c>
      <c r="E210">
        <v>2022</v>
      </c>
      <c r="F210">
        <v>0</v>
      </c>
      <c r="G210">
        <v>2</v>
      </c>
      <c r="H210">
        <v>0</v>
      </c>
      <c r="I210">
        <v>1</v>
      </c>
      <c r="J210">
        <v>1</v>
      </c>
      <c r="K210" t="s">
        <v>1417</v>
      </c>
      <c r="L210">
        <v>2040</v>
      </c>
      <c r="M210">
        <v>1</v>
      </c>
      <c r="N210" s="234" t="s">
        <v>1760</v>
      </c>
      <c r="O210" t="s">
        <v>392</v>
      </c>
      <c r="P210" t="s">
        <v>1419</v>
      </c>
      <c r="R210" t="s">
        <v>1761</v>
      </c>
      <c r="T210">
        <v>3</v>
      </c>
      <c r="U210" t="s">
        <v>331</v>
      </c>
      <c r="W210" t="s">
        <v>1413</v>
      </c>
      <c r="X210" t="s">
        <v>1418</v>
      </c>
      <c r="Y210">
        <v>6.2</v>
      </c>
      <c r="Z210" t="s">
        <v>833</v>
      </c>
      <c r="AA210" t="s">
        <v>821</v>
      </c>
      <c r="AB210" t="s">
        <v>1419</v>
      </c>
    </row>
    <row r="211" spans="1:41">
      <c r="A211" t="s">
        <v>1410</v>
      </c>
      <c r="B211" t="s">
        <v>599</v>
      </c>
      <c r="C211" t="s">
        <v>389</v>
      </c>
      <c r="D211" t="s">
        <v>101</v>
      </c>
      <c r="E211">
        <v>2022</v>
      </c>
      <c r="F211">
        <v>0</v>
      </c>
      <c r="G211">
        <v>2</v>
      </c>
      <c r="H211">
        <v>0</v>
      </c>
      <c r="I211">
        <v>1</v>
      </c>
      <c r="J211">
        <v>1</v>
      </c>
      <c r="K211" t="s">
        <v>1412</v>
      </c>
      <c r="L211">
        <v>2040</v>
      </c>
      <c r="M211">
        <v>1</v>
      </c>
      <c r="N211" t="s">
        <v>391</v>
      </c>
      <c r="O211" t="s">
        <v>392</v>
      </c>
      <c r="R211" t="s">
        <v>1762</v>
      </c>
      <c r="S211" t="s">
        <v>1004</v>
      </c>
      <c r="T211">
        <v>3</v>
      </c>
      <c r="U211" t="s">
        <v>331</v>
      </c>
      <c r="W211" t="s">
        <v>606</v>
      </c>
      <c r="X211" t="s">
        <v>1413</v>
      </c>
      <c r="Y211">
        <v>6.3</v>
      </c>
      <c r="Z211" t="s">
        <v>833</v>
      </c>
      <c r="AO211" t="s">
        <v>309</v>
      </c>
    </row>
    <row r="212" spans="1:41">
      <c r="A212" t="s">
        <v>1410</v>
      </c>
      <c r="B212" t="s">
        <v>1426</v>
      </c>
      <c r="C212" t="s">
        <v>1763</v>
      </c>
      <c r="D212" t="s">
        <v>298</v>
      </c>
      <c r="E212">
        <v>2019</v>
      </c>
      <c r="F212">
        <v>1</v>
      </c>
      <c r="G212">
        <v>3</v>
      </c>
      <c r="H212">
        <v>1</v>
      </c>
      <c r="J212">
        <v>1</v>
      </c>
      <c r="K212" t="s">
        <v>1764</v>
      </c>
      <c r="L212">
        <v>2025</v>
      </c>
      <c r="M212">
        <v>1</v>
      </c>
      <c r="O212" t="s">
        <v>1734</v>
      </c>
      <c r="W212" t="s">
        <v>1253</v>
      </c>
      <c r="X212" t="s">
        <v>1265</v>
      </c>
      <c r="Y212">
        <v>12.4</v>
      </c>
      <c r="Z212" t="s">
        <v>614</v>
      </c>
      <c r="AL212" t="s">
        <v>309</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J212"/>
  <sheetViews>
    <sheetView workbookViewId="0">
      <selection sqref="A1:BJ21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34" t="s">
        <v>1543</v>
      </c>
      <c r="S2" t="s">
        <v>356</v>
      </c>
      <c r="T2">
        <v>1</v>
      </c>
      <c r="U2" t="s">
        <v>342</v>
      </c>
      <c r="V2" s="234" t="s">
        <v>357</v>
      </c>
      <c r="W2" t="s">
        <v>344</v>
      </c>
      <c r="X2" t="s">
        <v>345</v>
      </c>
      <c r="Y2">
        <v>13.2</v>
      </c>
      <c r="Z2" t="e">
        <v>#NAME?</v>
      </c>
      <c r="AA2" t="s">
        <v>201</v>
      </c>
      <c r="AB2" t="s">
        <v>346</v>
      </c>
      <c r="AK2" t="s">
        <v>309</v>
      </c>
    </row>
    <row r="3" spans="1:62">
      <c r="A3" t="s">
        <v>295</v>
      </c>
      <c r="B3" t="s">
        <v>296</v>
      </c>
      <c r="C3" t="s">
        <v>297</v>
      </c>
      <c r="D3" t="s">
        <v>298</v>
      </c>
      <c r="E3">
        <v>2021</v>
      </c>
      <c r="F3">
        <v>1</v>
      </c>
      <c r="G3">
        <v>3</v>
      </c>
      <c r="H3">
        <v>1</v>
      </c>
      <c r="J3">
        <v>1</v>
      </c>
      <c r="K3" t="s">
        <v>991</v>
      </c>
      <c r="L3">
        <v>2050</v>
      </c>
      <c r="M3">
        <v>1</v>
      </c>
      <c r="O3" t="s">
        <v>300</v>
      </c>
      <c r="P3" t="s">
        <v>301</v>
      </c>
      <c r="Q3" t="s">
        <v>302</v>
      </c>
      <c r="S3" t="s">
        <v>303</v>
      </c>
      <c r="T3">
        <v>2</v>
      </c>
      <c r="U3" t="s">
        <v>304</v>
      </c>
      <c r="V3" t="s">
        <v>305</v>
      </c>
      <c r="W3" t="s">
        <v>306</v>
      </c>
      <c r="Y3">
        <v>13.2</v>
      </c>
      <c r="Z3" t="e">
        <v>#NAME?</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995</v>
      </c>
      <c r="L4">
        <v>2030</v>
      </c>
      <c r="M4">
        <v>1</v>
      </c>
      <c r="O4" t="s">
        <v>300</v>
      </c>
      <c r="P4" t="s">
        <v>312</v>
      </c>
      <c r="Q4" t="s">
        <v>313</v>
      </c>
      <c r="R4" s="234" t="s">
        <v>1544</v>
      </c>
      <c r="S4" t="s">
        <v>303</v>
      </c>
      <c r="T4">
        <v>2</v>
      </c>
      <c r="U4" t="s">
        <v>304</v>
      </c>
      <c r="V4" t="s">
        <v>305</v>
      </c>
      <c r="W4" t="s">
        <v>306</v>
      </c>
      <c r="X4" t="s">
        <v>315</v>
      </c>
      <c r="Y4">
        <v>13.2</v>
      </c>
      <c r="Z4" t="e">
        <v>#NAME?</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1002</v>
      </c>
      <c r="L5">
        <v>2030</v>
      </c>
      <c r="M5">
        <v>1</v>
      </c>
      <c r="O5" t="s">
        <v>300</v>
      </c>
      <c r="R5" t="s">
        <v>1545</v>
      </c>
      <c r="T5">
        <v>2</v>
      </c>
      <c r="Y5">
        <v>13.2</v>
      </c>
      <c r="Z5" t="e">
        <v>#NAME?</v>
      </c>
    </row>
    <row r="6" spans="1:62" ht="409.6">
      <c r="A6" t="s">
        <v>295</v>
      </c>
      <c r="B6" t="s">
        <v>334</v>
      </c>
      <c r="C6" t="s">
        <v>376</v>
      </c>
      <c r="D6" t="s">
        <v>102</v>
      </c>
      <c r="E6">
        <v>2023</v>
      </c>
      <c r="F6">
        <v>1</v>
      </c>
      <c r="G6">
        <v>3</v>
      </c>
      <c r="H6">
        <v>1</v>
      </c>
      <c r="J6">
        <v>1</v>
      </c>
      <c r="K6" t="s">
        <v>377</v>
      </c>
      <c r="L6">
        <v>2030</v>
      </c>
      <c r="M6">
        <v>1</v>
      </c>
      <c r="N6" t="s">
        <v>378</v>
      </c>
      <c r="O6" t="s">
        <v>300</v>
      </c>
      <c r="R6" s="234" t="s">
        <v>1765</v>
      </c>
      <c r="T6">
        <v>2</v>
      </c>
      <c r="Y6">
        <v>13.2</v>
      </c>
      <c r="Z6" t="e">
        <v>#NAME?</v>
      </c>
    </row>
    <row r="7" spans="1:62" ht="409.6">
      <c r="A7" t="s">
        <v>295</v>
      </c>
      <c r="B7" t="s">
        <v>334</v>
      </c>
      <c r="C7" t="s">
        <v>358</v>
      </c>
      <c r="D7" t="s">
        <v>298</v>
      </c>
      <c r="E7">
        <v>2023</v>
      </c>
      <c r="F7">
        <v>1</v>
      </c>
      <c r="G7">
        <v>3</v>
      </c>
      <c r="H7">
        <v>1</v>
      </c>
      <c r="J7">
        <v>1</v>
      </c>
      <c r="K7" t="s">
        <v>359</v>
      </c>
      <c r="L7">
        <v>2030</v>
      </c>
      <c r="M7">
        <v>1</v>
      </c>
      <c r="O7" t="s">
        <v>300</v>
      </c>
      <c r="P7" t="s">
        <v>360</v>
      </c>
      <c r="Q7" t="s">
        <v>361</v>
      </c>
      <c r="R7" s="234" t="s">
        <v>1547</v>
      </c>
      <c r="S7" t="s">
        <v>363</v>
      </c>
      <c r="T7">
        <v>2</v>
      </c>
      <c r="W7" t="s">
        <v>306</v>
      </c>
      <c r="Y7">
        <v>13.2</v>
      </c>
      <c r="Z7" t="e">
        <v>#NAME?</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34" t="s">
        <v>1548</v>
      </c>
      <c r="S8" t="s">
        <v>350</v>
      </c>
      <c r="T8">
        <v>2</v>
      </c>
      <c r="U8" t="s">
        <v>342</v>
      </c>
      <c r="V8" t="s">
        <v>343</v>
      </c>
      <c r="W8" t="s">
        <v>344</v>
      </c>
      <c r="X8" t="s">
        <v>345</v>
      </c>
      <c r="Y8">
        <v>13.2</v>
      </c>
      <c r="Z8" t="e">
        <v>#NAME?</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1549</v>
      </c>
      <c r="S9" t="s">
        <v>341</v>
      </c>
      <c r="T9">
        <v>2</v>
      </c>
      <c r="U9" t="s">
        <v>342</v>
      </c>
      <c r="V9" t="s">
        <v>343</v>
      </c>
      <c r="W9" t="s">
        <v>344</v>
      </c>
      <c r="X9" t="s">
        <v>345</v>
      </c>
      <c r="Y9">
        <v>13.2</v>
      </c>
      <c r="Z9" t="e">
        <v>#NAME?</v>
      </c>
      <c r="AA9" t="s">
        <v>189</v>
      </c>
      <c r="AB9" t="s">
        <v>346</v>
      </c>
      <c r="AK9" t="s">
        <v>309</v>
      </c>
    </row>
    <row r="10" spans="1:62">
      <c r="A10" t="s">
        <v>295</v>
      </c>
      <c r="C10" t="s">
        <v>324</v>
      </c>
      <c r="D10" t="s">
        <v>321</v>
      </c>
      <c r="E10">
        <v>2020</v>
      </c>
      <c r="F10">
        <v>0</v>
      </c>
      <c r="G10">
        <v>1</v>
      </c>
      <c r="H10">
        <v>0</v>
      </c>
      <c r="I10">
        <v>0</v>
      </c>
      <c r="J10">
        <v>1</v>
      </c>
      <c r="K10" t="s">
        <v>1012</v>
      </c>
      <c r="L10">
        <v>2030</v>
      </c>
      <c r="M10">
        <v>1</v>
      </c>
      <c r="O10" t="s">
        <v>326</v>
      </c>
      <c r="P10" t="s">
        <v>327</v>
      </c>
      <c r="Q10" t="s">
        <v>328</v>
      </c>
      <c r="R10" t="s">
        <v>1550</v>
      </c>
      <c r="S10" t="s">
        <v>330</v>
      </c>
      <c r="T10">
        <v>2</v>
      </c>
      <c r="U10" t="s">
        <v>331</v>
      </c>
      <c r="W10" t="s">
        <v>332</v>
      </c>
      <c r="X10" t="s">
        <v>315</v>
      </c>
      <c r="Y10">
        <v>13.2</v>
      </c>
      <c r="Z10" t="e">
        <v>#NAME?</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1551</v>
      </c>
      <c r="T11">
        <v>2</v>
      </c>
      <c r="W11" t="s">
        <v>315</v>
      </c>
      <c r="Y11">
        <v>13.2</v>
      </c>
      <c r="Z11" t="e">
        <v>#NAME?</v>
      </c>
      <c r="AA11" t="s">
        <v>190</v>
      </c>
      <c r="AB11" t="s">
        <v>319</v>
      </c>
      <c r="AK11" t="s">
        <v>310</v>
      </c>
      <c r="AL11" t="s">
        <v>309</v>
      </c>
    </row>
    <row r="12" spans="1:62">
      <c r="A12" t="s">
        <v>295</v>
      </c>
      <c r="B12" t="s">
        <v>334</v>
      </c>
      <c r="C12" t="s">
        <v>376</v>
      </c>
      <c r="D12" t="s">
        <v>102</v>
      </c>
      <c r="E12">
        <v>2023</v>
      </c>
      <c r="F12">
        <v>1</v>
      </c>
      <c r="G12">
        <v>3</v>
      </c>
      <c r="H12">
        <v>1</v>
      </c>
      <c r="J12">
        <v>1</v>
      </c>
      <c r="K12" t="s">
        <v>380</v>
      </c>
      <c r="L12">
        <v>2030</v>
      </c>
      <c r="M12">
        <v>1</v>
      </c>
      <c r="O12" t="s">
        <v>300</v>
      </c>
      <c r="R12" t="s">
        <v>1552</v>
      </c>
      <c r="T12">
        <v>3</v>
      </c>
      <c r="U12" t="s">
        <v>382</v>
      </c>
      <c r="W12" t="s">
        <v>315</v>
      </c>
      <c r="Y12">
        <v>13.2</v>
      </c>
      <c r="Z12" t="e">
        <v>#NAME?</v>
      </c>
      <c r="AK12" t="s">
        <v>309</v>
      </c>
    </row>
    <row r="13" spans="1:62">
      <c r="A13" t="s">
        <v>403</v>
      </c>
      <c r="B13" t="s">
        <v>426</v>
      </c>
      <c r="C13" t="s">
        <v>396</v>
      </c>
      <c r="D13" t="s">
        <v>102</v>
      </c>
      <c r="E13">
        <v>2023</v>
      </c>
      <c r="F13">
        <v>1</v>
      </c>
      <c r="G13">
        <v>3</v>
      </c>
      <c r="H13">
        <v>1</v>
      </c>
      <c r="J13">
        <v>1</v>
      </c>
      <c r="K13" t="s">
        <v>579</v>
      </c>
      <c r="L13">
        <v>2030</v>
      </c>
      <c r="M13">
        <v>1</v>
      </c>
      <c r="N13" t="s">
        <v>580</v>
      </c>
      <c r="O13" t="s">
        <v>450</v>
      </c>
      <c r="R13" t="s">
        <v>581</v>
      </c>
      <c r="T13">
        <v>0</v>
      </c>
      <c r="W13" t="s">
        <v>451</v>
      </c>
      <c r="Y13">
        <v>9.4</v>
      </c>
      <c r="Z13" t="e">
        <v>#NAME?</v>
      </c>
      <c r="AE13" t="s">
        <v>309</v>
      </c>
    </row>
    <row r="14" spans="1:62">
      <c r="A14" t="s">
        <v>403</v>
      </c>
      <c r="C14" t="s">
        <v>396</v>
      </c>
      <c r="D14" t="s">
        <v>102</v>
      </c>
      <c r="E14">
        <v>2023</v>
      </c>
      <c r="F14">
        <v>1</v>
      </c>
      <c r="G14">
        <v>3</v>
      </c>
      <c r="H14">
        <v>1</v>
      </c>
      <c r="J14">
        <v>1</v>
      </c>
      <c r="K14" t="s">
        <v>582</v>
      </c>
      <c r="L14">
        <v>2030</v>
      </c>
      <c r="M14">
        <v>1</v>
      </c>
      <c r="O14" t="s">
        <v>465</v>
      </c>
      <c r="P14" t="s">
        <v>583</v>
      </c>
      <c r="Q14" t="s">
        <v>584</v>
      </c>
      <c r="R14" t="s">
        <v>585</v>
      </c>
      <c r="T14">
        <v>0</v>
      </c>
      <c r="W14" t="s">
        <v>332</v>
      </c>
      <c r="X14" t="s">
        <v>416</v>
      </c>
      <c r="Y14">
        <v>7.2</v>
      </c>
      <c r="Z14" t="e">
        <v>#NAME?</v>
      </c>
      <c r="AE14" t="s">
        <v>310</v>
      </c>
      <c r="AJ14" t="s">
        <v>309</v>
      </c>
    </row>
    <row r="15" spans="1:62">
      <c r="A15" t="s">
        <v>403</v>
      </c>
      <c r="C15" t="s">
        <v>396</v>
      </c>
      <c r="D15" t="s">
        <v>102</v>
      </c>
      <c r="E15">
        <v>2023</v>
      </c>
      <c r="F15">
        <v>1</v>
      </c>
      <c r="G15">
        <v>3</v>
      </c>
      <c r="H15">
        <v>1</v>
      </c>
      <c r="J15">
        <v>1</v>
      </c>
      <c r="K15" t="s">
        <v>398</v>
      </c>
      <c r="L15">
        <v>2030</v>
      </c>
      <c r="M15">
        <v>1</v>
      </c>
      <c r="N15" t="s">
        <v>438</v>
      </c>
      <c r="O15" t="s">
        <v>407</v>
      </c>
      <c r="R15" t="s">
        <v>1553</v>
      </c>
      <c r="S15" t="s">
        <v>473</v>
      </c>
      <c r="T15">
        <v>1</v>
      </c>
      <c r="Y15">
        <v>7.2</v>
      </c>
      <c r="Z15" t="e">
        <v>#NAME?</v>
      </c>
    </row>
    <row r="16" spans="1:62">
      <c r="A16" t="s">
        <v>403</v>
      </c>
      <c r="B16" t="s">
        <v>462</v>
      </c>
      <c r="C16" t="s">
        <v>324</v>
      </c>
      <c r="D16" t="s">
        <v>321</v>
      </c>
      <c r="E16">
        <v>2020</v>
      </c>
      <c r="F16">
        <v>0</v>
      </c>
      <c r="G16">
        <v>1</v>
      </c>
      <c r="H16">
        <v>0</v>
      </c>
      <c r="I16">
        <v>0</v>
      </c>
      <c r="J16">
        <v>1</v>
      </c>
      <c r="K16" t="s">
        <v>504</v>
      </c>
      <c r="L16">
        <v>2030</v>
      </c>
      <c r="M16">
        <v>1</v>
      </c>
      <c r="O16" t="s">
        <v>465</v>
      </c>
      <c r="P16" t="s">
        <v>505</v>
      </c>
      <c r="Q16" t="s">
        <v>506</v>
      </c>
      <c r="R16" t="s">
        <v>507</v>
      </c>
      <c r="S16" t="s">
        <v>494</v>
      </c>
      <c r="T16">
        <v>1</v>
      </c>
      <c r="U16" t="s">
        <v>508</v>
      </c>
      <c r="V16" t="s">
        <v>509</v>
      </c>
      <c r="W16" t="s">
        <v>332</v>
      </c>
      <c r="X16" t="s">
        <v>468</v>
      </c>
      <c r="Y16">
        <v>7.3</v>
      </c>
      <c r="Z16" t="e">
        <v>#NAME?</v>
      </c>
      <c r="AA16" t="s">
        <v>192</v>
      </c>
      <c r="AB16" t="s">
        <v>510</v>
      </c>
      <c r="AE16" t="s">
        <v>310</v>
      </c>
      <c r="AJ16" t="s">
        <v>309</v>
      </c>
    </row>
    <row r="17" spans="1:42">
      <c r="A17" t="s">
        <v>403</v>
      </c>
      <c r="B17" t="s">
        <v>462</v>
      </c>
      <c r="C17" t="s">
        <v>463</v>
      </c>
      <c r="D17" t="s">
        <v>101</v>
      </c>
      <c r="E17">
        <v>2021</v>
      </c>
      <c r="F17">
        <v>0</v>
      </c>
      <c r="G17">
        <v>2</v>
      </c>
      <c r="H17">
        <v>0</v>
      </c>
      <c r="I17">
        <v>1</v>
      </c>
      <c r="J17">
        <v>1</v>
      </c>
      <c r="K17" t="s">
        <v>490</v>
      </c>
      <c r="L17">
        <v>2030</v>
      </c>
      <c r="M17">
        <v>1</v>
      </c>
      <c r="O17" t="s">
        <v>465</v>
      </c>
      <c r="P17" t="s">
        <v>491</v>
      </c>
      <c r="Q17" t="s">
        <v>492</v>
      </c>
      <c r="R17" t="s">
        <v>493</v>
      </c>
      <c r="S17" t="s">
        <v>494</v>
      </c>
      <c r="T17">
        <v>1</v>
      </c>
      <c r="U17" t="s">
        <v>331</v>
      </c>
      <c r="W17" t="s">
        <v>332</v>
      </c>
      <c r="X17" t="s">
        <v>468</v>
      </c>
      <c r="Y17">
        <v>7.3</v>
      </c>
      <c r="Z17" t="e">
        <v>#NAME?</v>
      </c>
      <c r="AE17" t="s">
        <v>310</v>
      </c>
      <c r="AJ17" t="s">
        <v>309</v>
      </c>
    </row>
    <row r="18" spans="1:42">
      <c r="A18" t="s">
        <v>403</v>
      </c>
      <c r="B18" t="s">
        <v>404</v>
      </c>
      <c r="C18" t="s">
        <v>405</v>
      </c>
      <c r="D18" t="s">
        <v>321</v>
      </c>
      <c r="E18">
        <v>2022</v>
      </c>
      <c r="F18">
        <v>0</v>
      </c>
      <c r="G18">
        <v>1</v>
      </c>
      <c r="H18">
        <v>0</v>
      </c>
      <c r="I18">
        <v>0</v>
      </c>
      <c r="J18">
        <v>1</v>
      </c>
      <c r="K18" t="s">
        <v>406</v>
      </c>
      <c r="L18">
        <v>2030</v>
      </c>
      <c r="M18">
        <v>1</v>
      </c>
      <c r="O18" t="s">
        <v>407</v>
      </c>
      <c r="R18" t="s">
        <v>408</v>
      </c>
      <c r="T18">
        <v>1</v>
      </c>
      <c r="U18" t="s">
        <v>331</v>
      </c>
      <c r="W18" t="s">
        <v>400</v>
      </c>
      <c r="X18" t="s">
        <v>401</v>
      </c>
      <c r="Y18">
        <v>9.4</v>
      </c>
      <c r="Z18" t="e">
        <v>#NAME?</v>
      </c>
      <c r="AF18" t="s">
        <v>309</v>
      </c>
      <c r="AP18" t="s">
        <v>310</v>
      </c>
    </row>
    <row r="19" spans="1:42" ht="409.6">
      <c r="A19" t="s">
        <v>403</v>
      </c>
      <c r="C19" t="s">
        <v>405</v>
      </c>
      <c r="D19" t="s">
        <v>321</v>
      </c>
      <c r="E19">
        <v>2022</v>
      </c>
      <c r="F19">
        <v>0</v>
      </c>
      <c r="G19">
        <v>1</v>
      </c>
      <c r="H19">
        <v>0</v>
      </c>
      <c r="I19">
        <v>0</v>
      </c>
      <c r="J19">
        <v>1</v>
      </c>
      <c r="K19" t="s">
        <v>442</v>
      </c>
      <c r="L19">
        <v>2030</v>
      </c>
      <c r="M19">
        <v>1</v>
      </c>
      <c r="N19" s="234" t="s">
        <v>443</v>
      </c>
      <c r="O19" t="s">
        <v>407</v>
      </c>
      <c r="R19" t="s">
        <v>1554</v>
      </c>
      <c r="S19" t="s">
        <v>445</v>
      </c>
      <c r="T19">
        <v>2</v>
      </c>
      <c r="U19" t="s">
        <v>331</v>
      </c>
      <c r="W19" t="s">
        <v>400</v>
      </c>
      <c r="Y19">
        <v>9.1</v>
      </c>
      <c r="Z19" t="e">
        <v>#NAME?</v>
      </c>
      <c r="AA19" t="s">
        <v>216</v>
      </c>
      <c r="AB19" t="s">
        <v>441</v>
      </c>
      <c r="AE19" t="s">
        <v>310</v>
      </c>
      <c r="AF19" t="s">
        <v>309</v>
      </c>
    </row>
    <row r="20" spans="1:42">
      <c r="A20" t="s">
        <v>403</v>
      </c>
      <c r="B20" t="s">
        <v>334</v>
      </c>
      <c r="C20" t="s">
        <v>150</v>
      </c>
      <c r="D20" t="s">
        <v>321</v>
      </c>
      <c r="E20">
        <v>2022</v>
      </c>
      <c r="F20">
        <v>0</v>
      </c>
      <c r="G20">
        <v>1</v>
      </c>
      <c r="H20">
        <v>0</v>
      </c>
      <c r="I20">
        <v>0</v>
      </c>
      <c r="J20">
        <v>1</v>
      </c>
      <c r="K20" t="s">
        <v>455</v>
      </c>
      <c r="L20">
        <v>2025</v>
      </c>
      <c r="M20">
        <v>1</v>
      </c>
      <c r="N20" t="s">
        <v>456</v>
      </c>
      <c r="O20" t="s">
        <v>457</v>
      </c>
      <c r="R20" t="s">
        <v>458</v>
      </c>
      <c r="T20">
        <v>2</v>
      </c>
      <c r="W20" t="s">
        <v>416</v>
      </c>
      <c r="Y20">
        <v>7.2</v>
      </c>
      <c r="Z20" t="e">
        <v>#NAME?</v>
      </c>
      <c r="AB20" t="s">
        <v>459</v>
      </c>
      <c r="AC20" t="s">
        <v>460</v>
      </c>
      <c r="AD20" t="s">
        <v>461</v>
      </c>
      <c r="AE20" t="s">
        <v>310</v>
      </c>
      <c r="AJ20" t="s">
        <v>309</v>
      </c>
    </row>
    <row r="21" spans="1:42">
      <c r="A21" t="s">
        <v>403</v>
      </c>
      <c r="B21" t="s">
        <v>462</v>
      </c>
      <c r="C21" t="s">
        <v>405</v>
      </c>
      <c r="D21" t="s">
        <v>321</v>
      </c>
      <c r="E21">
        <v>2022</v>
      </c>
      <c r="F21">
        <v>0</v>
      </c>
      <c r="G21">
        <v>1</v>
      </c>
      <c r="H21">
        <v>0</v>
      </c>
      <c r="I21">
        <v>0</v>
      </c>
      <c r="J21">
        <v>1</v>
      </c>
      <c r="K21" t="s">
        <v>527</v>
      </c>
      <c r="L21">
        <v>2027</v>
      </c>
      <c r="M21">
        <v>1</v>
      </c>
      <c r="N21" t="s">
        <v>528</v>
      </c>
      <c r="O21" t="s">
        <v>465</v>
      </c>
      <c r="P21" t="s">
        <v>529</v>
      </c>
      <c r="Q21" t="s">
        <v>530</v>
      </c>
      <c r="R21" t="s">
        <v>531</v>
      </c>
      <c r="S21" t="s">
        <v>519</v>
      </c>
      <c r="T21">
        <v>2</v>
      </c>
      <c r="U21" t="s">
        <v>331</v>
      </c>
      <c r="W21" t="s">
        <v>395</v>
      </c>
      <c r="Y21">
        <v>7.3</v>
      </c>
      <c r="Z21" t="e">
        <v>#NAME?</v>
      </c>
      <c r="AA21" t="s">
        <v>196</v>
      </c>
      <c r="AB21" t="s">
        <v>532</v>
      </c>
      <c r="AE21" t="s">
        <v>309</v>
      </c>
    </row>
    <row r="22" spans="1:42">
      <c r="A22" t="s">
        <v>403</v>
      </c>
      <c r="C22" t="s">
        <v>150</v>
      </c>
      <c r="D22" t="s">
        <v>321</v>
      </c>
      <c r="E22">
        <v>2022</v>
      </c>
      <c r="F22">
        <v>0</v>
      </c>
      <c r="G22">
        <v>1</v>
      </c>
      <c r="H22">
        <v>0</v>
      </c>
      <c r="I22">
        <v>0</v>
      </c>
      <c r="J22">
        <v>1</v>
      </c>
      <c r="K22" t="s">
        <v>537</v>
      </c>
      <c r="L22">
        <v>2030</v>
      </c>
      <c r="M22">
        <v>1</v>
      </c>
      <c r="O22" t="s">
        <v>538</v>
      </c>
      <c r="R22" t="s">
        <v>1555</v>
      </c>
      <c r="S22" t="s">
        <v>303</v>
      </c>
      <c r="T22">
        <v>2</v>
      </c>
      <c r="W22" t="s">
        <v>416</v>
      </c>
      <c r="Y22">
        <v>7.2</v>
      </c>
      <c r="Z22" t="e">
        <v>#NAME?</v>
      </c>
      <c r="AA22" t="s">
        <v>217</v>
      </c>
      <c r="AB22" t="s">
        <v>540</v>
      </c>
      <c r="AE22" t="s">
        <v>309</v>
      </c>
    </row>
    <row r="23" spans="1:42" ht="176">
      <c r="A23" t="s">
        <v>403</v>
      </c>
      <c r="C23" t="s">
        <v>150</v>
      </c>
      <c r="D23" t="s">
        <v>321</v>
      </c>
      <c r="E23">
        <v>2022</v>
      </c>
      <c r="F23">
        <v>0</v>
      </c>
      <c r="G23">
        <v>1</v>
      </c>
      <c r="H23">
        <v>0</v>
      </c>
      <c r="I23">
        <v>0</v>
      </c>
      <c r="J23">
        <v>1</v>
      </c>
      <c r="K23" t="s">
        <v>541</v>
      </c>
      <c r="L23">
        <v>2030</v>
      </c>
      <c r="M23">
        <v>1</v>
      </c>
      <c r="O23" t="s">
        <v>538</v>
      </c>
      <c r="R23" s="234" t="s">
        <v>1556</v>
      </c>
      <c r="S23" t="s">
        <v>303</v>
      </c>
      <c r="T23">
        <v>2</v>
      </c>
      <c r="U23" t="s">
        <v>331</v>
      </c>
      <c r="W23" t="s">
        <v>416</v>
      </c>
      <c r="Y23">
        <v>7.2</v>
      </c>
      <c r="Z23" t="e">
        <v>#NAME?</v>
      </c>
      <c r="AE23" t="s">
        <v>309</v>
      </c>
    </row>
    <row r="24" spans="1:42">
      <c r="A24" t="s">
        <v>403</v>
      </c>
      <c r="C24" t="s">
        <v>150</v>
      </c>
      <c r="D24" t="s">
        <v>321</v>
      </c>
      <c r="E24">
        <v>2022</v>
      </c>
      <c r="F24">
        <v>0</v>
      </c>
      <c r="G24">
        <v>1</v>
      </c>
      <c r="H24">
        <v>0</v>
      </c>
      <c r="I24">
        <v>0</v>
      </c>
      <c r="J24">
        <v>1</v>
      </c>
      <c r="K24" t="s">
        <v>543</v>
      </c>
      <c r="L24">
        <v>2030</v>
      </c>
      <c r="M24">
        <v>1</v>
      </c>
      <c r="O24" t="s">
        <v>538</v>
      </c>
      <c r="R24" t="s">
        <v>1557</v>
      </c>
      <c r="S24" t="s">
        <v>303</v>
      </c>
      <c r="T24">
        <v>2</v>
      </c>
      <c r="U24" t="s">
        <v>331</v>
      </c>
      <c r="W24" t="s">
        <v>416</v>
      </c>
      <c r="Y24">
        <v>7.2</v>
      </c>
      <c r="Z24" t="e">
        <v>#NAME?</v>
      </c>
      <c r="AA24" t="s">
        <v>217</v>
      </c>
      <c r="AB24" t="s">
        <v>540</v>
      </c>
      <c r="AE24" t="s">
        <v>309</v>
      </c>
    </row>
    <row r="25" spans="1:42">
      <c r="A25" t="s">
        <v>403</v>
      </c>
      <c r="C25" t="s">
        <v>396</v>
      </c>
      <c r="D25" t="s">
        <v>102</v>
      </c>
      <c r="E25">
        <v>2023</v>
      </c>
      <c r="F25">
        <v>1</v>
      </c>
      <c r="G25">
        <v>3</v>
      </c>
      <c r="H25">
        <v>1</v>
      </c>
      <c r="J25">
        <v>1</v>
      </c>
      <c r="K25" t="s">
        <v>548</v>
      </c>
      <c r="L25">
        <v>2030</v>
      </c>
      <c r="M25">
        <v>1</v>
      </c>
      <c r="O25" t="s">
        <v>429</v>
      </c>
      <c r="P25" t="s">
        <v>549</v>
      </c>
      <c r="Q25">
        <v>0.42499999999999999</v>
      </c>
      <c r="R25" t="s">
        <v>1766</v>
      </c>
      <c r="S25" t="s">
        <v>363</v>
      </c>
      <c r="T25">
        <v>2</v>
      </c>
      <c r="U25" t="s">
        <v>433</v>
      </c>
      <c r="V25" t="s">
        <v>551</v>
      </c>
      <c r="Y25">
        <v>7.2</v>
      </c>
      <c r="Z25" t="e">
        <v>#NAME?</v>
      </c>
      <c r="AA25" t="s">
        <v>197</v>
      </c>
      <c r="AB25" t="s">
        <v>552</v>
      </c>
      <c r="AE25" t="s">
        <v>309</v>
      </c>
    </row>
    <row r="26" spans="1:42">
      <c r="A26" t="s">
        <v>403</v>
      </c>
      <c r="C26" t="s">
        <v>396</v>
      </c>
      <c r="D26" t="s">
        <v>102</v>
      </c>
      <c r="E26">
        <v>2023</v>
      </c>
      <c r="F26">
        <v>1</v>
      </c>
      <c r="G26">
        <v>3</v>
      </c>
      <c r="H26">
        <v>1</v>
      </c>
      <c r="J26">
        <v>1</v>
      </c>
      <c r="K26" t="s">
        <v>555</v>
      </c>
      <c r="L26">
        <v>2030</v>
      </c>
      <c r="M26">
        <v>1</v>
      </c>
      <c r="O26" t="s">
        <v>429</v>
      </c>
      <c r="P26" t="s">
        <v>556</v>
      </c>
      <c r="Q26" t="s">
        <v>557</v>
      </c>
      <c r="R26" t="s">
        <v>1559</v>
      </c>
      <c r="S26" t="s">
        <v>559</v>
      </c>
      <c r="T26">
        <v>2</v>
      </c>
      <c r="W26" t="s">
        <v>416</v>
      </c>
      <c r="X26" t="s">
        <v>401</v>
      </c>
      <c r="Y26">
        <v>7.2</v>
      </c>
      <c r="Z26" t="e">
        <v>#NAME?</v>
      </c>
      <c r="AA26" t="s">
        <v>197</v>
      </c>
      <c r="AB26" t="s">
        <v>560</v>
      </c>
      <c r="AE26" t="s">
        <v>309</v>
      </c>
      <c r="AP26" t="s">
        <v>310</v>
      </c>
    </row>
    <row r="27" spans="1:42">
      <c r="A27" t="s">
        <v>403</v>
      </c>
      <c r="C27" t="s">
        <v>396</v>
      </c>
      <c r="D27" t="s">
        <v>102</v>
      </c>
      <c r="E27">
        <v>2023</v>
      </c>
      <c r="F27">
        <v>1</v>
      </c>
      <c r="G27">
        <v>3</v>
      </c>
      <c r="H27">
        <v>1</v>
      </c>
      <c r="J27">
        <v>1</v>
      </c>
      <c r="K27" t="s">
        <v>561</v>
      </c>
      <c r="L27">
        <v>2030</v>
      </c>
      <c r="M27">
        <v>1</v>
      </c>
      <c r="N27" t="s">
        <v>1560</v>
      </c>
      <c r="O27" t="s">
        <v>429</v>
      </c>
      <c r="P27" t="s">
        <v>562</v>
      </c>
      <c r="Q27">
        <v>0.28999999999999998</v>
      </c>
      <c r="R27" t="s">
        <v>1767</v>
      </c>
      <c r="S27" t="s">
        <v>330</v>
      </c>
      <c r="T27">
        <v>2</v>
      </c>
      <c r="U27" t="s">
        <v>331</v>
      </c>
      <c r="W27" t="s">
        <v>564</v>
      </c>
      <c r="X27" t="s">
        <v>315</v>
      </c>
      <c r="Y27">
        <v>13.2</v>
      </c>
      <c r="Z27" t="e">
        <v>#NAME?</v>
      </c>
      <c r="AA27" t="s">
        <v>190</v>
      </c>
      <c r="AB27" t="s">
        <v>565</v>
      </c>
      <c r="AE27" t="s">
        <v>310</v>
      </c>
      <c r="AI27" t="s">
        <v>309</v>
      </c>
      <c r="AK27" t="s">
        <v>310</v>
      </c>
    </row>
    <row r="28" spans="1:42">
      <c r="A28" t="s">
        <v>403</v>
      </c>
      <c r="C28" t="s">
        <v>396</v>
      </c>
      <c r="D28" t="s">
        <v>102</v>
      </c>
      <c r="E28">
        <v>2023</v>
      </c>
      <c r="F28">
        <v>1</v>
      </c>
      <c r="G28">
        <v>3</v>
      </c>
      <c r="H28">
        <v>1</v>
      </c>
      <c r="J28">
        <v>1</v>
      </c>
      <c r="K28" t="s">
        <v>566</v>
      </c>
      <c r="L28">
        <v>2030</v>
      </c>
      <c r="M28">
        <v>1</v>
      </c>
      <c r="O28" t="s">
        <v>429</v>
      </c>
      <c r="P28" t="s">
        <v>567</v>
      </c>
      <c r="Q28" t="s">
        <v>568</v>
      </c>
      <c r="R28" t="s">
        <v>1768</v>
      </c>
      <c r="S28" t="s">
        <v>569</v>
      </c>
      <c r="T28">
        <v>2</v>
      </c>
      <c r="U28" t="s">
        <v>331</v>
      </c>
      <c r="W28" t="s">
        <v>416</v>
      </c>
      <c r="Y28">
        <v>7.2</v>
      </c>
      <c r="Z28" t="e">
        <v>#NAME?</v>
      </c>
      <c r="AA28" t="s">
        <v>197</v>
      </c>
      <c r="AB28" t="s">
        <v>570</v>
      </c>
      <c r="AE28" t="s">
        <v>309</v>
      </c>
    </row>
    <row r="29" spans="1:42">
      <c r="A29" t="s">
        <v>403</v>
      </c>
      <c r="C29" t="s">
        <v>396</v>
      </c>
      <c r="D29" t="s">
        <v>102</v>
      </c>
      <c r="E29">
        <v>2023</v>
      </c>
      <c r="F29">
        <v>1</v>
      </c>
      <c r="G29">
        <v>3</v>
      </c>
      <c r="H29">
        <v>1</v>
      </c>
      <c r="J29">
        <v>1</v>
      </c>
      <c r="K29" t="s">
        <v>1032</v>
      </c>
      <c r="L29">
        <v>2030</v>
      </c>
      <c r="M29">
        <v>1</v>
      </c>
      <c r="N29" t="s">
        <v>1563</v>
      </c>
      <c r="O29" t="s">
        <v>429</v>
      </c>
      <c r="P29" t="s">
        <v>572</v>
      </c>
      <c r="Q29">
        <v>0.65</v>
      </c>
      <c r="R29" t="s">
        <v>573</v>
      </c>
      <c r="S29" t="s">
        <v>363</v>
      </c>
      <c r="T29">
        <v>2</v>
      </c>
      <c r="U29" t="s">
        <v>433</v>
      </c>
      <c r="W29" t="s">
        <v>416</v>
      </c>
      <c r="Y29">
        <v>7.2</v>
      </c>
      <c r="Z29" t="e">
        <v>#NAME?</v>
      </c>
      <c r="AE29" t="s">
        <v>309</v>
      </c>
    </row>
    <row r="30" spans="1:42">
      <c r="A30" t="s">
        <v>403</v>
      </c>
      <c r="C30" t="s">
        <v>396</v>
      </c>
      <c r="D30" t="s">
        <v>102</v>
      </c>
      <c r="E30">
        <v>2023</v>
      </c>
      <c r="F30">
        <v>1</v>
      </c>
      <c r="G30">
        <v>3</v>
      </c>
      <c r="H30">
        <v>1</v>
      </c>
      <c r="J30">
        <v>1</v>
      </c>
      <c r="K30" t="s">
        <v>574</v>
      </c>
      <c r="L30">
        <v>2030</v>
      </c>
      <c r="M30">
        <v>1</v>
      </c>
      <c r="O30" t="s">
        <v>465</v>
      </c>
      <c r="P30" t="s">
        <v>575</v>
      </c>
      <c r="Q30" t="s">
        <v>576</v>
      </c>
      <c r="R30" t="s">
        <v>1564</v>
      </c>
      <c r="S30" t="s">
        <v>330</v>
      </c>
      <c r="T30">
        <v>2</v>
      </c>
      <c r="W30" t="s">
        <v>395</v>
      </c>
      <c r="Y30">
        <v>7.2</v>
      </c>
      <c r="Z30" t="e">
        <v>#NAME?</v>
      </c>
      <c r="AA30" t="s">
        <v>201</v>
      </c>
      <c r="AB30" t="s">
        <v>578</v>
      </c>
      <c r="AE30" t="s">
        <v>309</v>
      </c>
    </row>
    <row r="31" spans="1:42">
      <c r="A31" t="s">
        <v>403</v>
      </c>
      <c r="B31" t="s">
        <v>462</v>
      </c>
      <c r="C31" t="s">
        <v>511</v>
      </c>
      <c r="D31" t="s">
        <v>102</v>
      </c>
      <c r="E31">
        <v>2023</v>
      </c>
      <c r="F31">
        <v>1</v>
      </c>
      <c r="G31">
        <v>3</v>
      </c>
      <c r="H31">
        <v>1</v>
      </c>
      <c r="J31">
        <v>1</v>
      </c>
      <c r="K31" t="s">
        <v>595</v>
      </c>
      <c r="L31">
        <v>2030</v>
      </c>
      <c r="M31">
        <v>1</v>
      </c>
      <c r="O31" t="s">
        <v>465</v>
      </c>
      <c r="P31" t="s">
        <v>596</v>
      </c>
      <c r="Q31">
        <v>0.03</v>
      </c>
      <c r="R31" t="s">
        <v>597</v>
      </c>
      <c r="S31" t="s">
        <v>330</v>
      </c>
      <c r="T31">
        <v>2</v>
      </c>
      <c r="U31" t="s">
        <v>498</v>
      </c>
      <c r="W31" t="s">
        <v>332</v>
      </c>
      <c r="X31" t="s">
        <v>395</v>
      </c>
      <c r="Y31">
        <v>7.3</v>
      </c>
      <c r="Z31" t="e">
        <v>#NAME?</v>
      </c>
      <c r="AB31" t="s">
        <v>499</v>
      </c>
      <c r="AJ31" t="s">
        <v>309</v>
      </c>
    </row>
    <row r="32" spans="1:42">
      <c r="A32" t="s">
        <v>403</v>
      </c>
      <c r="B32" t="s">
        <v>462</v>
      </c>
      <c r="C32" t="s">
        <v>511</v>
      </c>
      <c r="D32" t="s">
        <v>102</v>
      </c>
      <c r="E32">
        <v>2023</v>
      </c>
      <c r="F32">
        <v>1</v>
      </c>
      <c r="G32">
        <v>3</v>
      </c>
      <c r="H32">
        <v>1</v>
      </c>
      <c r="J32">
        <v>1</v>
      </c>
      <c r="K32" t="s">
        <v>587</v>
      </c>
      <c r="L32">
        <v>2030</v>
      </c>
      <c r="M32">
        <v>1</v>
      </c>
      <c r="O32" t="s">
        <v>465</v>
      </c>
      <c r="P32" t="s">
        <v>588</v>
      </c>
      <c r="Q32">
        <v>1.9E-2</v>
      </c>
      <c r="R32" t="s">
        <v>589</v>
      </c>
      <c r="S32" t="s">
        <v>330</v>
      </c>
      <c r="T32">
        <v>2</v>
      </c>
      <c r="U32" t="s">
        <v>498</v>
      </c>
      <c r="W32" t="s">
        <v>468</v>
      </c>
      <c r="Y32">
        <v>7.3</v>
      </c>
      <c r="Z32" t="e">
        <v>#NAME?</v>
      </c>
      <c r="AA32" t="s">
        <v>197</v>
      </c>
      <c r="AB32" t="s">
        <v>590</v>
      </c>
      <c r="AE32" t="s">
        <v>309</v>
      </c>
    </row>
    <row r="33" spans="1:36" ht="144">
      <c r="A33" t="s">
        <v>403</v>
      </c>
      <c r="B33" t="s">
        <v>462</v>
      </c>
      <c r="C33" t="s">
        <v>511</v>
      </c>
      <c r="D33" t="s">
        <v>102</v>
      </c>
      <c r="E33">
        <v>2023</v>
      </c>
      <c r="F33">
        <v>1</v>
      </c>
      <c r="G33">
        <v>3</v>
      </c>
      <c r="H33">
        <v>1</v>
      </c>
      <c r="J33">
        <v>1</v>
      </c>
      <c r="K33" t="s">
        <v>515</v>
      </c>
      <c r="L33">
        <v>2030</v>
      </c>
      <c r="M33">
        <v>1</v>
      </c>
      <c r="O33" t="s">
        <v>465</v>
      </c>
      <c r="P33" t="s">
        <v>516</v>
      </c>
      <c r="Q33" t="s">
        <v>517</v>
      </c>
      <c r="R33" s="234" t="s">
        <v>1565</v>
      </c>
      <c r="S33" t="s">
        <v>519</v>
      </c>
      <c r="T33">
        <v>2</v>
      </c>
      <c r="U33" t="s">
        <v>331</v>
      </c>
      <c r="W33" t="s">
        <v>468</v>
      </c>
      <c r="Y33">
        <v>7.3</v>
      </c>
      <c r="Z33" t="e">
        <v>#NAME?</v>
      </c>
      <c r="AA33" t="s">
        <v>201</v>
      </c>
      <c r="AB33" t="s">
        <v>520</v>
      </c>
      <c r="AE33" t="s">
        <v>309</v>
      </c>
    </row>
    <row r="34" spans="1:36">
      <c r="A34" t="s">
        <v>403</v>
      </c>
      <c r="C34" t="s">
        <v>511</v>
      </c>
      <c r="D34" t="s">
        <v>102</v>
      </c>
      <c r="E34">
        <v>2023</v>
      </c>
      <c r="F34">
        <v>1</v>
      </c>
      <c r="G34">
        <v>3</v>
      </c>
      <c r="H34">
        <v>1</v>
      </c>
      <c r="J34">
        <v>1</v>
      </c>
      <c r="K34" t="s">
        <v>513</v>
      </c>
      <c r="L34">
        <v>2030</v>
      </c>
      <c r="M34">
        <v>1</v>
      </c>
      <c r="O34" t="s">
        <v>465</v>
      </c>
      <c r="R34" t="s">
        <v>1566</v>
      </c>
      <c r="S34" t="s">
        <v>330</v>
      </c>
      <c r="T34">
        <v>2</v>
      </c>
      <c r="Y34">
        <v>7.3</v>
      </c>
      <c r="Z34" t="e">
        <v>#NAME?</v>
      </c>
    </row>
    <row r="35" spans="1:36">
      <c r="A35" t="s">
        <v>403</v>
      </c>
      <c r="B35" t="s">
        <v>462</v>
      </c>
      <c r="C35" t="s">
        <v>511</v>
      </c>
      <c r="D35" t="s">
        <v>102</v>
      </c>
      <c r="E35">
        <v>2023</v>
      </c>
      <c r="F35">
        <v>1</v>
      </c>
      <c r="G35">
        <v>3</v>
      </c>
      <c r="H35">
        <v>1</v>
      </c>
      <c r="J35">
        <v>1</v>
      </c>
      <c r="K35" t="s">
        <v>512</v>
      </c>
      <c r="L35">
        <v>2030</v>
      </c>
      <c r="M35">
        <v>1</v>
      </c>
      <c r="O35" t="s">
        <v>465</v>
      </c>
      <c r="R35" t="s">
        <v>329</v>
      </c>
      <c r="S35" t="s">
        <v>330</v>
      </c>
      <c r="T35">
        <v>2</v>
      </c>
      <c r="Y35">
        <v>7.3</v>
      </c>
      <c r="Z35" t="e">
        <v>#NAME?</v>
      </c>
    </row>
    <row r="36" spans="1:36">
      <c r="A36" t="s">
        <v>403</v>
      </c>
      <c r="B36" t="s">
        <v>462</v>
      </c>
      <c r="C36" t="s">
        <v>324</v>
      </c>
      <c r="D36" t="s">
        <v>321</v>
      </c>
      <c r="E36">
        <v>2020</v>
      </c>
      <c r="F36">
        <v>0</v>
      </c>
      <c r="G36">
        <v>1</v>
      </c>
      <c r="H36">
        <v>0</v>
      </c>
      <c r="I36">
        <v>0</v>
      </c>
      <c r="J36">
        <v>1</v>
      </c>
      <c r="K36" t="s">
        <v>500</v>
      </c>
      <c r="L36">
        <v>2030</v>
      </c>
      <c r="M36">
        <v>1</v>
      </c>
      <c r="O36" t="s">
        <v>465</v>
      </c>
      <c r="P36" t="s">
        <v>501</v>
      </c>
      <c r="Q36" t="s">
        <v>502</v>
      </c>
      <c r="R36" t="s">
        <v>1567</v>
      </c>
      <c r="S36" t="s">
        <v>330</v>
      </c>
      <c r="T36">
        <v>2</v>
      </c>
      <c r="U36" t="s">
        <v>498</v>
      </c>
      <c r="W36" t="s">
        <v>332</v>
      </c>
      <c r="X36" t="s">
        <v>468</v>
      </c>
      <c r="Y36">
        <v>7.3</v>
      </c>
      <c r="Z36" t="e">
        <v>#NAME?</v>
      </c>
      <c r="AB36" t="s">
        <v>499</v>
      </c>
      <c r="AE36" t="s">
        <v>310</v>
      </c>
      <c r="AJ36" t="s">
        <v>309</v>
      </c>
    </row>
    <row r="37" spans="1:36">
      <c r="A37" t="s">
        <v>403</v>
      </c>
      <c r="B37" t="s">
        <v>462</v>
      </c>
      <c r="C37" t="s">
        <v>463</v>
      </c>
      <c r="D37" t="s">
        <v>101</v>
      </c>
      <c r="E37">
        <v>2021</v>
      </c>
      <c r="F37">
        <v>0</v>
      </c>
      <c r="G37">
        <v>2</v>
      </c>
      <c r="H37">
        <v>0</v>
      </c>
      <c r="I37">
        <v>1</v>
      </c>
      <c r="J37">
        <v>1</v>
      </c>
      <c r="K37" t="s">
        <v>495</v>
      </c>
      <c r="L37">
        <v>2030</v>
      </c>
      <c r="M37">
        <v>1</v>
      </c>
      <c r="O37" t="s">
        <v>465</v>
      </c>
      <c r="P37" t="s">
        <v>496</v>
      </c>
      <c r="Q37" t="s">
        <v>497</v>
      </c>
      <c r="R37" t="s">
        <v>329</v>
      </c>
      <c r="S37" t="s">
        <v>330</v>
      </c>
      <c r="T37">
        <v>2</v>
      </c>
      <c r="U37" t="s">
        <v>498</v>
      </c>
      <c r="W37" t="s">
        <v>332</v>
      </c>
      <c r="X37" t="s">
        <v>468</v>
      </c>
      <c r="Y37">
        <v>7.3</v>
      </c>
      <c r="Z37" t="e">
        <v>#NAME?</v>
      </c>
      <c r="AB37" t="s">
        <v>499</v>
      </c>
      <c r="AE37" t="s">
        <v>310</v>
      </c>
      <c r="AJ37" t="s">
        <v>309</v>
      </c>
    </row>
    <row r="38" spans="1:36">
      <c r="A38" t="s">
        <v>403</v>
      </c>
      <c r="B38" t="s">
        <v>409</v>
      </c>
      <c r="C38" t="s">
        <v>410</v>
      </c>
      <c r="D38" t="s">
        <v>321</v>
      </c>
      <c r="E38">
        <v>2020</v>
      </c>
      <c r="F38">
        <v>0</v>
      </c>
      <c r="G38">
        <v>1</v>
      </c>
      <c r="H38">
        <v>0</v>
      </c>
      <c r="I38">
        <v>0</v>
      </c>
      <c r="J38">
        <v>1</v>
      </c>
      <c r="K38" t="s">
        <v>419</v>
      </c>
      <c r="L38">
        <v>2030</v>
      </c>
      <c r="M38">
        <v>1</v>
      </c>
      <c r="O38" t="s">
        <v>412</v>
      </c>
      <c r="P38" t="s">
        <v>420</v>
      </c>
      <c r="Q38" t="s">
        <v>421</v>
      </c>
      <c r="R38" t="s">
        <v>1568</v>
      </c>
      <c r="T38">
        <v>2</v>
      </c>
      <c r="W38" t="s">
        <v>416</v>
      </c>
      <c r="Y38">
        <v>7.2</v>
      </c>
      <c r="Z38" t="e">
        <v>#NAME?</v>
      </c>
      <c r="AA38" t="s">
        <v>417</v>
      </c>
      <c r="AB38" t="s">
        <v>418</v>
      </c>
      <c r="AE38" t="s">
        <v>309</v>
      </c>
    </row>
    <row r="39" spans="1:36">
      <c r="A39" t="s">
        <v>403</v>
      </c>
      <c r="B39" t="s">
        <v>409</v>
      </c>
      <c r="C39" t="s">
        <v>410</v>
      </c>
      <c r="D39" t="s">
        <v>321</v>
      </c>
      <c r="E39">
        <v>2020</v>
      </c>
      <c r="F39">
        <v>0</v>
      </c>
      <c r="G39">
        <v>1</v>
      </c>
      <c r="H39">
        <v>0</v>
      </c>
      <c r="I39">
        <v>0</v>
      </c>
      <c r="J39">
        <v>1</v>
      </c>
      <c r="K39" t="s">
        <v>411</v>
      </c>
      <c r="L39">
        <v>2030</v>
      </c>
      <c r="M39">
        <v>1</v>
      </c>
      <c r="O39" t="s">
        <v>412</v>
      </c>
      <c r="P39" t="s">
        <v>413</v>
      </c>
      <c r="Q39" t="s">
        <v>414</v>
      </c>
      <c r="R39" t="s">
        <v>1569</v>
      </c>
      <c r="T39">
        <v>2</v>
      </c>
      <c r="W39" t="s">
        <v>416</v>
      </c>
      <c r="Y39">
        <v>7.2</v>
      </c>
      <c r="Z39" t="e">
        <v>#NAME?</v>
      </c>
      <c r="AA39" t="s">
        <v>417</v>
      </c>
      <c r="AB39" t="s">
        <v>418</v>
      </c>
      <c r="AE39" t="s">
        <v>309</v>
      </c>
    </row>
    <row r="40" spans="1:36">
      <c r="A40" t="s">
        <v>403</v>
      </c>
      <c r="C40" t="s">
        <v>389</v>
      </c>
      <c r="D40" t="s">
        <v>101</v>
      </c>
      <c r="E40">
        <v>2022</v>
      </c>
      <c r="F40">
        <v>0</v>
      </c>
      <c r="G40">
        <v>2</v>
      </c>
      <c r="H40">
        <v>0</v>
      </c>
      <c r="I40">
        <v>1</v>
      </c>
      <c r="J40">
        <v>1</v>
      </c>
      <c r="K40" t="s">
        <v>390</v>
      </c>
      <c r="L40">
        <v>2040</v>
      </c>
      <c r="M40">
        <v>1</v>
      </c>
      <c r="N40" t="s">
        <v>391</v>
      </c>
      <c r="O40" t="s">
        <v>392</v>
      </c>
      <c r="R40" t="s">
        <v>393</v>
      </c>
      <c r="S40" t="s">
        <v>1004</v>
      </c>
      <c r="T40">
        <v>3</v>
      </c>
      <c r="U40" t="s">
        <v>331</v>
      </c>
      <c r="W40" t="s">
        <v>395</v>
      </c>
      <c r="Y40">
        <v>13.2</v>
      </c>
      <c r="Z40" t="e">
        <v>#NAME?</v>
      </c>
      <c r="AE40" t="s">
        <v>309</v>
      </c>
    </row>
    <row r="41" spans="1:36">
      <c r="A41" t="s">
        <v>403</v>
      </c>
      <c r="B41" t="s">
        <v>426</v>
      </c>
      <c r="C41" t="s">
        <v>427</v>
      </c>
      <c r="D41" t="s">
        <v>321</v>
      </c>
      <c r="E41">
        <v>2020</v>
      </c>
      <c r="F41">
        <v>0</v>
      </c>
      <c r="G41">
        <v>1</v>
      </c>
      <c r="H41">
        <v>0</v>
      </c>
      <c r="I41">
        <v>0</v>
      </c>
      <c r="J41">
        <v>1</v>
      </c>
      <c r="K41" t="s">
        <v>428</v>
      </c>
      <c r="L41">
        <v>2030</v>
      </c>
      <c r="M41">
        <v>1</v>
      </c>
      <c r="O41" t="s">
        <v>429</v>
      </c>
      <c r="P41" t="s">
        <v>430</v>
      </c>
      <c r="Q41" t="s">
        <v>431</v>
      </c>
      <c r="R41" t="s">
        <v>1571</v>
      </c>
      <c r="S41" t="s">
        <v>363</v>
      </c>
      <c r="T41">
        <v>3</v>
      </c>
      <c r="U41" t="s">
        <v>433</v>
      </c>
      <c r="V41" t="s">
        <v>434</v>
      </c>
      <c r="W41" t="s">
        <v>416</v>
      </c>
      <c r="Y41">
        <v>7.2</v>
      </c>
      <c r="Z41" t="e">
        <v>#NAME?</v>
      </c>
      <c r="AE41" t="s">
        <v>309</v>
      </c>
    </row>
    <row r="42" spans="1:36">
      <c r="A42" t="s">
        <v>403</v>
      </c>
      <c r="C42" t="s">
        <v>396</v>
      </c>
      <c r="D42" t="s">
        <v>102</v>
      </c>
      <c r="E42">
        <v>2023</v>
      </c>
      <c r="F42">
        <v>1</v>
      </c>
      <c r="G42">
        <v>3</v>
      </c>
      <c r="H42">
        <v>1</v>
      </c>
      <c r="J42">
        <v>1</v>
      </c>
      <c r="K42" t="s">
        <v>553</v>
      </c>
      <c r="L42">
        <v>2030</v>
      </c>
      <c r="M42">
        <v>1</v>
      </c>
      <c r="O42" t="s">
        <v>429</v>
      </c>
      <c r="Y42">
        <v>7.2</v>
      </c>
      <c r="Z42" t="e">
        <v>#NAME?</v>
      </c>
    </row>
    <row r="43" spans="1:36">
      <c r="A43" t="s">
        <v>403</v>
      </c>
      <c r="C43" t="s">
        <v>396</v>
      </c>
      <c r="D43" t="s">
        <v>102</v>
      </c>
      <c r="E43">
        <v>2023</v>
      </c>
      <c r="F43">
        <v>1</v>
      </c>
      <c r="G43">
        <v>3</v>
      </c>
      <c r="H43">
        <v>1</v>
      </c>
      <c r="J43">
        <v>1</v>
      </c>
      <c r="K43" t="s">
        <v>554</v>
      </c>
      <c r="L43">
        <v>2030</v>
      </c>
      <c r="M43">
        <v>1</v>
      </c>
      <c r="O43" t="s">
        <v>465</v>
      </c>
      <c r="Y43">
        <v>7.2</v>
      </c>
      <c r="Z43" t="e">
        <v>#NAME?</v>
      </c>
    </row>
    <row r="44" spans="1:36">
      <c r="A44" t="s">
        <v>403</v>
      </c>
      <c r="B44" t="s">
        <v>462</v>
      </c>
      <c r="C44" t="s">
        <v>463</v>
      </c>
      <c r="D44" t="s">
        <v>101</v>
      </c>
      <c r="E44">
        <v>2021</v>
      </c>
      <c r="F44">
        <v>0</v>
      </c>
      <c r="G44">
        <v>2</v>
      </c>
      <c r="H44">
        <v>0</v>
      </c>
      <c r="I44">
        <v>1</v>
      </c>
      <c r="J44">
        <v>1</v>
      </c>
      <c r="K44" t="s">
        <v>488</v>
      </c>
      <c r="L44">
        <v>2030</v>
      </c>
      <c r="M44">
        <v>1</v>
      </c>
      <c r="O44" t="s">
        <v>465</v>
      </c>
      <c r="P44" t="s">
        <v>489</v>
      </c>
      <c r="Q44">
        <v>1</v>
      </c>
      <c r="R44" t="s">
        <v>467</v>
      </c>
      <c r="W44" t="s">
        <v>332</v>
      </c>
      <c r="X44" t="s">
        <v>468</v>
      </c>
      <c r="Y44">
        <v>7.3</v>
      </c>
      <c r="Z44" t="e">
        <v>#NAME?</v>
      </c>
      <c r="AE44" t="s">
        <v>310</v>
      </c>
      <c r="AJ44" t="s">
        <v>309</v>
      </c>
    </row>
    <row r="45" spans="1:36">
      <c r="A45" t="s">
        <v>403</v>
      </c>
      <c r="B45" t="s">
        <v>462</v>
      </c>
      <c r="C45" t="s">
        <v>463</v>
      </c>
      <c r="D45" t="s">
        <v>101</v>
      </c>
      <c r="E45">
        <v>2021</v>
      </c>
      <c r="F45">
        <v>0</v>
      </c>
      <c r="G45">
        <v>2</v>
      </c>
      <c r="H45">
        <v>0</v>
      </c>
      <c r="I45">
        <v>1</v>
      </c>
      <c r="J45">
        <v>1</v>
      </c>
      <c r="K45" t="s">
        <v>481</v>
      </c>
      <c r="L45">
        <v>2030</v>
      </c>
      <c r="M45">
        <v>1</v>
      </c>
      <c r="O45" t="s">
        <v>465</v>
      </c>
      <c r="P45" t="s">
        <v>482</v>
      </c>
      <c r="Q45">
        <v>1</v>
      </c>
      <c r="R45" t="s">
        <v>467</v>
      </c>
      <c r="W45" t="s">
        <v>332</v>
      </c>
      <c r="X45" t="s">
        <v>468</v>
      </c>
      <c r="Y45">
        <v>7.3</v>
      </c>
      <c r="Z45" t="e">
        <v>#NAME?</v>
      </c>
      <c r="AE45" t="s">
        <v>310</v>
      </c>
      <c r="AJ45" t="s">
        <v>309</v>
      </c>
    </row>
    <row r="46" spans="1:36">
      <c r="A46" t="s">
        <v>403</v>
      </c>
      <c r="B46" t="s">
        <v>462</v>
      </c>
      <c r="C46" t="s">
        <v>463</v>
      </c>
      <c r="D46" t="s">
        <v>101</v>
      </c>
      <c r="E46">
        <v>2021</v>
      </c>
      <c r="F46">
        <v>0</v>
      </c>
      <c r="G46">
        <v>2</v>
      </c>
      <c r="H46">
        <v>0</v>
      </c>
      <c r="I46">
        <v>1</v>
      </c>
      <c r="J46">
        <v>1</v>
      </c>
      <c r="K46" t="s">
        <v>477</v>
      </c>
      <c r="L46">
        <v>2050</v>
      </c>
      <c r="M46">
        <v>1</v>
      </c>
      <c r="O46" t="s">
        <v>326</v>
      </c>
      <c r="P46" t="s">
        <v>478</v>
      </c>
      <c r="Q46">
        <v>1</v>
      </c>
      <c r="R46" t="s">
        <v>467</v>
      </c>
      <c r="W46" t="s">
        <v>332</v>
      </c>
      <c r="X46" t="s">
        <v>468</v>
      </c>
      <c r="Y46">
        <v>7.3</v>
      </c>
      <c r="Z46" t="e">
        <v>#NAME?</v>
      </c>
      <c r="AE46" t="s">
        <v>310</v>
      </c>
      <c r="AJ46" t="s">
        <v>309</v>
      </c>
    </row>
    <row r="47" spans="1:36">
      <c r="A47" t="s">
        <v>403</v>
      </c>
      <c r="B47" t="s">
        <v>462</v>
      </c>
      <c r="C47" t="s">
        <v>463</v>
      </c>
      <c r="D47" t="s">
        <v>101</v>
      </c>
      <c r="E47">
        <v>2021</v>
      </c>
      <c r="F47">
        <v>0</v>
      </c>
      <c r="G47">
        <v>2</v>
      </c>
      <c r="H47">
        <v>0</v>
      </c>
      <c r="I47">
        <v>1</v>
      </c>
      <c r="J47">
        <v>1</v>
      </c>
      <c r="K47" t="s">
        <v>475</v>
      </c>
      <c r="L47">
        <v>2030</v>
      </c>
      <c r="M47">
        <v>1</v>
      </c>
      <c r="O47" t="s">
        <v>465</v>
      </c>
      <c r="P47" t="s">
        <v>476</v>
      </c>
      <c r="Q47">
        <v>1</v>
      </c>
      <c r="R47" t="s">
        <v>467</v>
      </c>
      <c r="W47" t="s">
        <v>332</v>
      </c>
      <c r="X47" t="s">
        <v>468</v>
      </c>
      <c r="Y47">
        <v>7.2</v>
      </c>
      <c r="Z47" t="e">
        <v>#NAME?</v>
      </c>
      <c r="AE47" t="s">
        <v>310</v>
      </c>
      <c r="AJ47" t="s">
        <v>309</v>
      </c>
    </row>
    <row r="48" spans="1:36">
      <c r="A48" t="s">
        <v>403</v>
      </c>
      <c r="B48" t="s">
        <v>462</v>
      </c>
      <c r="C48" t="s">
        <v>463</v>
      </c>
      <c r="D48" t="s">
        <v>101</v>
      </c>
      <c r="E48">
        <v>2021</v>
      </c>
      <c r="F48">
        <v>0</v>
      </c>
      <c r="G48">
        <v>2</v>
      </c>
      <c r="H48">
        <v>0</v>
      </c>
      <c r="I48">
        <v>1</v>
      </c>
      <c r="J48">
        <v>1</v>
      </c>
      <c r="K48" t="s">
        <v>1572</v>
      </c>
      <c r="L48">
        <v>2030</v>
      </c>
      <c r="M48">
        <v>1</v>
      </c>
      <c r="O48" t="s">
        <v>465</v>
      </c>
      <c r="P48" t="s">
        <v>466</v>
      </c>
      <c r="R48" t="s">
        <v>467</v>
      </c>
      <c r="W48" t="s">
        <v>332</v>
      </c>
      <c r="X48" t="s">
        <v>468</v>
      </c>
      <c r="Y48">
        <v>7.3</v>
      </c>
      <c r="Z48" t="e">
        <v>#NAME?</v>
      </c>
      <c r="AE48" t="s">
        <v>310</v>
      </c>
      <c r="AJ48" t="s">
        <v>309</v>
      </c>
    </row>
    <row r="49" spans="1:41">
      <c r="A49" t="s">
        <v>598</v>
      </c>
      <c r="B49" t="s">
        <v>740</v>
      </c>
      <c r="C49" t="s">
        <v>742</v>
      </c>
      <c r="D49" t="s">
        <v>110</v>
      </c>
      <c r="E49">
        <v>2023</v>
      </c>
      <c r="F49">
        <v>0</v>
      </c>
      <c r="G49">
        <v>2</v>
      </c>
      <c r="H49">
        <v>0</v>
      </c>
      <c r="I49">
        <v>1</v>
      </c>
      <c r="J49">
        <v>1</v>
      </c>
      <c r="K49" t="s">
        <v>743</v>
      </c>
      <c r="L49">
        <v>2040</v>
      </c>
      <c r="M49">
        <v>1</v>
      </c>
      <c r="O49" t="s">
        <v>744</v>
      </c>
      <c r="R49" t="s">
        <v>1769</v>
      </c>
      <c r="T49">
        <v>0</v>
      </c>
      <c r="U49" t="s">
        <v>331</v>
      </c>
      <c r="W49" t="s">
        <v>401</v>
      </c>
      <c r="Y49">
        <v>12.2</v>
      </c>
      <c r="Z49" t="e">
        <v>#NAME?</v>
      </c>
    </row>
    <row r="50" spans="1:41" ht="409.6">
      <c r="A50" t="s">
        <v>598</v>
      </c>
      <c r="B50" t="s">
        <v>706</v>
      </c>
      <c r="C50" t="s">
        <v>707</v>
      </c>
      <c r="D50" t="s">
        <v>298</v>
      </c>
      <c r="E50">
        <v>2023</v>
      </c>
      <c r="F50">
        <v>1</v>
      </c>
      <c r="G50">
        <v>3</v>
      </c>
      <c r="H50">
        <v>1</v>
      </c>
      <c r="J50">
        <v>1</v>
      </c>
      <c r="K50" s="234" t="s">
        <v>732</v>
      </c>
      <c r="L50">
        <v>2023</v>
      </c>
      <c r="M50">
        <v>1</v>
      </c>
      <c r="N50" t="s">
        <v>733</v>
      </c>
      <c r="O50" t="s">
        <v>709</v>
      </c>
      <c r="P50" t="s">
        <v>734</v>
      </c>
      <c r="Q50" t="s">
        <v>735</v>
      </c>
      <c r="R50" s="234" t="s">
        <v>1573</v>
      </c>
      <c r="T50">
        <v>0</v>
      </c>
      <c r="U50" t="s">
        <v>331</v>
      </c>
      <c r="W50" t="s">
        <v>711</v>
      </c>
      <c r="X50" t="s">
        <v>623</v>
      </c>
      <c r="Y50">
        <v>12.6</v>
      </c>
      <c r="Z50" t="e">
        <v>#NAME?</v>
      </c>
      <c r="AO50" t="s">
        <v>309</v>
      </c>
    </row>
    <row r="51" spans="1:41">
      <c r="A51" t="s">
        <v>598</v>
      </c>
      <c r="B51" t="s">
        <v>706</v>
      </c>
      <c r="C51" t="s">
        <v>707</v>
      </c>
      <c r="D51" t="s">
        <v>298</v>
      </c>
      <c r="E51">
        <v>2023</v>
      </c>
      <c r="F51">
        <v>1</v>
      </c>
      <c r="G51">
        <v>3</v>
      </c>
      <c r="H51">
        <v>1</v>
      </c>
      <c r="J51">
        <v>1</v>
      </c>
      <c r="K51" t="s">
        <v>728</v>
      </c>
      <c r="L51">
        <v>2028</v>
      </c>
      <c r="M51">
        <v>1</v>
      </c>
      <c r="O51" t="s">
        <v>709</v>
      </c>
      <c r="P51" t="s">
        <v>729</v>
      </c>
      <c r="Q51" t="s">
        <v>730</v>
      </c>
      <c r="R51" t="s">
        <v>731</v>
      </c>
      <c r="T51">
        <v>0</v>
      </c>
      <c r="U51" t="s">
        <v>331</v>
      </c>
      <c r="W51" t="s">
        <v>711</v>
      </c>
      <c r="X51" t="s">
        <v>623</v>
      </c>
      <c r="Y51">
        <v>12.6</v>
      </c>
      <c r="Z51" t="e">
        <v>#NAME?</v>
      </c>
    </row>
    <row r="52" spans="1:41" ht="365">
      <c r="A52" t="s">
        <v>598</v>
      </c>
      <c r="B52" t="s">
        <v>706</v>
      </c>
      <c r="C52" t="s">
        <v>707</v>
      </c>
      <c r="D52" t="s">
        <v>298</v>
      </c>
      <c r="E52">
        <v>2023</v>
      </c>
      <c r="F52">
        <v>1</v>
      </c>
      <c r="G52">
        <v>3</v>
      </c>
      <c r="H52">
        <v>1</v>
      </c>
      <c r="J52">
        <v>1</v>
      </c>
      <c r="K52" s="234" t="s">
        <v>724</v>
      </c>
      <c r="L52">
        <v>2031</v>
      </c>
      <c r="M52">
        <v>1</v>
      </c>
      <c r="O52" t="s">
        <v>709</v>
      </c>
      <c r="P52" t="s">
        <v>725</v>
      </c>
      <c r="Q52" t="s">
        <v>726</v>
      </c>
      <c r="R52" t="s">
        <v>727</v>
      </c>
      <c r="T52">
        <v>0</v>
      </c>
      <c r="U52" t="s">
        <v>331</v>
      </c>
      <c r="W52" t="s">
        <v>711</v>
      </c>
      <c r="X52" t="s">
        <v>623</v>
      </c>
      <c r="Y52">
        <v>12.5</v>
      </c>
      <c r="Z52" t="e">
        <v>#NAME?</v>
      </c>
    </row>
    <row r="53" spans="1:41" ht="350">
      <c r="A53" t="s">
        <v>598</v>
      </c>
      <c r="B53" t="s">
        <v>706</v>
      </c>
      <c r="C53" t="s">
        <v>707</v>
      </c>
      <c r="D53" t="s">
        <v>298</v>
      </c>
      <c r="E53">
        <v>2023</v>
      </c>
      <c r="F53">
        <v>1</v>
      </c>
      <c r="G53">
        <v>3</v>
      </c>
      <c r="H53">
        <v>1</v>
      </c>
      <c r="J53">
        <v>1</v>
      </c>
      <c r="K53" s="234" t="s">
        <v>720</v>
      </c>
      <c r="L53">
        <v>2027</v>
      </c>
      <c r="M53">
        <v>1</v>
      </c>
      <c r="O53" t="s">
        <v>709</v>
      </c>
      <c r="P53" t="s">
        <v>721</v>
      </c>
      <c r="Q53" t="s">
        <v>722</v>
      </c>
      <c r="R53" t="s">
        <v>723</v>
      </c>
      <c r="T53">
        <v>0</v>
      </c>
      <c r="U53" t="s">
        <v>331</v>
      </c>
      <c r="W53" t="s">
        <v>711</v>
      </c>
      <c r="X53" t="s">
        <v>623</v>
      </c>
      <c r="Y53">
        <v>12.5</v>
      </c>
      <c r="Z53" t="e">
        <v>#NAME?</v>
      </c>
    </row>
    <row r="54" spans="1:41">
      <c r="A54" t="s">
        <v>598</v>
      </c>
      <c r="B54" t="s">
        <v>599</v>
      </c>
      <c r="C54" t="s">
        <v>646</v>
      </c>
      <c r="D54" t="s">
        <v>110</v>
      </c>
      <c r="E54">
        <v>2022</v>
      </c>
      <c r="F54">
        <v>0</v>
      </c>
      <c r="G54">
        <v>2</v>
      </c>
      <c r="H54">
        <v>0</v>
      </c>
      <c r="I54">
        <v>1</v>
      </c>
      <c r="J54">
        <v>1</v>
      </c>
      <c r="K54" t="s">
        <v>688</v>
      </c>
      <c r="L54">
        <v>2030</v>
      </c>
      <c r="M54">
        <v>1</v>
      </c>
      <c r="N54" t="s">
        <v>689</v>
      </c>
      <c r="O54" t="s">
        <v>636</v>
      </c>
      <c r="P54" t="s">
        <v>690</v>
      </c>
      <c r="Q54" t="s">
        <v>691</v>
      </c>
      <c r="R54" t="s">
        <v>692</v>
      </c>
      <c r="T54">
        <v>0</v>
      </c>
      <c r="U54" t="s">
        <v>331</v>
      </c>
      <c r="W54" t="s">
        <v>623</v>
      </c>
      <c r="Y54">
        <v>12.5</v>
      </c>
      <c r="Z54" t="e">
        <v>#NAME?</v>
      </c>
      <c r="AA54" t="s">
        <v>197</v>
      </c>
      <c r="AB54" t="s">
        <v>675</v>
      </c>
      <c r="AO54" t="s">
        <v>309</v>
      </c>
    </row>
    <row r="55" spans="1:41">
      <c r="A55" t="s">
        <v>598</v>
      </c>
      <c r="B55" t="s">
        <v>768</v>
      </c>
      <c r="C55" t="s">
        <v>774</v>
      </c>
      <c r="D55" t="s">
        <v>321</v>
      </c>
      <c r="E55">
        <v>2020</v>
      </c>
      <c r="F55">
        <v>0</v>
      </c>
      <c r="G55">
        <v>1</v>
      </c>
      <c r="H55">
        <v>0</v>
      </c>
      <c r="I55">
        <v>0</v>
      </c>
      <c r="J55">
        <v>1</v>
      </c>
      <c r="K55" t="s">
        <v>775</v>
      </c>
      <c r="L55">
        <v>2030</v>
      </c>
      <c r="M55">
        <v>1</v>
      </c>
      <c r="O55" t="s">
        <v>602</v>
      </c>
      <c r="P55" t="s">
        <v>776</v>
      </c>
      <c r="Q55">
        <v>0.23400000000000001</v>
      </c>
      <c r="R55" t="s">
        <v>1770</v>
      </c>
      <c r="S55" t="s">
        <v>519</v>
      </c>
      <c r="T55">
        <v>1</v>
      </c>
      <c r="U55" t="s">
        <v>778</v>
      </c>
      <c r="V55" t="s">
        <v>779</v>
      </c>
      <c r="W55" t="s">
        <v>623</v>
      </c>
      <c r="Y55">
        <v>12.5</v>
      </c>
      <c r="Z55" t="e">
        <v>#NAME?</v>
      </c>
      <c r="AB55" t="s">
        <v>780</v>
      </c>
      <c r="AO55" t="s">
        <v>309</v>
      </c>
    </row>
    <row r="56" spans="1:41">
      <c r="A56" t="s">
        <v>598</v>
      </c>
      <c r="B56" t="s">
        <v>706</v>
      </c>
      <c r="C56" t="s">
        <v>707</v>
      </c>
      <c r="D56" t="s">
        <v>298</v>
      </c>
      <c r="E56">
        <v>2023</v>
      </c>
      <c r="F56">
        <v>1</v>
      </c>
      <c r="G56">
        <v>3</v>
      </c>
      <c r="H56">
        <v>1</v>
      </c>
      <c r="J56">
        <v>1</v>
      </c>
      <c r="K56" t="s">
        <v>737</v>
      </c>
      <c r="M56">
        <v>1</v>
      </c>
      <c r="O56" t="s">
        <v>709</v>
      </c>
      <c r="R56" t="s">
        <v>738</v>
      </c>
      <c r="T56">
        <v>1</v>
      </c>
      <c r="U56" t="s">
        <v>331</v>
      </c>
      <c r="W56" t="s">
        <v>711</v>
      </c>
      <c r="X56" t="s">
        <v>623</v>
      </c>
      <c r="Y56">
        <v>12.6</v>
      </c>
      <c r="Z56" t="e">
        <v>#NAME?</v>
      </c>
    </row>
    <row r="57" spans="1:41">
      <c r="A57" t="s">
        <v>598</v>
      </c>
      <c r="B57" t="s">
        <v>599</v>
      </c>
      <c r="C57" t="s">
        <v>646</v>
      </c>
      <c r="D57" t="s">
        <v>110</v>
      </c>
      <c r="E57">
        <v>2022</v>
      </c>
      <c r="F57">
        <v>0</v>
      </c>
      <c r="G57">
        <v>2</v>
      </c>
      <c r="H57">
        <v>0</v>
      </c>
      <c r="I57">
        <v>1</v>
      </c>
      <c r="J57">
        <v>1</v>
      </c>
      <c r="K57" t="s">
        <v>676</v>
      </c>
      <c r="L57">
        <v>2030</v>
      </c>
      <c r="M57">
        <v>1</v>
      </c>
      <c r="O57" t="s">
        <v>648</v>
      </c>
      <c r="P57" t="s">
        <v>677</v>
      </c>
      <c r="Q57" t="s">
        <v>678</v>
      </c>
      <c r="R57" t="s">
        <v>1574</v>
      </c>
      <c r="S57" t="s">
        <v>356</v>
      </c>
      <c r="T57">
        <v>1</v>
      </c>
      <c r="U57" t="s">
        <v>331</v>
      </c>
      <c r="W57" t="s">
        <v>606</v>
      </c>
      <c r="X57" t="s">
        <v>623</v>
      </c>
      <c r="Y57">
        <v>12.5</v>
      </c>
      <c r="Z57" t="e">
        <v>#NAME?</v>
      </c>
      <c r="AO57" t="s">
        <v>309</v>
      </c>
    </row>
    <row r="58" spans="1:41" ht="32">
      <c r="A58" t="s">
        <v>598</v>
      </c>
      <c r="B58" t="s">
        <v>768</v>
      </c>
      <c r="C58" t="s">
        <v>774</v>
      </c>
      <c r="D58" t="s">
        <v>321</v>
      </c>
      <c r="E58">
        <v>2020</v>
      </c>
      <c r="F58">
        <v>0</v>
      </c>
      <c r="G58">
        <v>1</v>
      </c>
      <c r="H58">
        <v>0</v>
      </c>
      <c r="I58">
        <v>0</v>
      </c>
      <c r="J58">
        <v>1</v>
      </c>
      <c r="K58" t="s">
        <v>787</v>
      </c>
      <c r="L58">
        <v>2030</v>
      </c>
      <c r="M58">
        <v>1</v>
      </c>
      <c r="O58" t="s">
        <v>602</v>
      </c>
      <c r="P58" t="s">
        <v>788</v>
      </c>
      <c r="Q58">
        <v>0.5</v>
      </c>
      <c r="R58" t="s">
        <v>1771</v>
      </c>
      <c r="S58" t="s">
        <v>519</v>
      </c>
      <c r="T58">
        <v>2</v>
      </c>
      <c r="U58" t="s">
        <v>784</v>
      </c>
      <c r="V58" s="234" t="s">
        <v>790</v>
      </c>
      <c r="W58" t="s">
        <v>606</v>
      </c>
      <c r="Y58">
        <v>11.6</v>
      </c>
      <c r="Z58" t="e">
        <v>#NAME?</v>
      </c>
      <c r="AA58" t="s">
        <v>197</v>
      </c>
      <c r="AB58" t="s">
        <v>624</v>
      </c>
      <c r="AC58" t="s">
        <v>791</v>
      </c>
      <c r="AO58" t="s">
        <v>309</v>
      </c>
    </row>
    <row r="59" spans="1:41">
      <c r="A59" t="s">
        <v>598</v>
      </c>
      <c r="B59" t="s">
        <v>768</v>
      </c>
      <c r="C59" t="s">
        <v>774</v>
      </c>
      <c r="D59" t="s">
        <v>321</v>
      </c>
      <c r="E59">
        <v>2020</v>
      </c>
      <c r="F59">
        <v>0</v>
      </c>
      <c r="G59">
        <v>1</v>
      </c>
      <c r="H59">
        <v>0</v>
      </c>
      <c r="I59">
        <v>0</v>
      </c>
      <c r="J59">
        <v>1</v>
      </c>
      <c r="K59" t="s">
        <v>781</v>
      </c>
      <c r="L59">
        <v>2035</v>
      </c>
      <c r="M59">
        <v>1</v>
      </c>
      <c r="O59" t="s">
        <v>602</v>
      </c>
      <c r="P59" t="s">
        <v>782</v>
      </c>
      <c r="Q59">
        <v>0.1</v>
      </c>
      <c r="R59" t="s">
        <v>1772</v>
      </c>
      <c r="T59">
        <v>2</v>
      </c>
      <c r="U59" t="s">
        <v>784</v>
      </c>
      <c r="V59" t="s">
        <v>785</v>
      </c>
      <c r="W59" t="s">
        <v>606</v>
      </c>
      <c r="Y59">
        <v>11.6</v>
      </c>
      <c r="Z59" t="e">
        <v>#NAME?</v>
      </c>
      <c r="AA59" t="s">
        <v>197</v>
      </c>
      <c r="AB59" t="s">
        <v>786</v>
      </c>
      <c r="AO59" t="s">
        <v>309</v>
      </c>
    </row>
    <row r="60" spans="1:41" ht="409.6">
      <c r="A60" t="s">
        <v>598</v>
      </c>
      <c r="B60" t="s">
        <v>740</v>
      </c>
      <c r="C60" t="s">
        <v>745</v>
      </c>
      <c r="D60" t="s">
        <v>110</v>
      </c>
      <c r="E60">
        <v>2023</v>
      </c>
      <c r="F60">
        <v>0</v>
      </c>
      <c r="G60">
        <v>2</v>
      </c>
      <c r="H60">
        <v>0</v>
      </c>
      <c r="I60">
        <v>1</v>
      </c>
      <c r="J60">
        <v>1</v>
      </c>
      <c r="K60" t="s">
        <v>762</v>
      </c>
      <c r="L60">
        <v>2030</v>
      </c>
      <c r="M60">
        <v>1</v>
      </c>
      <c r="N60" t="s">
        <v>763</v>
      </c>
      <c r="O60" t="s">
        <v>744</v>
      </c>
      <c r="P60" t="s">
        <v>764</v>
      </c>
      <c r="Q60">
        <v>0.1</v>
      </c>
      <c r="R60" s="234" t="s">
        <v>1773</v>
      </c>
      <c r="T60">
        <v>2</v>
      </c>
      <c r="U60" t="s">
        <v>498</v>
      </c>
      <c r="W60" t="s">
        <v>401</v>
      </c>
      <c r="Y60">
        <v>12.2</v>
      </c>
      <c r="Z60" t="e">
        <v>#NAME?</v>
      </c>
      <c r="AA60" t="s">
        <v>754</v>
      </c>
      <c r="AB60" t="s">
        <v>760</v>
      </c>
      <c r="AC60" t="s">
        <v>761</v>
      </c>
    </row>
    <row r="61" spans="1:41" ht="409.6">
      <c r="A61" t="s">
        <v>598</v>
      </c>
      <c r="B61" t="s">
        <v>740</v>
      </c>
      <c r="C61" t="s">
        <v>745</v>
      </c>
      <c r="D61" t="s">
        <v>110</v>
      </c>
      <c r="E61">
        <v>2023</v>
      </c>
      <c r="F61">
        <v>0</v>
      </c>
      <c r="G61">
        <v>2</v>
      </c>
      <c r="H61">
        <v>0</v>
      </c>
      <c r="I61">
        <v>1</v>
      </c>
      <c r="J61">
        <v>1</v>
      </c>
      <c r="K61" t="s">
        <v>756</v>
      </c>
      <c r="L61">
        <v>2030</v>
      </c>
      <c r="M61">
        <v>1</v>
      </c>
      <c r="N61" t="s">
        <v>757</v>
      </c>
      <c r="O61" t="s">
        <v>744</v>
      </c>
      <c r="P61" t="s">
        <v>758</v>
      </c>
      <c r="Q61">
        <v>0.4</v>
      </c>
      <c r="R61" s="234" t="s">
        <v>1774</v>
      </c>
      <c r="T61">
        <v>2</v>
      </c>
      <c r="U61" t="s">
        <v>331</v>
      </c>
      <c r="W61" t="s">
        <v>401</v>
      </c>
      <c r="Y61">
        <v>12.2</v>
      </c>
      <c r="Z61" t="e">
        <v>#NAME?</v>
      </c>
      <c r="AA61" t="s">
        <v>754</v>
      </c>
      <c r="AB61" t="s">
        <v>760</v>
      </c>
      <c r="AC61" t="s">
        <v>761</v>
      </c>
    </row>
    <row r="62" spans="1:41" ht="409.6">
      <c r="A62" t="s">
        <v>598</v>
      </c>
      <c r="B62" t="s">
        <v>740</v>
      </c>
      <c r="C62" t="s">
        <v>745</v>
      </c>
      <c r="D62" t="s">
        <v>110</v>
      </c>
      <c r="E62">
        <v>2023</v>
      </c>
      <c r="F62">
        <v>0</v>
      </c>
      <c r="G62">
        <v>2</v>
      </c>
      <c r="H62">
        <v>0</v>
      </c>
      <c r="I62">
        <v>1</v>
      </c>
      <c r="J62">
        <v>1</v>
      </c>
      <c r="K62" t="s">
        <v>750</v>
      </c>
      <c r="L62">
        <v>2030</v>
      </c>
      <c r="M62">
        <v>1</v>
      </c>
      <c r="N62" t="s">
        <v>751</v>
      </c>
      <c r="O62" t="s">
        <v>744</v>
      </c>
      <c r="P62" t="s">
        <v>752</v>
      </c>
      <c r="Q62">
        <v>0.15</v>
      </c>
      <c r="R62" s="234" t="s">
        <v>1775</v>
      </c>
      <c r="T62">
        <v>2</v>
      </c>
      <c r="U62" t="s">
        <v>331</v>
      </c>
      <c r="W62" t="s">
        <v>401</v>
      </c>
      <c r="X62" t="s">
        <v>623</v>
      </c>
      <c r="Y62">
        <v>12.2</v>
      </c>
      <c r="Z62" t="e">
        <v>#NAME?</v>
      </c>
      <c r="AA62" t="s">
        <v>754</v>
      </c>
      <c r="AB62" t="s">
        <v>755</v>
      </c>
    </row>
    <row r="63" spans="1:41">
      <c r="A63" t="s">
        <v>598</v>
      </c>
      <c r="B63" t="s">
        <v>740</v>
      </c>
      <c r="C63" t="s">
        <v>745</v>
      </c>
      <c r="D63" t="s">
        <v>110</v>
      </c>
      <c r="E63">
        <v>2023</v>
      </c>
      <c r="F63">
        <v>0</v>
      </c>
      <c r="G63">
        <v>2</v>
      </c>
      <c r="H63">
        <v>0</v>
      </c>
      <c r="I63">
        <v>1</v>
      </c>
      <c r="J63">
        <v>1</v>
      </c>
      <c r="K63" t="s">
        <v>746</v>
      </c>
      <c r="L63">
        <v>2030</v>
      </c>
      <c r="M63">
        <v>1</v>
      </c>
      <c r="O63" t="s">
        <v>744</v>
      </c>
      <c r="P63" t="s">
        <v>747</v>
      </c>
      <c r="Q63">
        <v>0.65</v>
      </c>
      <c r="R63" t="s">
        <v>1776</v>
      </c>
      <c r="T63">
        <v>2</v>
      </c>
      <c r="U63" t="s">
        <v>331</v>
      </c>
      <c r="W63" t="s">
        <v>401</v>
      </c>
      <c r="Y63">
        <v>12.2</v>
      </c>
      <c r="Z63" t="e">
        <v>#NAME?</v>
      </c>
      <c r="AA63" t="s">
        <v>749</v>
      </c>
    </row>
    <row r="64" spans="1:41" ht="409.6">
      <c r="A64" t="s">
        <v>598</v>
      </c>
      <c r="B64" t="s">
        <v>706</v>
      </c>
      <c r="C64" t="s">
        <v>707</v>
      </c>
      <c r="D64" t="s">
        <v>298</v>
      </c>
      <c r="E64">
        <v>2023</v>
      </c>
      <c r="F64">
        <v>1</v>
      </c>
      <c r="G64">
        <v>3</v>
      </c>
      <c r="H64">
        <v>1</v>
      </c>
      <c r="J64">
        <v>1</v>
      </c>
      <c r="K64" s="234" t="s">
        <v>715</v>
      </c>
      <c r="L64">
        <v>2030</v>
      </c>
      <c r="M64">
        <v>1</v>
      </c>
      <c r="O64" t="s">
        <v>709</v>
      </c>
      <c r="R64" t="s">
        <v>716</v>
      </c>
      <c r="T64">
        <v>2</v>
      </c>
      <c r="U64" t="s">
        <v>331</v>
      </c>
      <c r="W64" t="s">
        <v>711</v>
      </c>
      <c r="X64" t="s">
        <v>623</v>
      </c>
      <c r="Y64">
        <v>12.5</v>
      </c>
      <c r="Z64" t="e">
        <v>#NAME?</v>
      </c>
    </row>
    <row r="65" spans="1:41" ht="350">
      <c r="A65" t="s">
        <v>598</v>
      </c>
      <c r="B65" t="s">
        <v>706</v>
      </c>
      <c r="C65" t="s">
        <v>707</v>
      </c>
      <c r="D65" t="s">
        <v>298</v>
      </c>
      <c r="E65">
        <v>2023</v>
      </c>
      <c r="F65">
        <v>1</v>
      </c>
      <c r="G65">
        <v>3</v>
      </c>
      <c r="H65">
        <v>1</v>
      </c>
      <c r="J65">
        <v>1</v>
      </c>
      <c r="K65" s="234" t="s">
        <v>708</v>
      </c>
      <c r="L65">
        <v>2027</v>
      </c>
      <c r="M65">
        <v>1</v>
      </c>
      <c r="O65" t="s">
        <v>709</v>
      </c>
      <c r="R65" t="s">
        <v>710</v>
      </c>
      <c r="T65">
        <v>2</v>
      </c>
      <c r="U65" t="s">
        <v>331</v>
      </c>
      <c r="W65" t="s">
        <v>711</v>
      </c>
      <c r="X65" t="s">
        <v>623</v>
      </c>
      <c r="Y65">
        <v>12.5</v>
      </c>
      <c r="Z65" t="e">
        <v>#NAME?</v>
      </c>
    </row>
    <row r="66" spans="1:41" ht="208">
      <c r="A66" t="s">
        <v>598</v>
      </c>
      <c r="B66" t="s">
        <v>599</v>
      </c>
      <c r="C66" t="s">
        <v>608</v>
      </c>
      <c r="D66" t="s">
        <v>101</v>
      </c>
      <c r="E66">
        <v>2023</v>
      </c>
      <c r="F66">
        <v>0</v>
      </c>
      <c r="G66">
        <v>2</v>
      </c>
      <c r="H66">
        <v>0</v>
      </c>
      <c r="I66">
        <v>1</v>
      </c>
      <c r="J66">
        <v>1</v>
      </c>
      <c r="K66" t="s">
        <v>703</v>
      </c>
      <c r="L66">
        <v>2030</v>
      </c>
      <c r="M66">
        <v>1</v>
      </c>
      <c r="N66" s="234" t="s">
        <v>704</v>
      </c>
      <c r="O66" t="s">
        <v>696</v>
      </c>
      <c r="P66" t="s">
        <v>697</v>
      </c>
      <c r="Q66" t="s">
        <v>705</v>
      </c>
      <c r="R66" t="s">
        <v>1777</v>
      </c>
      <c r="S66" t="s">
        <v>519</v>
      </c>
      <c r="T66">
        <v>2</v>
      </c>
      <c r="U66" t="s">
        <v>700</v>
      </c>
      <c r="V66" t="s">
        <v>701</v>
      </c>
      <c r="W66" t="s">
        <v>606</v>
      </c>
      <c r="X66" t="s">
        <v>617</v>
      </c>
      <c r="Y66">
        <v>12.3</v>
      </c>
      <c r="Z66" t="e">
        <v>#NAME?</v>
      </c>
      <c r="AA66" t="s">
        <v>702</v>
      </c>
      <c r="AB66" t="s">
        <v>618</v>
      </c>
    </row>
    <row r="67" spans="1:41" ht="272">
      <c r="A67" t="s">
        <v>598</v>
      </c>
      <c r="B67" t="s">
        <v>599</v>
      </c>
      <c r="C67" t="s">
        <v>608</v>
      </c>
      <c r="D67" t="s">
        <v>101</v>
      </c>
      <c r="E67">
        <v>2023</v>
      </c>
      <c r="F67">
        <v>0</v>
      </c>
      <c r="G67">
        <v>2</v>
      </c>
      <c r="H67">
        <v>0</v>
      </c>
      <c r="I67">
        <v>1</v>
      </c>
      <c r="J67">
        <v>1</v>
      </c>
      <c r="K67" t="s">
        <v>694</v>
      </c>
      <c r="L67">
        <v>2030</v>
      </c>
      <c r="M67">
        <v>1</v>
      </c>
      <c r="N67" s="234" t="s">
        <v>695</v>
      </c>
      <c r="O67" t="s">
        <v>696</v>
      </c>
      <c r="P67" t="s">
        <v>697</v>
      </c>
      <c r="Q67" t="s">
        <v>698</v>
      </c>
      <c r="R67" t="s">
        <v>1777</v>
      </c>
      <c r="S67" t="s">
        <v>519</v>
      </c>
      <c r="T67">
        <v>2</v>
      </c>
      <c r="U67" t="s">
        <v>700</v>
      </c>
      <c r="V67" t="s">
        <v>701</v>
      </c>
      <c r="W67" t="s">
        <v>606</v>
      </c>
      <c r="X67" t="s">
        <v>617</v>
      </c>
      <c r="Y67">
        <v>12.3</v>
      </c>
      <c r="Z67" t="e">
        <v>#NAME?</v>
      </c>
      <c r="AA67" t="s">
        <v>702</v>
      </c>
      <c r="AB67" t="s">
        <v>618</v>
      </c>
    </row>
    <row r="68" spans="1:41" ht="409.6">
      <c r="A68" t="s">
        <v>598</v>
      </c>
      <c r="B68" t="s">
        <v>599</v>
      </c>
      <c r="C68" t="s">
        <v>646</v>
      </c>
      <c r="D68" t="s">
        <v>110</v>
      </c>
      <c r="E68">
        <v>2022</v>
      </c>
      <c r="F68">
        <v>0</v>
      </c>
      <c r="G68">
        <v>2</v>
      </c>
      <c r="H68">
        <v>0</v>
      </c>
      <c r="I68">
        <v>1</v>
      </c>
      <c r="J68">
        <v>1</v>
      </c>
      <c r="K68" s="234" t="s">
        <v>685</v>
      </c>
      <c r="L68">
        <v>2030</v>
      </c>
      <c r="M68">
        <v>1</v>
      </c>
      <c r="N68" t="s">
        <v>686</v>
      </c>
      <c r="O68" t="s">
        <v>636</v>
      </c>
      <c r="R68" t="s">
        <v>687</v>
      </c>
      <c r="S68" t="s">
        <v>303</v>
      </c>
      <c r="T68">
        <v>2</v>
      </c>
      <c r="U68" t="s">
        <v>331</v>
      </c>
      <c r="W68" t="s">
        <v>640</v>
      </c>
      <c r="X68" t="s">
        <v>623</v>
      </c>
      <c r="Y68">
        <v>12.5</v>
      </c>
      <c r="Z68" t="e">
        <v>#NAME?</v>
      </c>
      <c r="AO68" t="s">
        <v>309</v>
      </c>
    </row>
    <row r="69" spans="1:41">
      <c r="A69" t="s">
        <v>598</v>
      </c>
      <c r="B69" t="s">
        <v>599</v>
      </c>
      <c r="C69" t="s">
        <v>646</v>
      </c>
      <c r="D69" t="s">
        <v>110</v>
      </c>
      <c r="E69">
        <v>2022</v>
      </c>
      <c r="F69">
        <v>0</v>
      </c>
      <c r="G69">
        <v>2</v>
      </c>
      <c r="H69">
        <v>0</v>
      </c>
      <c r="I69">
        <v>1</v>
      </c>
      <c r="J69">
        <v>1</v>
      </c>
      <c r="K69" t="s">
        <v>671</v>
      </c>
      <c r="L69">
        <v>2030</v>
      </c>
      <c r="M69">
        <v>1</v>
      </c>
      <c r="O69" t="s">
        <v>648</v>
      </c>
      <c r="P69" t="s">
        <v>672</v>
      </c>
      <c r="Q69" t="s">
        <v>673</v>
      </c>
      <c r="R69" t="s">
        <v>1577</v>
      </c>
      <c r="S69" t="s">
        <v>363</v>
      </c>
      <c r="T69">
        <v>2</v>
      </c>
      <c r="U69" t="s">
        <v>331</v>
      </c>
      <c r="W69" t="s">
        <v>606</v>
      </c>
      <c r="X69" t="s">
        <v>623</v>
      </c>
      <c r="Y69">
        <v>12.5</v>
      </c>
      <c r="Z69" t="e">
        <v>#NAME?</v>
      </c>
      <c r="AA69" t="s">
        <v>197</v>
      </c>
      <c r="AB69" t="s">
        <v>675</v>
      </c>
      <c r="AO69" t="s">
        <v>309</v>
      </c>
    </row>
    <row r="70" spans="1:41">
      <c r="A70" t="s">
        <v>598</v>
      </c>
      <c r="B70" t="s">
        <v>599</v>
      </c>
      <c r="C70" t="s">
        <v>646</v>
      </c>
      <c r="D70" t="s">
        <v>110</v>
      </c>
      <c r="E70">
        <v>2022</v>
      </c>
      <c r="F70">
        <v>0</v>
      </c>
      <c r="G70">
        <v>2</v>
      </c>
      <c r="H70">
        <v>0</v>
      </c>
      <c r="I70">
        <v>1</v>
      </c>
      <c r="J70">
        <v>1</v>
      </c>
      <c r="K70" t="s">
        <v>667</v>
      </c>
      <c r="L70">
        <v>2030</v>
      </c>
      <c r="M70">
        <v>1</v>
      </c>
      <c r="O70" t="s">
        <v>648</v>
      </c>
      <c r="P70" t="s">
        <v>668</v>
      </c>
      <c r="Q70" t="s">
        <v>669</v>
      </c>
      <c r="R70" t="s">
        <v>1578</v>
      </c>
      <c r="S70" t="s">
        <v>519</v>
      </c>
      <c r="T70">
        <v>2</v>
      </c>
      <c r="U70" t="s">
        <v>331</v>
      </c>
      <c r="W70" t="s">
        <v>640</v>
      </c>
      <c r="X70" t="s">
        <v>623</v>
      </c>
      <c r="Y70">
        <v>12.5</v>
      </c>
      <c r="Z70" t="e">
        <v>#NAME?</v>
      </c>
      <c r="AO70" t="s">
        <v>309</v>
      </c>
    </row>
    <row r="71" spans="1:41">
      <c r="A71" t="s">
        <v>598</v>
      </c>
      <c r="B71" t="s">
        <v>599</v>
      </c>
      <c r="C71" t="s">
        <v>634</v>
      </c>
      <c r="D71" t="s">
        <v>102</v>
      </c>
      <c r="E71">
        <v>2019</v>
      </c>
      <c r="F71">
        <v>1</v>
      </c>
      <c r="G71">
        <v>3</v>
      </c>
      <c r="H71">
        <v>1</v>
      </c>
      <c r="J71">
        <v>1</v>
      </c>
      <c r="K71" t="s">
        <v>641</v>
      </c>
      <c r="L71">
        <v>2030</v>
      </c>
      <c r="M71">
        <v>1</v>
      </c>
      <c r="O71" t="s">
        <v>636</v>
      </c>
      <c r="P71" t="s">
        <v>642</v>
      </c>
      <c r="Q71" t="s">
        <v>643</v>
      </c>
      <c r="R71" t="s">
        <v>1579</v>
      </c>
      <c r="S71" t="s">
        <v>303</v>
      </c>
      <c r="T71">
        <v>2</v>
      </c>
      <c r="U71" t="s">
        <v>331</v>
      </c>
      <c r="W71" t="s">
        <v>640</v>
      </c>
      <c r="X71" t="s">
        <v>623</v>
      </c>
      <c r="Y71">
        <v>12.5</v>
      </c>
      <c r="Z71" t="e">
        <v>#NAME?</v>
      </c>
      <c r="AO71" t="s">
        <v>309</v>
      </c>
    </row>
    <row r="72" spans="1:41">
      <c r="A72" t="s">
        <v>598</v>
      </c>
      <c r="B72" t="s">
        <v>599</v>
      </c>
      <c r="C72" t="s">
        <v>634</v>
      </c>
      <c r="D72" t="s">
        <v>102</v>
      </c>
      <c r="E72">
        <v>2019</v>
      </c>
      <c r="F72">
        <v>1</v>
      </c>
      <c r="G72">
        <v>3</v>
      </c>
      <c r="H72">
        <v>1</v>
      </c>
      <c r="J72">
        <v>1</v>
      </c>
      <c r="K72" t="s">
        <v>635</v>
      </c>
      <c r="L72">
        <v>2029</v>
      </c>
      <c r="M72">
        <v>1</v>
      </c>
      <c r="O72" t="s">
        <v>636</v>
      </c>
      <c r="P72" t="s">
        <v>637</v>
      </c>
      <c r="Q72" t="s">
        <v>638</v>
      </c>
      <c r="R72" t="s">
        <v>1580</v>
      </c>
      <c r="S72" t="s">
        <v>363</v>
      </c>
      <c r="T72">
        <v>2</v>
      </c>
      <c r="U72" t="s">
        <v>331</v>
      </c>
      <c r="W72" t="s">
        <v>640</v>
      </c>
      <c r="X72" t="s">
        <v>623</v>
      </c>
      <c r="Y72">
        <v>11.6</v>
      </c>
      <c r="Z72" t="e">
        <v>#NAME?</v>
      </c>
      <c r="AO72" t="s">
        <v>309</v>
      </c>
    </row>
    <row r="73" spans="1:41">
      <c r="A73" t="s">
        <v>598</v>
      </c>
      <c r="B73" t="s">
        <v>599</v>
      </c>
      <c r="C73" t="s">
        <v>608</v>
      </c>
      <c r="D73" t="s">
        <v>102</v>
      </c>
      <c r="E73">
        <v>2018</v>
      </c>
      <c r="F73">
        <v>1</v>
      </c>
      <c r="G73">
        <v>3</v>
      </c>
      <c r="H73">
        <v>1</v>
      </c>
      <c r="J73">
        <v>1</v>
      </c>
      <c r="K73" t="s">
        <v>619</v>
      </c>
      <c r="L73">
        <v>2025</v>
      </c>
      <c r="M73">
        <v>1</v>
      </c>
      <c r="O73" t="s">
        <v>602</v>
      </c>
      <c r="P73" t="s">
        <v>620</v>
      </c>
      <c r="Q73" t="s">
        <v>621</v>
      </c>
      <c r="R73" t="s">
        <v>1581</v>
      </c>
      <c r="S73" t="s">
        <v>303</v>
      </c>
      <c r="T73">
        <v>2</v>
      </c>
      <c r="U73" t="s">
        <v>331</v>
      </c>
      <c r="W73" t="s">
        <v>623</v>
      </c>
      <c r="X73" t="s">
        <v>606</v>
      </c>
      <c r="Y73">
        <v>11.6</v>
      </c>
      <c r="Z73" t="e">
        <v>#NAME?</v>
      </c>
      <c r="AA73" t="s">
        <v>197</v>
      </c>
      <c r="AB73" t="s">
        <v>624</v>
      </c>
      <c r="AO73" t="s">
        <v>309</v>
      </c>
    </row>
    <row r="74" spans="1:41" ht="409.6">
      <c r="A74" t="s">
        <v>598</v>
      </c>
      <c r="B74" t="s">
        <v>706</v>
      </c>
      <c r="C74" t="s">
        <v>707</v>
      </c>
      <c r="D74" t="s">
        <v>298</v>
      </c>
      <c r="E74">
        <v>2023</v>
      </c>
      <c r="F74">
        <v>1</v>
      </c>
      <c r="G74">
        <v>3</v>
      </c>
      <c r="H74">
        <v>1</v>
      </c>
      <c r="J74">
        <v>1</v>
      </c>
      <c r="K74" s="234" t="s">
        <v>717</v>
      </c>
      <c r="L74">
        <v>2030</v>
      </c>
      <c r="M74">
        <v>1</v>
      </c>
      <c r="N74" t="s">
        <v>718</v>
      </c>
      <c r="O74" t="s">
        <v>709</v>
      </c>
      <c r="R74" s="234" t="s">
        <v>1582</v>
      </c>
      <c r="T74">
        <v>3</v>
      </c>
      <c r="U74" t="s">
        <v>331</v>
      </c>
      <c r="W74" t="s">
        <v>711</v>
      </c>
      <c r="X74" t="s">
        <v>623</v>
      </c>
      <c r="Y74">
        <v>12.5</v>
      </c>
      <c r="Z74" t="e">
        <v>#NAME?</v>
      </c>
      <c r="AO74" t="s">
        <v>309</v>
      </c>
    </row>
    <row r="75" spans="1:41" ht="409.6">
      <c r="A75" t="s">
        <v>598</v>
      </c>
      <c r="B75" t="s">
        <v>706</v>
      </c>
      <c r="C75" t="s">
        <v>707</v>
      </c>
      <c r="D75" t="s">
        <v>298</v>
      </c>
      <c r="E75">
        <v>2023</v>
      </c>
      <c r="F75">
        <v>1</v>
      </c>
      <c r="G75">
        <v>3</v>
      </c>
      <c r="H75">
        <v>1</v>
      </c>
      <c r="J75">
        <v>1</v>
      </c>
      <c r="K75" s="234" t="s">
        <v>712</v>
      </c>
      <c r="L75">
        <v>2027</v>
      </c>
      <c r="M75">
        <v>1</v>
      </c>
      <c r="N75" t="s">
        <v>713</v>
      </c>
      <c r="O75" t="s">
        <v>709</v>
      </c>
      <c r="R75" t="s">
        <v>1583</v>
      </c>
      <c r="T75">
        <v>3</v>
      </c>
      <c r="U75" t="s">
        <v>331</v>
      </c>
      <c r="W75" t="s">
        <v>711</v>
      </c>
      <c r="X75" t="s">
        <v>623</v>
      </c>
      <c r="Y75">
        <v>12.5</v>
      </c>
      <c r="Z75" t="e">
        <v>#NAME?</v>
      </c>
    </row>
    <row r="76" spans="1:41">
      <c r="A76" t="s">
        <v>598</v>
      </c>
      <c r="B76" t="s">
        <v>599</v>
      </c>
      <c r="C76" t="s">
        <v>646</v>
      </c>
      <c r="D76" t="s">
        <v>110</v>
      </c>
      <c r="E76">
        <v>2022</v>
      </c>
      <c r="F76">
        <v>0</v>
      </c>
      <c r="G76">
        <v>2</v>
      </c>
      <c r="H76">
        <v>0</v>
      </c>
      <c r="I76">
        <v>1</v>
      </c>
      <c r="J76">
        <v>1</v>
      </c>
      <c r="K76" t="s">
        <v>680</v>
      </c>
      <c r="L76">
        <v>2025</v>
      </c>
      <c r="M76">
        <v>1</v>
      </c>
      <c r="O76" t="s">
        <v>636</v>
      </c>
      <c r="P76" t="s">
        <v>681</v>
      </c>
      <c r="Q76" t="s">
        <v>682</v>
      </c>
      <c r="R76" t="s">
        <v>1576</v>
      </c>
      <c r="S76" t="s">
        <v>363</v>
      </c>
      <c r="T76">
        <v>3</v>
      </c>
      <c r="U76" t="s">
        <v>331</v>
      </c>
      <c r="W76" t="s">
        <v>640</v>
      </c>
      <c r="Y76">
        <v>12.5</v>
      </c>
      <c r="Z76" t="e">
        <v>#NAME?</v>
      </c>
      <c r="AA76" t="s">
        <v>197</v>
      </c>
      <c r="AB76" t="s">
        <v>684</v>
      </c>
      <c r="AO76" t="s">
        <v>309</v>
      </c>
    </row>
    <row r="77" spans="1:41">
      <c r="A77" t="s">
        <v>598</v>
      </c>
      <c r="B77" t="s">
        <v>599</v>
      </c>
      <c r="C77" t="s">
        <v>646</v>
      </c>
      <c r="D77" t="s">
        <v>110</v>
      </c>
      <c r="E77">
        <v>2022</v>
      </c>
      <c r="F77">
        <v>0</v>
      </c>
      <c r="G77">
        <v>2</v>
      </c>
      <c r="H77">
        <v>0</v>
      </c>
      <c r="I77">
        <v>1</v>
      </c>
      <c r="J77">
        <v>1</v>
      </c>
      <c r="K77" t="s">
        <v>664</v>
      </c>
      <c r="L77">
        <v>2030</v>
      </c>
      <c r="M77">
        <v>1</v>
      </c>
      <c r="O77" t="s">
        <v>648</v>
      </c>
      <c r="P77" t="s">
        <v>665</v>
      </c>
      <c r="Q77" t="s">
        <v>643</v>
      </c>
      <c r="R77" t="s">
        <v>1584</v>
      </c>
      <c r="S77" t="s">
        <v>363</v>
      </c>
      <c r="T77">
        <v>3</v>
      </c>
      <c r="U77" t="s">
        <v>331</v>
      </c>
      <c r="W77" t="s">
        <v>623</v>
      </c>
      <c r="X77" t="s">
        <v>606</v>
      </c>
      <c r="Y77">
        <v>12.5</v>
      </c>
      <c r="Z77" t="e">
        <v>#NAME?</v>
      </c>
      <c r="AO77" t="s">
        <v>309</v>
      </c>
    </row>
    <row r="78" spans="1:41">
      <c r="A78" t="s">
        <v>598</v>
      </c>
      <c r="B78" t="s">
        <v>599</v>
      </c>
      <c r="C78" t="s">
        <v>646</v>
      </c>
      <c r="D78" t="s">
        <v>110</v>
      </c>
      <c r="E78">
        <v>2022</v>
      </c>
      <c r="F78">
        <v>0</v>
      </c>
      <c r="G78">
        <v>2</v>
      </c>
      <c r="H78">
        <v>0</v>
      </c>
      <c r="I78">
        <v>1</v>
      </c>
      <c r="J78">
        <v>1</v>
      </c>
      <c r="K78" t="s">
        <v>660</v>
      </c>
      <c r="L78">
        <v>2030</v>
      </c>
      <c r="M78">
        <v>1</v>
      </c>
      <c r="O78" t="s">
        <v>648</v>
      </c>
      <c r="P78" t="s">
        <v>661</v>
      </c>
      <c r="Q78" t="s">
        <v>662</v>
      </c>
      <c r="R78" t="s">
        <v>1585</v>
      </c>
      <c r="S78" t="s">
        <v>363</v>
      </c>
      <c r="T78">
        <v>3</v>
      </c>
      <c r="U78" t="s">
        <v>331</v>
      </c>
      <c r="W78" t="s">
        <v>623</v>
      </c>
      <c r="X78" t="s">
        <v>606</v>
      </c>
      <c r="Y78">
        <v>12.5</v>
      </c>
      <c r="Z78" t="e">
        <v>#NAME?</v>
      </c>
      <c r="AO78" t="s">
        <v>309</v>
      </c>
    </row>
    <row r="79" spans="1:41">
      <c r="A79" t="s">
        <v>598</v>
      </c>
      <c r="B79" t="s">
        <v>599</v>
      </c>
      <c r="C79" t="s">
        <v>646</v>
      </c>
      <c r="D79" t="s">
        <v>110</v>
      </c>
      <c r="E79">
        <v>2022</v>
      </c>
      <c r="F79">
        <v>0</v>
      </c>
      <c r="G79">
        <v>2</v>
      </c>
      <c r="H79">
        <v>0</v>
      </c>
      <c r="I79">
        <v>1</v>
      </c>
      <c r="J79">
        <v>1</v>
      </c>
      <c r="K79" t="s">
        <v>656</v>
      </c>
      <c r="L79">
        <v>2030</v>
      </c>
      <c r="M79">
        <v>1</v>
      </c>
      <c r="O79" t="s">
        <v>648</v>
      </c>
      <c r="P79" t="s">
        <v>657</v>
      </c>
      <c r="Q79" t="s">
        <v>658</v>
      </c>
      <c r="R79" t="s">
        <v>1586</v>
      </c>
      <c r="S79" t="s">
        <v>363</v>
      </c>
      <c r="T79">
        <v>3</v>
      </c>
      <c r="U79" t="s">
        <v>331</v>
      </c>
      <c r="W79" t="s">
        <v>623</v>
      </c>
      <c r="X79" t="s">
        <v>606</v>
      </c>
      <c r="Y79">
        <v>12.5</v>
      </c>
      <c r="Z79" t="e">
        <v>#NAME?</v>
      </c>
      <c r="AO79" t="s">
        <v>309</v>
      </c>
    </row>
    <row r="80" spans="1:41">
      <c r="A80" t="s">
        <v>598</v>
      </c>
      <c r="B80" t="s">
        <v>599</v>
      </c>
      <c r="C80" t="s">
        <v>646</v>
      </c>
      <c r="D80" t="s">
        <v>110</v>
      </c>
      <c r="E80">
        <v>2022</v>
      </c>
      <c r="F80">
        <v>0</v>
      </c>
      <c r="G80">
        <v>2</v>
      </c>
      <c r="H80">
        <v>0</v>
      </c>
      <c r="I80">
        <v>1</v>
      </c>
      <c r="J80">
        <v>1</v>
      </c>
      <c r="K80" t="s">
        <v>652</v>
      </c>
      <c r="L80">
        <v>2030</v>
      </c>
      <c r="M80">
        <v>1</v>
      </c>
      <c r="O80" t="s">
        <v>648</v>
      </c>
      <c r="P80" t="s">
        <v>653</v>
      </c>
      <c r="Q80" t="s">
        <v>654</v>
      </c>
      <c r="R80" t="s">
        <v>1587</v>
      </c>
      <c r="S80" t="s">
        <v>363</v>
      </c>
      <c r="T80">
        <v>3</v>
      </c>
      <c r="U80" t="s">
        <v>331</v>
      </c>
      <c r="W80" t="s">
        <v>623</v>
      </c>
      <c r="X80" t="s">
        <v>606</v>
      </c>
      <c r="Y80">
        <v>12.5</v>
      </c>
      <c r="Z80" t="e">
        <v>#NAME?</v>
      </c>
      <c r="AO80" t="s">
        <v>309</v>
      </c>
    </row>
    <row r="81" spans="1:41">
      <c r="A81" t="s">
        <v>598</v>
      </c>
      <c r="B81" t="s">
        <v>599</v>
      </c>
      <c r="C81" t="s">
        <v>646</v>
      </c>
      <c r="D81" t="s">
        <v>110</v>
      </c>
      <c r="E81">
        <v>2022</v>
      </c>
      <c r="F81">
        <v>0</v>
      </c>
      <c r="G81">
        <v>2</v>
      </c>
      <c r="H81">
        <v>0</v>
      </c>
      <c r="I81">
        <v>1</v>
      </c>
      <c r="J81">
        <v>1</v>
      </c>
      <c r="K81" t="s">
        <v>647</v>
      </c>
      <c r="L81">
        <v>2030</v>
      </c>
      <c r="M81">
        <v>1</v>
      </c>
      <c r="O81" t="s">
        <v>648</v>
      </c>
      <c r="P81" t="s">
        <v>649</v>
      </c>
      <c r="Q81" t="s">
        <v>650</v>
      </c>
      <c r="R81" t="s">
        <v>1588</v>
      </c>
      <c r="S81" t="s">
        <v>363</v>
      </c>
      <c r="T81">
        <v>3</v>
      </c>
      <c r="U81" t="s">
        <v>331</v>
      </c>
      <c r="W81" t="s">
        <v>623</v>
      </c>
      <c r="X81" t="s">
        <v>606</v>
      </c>
      <c r="Y81">
        <v>12.5</v>
      </c>
      <c r="Z81" t="e">
        <v>#NAME?</v>
      </c>
      <c r="AO81" t="s">
        <v>309</v>
      </c>
    </row>
    <row r="82" spans="1:41" ht="96">
      <c r="A82" t="s">
        <v>598</v>
      </c>
      <c r="B82" t="s">
        <v>599</v>
      </c>
      <c r="C82" t="s">
        <v>608</v>
      </c>
      <c r="D82" t="s">
        <v>102</v>
      </c>
      <c r="E82">
        <v>2018</v>
      </c>
      <c r="F82">
        <v>1</v>
      </c>
      <c r="G82">
        <v>3</v>
      </c>
      <c r="H82">
        <v>1</v>
      </c>
      <c r="J82">
        <v>1</v>
      </c>
      <c r="K82" t="s">
        <v>609</v>
      </c>
      <c r="L82">
        <v>2025</v>
      </c>
      <c r="M82">
        <v>1</v>
      </c>
      <c r="O82" t="s">
        <v>610</v>
      </c>
      <c r="P82" t="s">
        <v>611</v>
      </c>
      <c r="Q82" t="s">
        <v>612</v>
      </c>
      <c r="R82" s="234" t="s">
        <v>1589</v>
      </c>
      <c r="S82" t="s">
        <v>440</v>
      </c>
      <c r="T82">
        <v>3</v>
      </c>
      <c r="U82" t="s">
        <v>331</v>
      </c>
      <c r="W82" t="s">
        <v>606</v>
      </c>
      <c r="Y82">
        <v>12.5</v>
      </c>
      <c r="Z82" t="e">
        <v>#NAME?</v>
      </c>
      <c r="AO82" t="s">
        <v>309</v>
      </c>
    </row>
    <row r="83" spans="1:41">
      <c r="A83" t="s">
        <v>1023</v>
      </c>
      <c r="B83" t="s">
        <v>1135</v>
      </c>
      <c r="C83" t="s">
        <v>1136</v>
      </c>
      <c r="D83" t="s">
        <v>101</v>
      </c>
      <c r="E83">
        <v>2023</v>
      </c>
      <c r="F83">
        <v>0</v>
      </c>
      <c r="G83">
        <v>2</v>
      </c>
      <c r="I83">
        <v>1</v>
      </c>
      <c r="J83">
        <v>1</v>
      </c>
      <c r="K83" t="s">
        <v>1138</v>
      </c>
      <c r="M83">
        <v>1</v>
      </c>
      <c r="N83" t="s">
        <v>1590</v>
      </c>
      <c r="O83" t="s">
        <v>1527</v>
      </c>
      <c r="R83" t="s">
        <v>1591</v>
      </c>
      <c r="T83">
        <v>0</v>
      </c>
      <c r="Y83">
        <v>9.1</v>
      </c>
      <c r="Z83" t="e">
        <v>#NAME?</v>
      </c>
    </row>
    <row r="84" spans="1:41">
      <c r="A84" t="s">
        <v>1023</v>
      </c>
      <c r="B84" t="s">
        <v>1195</v>
      </c>
      <c r="C84" t="s">
        <v>1127</v>
      </c>
      <c r="D84" t="s">
        <v>321</v>
      </c>
      <c r="E84">
        <v>2020</v>
      </c>
      <c r="F84">
        <v>0</v>
      </c>
      <c r="G84">
        <v>1</v>
      </c>
      <c r="H84">
        <v>0</v>
      </c>
      <c r="I84">
        <v>0</v>
      </c>
      <c r="J84">
        <v>1</v>
      </c>
      <c r="K84" t="s">
        <v>1211</v>
      </c>
      <c r="L84">
        <v>2030</v>
      </c>
      <c r="M84">
        <v>1</v>
      </c>
      <c r="N84" t="s">
        <v>1592</v>
      </c>
      <c r="O84" t="s">
        <v>1527</v>
      </c>
      <c r="R84" t="s">
        <v>1593</v>
      </c>
      <c r="T84">
        <v>0</v>
      </c>
      <c r="U84" t="s">
        <v>1594</v>
      </c>
      <c r="V84" t="s">
        <v>1595</v>
      </c>
      <c r="W84" t="s">
        <v>564</v>
      </c>
      <c r="Y84">
        <v>9.1</v>
      </c>
      <c r="Z84" t="e">
        <v>#NAME?</v>
      </c>
      <c r="AA84" t="s">
        <v>194</v>
      </c>
      <c r="AB84" t="s">
        <v>1212</v>
      </c>
      <c r="AI84" t="s">
        <v>309</v>
      </c>
    </row>
    <row r="85" spans="1:41">
      <c r="A85" t="s">
        <v>1023</v>
      </c>
      <c r="B85" t="s">
        <v>1135</v>
      </c>
      <c r="C85" t="s">
        <v>1127</v>
      </c>
      <c r="D85" t="s">
        <v>321</v>
      </c>
      <c r="E85">
        <v>2020</v>
      </c>
      <c r="F85">
        <v>0</v>
      </c>
      <c r="G85">
        <v>1</v>
      </c>
      <c r="H85">
        <v>0</v>
      </c>
      <c r="I85">
        <v>0</v>
      </c>
      <c r="J85">
        <v>1</v>
      </c>
      <c r="K85" t="s">
        <v>1238</v>
      </c>
      <c r="L85">
        <v>2050</v>
      </c>
      <c r="M85">
        <v>1</v>
      </c>
      <c r="N85" t="s">
        <v>1596</v>
      </c>
      <c r="O85" t="s">
        <v>1527</v>
      </c>
      <c r="R85" t="s">
        <v>1597</v>
      </c>
      <c r="T85">
        <v>0</v>
      </c>
      <c r="W85" t="s">
        <v>564</v>
      </c>
      <c r="Y85">
        <v>13.2</v>
      </c>
      <c r="Z85" t="e">
        <v>#NAME?</v>
      </c>
      <c r="AI85" t="s">
        <v>309</v>
      </c>
    </row>
    <row r="86" spans="1:41" ht="409.6">
      <c r="A86" t="s">
        <v>1023</v>
      </c>
      <c r="B86" t="s">
        <v>1109</v>
      </c>
      <c r="C86" t="s">
        <v>1110</v>
      </c>
      <c r="D86" t="s">
        <v>298</v>
      </c>
      <c r="E86">
        <v>2023</v>
      </c>
      <c r="F86">
        <v>1</v>
      </c>
      <c r="G86">
        <v>3</v>
      </c>
      <c r="H86">
        <v>1</v>
      </c>
      <c r="I86">
        <v>0</v>
      </c>
      <c r="J86">
        <v>1</v>
      </c>
      <c r="K86" s="234" t="s">
        <v>1112</v>
      </c>
      <c r="L86">
        <v>2050</v>
      </c>
      <c r="M86">
        <v>1</v>
      </c>
      <c r="N86" t="s">
        <v>1598</v>
      </c>
      <c r="O86" t="s">
        <v>1541</v>
      </c>
      <c r="R86" t="s">
        <v>1599</v>
      </c>
      <c r="S86" t="s">
        <v>1113</v>
      </c>
      <c r="T86">
        <v>1</v>
      </c>
      <c r="Y86">
        <v>13.2</v>
      </c>
      <c r="Z86" t="e">
        <v>#NAME?</v>
      </c>
    </row>
    <row r="87" spans="1:41" ht="112">
      <c r="A87" t="s">
        <v>1023</v>
      </c>
      <c r="B87" t="s">
        <v>1109</v>
      </c>
      <c r="C87" t="s">
        <v>1110</v>
      </c>
      <c r="D87" t="s">
        <v>298</v>
      </c>
      <c r="E87">
        <v>2023</v>
      </c>
      <c r="F87">
        <v>1</v>
      </c>
      <c r="G87">
        <v>3</v>
      </c>
      <c r="H87">
        <v>1</v>
      </c>
      <c r="I87">
        <v>0</v>
      </c>
      <c r="J87">
        <v>1</v>
      </c>
      <c r="K87" t="s">
        <v>1115</v>
      </c>
      <c r="L87">
        <v>2034</v>
      </c>
      <c r="M87">
        <v>1</v>
      </c>
      <c r="N87" s="234" t="s">
        <v>1600</v>
      </c>
      <c r="O87" t="s">
        <v>1541</v>
      </c>
      <c r="R87" t="s">
        <v>1778</v>
      </c>
      <c r="S87" t="s">
        <v>1113</v>
      </c>
      <c r="T87">
        <v>1</v>
      </c>
      <c r="Y87">
        <v>7.2</v>
      </c>
      <c r="Z87" t="e">
        <v>#NAME?</v>
      </c>
    </row>
    <row r="88" spans="1:41">
      <c r="A88" t="s">
        <v>1023</v>
      </c>
      <c r="C88" t="s">
        <v>1116</v>
      </c>
      <c r="D88" t="s">
        <v>110</v>
      </c>
      <c r="E88">
        <v>2021</v>
      </c>
      <c r="F88">
        <v>0</v>
      </c>
      <c r="G88">
        <v>2</v>
      </c>
      <c r="H88">
        <v>0</v>
      </c>
      <c r="I88">
        <v>1</v>
      </c>
      <c r="J88">
        <v>1</v>
      </c>
      <c r="K88" t="s">
        <v>1118</v>
      </c>
      <c r="L88">
        <v>2050</v>
      </c>
      <c r="M88">
        <v>1</v>
      </c>
      <c r="N88" t="s">
        <v>1598</v>
      </c>
      <c r="O88" t="s">
        <v>1541</v>
      </c>
      <c r="P88" t="s">
        <v>1602</v>
      </c>
      <c r="Q88" t="s">
        <v>1119</v>
      </c>
      <c r="R88" t="s">
        <v>1603</v>
      </c>
      <c r="S88" t="s">
        <v>1113</v>
      </c>
      <c r="T88">
        <v>1</v>
      </c>
      <c r="U88" t="s">
        <v>331</v>
      </c>
      <c r="W88" t="s">
        <v>564</v>
      </c>
      <c r="X88" t="s">
        <v>416</v>
      </c>
      <c r="Y88">
        <v>13.2</v>
      </c>
      <c r="Z88" t="e">
        <v>#NAME?</v>
      </c>
      <c r="AI88" t="s">
        <v>309</v>
      </c>
      <c r="AK88" t="s">
        <v>310</v>
      </c>
    </row>
    <row r="89" spans="1:41">
      <c r="A89" t="s">
        <v>1023</v>
      </c>
      <c r="C89" t="s">
        <v>1116</v>
      </c>
      <c r="D89" t="s">
        <v>110</v>
      </c>
      <c r="E89">
        <v>2021</v>
      </c>
      <c r="F89">
        <v>0</v>
      </c>
      <c r="G89">
        <v>2</v>
      </c>
      <c r="H89">
        <v>0</v>
      </c>
      <c r="I89">
        <v>1</v>
      </c>
      <c r="J89">
        <v>1</v>
      </c>
      <c r="K89" t="s">
        <v>1121</v>
      </c>
      <c r="L89">
        <v>2050</v>
      </c>
      <c r="M89">
        <v>1</v>
      </c>
      <c r="N89" t="s">
        <v>1598</v>
      </c>
      <c r="O89" t="s">
        <v>1541</v>
      </c>
      <c r="R89" t="s">
        <v>1601</v>
      </c>
      <c r="S89" t="s">
        <v>1113</v>
      </c>
      <c r="T89">
        <v>1</v>
      </c>
      <c r="U89" t="s">
        <v>331</v>
      </c>
      <c r="W89" t="s">
        <v>564</v>
      </c>
      <c r="Y89">
        <v>13.2</v>
      </c>
      <c r="Z89" t="e">
        <v>#NAME?</v>
      </c>
      <c r="AI89" t="s">
        <v>309</v>
      </c>
      <c r="AK89" t="s">
        <v>310</v>
      </c>
    </row>
    <row r="90" spans="1:41" ht="272">
      <c r="A90" t="s">
        <v>1023</v>
      </c>
      <c r="B90" t="s">
        <v>1135</v>
      </c>
      <c r="C90" t="s">
        <v>1110</v>
      </c>
      <c r="D90" t="s">
        <v>298</v>
      </c>
      <c r="E90">
        <v>2023</v>
      </c>
      <c r="F90">
        <v>0</v>
      </c>
      <c r="G90">
        <v>3</v>
      </c>
      <c r="H90">
        <v>1</v>
      </c>
      <c r="I90">
        <v>0</v>
      </c>
      <c r="J90">
        <v>1</v>
      </c>
      <c r="K90" t="s">
        <v>1140</v>
      </c>
      <c r="L90">
        <v>2050</v>
      </c>
      <c r="M90">
        <v>1</v>
      </c>
      <c r="N90" t="s">
        <v>1598</v>
      </c>
      <c r="O90" t="s">
        <v>1604</v>
      </c>
      <c r="Q90" s="234" t="s">
        <v>1141</v>
      </c>
      <c r="R90" s="234" t="s">
        <v>1779</v>
      </c>
      <c r="T90">
        <v>1</v>
      </c>
      <c r="U90" t="s">
        <v>1606</v>
      </c>
      <c r="V90" t="s">
        <v>1607</v>
      </c>
      <c r="W90" t="s">
        <v>564</v>
      </c>
      <c r="X90" t="s">
        <v>416</v>
      </c>
      <c r="Y90">
        <v>13.2</v>
      </c>
      <c r="Z90" t="e">
        <v>#NAME?</v>
      </c>
    </row>
    <row r="91" spans="1:41">
      <c r="A91" t="s">
        <v>1023</v>
      </c>
      <c r="B91" t="s">
        <v>1135</v>
      </c>
      <c r="C91" t="s">
        <v>1110</v>
      </c>
      <c r="D91" t="s">
        <v>110</v>
      </c>
      <c r="E91">
        <v>2023</v>
      </c>
      <c r="F91">
        <v>0</v>
      </c>
      <c r="G91">
        <v>2</v>
      </c>
      <c r="H91">
        <v>0</v>
      </c>
      <c r="I91">
        <v>1</v>
      </c>
      <c r="J91">
        <v>1</v>
      </c>
      <c r="K91" t="s">
        <v>1147</v>
      </c>
      <c r="L91">
        <v>2030</v>
      </c>
      <c r="M91">
        <v>1</v>
      </c>
      <c r="O91" t="s">
        <v>1541</v>
      </c>
      <c r="P91" t="s">
        <v>1608</v>
      </c>
      <c r="Q91" t="s">
        <v>1148</v>
      </c>
      <c r="R91" t="s">
        <v>1609</v>
      </c>
      <c r="S91" t="s">
        <v>1113</v>
      </c>
      <c r="T91">
        <v>1</v>
      </c>
      <c r="U91" t="s">
        <v>331</v>
      </c>
      <c r="W91" t="s">
        <v>564</v>
      </c>
      <c r="X91" t="s">
        <v>416</v>
      </c>
      <c r="Y91">
        <v>7.2</v>
      </c>
      <c r="Z91" t="e">
        <v>#NAME?</v>
      </c>
      <c r="AI91" t="s">
        <v>309</v>
      </c>
      <c r="AK91" t="s">
        <v>310</v>
      </c>
    </row>
    <row r="92" spans="1:41">
      <c r="A92" t="s">
        <v>1023</v>
      </c>
      <c r="B92" t="s">
        <v>1165</v>
      </c>
      <c r="C92" t="s">
        <v>1166</v>
      </c>
      <c r="D92" t="s">
        <v>1167</v>
      </c>
      <c r="E92">
        <v>2021</v>
      </c>
      <c r="F92">
        <v>0</v>
      </c>
      <c r="G92">
        <v>1</v>
      </c>
      <c r="H92">
        <v>0</v>
      </c>
      <c r="I92">
        <v>0</v>
      </c>
      <c r="J92">
        <v>1</v>
      </c>
      <c r="K92" t="s">
        <v>1173</v>
      </c>
      <c r="L92">
        <v>2030</v>
      </c>
      <c r="M92">
        <v>1</v>
      </c>
      <c r="O92" t="s">
        <v>407</v>
      </c>
      <c r="R92" t="s">
        <v>1610</v>
      </c>
      <c r="T92">
        <v>1</v>
      </c>
      <c r="W92" t="s">
        <v>451</v>
      </c>
      <c r="X92" t="s">
        <v>400</v>
      </c>
      <c r="Y92">
        <v>9.1</v>
      </c>
      <c r="Z92" t="e">
        <v>#NAME?</v>
      </c>
      <c r="AB92" t="s">
        <v>1174</v>
      </c>
      <c r="AE92" t="s">
        <v>309</v>
      </c>
      <c r="AF92" t="s">
        <v>310</v>
      </c>
    </row>
    <row r="93" spans="1:41" ht="409.6">
      <c r="A93" t="s">
        <v>1023</v>
      </c>
      <c r="C93" t="s">
        <v>396</v>
      </c>
      <c r="D93" t="s">
        <v>102</v>
      </c>
      <c r="E93">
        <v>2022</v>
      </c>
      <c r="F93">
        <v>1</v>
      </c>
      <c r="G93">
        <v>3</v>
      </c>
      <c r="H93">
        <v>1</v>
      </c>
      <c r="I93">
        <v>0</v>
      </c>
      <c r="J93">
        <v>1</v>
      </c>
      <c r="K93" s="234" t="s">
        <v>1025</v>
      </c>
      <c r="L93">
        <v>2030</v>
      </c>
      <c r="M93">
        <v>1</v>
      </c>
      <c r="R93" t="s">
        <v>1611</v>
      </c>
      <c r="T93">
        <v>2</v>
      </c>
      <c r="Y93">
        <v>7.2</v>
      </c>
      <c r="Z93" t="e">
        <v>#NAME?</v>
      </c>
    </row>
    <row r="94" spans="1:41" ht="409.6">
      <c r="A94" t="s">
        <v>1023</v>
      </c>
      <c r="C94" t="s">
        <v>1127</v>
      </c>
      <c r="D94" t="s">
        <v>321</v>
      </c>
      <c r="E94">
        <v>2020</v>
      </c>
      <c r="F94">
        <v>0</v>
      </c>
      <c r="G94">
        <v>1</v>
      </c>
      <c r="H94">
        <v>0</v>
      </c>
      <c r="I94">
        <v>0</v>
      </c>
      <c r="J94">
        <v>1</v>
      </c>
      <c r="K94" t="s">
        <v>1129</v>
      </c>
      <c r="L94">
        <v>2050</v>
      </c>
      <c r="M94">
        <v>1</v>
      </c>
      <c r="N94" t="s">
        <v>1612</v>
      </c>
      <c r="O94" t="s">
        <v>1613</v>
      </c>
      <c r="P94" t="s">
        <v>1614</v>
      </c>
      <c r="Q94" t="s">
        <v>1130</v>
      </c>
      <c r="R94" s="234" t="s">
        <v>1780</v>
      </c>
      <c r="S94" t="s">
        <v>303</v>
      </c>
      <c r="T94">
        <v>2</v>
      </c>
      <c r="U94" t="s">
        <v>331</v>
      </c>
      <c r="V94" t="s">
        <v>1616</v>
      </c>
      <c r="W94" t="s">
        <v>564</v>
      </c>
      <c r="X94" t="s">
        <v>315</v>
      </c>
      <c r="Y94">
        <v>13.2</v>
      </c>
      <c r="Z94" t="e">
        <v>#NAME?</v>
      </c>
      <c r="AA94" t="s">
        <v>190</v>
      </c>
      <c r="AB94" t="s">
        <v>1131</v>
      </c>
      <c r="AI94" t="s">
        <v>309</v>
      </c>
      <c r="AK94" t="s">
        <v>310</v>
      </c>
    </row>
    <row r="95" spans="1:41">
      <c r="A95" t="s">
        <v>1023</v>
      </c>
      <c r="B95" t="s">
        <v>1135</v>
      </c>
      <c r="C95" t="s">
        <v>1142</v>
      </c>
      <c r="D95" t="s">
        <v>110</v>
      </c>
      <c r="E95">
        <v>2023</v>
      </c>
      <c r="F95">
        <v>0</v>
      </c>
      <c r="G95">
        <v>2</v>
      </c>
      <c r="H95">
        <v>0</v>
      </c>
      <c r="I95">
        <v>1</v>
      </c>
      <c r="J95">
        <v>1</v>
      </c>
      <c r="K95" t="s">
        <v>1144</v>
      </c>
      <c r="L95">
        <v>2030</v>
      </c>
      <c r="M95">
        <v>1</v>
      </c>
      <c r="N95" t="s">
        <v>1598</v>
      </c>
      <c r="O95" t="s">
        <v>1617</v>
      </c>
      <c r="R95" t="s">
        <v>1618</v>
      </c>
      <c r="T95">
        <v>2</v>
      </c>
      <c r="U95" t="s">
        <v>1619</v>
      </c>
      <c r="V95" t="s">
        <v>1620</v>
      </c>
      <c r="W95" t="s">
        <v>564</v>
      </c>
      <c r="X95" t="s">
        <v>315</v>
      </c>
      <c r="Y95">
        <v>13.2</v>
      </c>
      <c r="Z95" t="e">
        <v>#NAME?</v>
      </c>
      <c r="AI95" t="s">
        <v>309</v>
      </c>
      <c r="AK95" t="s">
        <v>310</v>
      </c>
    </row>
    <row r="96" spans="1:41">
      <c r="A96" t="s">
        <v>1023</v>
      </c>
      <c r="B96" t="s">
        <v>1135</v>
      </c>
      <c r="C96" t="s">
        <v>1621</v>
      </c>
      <c r="D96" t="s">
        <v>298</v>
      </c>
      <c r="E96">
        <v>2023</v>
      </c>
      <c r="F96">
        <v>1</v>
      </c>
      <c r="G96">
        <v>3</v>
      </c>
      <c r="H96">
        <v>1</v>
      </c>
      <c r="J96">
        <v>1</v>
      </c>
      <c r="K96" t="s">
        <v>1622</v>
      </c>
      <c r="L96">
        <v>2025</v>
      </c>
      <c r="M96">
        <v>1</v>
      </c>
      <c r="N96" t="s">
        <v>1598</v>
      </c>
      <c r="O96" t="s">
        <v>1617</v>
      </c>
      <c r="P96" t="s">
        <v>1623</v>
      </c>
      <c r="Q96" t="s">
        <v>1624</v>
      </c>
      <c r="R96" t="s">
        <v>1781</v>
      </c>
      <c r="T96">
        <v>2</v>
      </c>
      <c r="W96" t="s">
        <v>564</v>
      </c>
      <c r="X96" t="s">
        <v>315</v>
      </c>
      <c r="Y96">
        <v>13.2</v>
      </c>
      <c r="Z96" t="e">
        <v>#NAME?</v>
      </c>
      <c r="AI96" t="s">
        <v>309</v>
      </c>
    </row>
    <row r="97" spans="1:37">
      <c r="A97" t="s">
        <v>1023</v>
      </c>
      <c r="B97" t="s">
        <v>1135</v>
      </c>
      <c r="C97" t="s">
        <v>1621</v>
      </c>
      <c r="D97" t="s">
        <v>298</v>
      </c>
      <c r="E97">
        <v>2023</v>
      </c>
      <c r="F97">
        <v>1</v>
      </c>
      <c r="G97">
        <v>3</v>
      </c>
      <c r="H97">
        <v>1</v>
      </c>
      <c r="J97">
        <v>1</v>
      </c>
      <c r="K97" t="s">
        <v>1622</v>
      </c>
      <c r="L97">
        <v>2025</v>
      </c>
      <c r="M97">
        <v>1</v>
      </c>
      <c r="N97" t="s">
        <v>1598</v>
      </c>
      <c r="O97" t="s">
        <v>1617</v>
      </c>
      <c r="P97" t="s">
        <v>1626</v>
      </c>
      <c r="Q97" t="s">
        <v>1627</v>
      </c>
      <c r="R97" t="s">
        <v>1628</v>
      </c>
      <c r="T97">
        <v>2</v>
      </c>
      <c r="W97" t="s">
        <v>564</v>
      </c>
      <c r="X97" t="s">
        <v>315</v>
      </c>
      <c r="Y97">
        <v>13.2</v>
      </c>
      <c r="Z97" t="e">
        <v>#NAME?</v>
      </c>
      <c r="AI97" t="s">
        <v>309</v>
      </c>
    </row>
    <row r="98" spans="1:37" ht="409.6">
      <c r="A98" t="s">
        <v>1023</v>
      </c>
      <c r="B98" t="s">
        <v>1135</v>
      </c>
      <c r="C98" t="s">
        <v>1621</v>
      </c>
      <c r="D98" t="s">
        <v>298</v>
      </c>
      <c r="E98">
        <v>2023</v>
      </c>
      <c r="F98">
        <v>1</v>
      </c>
      <c r="G98">
        <v>3</v>
      </c>
      <c r="H98">
        <v>1</v>
      </c>
      <c r="J98">
        <v>1</v>
      </c>
      <c r="K98" s="234" t="s">
        <v>1629</v>
      </c>
      <c r="L98">
        <v>2025</v>
      </c>
      <c r="M98">
        <v>1</v>
      </c>
      <c r="N98" t="s">
        <v>1598</v>
      </c>
      <c r="O98" t="s">
        <v>1617</v>
      </c>
      <c r="P98" t="s">
        <v>1630</v>
      </c>
      <c r="Q98" t="s">
        <v>1631</v>
      </c>
      <c r="R98" s="234" t="s">
        <v>1632</v>
      </c>
      <c r="T98">
        <v>2</v>
      </c>
      <c r="W98" t="s">
        <v>564</v>
      </c>
      <c r="X98" t="s">
        <v>315</v>
      </c>
      <c r="Y98">
        <v>13.2</v>
      </c>
      <c r="Z98" t="e">
        <v>#NAME?</v>
      </c>
    </row>
    <row r="99" spans="1:37" ht="409.6">
      <c r="A99" t="s">
        <v>1023</v>
      </c>
      <c r="B99" t="s">
        <v>1135</v>
      </c>
      <c r="C99" t="s">
        <v>1621</v>
      </c>
      <c r="D99" t="s">
        <v>298</v>
      </c>
      <c r="E99">
        <v>2023</v>
      </c>
      <c r="F99">
        <v>1</v>
      </c>
      <c r="G99">
        <v>3</v>
      </c>
      <c r="H99">
        <v>1</v>
      </c>
      <c r="J99">
        <v>1</v>
      </c>
      <c r="K99" s="234" t="s">
        <v>1633</v>
      </c>
      <c r="L99">
        <v>2025</v>
      </c>
      <c r="M99">
        <v>1</v>
      </c>
      <c r="N99" t="s">
        <v>1598</v>
      </c>
      <c r="O99" t="s">
        <v>1617</v>
      </c>
      <c r="P99" t="s">
        <v>1634</v>
      </c>
      <c r="Q99" t="s">
        <v>1635</v>
      </c>
      <c r="R99" t="s">
        <v>1636</v>
      </c>
      <c r="T99">
        <v>2</v>
      </c>
      <c r="W99" t="s">
        <v>564</v>
      </c>
      <c r="X99" t="s">
        <v>315</v>
      </c>
      <c r="Y99">
        <v>13.2</v>
      </c>
      <c r="Z99" t="e">
        <v>#NAME?</v>
      </c>
    </row>
    <row r="100" spans="1:37">
      <c r="A100" t="s">
        <v>1023</v>
      </c>
      <c r="B100" t="s">
        <v>1135</v>
      </c>
      <c r="C100" t="s">
        <v>1142</v>
      </c>
      <c r="D100" t="s">
        <v>110</v>
      </c>
      <c r="E100">
        <v>2023</v>
      </c>
      <c r="F100">
        <v>0</v>
      </c>
      <c r="G100">
        <v>2</v>
      </c>
      <c r="H100">
        <v>0</v>
      </c>
      <c r="I100">
        <v>1</v>
      </c>
      <c r="J100">
        <v>1</v>
      </c>
      <c r="K100" t="s">
        <v>1150</v>
      </c>
      <c r="L100">
        <v>2040</v>
      </c>
      <c r="M100">
        <v>1</v>
      </c>
      <c r="N100" t="s">
        <v>1598</v>
      </c>
      <c r="O100" t="s">
        <v>1617</v>
      </c>
      <c r="P100" t="s">
        <v>1637</v>
      </c>
      <c r="Q100" t="s">
        <v>1151</v>
      </c>
      <c r="R100" t="s">
        <v>1782</v>
      </c>
      <c r="T100">
        <v>2</v>
      </c>
      <c r="U100" t="s">
        <v>331</v>
      </c>
      <c r="W100" t="s">
        <v>564</v>
      </c>
      <c r="X100" t="s">
        <v>315</v>
      </c>
      <c r="Y100">
        <v>13.2</v>
      </c>
      <c r="Z100" t="e">
        <v>#NAME?</v>
      </c>
      <c r="AI100" t="s">
        <v>309</v>
      </c>
      <c r="AK100" t="s">
        <v>310</v>
      </c>
    </row>
    <row r="101" spans="1:37">
      <c r="A101" t="s">
        <v>1023</v>
      </c>
      <c r="B101" t="s">
        <v>1158</v>
      </c>
      <c r="C101" t="s">
        <v>1160</v>
      </c>
      <c r="D101" t="s">
        <v>321</v>
      </c>
      <c r="E101">
        <v>2020</v>
      </c>
      <c r="F101">
        <v>0</v>
      </c>
      <c r="G101">
        <v>1</v>
      </c>
      <c r="H101">
        <v>0</v>
      </c>
      <c r="I101">
        <v>0</v>
      </c>
      <c r="J101">
        <v>1</v>
      </c>
      <c r="K101" t="s">
        <v>1162</v>
      </c>
      <c r="L101">
        <v>2024</v>
      </c>
      <c r="M101">
        <v>1</v>
      </c>
      <c r="O101" t="s">
        <v>407</v>
      </c>
      <c r="R101" t="s">
        <v>1783</v>
      </c>
      <c r="T101">
        <v>2</v>
      </c>
      <c r="W101" t="s">
        <v>400</v>
      </c>
      <c r="Y101">
        <v>9.1</v>
      </c>
      <c r="Z101" t="e">
        <v>#NAME?</v>
      </c>
      <c r="AA101" t="s">
        <v>216</v>
      </c>
      <c r="AB101" t="s">
        <v>441</v>
      </c>
      <c r="AE101" t="s">
        <v>309</v>
      </c>
    </row>
    <row r="102" spans="1:37">
      <c r="A102" t="s">
        <v>1023</v>
      </c>
      <c r="B102" t="s">
        <v>1165</v>
      </c>
      <c r="C102" t="s">
        <v>1166</v>
      </c>
      <c r="D102" t="s">
        <v>1167</v>
      </c>
      <c r="E102">
        <v>2021</v>
      </c>
      <c r="F102">
        <v>0</v>
      </c>
      <c r="G102">
        <v>1</v>
      </c>
      <c r="H102">
        <v>0</v>
      </c>
      <c r="I102">
        <v>0</v>
      </c>
      <c r="J102">
        <v>1</v>
      </c>
      <c r="K102" t="s">
        <v>1169</v>
      </c>
      <c r="L102">
        <v>2030</v>
      </c>
      <c r="M102">
        <v>1</v>
      </c>
      <c r="O102" t="s">
        <v>1617</v>
      </c>
      <c r="Q102" t="s">
        <v>1170</v>
      </c>
      <c r="R102" t="s">
        <v>1640</v>
      </c>
      <c r="T102">
        <v>2</v>
      </c>
      <c r="W102" t="s">
        <v>451</v>
      </c>
      <c r="X102" t="s">
        <v>416</v>
      </c>
      <c r="Y102">
        <v>9.1</v>
      </c>
      <c r="Z102" t="e">
        <v>#NAME?</v>
      </c>
      <c r="AB102" t="s">
        <v>1171</v>
      </c>
      <c r="AE102" t="s">
        <v>309</v>
      </c>
    </row>
    <row r="103" spans="1:37">
      <c r="A103" t="s">
        <v>1023</v>
      </c>
      <c r="B103" t="s">
        <v>1165</v>
      </c>
      <c r="C103" t="s">
        <v>1177</v>
      </c>
      <c r="D103" t="s">
        <v>298</v>
      </c>
      <c r="E103">
        <v>2023</v>
      </c>
      <c r="F103">
        <v>1</v>
      </c>
      <c r="G103">
        <v>3</v>
      </c>
      <c r="H103">
        <v>1</v>
      </c>
      <c r="J103">
        <v>1</v>
      </c>
      <c r="K103" t="s">
        <v>1187</v>
      </c>
      <c r="L103">
        <v>2030</v>
      </c>
      <c r="M103">
        <v>1</v>
      </c>
      <c r="O103" t="s">
        <v>407</v>
      </c>
      <c r="R103" t="s">
        <v>1641</v>
      </c>
      <c r="T103">
        <v>2</v>
      </c>
      <c r="Y103">
        <v>9.1</v>
      </c>
      <c r="Z103" t="e">
        <v>#NAME?</v>
      </c>
    </row>
    <row r="104" spans="1:37">
      <c r="A104" t="s">
        <v>1023</v>
      </c>
      <c r="B104" t="s">
        <v>1165</v>
      </c>
      <c r="C104" t="s">
        <v>1177</v>
      </c>
      <c r="D104" t="s">
        <v>298</v>
      </c>
      <c r="E104">
        <v>2023</v>
      </c>
      <c r="F104">
        <v>1</v>
      </c>
      <c r="G104">
        <v>3</v>
      </c>
      <c r="H104">
        <v>1</v>
      </c>
      <c r="J104">
        <v>1</v>
      </c>
      <c r="K104" t="s">
        <v>1189</v>
      </c>
      <c r="L104">
        <v>2030</v>
      </c>
      <c r="M104">
        <v>1</v>
      </c>
      <c r="O104" t="s">
        <v>407</v>
      </c>
      <c r="R104" t="s">
        <v>1641</v>
      </c>
      <c r="T104">
        <v>2</v>
      </c>
      <c r="Y104">
        <v>9.1</v>
      </c>
      <c r="Z104" t="e">
        <v>#NAME?</v>
      </c>
    </row>
    <row r="105" spans="1:37">
      <c r="A105" t="s">
        <v>1023</v>
      </c>
      <c r="B105" t="s">
        <v>1195</v>
      </c>
      <c r="C105" t="s">
        <v>1127</v>
      </c>
      <c r="D105" t="s">
        <v>321</v>
      </c>
      <c r="E105">
        <v>2020</v>
      </c>
      <c r="F105">
        <v>0</v>
      </c>
      <c r="G105">
        <v>1</v>
      </c>
      <c r="H105">
        <v>0</v>
      </c>
      <c r="I105">
        <v>0</v>
      </c>
      <c r="J105">
        <v>1</v>
      </c>
      <c r="K105" t="s">
        <v>1199</v>
      </c>
      <c r="L105">
        <v>2030</v>
      </c>
      <c r="M105">
        <v>1</v>
      </c>
      <c r="O105" t="s">
        <v>1527</v>
      </c>
      <c r="Q105" t="s">
        <v>1200</v>
      </c>
      <c r="R105" t="s">
        <v>1642</v>
      </c>
      <c r="T105">
        <v>2</v>
      </c>
      <c r="W105" t="s">
        <v>564</v>
      </c>
      <c r="Y105">
        <v>9.1</v>
      </c>
      <c r="Z105" t="e">
        <v>#NAME?</v>
      </c>
      <c r="AA105" t="s">
        <v>199</v>
      </c>
      <c r="AB105" t="s">
        <v>1201</v>
      </c>
      <c r="AI105" t="s">
        <v>309</v>
      </c>
    </row>
    <row r="106" spans="1:37">
      <c r="A106" t="s">
        <v>1023</v>
      </c>
      <c r="B106" t="s">
        <v>1195</v>
      </c>
      <c r="C106" t="s">
        <v>1127</v>
      </c>
      <c r="D106" t="s">
        <v>321</v>
      </c>
      <c r="E106">
        <v>2020</v>
      </c>
      <c r="F106">
        <v>0</v>
      </c>
      <c r="G106">
        <v>1</v>
      </c>
      <c r="H106">
        <v>0</v>
      </c>
      <c r="I106">
        <v>0</v>
      </c>
      <c r="J106">
        <v>1</v>
      </c>
      <c r="K106" t="s">
        <v>1203</v>
      </c>
      <c r="L106">
        <v>2030</v>
      </c>
      <c r="M106">
        <v>1</v>
      </c>
      <c r="O106" t="s">
        <v>1527</v>
      </c>
      <c r="Q106" t="s">
        <v>1204</v>
      </c>
      <c r="R106" t="s">
        <v>1643</v>
      </c>
      <c r="T106">
        <v>2</v>
      </c>
      <c r="W106" t="s">
        <v>564</v>
      </c>
      <c r="Y106">
        <v>9.1</v>
      </c>
      <c r="Z106" t="e">
        <v>#NAME?</v>
      </c>
      <c r="AA106" t="s">
        <v>199</v>
      </c>
      <c r="AB106" t="s">
        <v>1205</v>
      </c>
      <c r="AI106" t="s">
        <v>309</v>
      </c>
    </row>
    <row r="107" spans="1:37">
      <c r="A107" t="s">
        <v>1023</v>
      </c>
      <c r="B107" t="s">
        <v>1195</v>
      </c>
      <c r="C107" t="s">
        <v>1127</v>
      </c>
      <c r="D107" t="s">
        <v>321</v>
      </c>
      <c r="E107">
        <v>2020</v>
      </c>
      <c r="F107">
        <v>0</v>
      </c>
      <c r="G107">
        <v>1</v>
      </c>
      <c r="H107">
        <v>0</v>
      </c>
      <c r="I107">
        <v>0</v>
      </c>
      <c r="J107">
        <v>1</v>
      </c>
      <c r="K107" t="s">
        <v>1207</v>
      </c>
      <c r="L107">
        <v>2030</v>
      </c>
      <c r="M107">
        <v>1</v>
      </c>
      <c r="O107" t="s">
        <v>1527</v>
      </c>
      <c r="Q107" t="s">
        <v>1208</v>
      </c>
      <c r="R107" t="s">
        <v>1644</v>
      </c>
      <c r="T107">
        <v>2</v>
      </c>
      <c r="W107" t="s">
        <v>564</v>
      </c>
      <c r="Y107">
        <v>9.1</v>
      </c>
      <c r="Z107" t="e">
        <v>#NAME?</v>
      </c>
      <c r="AA107" t="s">
        <v>199</v>
      </c>
      <c r="AB107" t="s">
        <v>1209</v>
      </c>
      <c r="AI107" t="s">
        <v>309</v>
      </c>
    </row>
    <row r="108" spans="1:37">
      <c r="A108" t="s">
        <v>1023</v>
      </c>
      <c r="B108" t="s">
        <v>1135</v>
      </c>
      <c r="C108" t="s">
        <v>1127</v>
      </c>
      <c r="D108" t="s">
        <v>321</v>
      </c>
      <c r="E108">
        <v>2020</v>
      </c>
      <c r="F108">
        <v>0</v>
      </c>
      <c r="G108">
        <v>1</v>
      </c>
      <c r="H108">
        <v>0</v>
      </c>
      <c r="I108">
        <v>0</v>
      </c>
      <c r="J108">
        <v>1</v>
      </c>
      <c r="K108" t="s">
        <v>1243</v>
      </c>
      <c r="L108">
        <v>2050</v>
      </c>
      <c r="M108">
        <v>1</v>
      </c>
      <c r="O108" t="s">
        <v>1527</v>
      </c>
      <c r="R108" t="s">
        <v>1784</v>
      </c>
      <c r="T108">
        <v>2</v>
      </c>
      <c r="W108" t="s">
        <v>564</v>
      </c>
      <c r="Y108">
        <v>3.6</v>
      </c>
      <c r="Z108" t="e">
        <v>#NAME?</v>
      </c>
      <c r="AA108" t="s">
        <v>199</v>
      </c>
      <c r="AB108" t="s">
        <v>1244</v>
      </c>
      <c r="AI108" t="s">
        <v>309</v>
      </c>
    </row>
    <row r="109" spans="1:37">
      <c r="A109" t="s">
        <v>1023</v>
      </c>
      <c r="C109" t="s">
        <v>396</v>
      </c>
      <c r="D109" t="s">
        <v>102</v>
      </c>
      <c r="E109">
        <v>2023</v>
      </c>
      <c r="F109">
        <v>1</v>
      </c>
      <c r="G109">
        <v>3</v>
      </c>
      <c r="H109">
        <v>1</v>
      </c>
      <c r="J109">
        <v>1</v>
      </c>
      <c r="K109" t="s">
        <v>1123</v>
      </c>
      <c r="L109">
        <v>2030</v>
      </c>
      <c r="M109">
        <v>1</v>
      </c>
      <c r="O109" t="s">
        <v>1541</v>
      </c>
      <c r="P109" t="s">
        <v>1645</v>
      </c>
      <c r="Q109" t="s">
        <v>1124</v>
      </c>
      <c r="R109" t="s">
        <v>1785</v>
      </c>
      <c r="S109" t="s">
        <v>1004</v>
      </c>
      <c r="T109">
        <v>3</v>
      </c>
      <c r="Y109">
        <v>7.2</v>
      </c>
      <c r="Z109" t="e">
        <v>#NAME?</v>
      </c>
    </row>
    <row r="110" spans="1:37">
      <c r="A110" t="s">
        <v>1023</v>
      </c>
      <c r="C110" t="s">
        <v>396</v>
      </c>
      <c r="D110" t="s">
        <v>102</v>
      </c>
      <c r="E110">
        <v>2023</v>
      </c>
      <c r="F110">
        <v>1</v>
      </c>
      <c r="G110">
        <v>3</v>
      </c>
      <c r="H110">
        <v>1</v>
      </c>
      <c r="J110">
        <v>1</v>
      </c>
      <c r="K110" t="s">
        <v>1126</v>
      </c>
      <c r="L110">
        <v>2030</v>
      </c>
      <c r="M110">
        <v>1</v>
      </c>
      <c r="N110" t="s">
        <v>1598</v>
      </c>
      <c r="O110" t="s">
        <v>1541</v>
      </c>
      <c r="Y110">
        <v>7.2</v>
      </c>
      <c r="Z110" t="e">
        <v>#NAME?</v>
      </c>
    </row>
    <row r="111" spans="1:37">
      <c r="A111" t="s">
        <v>1023</v>
      </c>
      <c r="C111" t="s">
        <v>591</v>
      </c>
      <c r="D111" t="s">
        <v>321</v>
      </c>
      <c r="E111">
        <v>2023</v>
      </c>
      <c r="F111">
        <v>0</v>
      </c>
      <c r="G111">
        <v>1</v>
      </c>
      <c r="H111">
        <v>0</v>
      </c>
      <c r="I111">
        <v>0</v>
      </c>
      <c r="J111">
        <v>1</v>
      </c>
      <c r="K111" t="s">
        <v>1133</v>
      </c>
      <c r="L111">
        <v>2030</v>
      </c>
      <c r="M111">
        <v>1</v>
      </c>
      <c r="O111" t="s">
        <v>593</v>
      </c>
      <c r="P111" t="s">
        <v>1649</v>
      </c>
      <c r="Q111" t="s">
        <v>1134</v>
      </c>
      <c r="W111" t="s">
        <v>594</v>
      </c>
      <c r="X111" t="s">
        <v>395</v>
      </c>
      <c r="Y111">
        <v>7.3</v>
      </c>
      <c r="Z111" t="e">
        <v>#NAME?</v>
      </c>
      <c r="AE111" t="s">
        <v>309</v>
      </c>
    </row>
    <row r="112" spans="1:37">
      <c r="A112" t="s">
        <v>1023</v>
      </c>
      <c r="B112" t="s">
        <v>1165</v>
      </c>
      <c r="C112" t="s">
        <v>1177</v>
      </c>
      <c r="D112" t="s">
        <v>298</v>
      </c>
      <c r="E112">
        <v>2023</v>
      </c>
      <c r="F112">
        <v>1</v>
      </c>
      <c r="G112">
        <v>3</v>
      </c>
      <c r="H112">
        <v>1</v>
      </c>
      <c r="J112">
        <v>1</v>
      </c>
      <c r="K112" t="s">
        <v>1179</v>
      </c>
      <c r="M112">
        <v>1</v>
      </c>
      <c r="O112" t="s">
        <v>1650</v>
      </c>
      <c r="W112" t="s">
        <v>451</v>
      </c>
      <c r="X112" t="s">
        <v>711</v>
      </c>
      <c r="Y112">
        <v>9.4</v>
      </c>
      <c r="Z112" t="e">
        <v>#NAME?</v>
      </c>
      <c r="AE112" t="s">
        <v>309</v>
      </c>
    </row>
    <row r="113" spans="1:37">
      <c r="A113" t="s">
        <v>1023</v>
      </c>
      <c r="B113" t="s">
        <v>1165</v>
      </c>
      <c r="C113" t="s">
        <v>1177</v>
      </c>
      <c r="D113" t="s">
        <v>298</v>
      </c>
      <c r="E113">
        <v>2023</v>
      </c>
      <c r="F113">
        <v>1</v>
      </c>
      <c r="G113">
        <v>3</v>
      </c>
      <c r="H113">
        <v>1</v>
      </c>
      <c r="J113">
        <v>1</v>
      </c>
      <c r="K113" t="s">
        <v>1651</v>
      </c>
      <c r="L113">
        <v>2027</v>
      </c>
      <c r="M113">
        <v>1</v>
      </c>
      <c r="O113" t="s">
        <v>1650</v>
      </c>
      <c r="W113" t="s">
        <v>451</v>
      </c>
      <c r="X113" t="s">
        <v>711</v>
      </c>
      <c r="Y113">
        <v>9.1</v>
      </c>
      <c r="Z113" t="e">
        <v>#NAME?</v>
      </c>
      <c r="AE113" t="s">
        <v>309</v>
      </c>
    </row>
    <row r="114" spans="1:37">
      <c r="A114" t="s">
        <v>1023</v>
      </c>
      <c r="B114" t="s">
        <v>1165</v>
      </c>
      <c r="C114" t="s">
        <v>1177</v>
      </c>
      <c r="D114" t="s">
        <v>298</v>
      </c>
      <c r="E114">
        <v>2023</v>
      </c>
      <c r="F114">
        <v>1</v>
      </c>
      <c r="G114">
        <v>3</v>
      </c>
      <c r="H114">
        <v>1</v>
      </c>
      <c r="J114">
        <v>1</v>
      </c>
      <c r="K114" t="s">
        <v>1652</v>
      </c>
      <c r="L114">
        <v>2035</v>
      </c>
      <c r="M114">
        <v>1</v>
      </c>
      <c r="O114" t="s">
        <v>1650</v>
      </c>
      <c r="W114" t="s">
        <v>451</v>
      </c>
      <c r="X114" t="s">
        <v>400</v>
      </c>
      <c r="Y114">
        <v>9.1</v>
      </c>
      <c r="Z114" t="e">
        <v>#NAME?</v>
      </c>
      <c r="AE114" t="s">
        <v>309</v>
      </c>
      <c r="AF114" t="s">
        <v>310</v>
      </c>
    </row>
    <row r="115" spans="1:37">
      <c r="A115" t="s">
        <v>1023</v>
      </c>
      <c r="B115" t="s">
        <v>1165</v>
      </c>
      <c r="C115" t="s">
        <v>1177</v>
      </c>
      <c r="D115" t="s">
        <v>298</v>
      </c>
      <c r="E115">
        <v>2023</v>
      </c>
      <c r="F115">
        <v>1</v>
      </c>
      <c r="G115">
        <v>3</v>
      </c>
      <c r="H115">
        <v>1</v>
      </c>
      <c r="J115">
        <v>1</v>
      </c>
      <c r="K115" t="s">
        <v>1653</v>
      </c>
      <c r="L115">
        <v>2025</v>
      </c>
      <c r="M115">
        <v>1</v>
      </c>
      <c r="O115" t="s">
        <v>1541</v>
      </c>
      <c r="Y115">
        <v>9.1</v>
      </c>
      <c r="Z115" t="e">
        <v>#NAME?</v>
      </c>
    </row>
    <row r="116" spans="1:37">
      <c r="A116" t="s">
        <v>1023</v>
      </c>
      <c r="B116" t="s">
        <v>1165</v>
      </c>
      <c r="C116" t="s">
        <v>1177</v>
      </c>
      <c r="D116" t="s">
        <v>298</v>
      </c>
      <c r="E116">
        <v>2023</v>
      </c>
      <c r="F116">
        <v>1</v>
      </c>
      <c r="G116">
        <v>3</v>
      </c>
      <c r="H116">
        <v>1</v>
      </c>
      <c r="J116">
        <v>1</v>
      </c>
      <c r="K116" t="s">
        <v>1654</v>
      </c>
      <c r="L116">
        <v>2027</v>
      </c>
      <c r="M116">
        <v>1</v>
      </c>
      <c r="O116" t="s">
        <v>1541</v>
      </c>
      <c r="Y116">
        <v>9.1</v>
      </c>
      <c r="Z116" t="e">
        <v>#NAME?</v>
      </c>
    </row>
    <row r="117" spans="1:37">
      <c r="A117" t="s">
        <v>1023</v>
      </c>
      <c r="B117" t="s">
        <v>1165</v>
      </c>
      <c r="C117" t="s">
        <v>1177</v>
      </c>
      <c r="D117" t="s">
        <v>298</v>
      </c>
      <c r="E117">
        <v>2023</v>
      </c>
      <c r="F117">
        <v>1</v>
      </c>
      <c r="G117">
        <v>3</v>
      </c>
      <c r="H117">
        <v>1</v>
      </c>
      <c r="J117">
        <v>1</v>
      </c>
      <c r="K117" t="s">
        <v>1655</v>
      </c>
      <c r="L117">
        <v>2030</v>
      </c>
      <c r="M117">
        <v>1</v>
      </c>
      <c r="O117" t="s">
        <v>1541</v>
      </c>
      <c r="Y117">
        <v>9.1</v>
      </c>
      <c r="Z117" t="e">
        <v>#NAME?</v>
      </c>
    </row>
    <row r="118" spans="1:37">
      <c r="A118" t="s">
        <v>1023</v>
      </c>
      <c r="B118" t="s">
        <v>1165</v>
      </c>
      <c r="C118" t="s">
        <v>1177</v>
      </c>
      <c r="D118" t="s">
        <v>298</v>
      </c>
      <c r="E118">
        <v>2023</v>
      </c>
      <c r="F118">
        <v>1</v>
      </c>
      <c r="G118">
        <v>3</v>
      </c>
      <c r="H118">
        <v>1</v>
      </c>
      <c r="J118">
        <v>1</v>
      </c>
      <c r="K118" t="s">
        <v>1656</v>
      </c>
      <c r="L118">
        <v>2030</v>
      </c>
      <c r="M118">
        <v>1</v>
      </c>
      <c r="O118" t="s">
        <v>1541</v>
      </c>
      <c r="Y118">
        <v>9.1</v>
      </c>
      <c r="Z118" t="e">
        <v>#NAME?</v>
      </c>
    </row>
    <row r="119" spans="1:37">
      <c r="A119" t="s">
        <v>1023</v>
      </c>
      <c r="B119" t="s">
        <v>1165</v>
      </c>
      <c r="C119" t="s">
        <v>1177</v>
      </c>
      <c r="D119" t="s">
        <v>298</v>
      </c>
      <c r="E119">
        <v>2023</v>
      </c>
      <c r="F119">
        <v>1</v>
      </c>
      <c r="G119">
        <v>3</v>
      </c>
      <c r="H119">
        <v>1</v>
      </c>
      <c r="J119">
        <v>1</v>
      </c>
      <c r="K119" t="s">
        <v>1183</v>
      </c>
      <c r="L119">
        <v>2030</v>
      </c>
      <c r="M119">
        <v>1</v>
      </c>
      <c r="O119" t="s">
        <v>1541</v>
      </c>
      <c r="Y119">
        <v>9.1</v>
      </c>
      <c r="Z119" t="e">
        <v>#NAME?</v>
      </c>
    </row>
    <row r="120" spans="1:37">
      <c r="A120" t="s">
        <v>1023</v>
      </c>
      <c r="B120" t="s">
        <v>1165</v>
      </c>
      <c r="C120" t="s">
        <v>1177</v>
      </c>
      <c r="D120" t="s">
        <v>298</v>
      </c>
      <c r="E120">
        <v>2023</v>
      </c>
      <c r="F120">
        <v>1</v>
      </c>
      <c r="G120">
        <v>3</v>
      </c>
      <c r="H120">
        <v>1</v>
      </c>
      <c r="J120">
        <v>1</v>
      </c>
      <c r="K120" t="s">
        <v>1185</v>
      </c>
      <c r="L120">
        <v>2031</v>
      </c>
      <c r="M120">
        <v>1</v>
      </c>
      <c r="O120" t="s">
        <v>1650</v>
      </c>
      <c r="W120" t="s">
        <v>451</v>
      </c>
      <c r="X120" t="s">
        <v>400</v>
      </c>
      <c r="Y120">
        <v>9.4</v>
      </c>
      <c r="Z120" t="e">
        <v>#NAME?</v>
      </c>
      <c r="AE120" t="s">
        <v>309</v>
      </c>
      <c r="AF120" t="s">
        <v>310</v>
      </c>
    </row>
    <row r="121" spans="1:37">
      <c r="A121" t="s">
        <v>1023</v>
      </c>
      <c r="B121" t="s">
        <v>1165</v>
      </c>
      <c r="C121" t="s">
        <v>1177</v>
      </c>
      <c r="D121" t="s">
        <v>298</v>
      </c>
      <c r="E121">
        <v>2023</v>
      </c>
      <c r="F121">
        <v>1</v>
      </c>
      <c r="G121">
        <v>3</v>
      </c>
      <c r="H121">
        <v>1</v>
      </c>
      <c r="J121">
        <v>1</v>
      </c>
      <c r="K121" t="s">
        <v>1191</v>
      </c>
      <c r="L121">
        <v>2030</v>
      </c>
      <c r="M121">
        <v>1</v>
      </c>
      <c r="O121" t="s">
        <v>1541</v>
      </c>
      <c r="Y121">
        <v>9.1</v>
      </c>
      <c r="Z121" t="e">
        <v>#NAME?</v>
      </c>
    </row>
    <row r="122" spans="1:37">
      <c r="A122" t="s">
        <v>1023</v>
      </c>
      <c r="B122" t="s">
        <v>1165</v>
      </c>
      <c r="C122" t="s">
        <v>1177</v>
      </c>
      <c r="D122" t="s">
        <v>298</v>
      </c>
      <c r="E122">
        <v>2023</v>
      </c>
      <c r="F122">
        <v>1</v>
      </c>
      <c r="G122">
        <v>3</v>
      </c>
      <c r="H122">
        <v>1</v>
      </c>
      <c r="J122">
        <v>1</v>
      </c>
      <c r="K122" t="s">
        <v>1657</v>
      </c>
      <c r="L122">
        <v>2030</v>
      </c>
      <c r="M122">
        <v>1</v>
      </c>
      <c r="O122" t="s">
        <v>1650</v>
      </c>
      <c r="W122" t="s">
        <v>451</v>
      </c>
      <c r="Y122">
        <v>9.4</v>
      </c>
      <c r="Z122" t="e">
        <v>#NAME?</v>
      </c>
      <c r="AE122" t="s">
        <v>309</v>
      </c>
    </row>
    <row r="123" spans="1:37">
      <c r="A123" t="s">
        <v>1023</v>
      </c>
      <c r="B123" t="s">
        <v>1165</v>
      </c>
      <c r="C123" t="s">
        <v>1177</v>
      </c>
      <c r="D123" t="s">
        <v>298</v>
      </c>
      <c r="E123">
        <v>2023</v>
      </c>
      <c r="F123">
        <v>1</v>
      </c>
      <c r="G123">
        <v>3</v>
      </c>
      <c r="H123">
        <v>1</v>
      </c>
      <c r="J123">
        <v>1</v>
      </c>
      <c r="K123" t="s">
        <v>1193</v>
      </c>
      <c r="L123">
        <v>2030</v>
      </c>
      <c r="M123">
        <v>1</v>
      </c>
      <c r="O123" t="s">
        <v>1650</v>
      </c>
      <c r="W123" t="s">
        <v>451</v>
      </c>
      <c r="Y123">
        <v>9.4</v>
      </c>
      <c r="Z123" t="e">
        <v>#NAME?</v>
      </c>
      <c r="AE123" t="s">
        <v>309</v>
      </c>
    </row>
    <row r="124" spans="1:37">
      <c r="A124" t="s">
        <v>1023</v>
      </c>
      <c r="B124" t="s">
        <v>1218</v>
      </c>
      <c r="C124" t="s">
        <v>1127</v>
      </c>
      <c r="D124" t="s">
        <v>321</v>
      </c>
      <c r="E124">
        <v>2020</v>
      </c>
      <c r="F124">
        <v>0</v>
      </c>
      <c r="G124">
        <v>1</v>
      </c>
      <c r="H124">
        <v>0</v>
      </c>
      <c r="I124">
        <v>0</v>
      </c>
      <c r="J124">
        <v>1</v>
      </c>
      <c r="K124" t="s">
        <v>1222</v>
      </c>
      <c r="L124">
        <v>2030</v>
      </c>
      <c r="M124">
        <v>1</v>
      </c>
      <c r="O124" t="s">
        <v>1617</v>
      </c>
      <c r="W124" t="s">
        <v>564</v>
      </c>
      <c r="X124" t="s">
        <v>315</v>
      </c>
      <c r="Y124">
        <v>9.4</v>
      </c>
      <c r="Z124" t="e">
        <v>#NAME?</v>
      </c>
      <c r="AA124" t="s">
        <v>190</v>
      </c>
      <c r="AB124" t="s">
        <v>1131</v>
      </c>
      <c r="AI124" t="s">
        <v>309</v>
      </c>
    </row>
    <row r="125" spans="1:37">
      <c r="A125" t="s">
        <v>1023</v>
      </c>
      <c r="B125" t="s">
        <v>1218</v>
      </c>
      <c r="C125" t="s">
        <v>1127</v>
      </c>
      <c r="D125" t="s">
        <v>321</v>
      </c>
      <c r="E125">
        <v>2020</v>
      </c>
      <c r="F125">
        <v>0</v>
      </c>
      <c r="G125">
        <v>1</v>
      </c>
      <c r="H125">
        <v>0</v>
      </c>
      <c r="I125">
        <v>0</v>
      </c>
      <c r="J125">
        <v>1</v>
      </c>
      <c r="K125" t="s">
        <v>1658</v>
      </c>
      <c r="L125">
        <v>2030</v>
      </c>
      <c r="M125">
        <v>1</v>
      </c>
      <c r="O125" t="s">
        <v>1617</v>
      </c>
      <c r="W125" t="s">
        <v>564</v>
      </c>
      <c r="X125" t="s">
        <v>315</v>
      </c>
      <c r="Y125">
        <v>11.2</v>
      </c>
      <c r="Z125" t="e">
        <v>#NAME?</v>
      </c>
      <c r="AA125" t="s">
        <v>196</v>
      </c>
      <c r="AB125" t="s">
        <v>1225</v>
      </c>
      <c r="AI125" t="s">
        <v>309</v>
      </c>
    </row>
    <row r="126" spans="1:37">
      <c r="A126" t="s">
        <v>1023</v>
      </c>
      <c r="B126" t="s">
        <v>1218</v>
      </c>
      <c r="C126" t="s">
        <v>1127</v>
      </c>
      <c r="D126" t="s">
        <v>321</v>
      </c>
      <c r="E126">
        <v>2020</v>
      </c>
      <c r="F126">
        <v>0</v>
      </c>
      <c r="G126">
        <v>1</v>
      </c>
      <c r="H126">
        <v>0</v>
      </c>
      <c r="I126">
        <v>0</v>
      </c>
      <c r="J126">
        <v>1</v>
      </c>
      <c r="K126" t="s">
        <v>1227</v>
      </c>
      <c r="L126">
        <v>2030</v>
      </c>
      <c r="M126">
        <v>1</v>
      </c>
      <c r="O126" t="s">
        <v>1617</v>
      </c>
      <c r="W126" t="s">
        <v>564</v>
      </c>
      <c r="X126" t="s">
        <v>315</v>
      </c>
      <c r="Y126">
        <v>9.4</v>
      </c>
      <c r="Z126" t="e">
        <v>#NAME?</v>
      </c>
      <c r="AI126" t="s">
        <v>309</v>
      </c>
    </row>
    <row r="127" spans="1:37">
      <c r="A127" t="s">
        <v>1023</v>
      </c>
      <c r="B127" t="s">
        <v>1135</v>
      </c>
      <c r="C127" t="s">
        <v>1247</v>
      </c>
      <c r="D127" t="s">
        <v>321</v>
      </c>
      <c r="E127">
        <v>2021</v>
      </c>
      <c r="F127">
        <v>0</v>
      </c>
      <c r="G127">
        <v>1</v>
      </c>
      <c r="H127">
        <v>0</v>
      </c>
      <c r="I127">
        <v>0</v>
      </c>
      <c r="J127">
        <v>1</v>
      </c>
      <c r="K127" t="s">
        <v>1249</v>
      </c>
      <c r="L127">
        <v>2030</v>
      </c>
      <c r="M127">
        <v>1</v>
      </c>
      <c r="N127" t="s">
        <v>1659</v>
      </c>
      <c r="O127" t="s">
        <v>1660</v>
      </c>
      <c r="R127" t="s">
        <v>1786</v>
      </c>
      <c r="W127" t="s">
        <v>315</v>
      </c>
      <c r="Y127">
        <v>13.2</v>
      </c>
      <c r="Z127" t="e">
        <v>#NAME?</v>
      </c>
      <c r="AI127" t="s">
        <v>309</v>
      </c>
      <c r="AK127" t="s">
        <v>310</v>
      </c>
    </row>
    <row r="128" spans="1:37">
      <c r="A128" t="s">
        <v>1258</v>
      </c>
      <c r="B128" t="s">
        <v>1259</v>
      </c>
      <c r="C128" t="s">
        <v>1260</v>
      </c>
      <c r="D128" t="s">
        <v>321</v>
      </c>
      <c r="E128">
        <v>2020</v>
      </c>
      <c r="F128">
        <v>0</v>
      </c>
      <c r="G128">
        <v>1</v>
      </c>
      <c r="H128">
        <v>0</v>
      </c>
      <c r="I128">
        <v>0</v>
      </c>
      <c r="J128">
        <v>1</v>
      </c>
      <c r="K128" t="s">
        <v>1333</v>
      </c>
      <c r="L128">
        <v>2030</v>
      </c>
      <c r="M128">
        <v>1</v>
      </c>
      <c r="N128" t="s">
        <v>1662</v>
      </c>
      <c r="O128" t="s">
        <v>696</v>
      </c>
      <c r="R128" t="s">
        <v>1663</v>
      </c>
      <c r="T128">
        <v>0</v>
      </c>
      <c r="Y128">
        <v>2.2000000000000002</v>
      </c>
      <c r="Z128" t="e">
        <v>#NAME?</v>
      </c>
    </row>
    <row r="129" spans="1:40">
      <c r="A129" t="s">
        <v>1258</v>
      </c>
      <c r="B129" t="s">
        <v>1259</v>
      </c>
      <c r="C129" t="s">
        <v>1260</v>
      </c>
      <c r="D129" t="s">
        <v>321</v>
      </c>
      <c r="E129">
        <v>2020</v>
      </c>
      <c r="F129">
        <v>0</v>
      </c>
      <c r="G129">
        <v>1</v>
      </c>
      <c r="H129">
        <v>0</v>
      </c>
      <c r="I129">
        <v>0</v>
      </c>
      <c r="J129">
        <v>1</v>
      </c>
      <c r="K129" t="s">
        <v>1325</v>
      </c>
      <c r="L129">
        <v>2030</v>
      </c>
      <c r="M129">
        <v>1</v>
      </c>
      <c r="N129" t="s">
        <v>1662</v>
      </c>
      <c r="O129" t="s">
        <v>696</v>
      </c>
      <c r="R129" t="s">
        <v>1663</v>
      </c>
      <c r="T129">
        <v>0</v>
      </c>
      <c r="Y129">
        <v>12.8</v>
      </c>
      <c r="Z129" t="e">
        <v>#NAME?</v>
      </c>
    </row>
    <row r="130" spans="1:40">
      <c r="A130" t="s">
        <v>1258</v>
      </c>
      <c r="B130" t="s">
        <v>1259</v>
      </c>
      <c r="C130" t="s">
        <v>1260</v>
      </c>
      <c r="D130" t="s">
        <v>321</v>
      </c>
      <c r="E130">
        <v>2020</v>
      </c>
      <c r="F130">
        <v>0</v>
      </c>
      <c r="G130">
        <v>1</v>
      </c>
      <c r="H130">
        <v>0</v>
      </c>
      <c r="I130">
        <v>0</v>
      </c>
      <c r="J130">
        <v>1</v>
      </c>
      <c r="K130" t="s">
        <v>1321</v>
      </c>
      <c r="L130">
        <v>2030</v>
      </c>
      <c r="M130">
        <v>1</v>
      </c>
      <c r="N130" t="s">
        <v>1662</v>
      </c>
      <c r="O130" t="s">
        <v>696</v>
      </c>
      <c r="R130" t="s">
        <v>1787</v>
      </c>
      <c r="T130">
        <v>0</v>
      </c>
      <c r="Y130">
        <v>2.4</v>
      </c>
      <c r="Z130" t="e">
        <v>#NAME?</v>
      </c>
    </row>
    <row r="131" spans="1:40">
      <c r="A131" t="s">
        <v>1258</v>
      </c>
      <c r="B131" t="s">
        <v>1259</v>
      </c>
      <c r="C131" t="s">
        <v>1260</v>
      </c>
      <c r="D131" t="s">
        <v>321</v>
      </c>
      <c r="E131">
        <v>2020</v>
      </c>
      <c r="F131">
        <v>0</v>
      </c>
      <c r="G131">
        <v>1</v>
      </c>
      <c r="H131">
        <v>0</v>
      </c>
      <c r="I131">
        <v>0</v>
      </c>
      <c r="J131">
        <v>1</v>
      </c>
      <c r="K131" t="s">
        <v>1319</v>
      </c>
      <c r="L131">
        <v>2030</v>
      </c>
      <c r="M131">
        <v>1</v>
      </c>
      <c r="N131" t="s">
        <v>1662</v>
      </c>
      <c r="O131" t="s">
        <v>696</v>
      </c>
      <c r="R131" t="s">
        <v>1663</v>
      </c>
      <c r="T131">
        <v>0</v>
      </c>
      <c r="Y131">
        <v>8.5</v>
      </c>
      <c r="Z131" t="e">
        <v>#NAME?</v>
      </c>
    </row>
    <row r="132" spans="1:40">
      <c r="A132" t="s">
        <v>1258</v>
      </c>
      <c r="B132" t="s">
        <v>1259</v>
      </c>
      <c r="C132" t="s">
        <v>1260</v>
      </c>
      <c r="D132" t="s">
        <v>321</v>
      </c>
      <c r="E132">
        <v>2020</v>
      </c>
      <c r="F132">
        <v>0</v>
      </c>
      <c r="G132">
        <v>1</v>
      </c>
      <c r="H132">
        <v>0</v>
      </c>
      <c r="I132">
        <v>0</v>
      </c>
      <c r="J132">
        <v>1</v>
      </c>
      <c r="K132" t="s">
        <v>1299</v>
      </c>
      <c r="L132">
        <v>2030</v>
      </c>
      <c r="M132">
        <v>1</v>
      </c>
      <c r="N132" t="s">
        <v>1662</v>
      </c>
      <c r="O132" t="s">
        <v>696</v>
      </c>
      <c r="R132" t="s">
        <v>1667</v>
      </c>
      <c r="T132">
        <v>0</v>
      </c>
      <c r="Y132">
        <v>2.4</v>
      </c>
      <c r="Z132" t="e">
        <v>#NAME?</v>
      </c>
    </row>
    <row r="133" spans="1:40">
      <c r="A133" t="s">
        <v>1258</v>
      </c>
      <c r="B133" t="s">
        <v>1259</v>
      </c>
      <c r="C133" t="s">
        <v>1260</v>
      </c>
      <c r="D133" t="s">
        <v>321</v>
      </c>
      <c r="E133">
        <v>2020</v>
      </c>
      <c r="F133">
        <v>0</v>
      </c>
      <c r="G133">
        <v>1</v>
      </c>
      <c r="H133">
        <v>0</v>
      </c>
      <c r="I133">
        <v>0</v>
      </c>
      <c r="J133">
        <v>1</v>
      </c>
      <c r="K133" t="s">
        <v>1339</v>
      </c>
      <c r="L133">
        <v>2030</v>
      </c>
      <c r="M133">
        <v>1</v>
      </c>
      <c r="N133" t="s">
        <v>1662</v>
      </c>
      <c r="O133" t="s">
        <v>696</v>
      </c>
      <c r="P133" t="s">
        <v>1669</v>
      </c>
      <c r="R133" t="s">
        <v>1670</v>
      </c>
      <c r="T133">
        <v>1</v>
      </c>
      <c r="Y133">
        <v>2.2000000000000002</v>
      </c>
      <c r="Z133" t="e">
        <v>#NAME?</v>
      </c>
    </row>
    <row r="134" spans="1:40">
      <c r="A134" t="s">
        <v>1258</v>
      </c>
      <c r="B134" t="s">
        <v>1259</v>
      </c>
      <c r="C134" t="s">
        <v>1260</v>
      </c>
      <c r="D134" t="s">
        <v>321</v>
      </c>
      <c r="E134">
        <v>2020</v>
      </c>
      <c r="F134">
        <v>0</v>
      </c>
      <c r="G134">
        <v>1</v>
      </c>
      <c r="H134">
        <v>0</v>
      </c>
      <c r="I134">
        <v>0</v>
      </c>
      <c r="J134">
        <v>1</v>
      </c>
      <c r="K134" t="s">
        <v>1291</v>
      </c>
      <c r="L134">
        <v>2030</v>
      </c>
      <c r="M134">
        <v>1</v>
      </c>
      <c r="N134" t="s">
        <v>1662</v>
      </c>
      <c r="O134" t="s">
        <v>696</v>
      </c>
      <c r="P134" t="s">
        <v>1671</v>
      </c>
      <c r="R134" t="s">
        <v>1672</v>
      </c>
      <c r="T134">
        <v>1</v>
      </c>
      <c r="Y134">
        <v>7.3</v>
      </c>
      <c r="Z134" t="e">
        <v>#NAME?</v>
      </c>
    </row>
    <row r="135" spans="1:40">
      <c r="A135" t="s">
        <v>1258</v>
      </c>
      <c r="B135" t="s">
        <v>1259</v>
      </c>
      <c r="C135" t="s">
        <v>1260</v>
      </c>
      <c r="D135" t="s">
        <v>321</v>
      </c>
      <c r="E135">
        <v>2020</v>
      </c>
      <c r="F135">
        <v>0</v>
      </c>
      <c r="G135">
        <v>1</v>
      </c>
      <c r="H135">
        <v>0</v>
      </c>
      <c r="I135">
        <v>0</v>
      </c>
      <c r="J135">
        <v>1</v>
      </c>
      <c r="K135" t="s">
        <v>1293</v>
      </c>
      <c r="L135">
        <v>2030</v>
      </c>
      <c r="M135">
        <v>1</v>
      </c>
      <c r="N135" t="s">
        <v>1662</v>
      </c>
      <c r="O135" t="s">
        <v>696</v>
      </c>
      <c r="P135" t="s">
        <v>1673</v>
      </c>
      <c r="R135" t="s">
        <v>1788</v>
      </c>
      <c r="T135">
        <v>1</v>
      </c>
      <c r="Y135">
        <v>15.5</v>
      </c>
      <c r="Z135" t="e">
        <v>#NAME?</v>
      </c>
    </row>
    <row r="136" spans="1:40">
      <c r="A136" t="s">
        <v>1258</v>
      </c>
      <c r="B136" t="s">
        <v>1259</v>
      </c>
      <c r="C136" t="s">
        <v>1260</v>
      </c>
      <c r="D136" t="s">
        <v>321</v>
      </c>
      <c r="E136">
        <v>2020</v>
      </c>
      <c r="F136">
        <v>0</v>
      </c>
      <c r="G136">
        <v>1</v>
      </c>
      <c r="H136">
        <v>0</v>
      </c>
      <c r="I136">
        <v>0</v>
      </c>
      <c r="J136">
        <v>1</v>
      </c>
      <c r="K136" t="s">
        <v>1301</v>
      </c>
      <c r="L136">
        <v>2030</v>
      </c>
      <c r="M136">
        <v>1</v>
      </c>
      <c r="N136" t="s">
        <v>1662</v>
      </c>
      <c r="O136" t="s">
        <v>696</v>
      </c>
      <c r="R136" t="s">
        <v>1789</v>
      </c>
      <c r="T136">
        <v>1</v>
      </c>
      <c r="Y136">
        <v>2.4</v>
      </c>
      <c r="Z136" t="e">
        <v>#NAME?</v>
      </c>
    </row>
    <row r="137" spans="1:40" ht="160">
      <c r="A137" t="s">
        <v>1258</v>
      </c>
      <c r="B137" t="s">
        <v>1259</v>
      </c>
      <c r="C137" t="s">
        <v>1260</v>
      </c>
      <c r="D137" t="s">
        <v>321</v>
      </c>
      <c r="E137">
        <v>2020</v>
      </c>
      <c r="F137">
        <v>0</v>
      </c>
      <c r="G137">
        <v>1</v>
      </c>
      <c r="H137">
        <v>0</v>
      </c>
      <c r="I137">
        <v>0</v>
      </c>
      <c r="J137">
        <v>1</v>
      </c>
      <c r="K137" t="s">
        <v>1309</v>
      </c>
      <c r="L137">
        <v>2030</v>
      </c>
      <c r="M137">
        <v>1</v>
      </c>
      <c r="N137" t="s">
        <v>1662</v>
      </c>
      <c r="O137" t="s">
        <v>696</v>
      </c>
      <c r="P137" t="s">
        <v>1676</v>
      </c>
      <c r="R137" s="234" t="s">
        <v>1790</v>
      </c>
      <c r="T137">
        <v>1</v>
      </c>
      <c r="Y137">
        <v>2.1</v>
      </c>
      <c r="Z137" t="e">
        <v>#NAME?</v>
      </c>
    </row>
    <row r="138" spans="1:40" ht="409.6">
      <c r="A138" t="s">
        <v>1258</v>
      </c>
      <c r="B138" t="s">
        <v>1259</v>
      </c>
      <c r="C138" t="s">
        <v>1260</v>
      </c>
      <c r="D138" t="s">
        <v>321</v>
      </c>
      <c r="E138">
        <v>2020</v>
      </c>
      <c r="F138">
        <v>0</v>
      </c>
      <c r="G138">
        <v>1</v>
      </c>
      <c r="H138">
        <v>0</v>
      </c>
      <c r="I138">
        <v>0</v>
      </c>
      <c r="J138">
        <v>1</v>
      </c>
      <c r="K138" t="s">
        <v>1317</v>
      </c>
      <c r="L138">
        <v>2030</v>
      </c>
      <c r="M138">
        <v>1</v>
      </c>
      <c r="N138" t="s">
        <v>1662</v>
      </c>
      <c r="O138" t="s">
        <v>696</v>
      </c>
      <c r="P138" t="s">
        <v>1678</v>
      </c>
      <c r="R138" s="234" t="s">
        <v>1791</v>
      </c>
      <c r="T138">
        <v>1</v>
      </c>
      <c r="Y138">
        <v>8.3000000000000007</v>
      </c>
      <c r="Z138" t="e">
        <v>#NAME?</v>
      </c>
    </row>
    <row r="139" spans="1:40">
      <c r="A139" t="s">
        <v>1258</v>
      </c>
      <c r="B139" t="s">
        <v>1259</v>
      </c>
      <c r="C139" t="s">
        <v>1260</v>
      </c>
      <c r="D139" t="s">
        <v>321</v>
      </c>
      <c r="E139">
        <v>2020</v>
      </c>
      <c r="F139">
        <v>0</v>
      </c>
      <c r="G139">
        <v>1</v>
      </c>
      <c r="H139">
        <v>0</v>
      </c>
      <c r="I139">
        <v>0</v>
      </c>
      <c r="J139">
        <v>1</v>
      </c>
      <c r="K139" t="s">
        <v>1341</v>
      </c>
      <c r="L139">
        <v>2030</v>
      </c>
      <c r="M139">
        <v>1</v>
      </c>
      <c r="N139" t="s">
        <v>1662</v>
      </c>
      <c r="O139" t="s">
        <v>696</v>
      </c>
      <c r="P139" t="s">
        <v>1680</v>
      </c>
      <c r="R139" t="s">
        <v>1792</v>
      </c>
      <c r="T139">
        <v>2</v>
      </c>
      <c r="Y139">
        <v>2.4</v>
      </c>
      <c r="Z139" t="e">
        <v>#NAME?</v>
      </c>
    </row>
    <row r="140" spans="1:40">
      <c r="A140" t="s">
        <v>1258</v>
      </c>
      <c r="B140" t="s">
        <v>1259</v>
      </c>
      <c r="C140" t="s">
        <v>1260</v>
      </c>
      <c r="D140" t="s">
        <v>321</v>
      </c>
      <c r="E140">
        <v>2020</v>
      </c>
      <c r="F140">
        <v>0</v>
      </c>
      <c r="G140">
        <v>1</v>
      </c>
      <c r="H140">
        <v>0</v>
      </c>
      <c r="I140">
        <v>0</v>
      </c>
      <c r="J140">
        <v>1</v>
      </c>
      <c r="K140" t="s">
        <v>1337</v>
      </c>
      <c r="L140">
        <v>2030</v>
      </c>
      <c r="M140">
        <v>1</v>
      </c>
      <c r="N140" t="s">
        <v>1662</v>
      </c>
      <c r="O140" t="s">
        <v>696</v>
      </c>
      <c r="R140" t="s">
        <v>1663</v>
      </c>
      <c r="T140">
        <v>2</v>
      </c>
      <c r="Y140">
        <v>2.2000000000000002</v>
      </c>
      <c r="Z140" t="e">
        <v>#NAME?</v>
      </c>
    </row>
    <row r="141" spans="1:40">
      <c r="A141" t="s">
        <v>1258</v>
      </c>
      <c r="B141" t="s">
        <v>1259</v>
      </c>
      <c r="C141" t="s">
        <v>1260</v>
      </c>
      <c r="D141" t="s">
        <v>321</v>
      </c>
      <c r="E141">
        <v>2020</v>
      </c>
      <c r="F141">
        <v>0</v>
      </c>
      <c r="G141">
        <v>1</v>
      </c>
      <c r="H141">
        <v>0</v>
      </c>
      <c r="I141">
        <v>0</v>
      </c>
      <c r="J141">
        <v>1</v>
      </c>
      <c r="K141" t="s">
        <v>1335</v>
      </c>
      <c r="L141">
        <v>2030</v>
      </c>
      <c r="M141">
        <v>1</v>
      </c>
      <c r="N141" t="s">
        <v>1682</v>
      </c>
      <c r="O141" t="s">
        <v>696</v>
      </c>
      <c r="P141" t="s">
        <v>1683</v>
      </c>
      <c r="R141" t="s">
        <v>1684</v>
      </c>
      <c r="T141">
        <v>2</v>
      </c>
      <c r="Y141">
        <v>2.1</v>
      </c>
      <c r="Z141" t="e">
        <v>#NAME?</v>
      </c>
    </row>
    <row r="142" spans="1:40">
      <c r="A142" t="s">
        <v>1258</v>
      </c>
      <c r="B142" t="s">
        <v>1259</v>
      </c>
      <c r="C142" t="s">
        <v>1260</v>
      </c>
      <c r="D142" t="s">
        <v>321</v>
      </c>
      <c r="E142">
        <v>2020</v>
      </c>
      <c r="F142">
        <v>0</v>
      </c>
      <c r="G142">
        <v>1</v>
      </c>
      <c r="H142">
        <v>0</v>
      </c>
      <c r="I142">
        <v>0</v>
      </c>
      <c r="J142">
        <v>1</v>
      </c>
      <c r="K142" t="s">
        <v>1331</v>
      </c>
      <c r="L142">
        <v>2030</v>
      </c>
      <c r="M142">
        <v>1</v>
      </c>
      <c r="N142" t="s">
        <v>1662</v>
      </c>
      <c r="O142" t="s">
        <v>696</v>
      </c>
      <c r="P142" t="s">
        <v>1685</v>
      </c>
      <c r="R142" t="s">
        <v>1686</v>
      </c>
      <c r="T142">
        <v>2</v>
      </c>
      <c r="Y142">
        <v>2.1</v>
      </c>
      <c r="Z142" t="e">
        <v>#NAME?</v>
      </c>
    </row>
    <row r="143" spans="1:40">
      <c r="A143" t="s">
        <v>1258</v>
      </c>
      <c r="B143" t="s">
        <v>1259</v>
      </c>
      <c r="C143" t="s">
        <v>1260</v>
      </c>
      <c r="D143" t="s">
        <v>321</v>
      </c>
      <c r="E143">
        <v>2020</v>
      </c>
      <c r="F143">
        <v>0</v>
      </c>
      <c r="G143">
        <v>1</v>
      </c>
      <c r="H143">
        <v>0</v>
      </c>
      <c r="I143">
        <v>0</v>
      </c>
      <c r="J143">
        <v>1</v>
      </c>
      <c r="K143" t="s">
        <v>1329</v>
      </c>
      <c r="L143">
        <v>2030</v>
      </c>
      <c r="M143">
        <v>1</v>
      </c>
      <c r="N143" t="s">
        <v>1662</v>
      </c>
      <c r="O143" t="s">
        <v>696</v>
      </c>
      <c r="P143" t="s">
        <v>1687</v>
      </c>
      <c r="R143" t="s">
        <v>1793</v>
      </c>
      <c r="T143">
        <v>2</v>
      </c>
      <c r="Y143">
        <v>2.1</v>
      </c>
      <c r="Z143" t="e">
        <v>#NAME?</v>
      </c>
    </row>
    <row r="144" spans="1:40">
      <c r="A144" t="s">
        <v>1258</v>
      </c>
      <c r="B144" t="s">
        <v>1259</v>
      </c>
      <c r="C144" t="s">
        <v>1260</v>
      </c>
      <c r="D144" t="s">
        <v>321</v>
      </c>
      <c r="E144">
        <v>2020</v>
      </c>
      <c r="F144">
        <v>0</v>
      </c>
      <c r="G144">
        <v>1</v>
      </c>
      <c r="H144">
        <v>0</v>
      </c>
      <c r="I144">
        <v>0</v>
      </c>
      <c r="J144">
        <v>1</v>
      </c>
      <c r="K144" t="s">
        <v>1264</v>
      </c>
      <c r="L144">
        <v>2030</v>
      </c>
      <c r="M144">
        <v>1</v>
      </c>
      <c r="N144" t="s">
        <v>1662</v>
      </c>
      <c r="O144" t="s">
        <v>696</v>
      </c>
      <c r="P144" t="s">
        <v>1706</v>
      </c>
      <c r="Q144" t="s">
        <v>1262</v>
      </c>
      <c r="R144" t="s">
        <v>1794</v>
      </c>
      <c r="S144" t="s">
        <v>363</v>
      </c>
      <c r="T144">
        <v>2</v>
      </c>
      <c r="W144" t="s">
        <v>617</v>
      </c>
      <c r="X144" t="s">
        <v>1265</v>
      </c>
      <c r="Y144">
        <v>2.4</v>
      </c>
      <c r="Z144" t="e">
        <v>#NAME?</v>
      </c>
      <c r="AA144" t="s">
        <v>1266</v>
      </c>
      <c r="AB144" t="s">
        <v>1267</v>
      </c>
      <c r="AC144" t="s">
        <v>1268</v>
      </c>
      <c r="AD144" t="s">
        <v>1269</v>
      </c>
      <c r="AL144" t="s">
        <v>310</v>
      </c>
      <c r="AN144" t="s">
        <v>309</v>
      </c>
    </row>
    <row r="145" spans="1:40" ht="176">
      <c r="A145" t="s">
        <v>1258</v>
      </c>
      <c r="B145" t="s">
        <v>1259</v>
      </c>
      <c r="C145" t="s">
        <v>1260</v>
      </c>
      <c r="D145" t="s">
        <v>321</v>
      </c>
      <c r="E145">
        <v>2020</v>
      </c>
      <c r="F145">
        <v>0</v>
      </c>
      <c r="G145">
        <v>1</v>
      </c>
      <c r="H145">
        <v>0</v>
      </c>
      <c r="I145">
        <v>0</v>
      </c>
      <c r="J145">
        <v>1</v>
      </c>
      <c r="K145" t="s">
        <v>1271</v>
      </c>
      <c r="L145">
        <v>2030</v>
      </c>
      <c r="M145">
        <v>1</v>
      </c>
      <c r="N145" s="234" t="s">
        <v>1689</v>
      </c>
      <c r="O145" t="s">
        <v>696</v>
      </c>
      <c r="P145" t="s">
        <v>1690</v>
      </c>
      <c r="Q145" t="s">
        <v>1262</v>
      </c>
      <c r="R145" t="s">
        <v>1795</v>
      </c>
      <c r="S145" t="s">
        <v>303</v>
      </c>
      <c r="T145">
        <v>2</v>
      </c>
      <c r="W145" t="s">
        <v>617</v>
      </c>
      <c r="X145" t="s">
        <v>1265</v>
      </c>
      <c r="Y145">
        <v>12.4</v>
      </c>
      <c r="Z145" t="e">
        <v>#NAME?</v>
      </c>
      <c r="AA145" t="s">
        <v>1272</v>
      </c>
      <c r="AB145" s="234" t="s">
        <v>1273</v>
      </c>
      <c r="AC145" t="s">
        <v>1274</v>
      </c>
      <c r="AD145" t="s">
        <v>1269</v>
      </c>
      <c r="AL145" t="s">
        <v>310</v>
      </c>
      <c r="AN145" t="s">
        <v>309</v>
      </c>
    </row>
    <row r="146" spans="1:40" ht="380">
      <c r="A146" t="s">
        <v>1258</v>
      </c>
      <c r="B146" t="s">
        <v>1259</v>
      </c>
      <c r="C146" t="s">
        <v>1260</v>
      </c>
      <c r="D146" t="s">
        <v>321</v>
      </c>
      <c r="E146">
        <v>2020</v>
      </c>
      <c r="F146">
        <v>0</v>
      </c>
      <c r="G146">
        <v>1</v>
      </c>
      <c r="H146">
        <v>0</v>
      </c>
      <c r="I146">
        <v>0</v>
      </c>
      <c r="J146">
        <v>1</v>
      </c>
      <c r="K146" t="s">
        <v>1692</v>
      </c>
      <c r="L146">
        <v>2030</v>
      </c>
      <c r="M146">
        <v>1</v>
      </c>
      <c r="N146" t="s">
        <v>1662</v>
      </c>
      <c r="O146" t="s">
        <v>696</v>
      </c>
      <c r="P146" s="234" t="s">
        <v>1693</v>
      </c>
      <c r="Q146" t="s">
        <v>424</v>
      </c>
      <c r="R146" t="s">
        <v>1796</v>
      </c>
      <c r="S146" t="s">
        <v>363</v>
      </c>
      <c r="T146">
        <v>2</v>
      </c>
      <c r="W146" t="s">
        <v>617</v>
      </c>
      <c r="Y146">
        <v>14.4</v>
      </c>
      <c r="Z146" t="e">
        <v>#NAME?</v>
      </c>
      <c r="AA146" t="s">
        <v>1281</v>
      </c>
      <c r="AB146" s="234" t="s">
        <v>1282</v>
      </c>
      <c r="AC146" t="s">
        <v>1283</v>
      </c>
      <c r="AD146" t="s">
        <v>1284</v>
      </c>
      <c r="AL146" t="s">
        <v>310</v>
      </c>
      <c r="AN146" t="s">
        <v>309</v>
      </c>
    </row>
    <row r="147" spans="1:40">
      <c r="A147" t="s">
        <v>1258</v>
      </c>
      <c r="B147" t="s">
        <v>1259</v>
      </c>
      <c r="C147" t="s">
        <v>1260</v>
      </c>
      <c r="D147" t="s">
        <v>321</v>
      </c>
      <c r="E147">
        <v>2020</v>
      </c>
      <c r="F147">
        <v>0</v>
      </c>
      <c r="G147">
        <v>1</v>
      </c>
      <c r="H147">
        <v>0</v>
      </c>
      <c r="I147">
        <v>0</v>
      </c>
      <c r="J147">
        <v>1</v>
      </c>
      <c r="K147" t="s">
        <v>1286</v>
      </c>
      <c r="L147">
        <v>2030</v>
      </c>
      <c r="M147">
        <v>1</v>
      </c>
      <c r="N147" t="s">
        <v>1662</v>
      </c>
      <c r="O147" t="s">
        <v>696</v>
      </c>
      <c r="P147" t="s">
        <v>1695</v>
      </c>
      <c r="R147" t="s">
        <v>1797</v>
      </c>
      <c r="T147">
        <v>2</v>
      </c>
      <c r="Y147">
        <v>13.2</v>
      </c>
      <c r="Z147" t="e">
        <v>#NAME?</v>
      </c>
    </row>
    <row r="148" spans="1:40">
      <c r="A148" t="s">
        <v>1258</v>
      </c>
      <c r="B148" t="s">
        <v>1259</v>
      </c>
      <c r="C148" t="s">
        <v>1260</v>
      </c>
      <c r="D148" t="s">
        <v>321</v>
      </c>
      <c r="E148">
        <v>2020</v>
      </c>
      <c r="F148">
        <v>0</v>
      </c>
      <c r="G148">
        <v>1</v>
      </c>
      <c r="H148">
        <v>0</v>
      </c>
      <c r="I148">
        <v>0</v>
      </c>
      <c r="J148">
        <v>1</v>
      </c>
      <c r="K148" t="s">
        <v>1288</v>
      </c>
      <c r="L148">
        <v>2030</v>
      </c>
      <c r="M148">
        <v>1</v>
      </c>
      <c r="N148" t="s">
        <v>1662</v>
      </c>
      <c r="O148" t="s">
        <v>696</v>
      </c>
      <c r="P148" t="s">
        <v>1697</v>
      </c>
      <c r="R148" t="s">
        <v>1798</v>
      </c>
      <c r="T148">
        <v>2</v>
      </c>
      <c r="Y148">
        <v>6.4</v>
      </c>
      <c r="Z148" t="e">
        <v>#NAME?</v>
      </c>
    </row>
    <row r="149" spans="1:40">
      <c r="A149" t="s">
        <v>1258</v>
      </c>
      <c r="B149" t="s">
        <v>1259</v>
      </c>
      <c r="C149" t="s">
        <v>1260</v>
      </c>
      <c r="D149" t="s">
        <v>321</v>
      </c>
      <c r="E149">
        <v>2020</v>
      </c>
      <c r="F149">
        <v>0</v>
      </c>
      <c r="G149">
        <v>1</v>
      </c>
      <c r="H149">
        <v>0</v>
      </c>
      <c r="I149">
        <v>0</v>
      </c>
      <c r="J149">
        <v>1</v>
      </c>
      <c r="K149" t="s">
        <v>1699</v>
      </c>
      <c r="L149">
        <v>2030</v>
      </c>
      <c r="M149">
        <v>1</v>
      </c>
      <c r="N149" t="s">
        <v>1662</v>
      </c>
      <c r="O149" t="s">
        <v>696</v>
      </c>
      <c r="P149" t="s">
        <v>1700</v>
      </c>
      <c r="R149" t="s">
        <v>1701</v>
      </c>
      <c r="T149">
        <v>2</v>
      </c>
      <c r="Y149">
        <v>2.4</v>
      </c>
      <c r="Z149" t="e">
        <v>#NAME?</v>
      </c>
    </row>
    <row r="150" spans="1:40">
      <c r="A150" t="s">
        <v>1258</v>
      </c>
      <c r="B150" t="s">
        <v>1259</v>
      </c>
      <c r="C150" t="s">
        <v>1260</v>
      </c>
      <c r="D150" t="s">
        <v>321</v>
      </c>
      <c r="E150">
        <v>2020</v>
      </c>
      <c r="F150">
        <v>0</v>
      </c>
      <c r="G150">
        <v>1</v>
      </c>
      <c r="H150">
        <v>0</v>
      </c>
      <c r="I150">
        <v>0</v>
      </c>
      <c r="J150">
        <v>1</v>
      </c>
      <c r="K150" t="s">
        <v>1297</v>
      </c>
      <c r="L150">
        <v>2030</v>
      </c>
      <c r="M150">
        <v>1</v>
      </c>
      <c r="N150" t="s">
        <v>1662</v>
      </c>
      <c r="O150" t="s">
        <v>696</v>
      </c>
      <c r="P150" t="s">
        <v>1665</v>
      </c>
      <c r="R150" t="s">
        <v>1799</v>
      </c>
      <c r="T150">
        <v>2</v>
      </c>
      <c r="Y150">
        <v>12.3</v>
      </c>
      <c r="Z150" t="e">
        <v>#NAME?</v>
      </c>
    </row>
    <row r="151" spans="1:40">
      <c r="A151" t="s">
        <v>1258</v>
      </c>
      <c r="B151" t="s">
        <v>1259</v>
      </c>
      <c r="C151" t="s">
        <v>1260</v>
      </c>
      <c r="D151" t="s">
        <v>321</v>
      </c>
      <c r="E151">
        <v>2020</v>
      </c>
      <c r="F151">
        <v>0</v>
      </c>
      <c r="G151">
        <v>1</v>
      </c>
      <c r="H151">
        <v>0</v>
      </c>
      <c r="I151">
        <v>0</v>
      </c>
      <c r="J151">
        <v>1</v>
      </c>
      <c r="K151" t="s">
        <v>1311</v>
      </c>
      <c r="L151">
        <v>2030</v>
      </c>
      <c r="M151">
        <v>1</v>
      </c>
      <c r="N151" t="s">
        <v>1662</v>
      </c>
      <c r="O151" t="s">
        <v>696</v>
      </c>
      <c r="P151" t="s">
        <v>1702</v>
      </c>
      <c r="R151" t="s">
        <v>1800</v>
      </c>
      <c r="T151">
        <v>2</v>
      </c>
      <c r="Y151">
        <v>8.1999999999999993</v>
      </c>
      <c r="Z151" t="e">
        <v>#NAME?</v>
      </c>
    </row>
    <row r="152" spans="1:40" ht="320">
      <c r="A152" t="s">
        <v>1258</v>
      </c>
      <c r="B152" t="s">
        <v>1259</v>
      </c>
      <c r="C152" t="s">
        <v>1260</v>
      </c>
      <c r="D152" t="s">
        <v>321</v>
      </c>
      <c r="E152">
        <v>2020</v>
      </c>
      <c r="F152">
        <v>0</v>
      </c>
      <c r="G152">
        <v>1</v>
      </c>
      <c r="H152">
        <v>0</v>
      </c>
      <c r="I152">
        <v>0</v>
      </c>
      <c r="J152">
        <v>1</v>
      </c>
      <c r="K152" t="s">
        <v>1313</v>
      </c>
      <c r="L152">
        <v>2030</v>
      </c>
      <c r="M152">
        <v>1</v>
      </c>
      <c r="N152" t="s">
        <v>1662</v>
      </c>
      <c r="O152" t="s">
        <v>696</v>
      </c>
      <c r="P152" t="s">
        <v>1723</v>
      </c>
      <c r="R152" s="234" t="s">
        <v>1801</v>
      </c>
      <c r="T152">
        <v>2</v>
      </c>
      <c r="Y152">
        <v>9.1</v>
      </c>
      <c r="Z152" t="e">
        <v>#NAME?</v>
      </c>
    </row>
    <row r="153" spans="1:40">
      <c r="A153" t="s">
        <v>1258</v>
      </c>
      <c r="B153" t="s">
        <v>1259</v>
      </c>
      <c r="C153" t="s">
        <v>1260</v>
      </c>
      <c r="D153" t="s">
        <v>321</v>
      </c>
      <c r="E153">
        <v>2020</v>
      </c>
      <c r="F153">
        <v>0</v>
      </c>
      <c r="G153">
        <v>1</v>
      </c>
      <c r="H153">
        <v>0</v>
      </c>
      <c r="I153">
        <v>0</v>
      </c>
      <c r="J153">
        <v>1</v>
      </c>
      <c r="K153" t="s">
        <v>1315</v>
      </c>
      <c r="L153">
        <v>2030</v>
      </c>
      <c r="M153">
        <v>1</v>
      </c>
      <c r="N153" t="s">
        <v>1662</v>
      </c>
      <c r="O153" t="s">
        <v>696</v>
      </c>
      <c r="P153" t="s">
        <v>1704</v>
      </c>
      <c r="R153" t="s">
        <v>1802</v>
      </c>
      <c r="T153">
        <v>2</v>
      </c>
      <c r="Y153">
        <v>2.4</v>
      </c>
      <c r="Z153" t="e">
        <v>#NAME?</v>
      </c>
    </row>
    <row r="154" spans="1:40" ht="240">
      <c r="A154" t="s">
        <v>1258</v>
      </c>
      <c r="B154" t="s">
        <v>1259</v>
      </c>
      <c r="C154" t="s">
        <v>1260</v>
      </c>
      <c r="D154" t="s">
        <v>321</v>
      </c>
      <c r="E154">
        <v>2020</v>
      </c>
      <c r="F154">
        <v>0</v>
      </c>
      <c r="G154">
        <v>1</v>
      </c>
      <c r="H154">
        <v>0</v>
      </c>
      <c r="I154">
        <v>0</v>
      </c>
      <c r="J154">
        <v>1</v>
      </c>
      <c r="K154" t="s">
        <v>1708</v>
      </c>
      <c r="L154">
        <v>2030</v>
      </c>
      <c r="M154">
        <v>1</v>
      </c>
      <c r="N154" s="234" t="s">
        <v>1709</v>
      </c>
      <c r="O154" t="s">
        <v>696</v>
      </c>
      <c r="P154" t="s">
        <v>1710</v>
      </c>
      <c r="Q154" t="s">
        <v>1262</v>
      </c>
      <c r="R154" t="s">
        <v>1711</v>
      </c>
      <c r="S154" t="s">
        <v>363</v>
      </c>
      <c r="T154">
        <v>3</v>
      </c>
      <c r="W154" t="s">
        <v>617</v>
      </c>
      <c r="X154" t="s">
        <v>1265</v>
      </c>
      <c r="Y154">
        <v>12.4</v>
      </c>
      <c r="Z154" t="e">
        <v>#NAME?</v>
      </c>
      <c r="AA154" t="s">
        <v>214</v>
      </c>
      <c r="AB154" t="s">
        <v>1276</v>
      </c>
      <c r="AC154" t="s">
        <v>1277</v>
      </c>
      <c r="AD154" t="s">
        <v>1269</v>
      </c>
      <c r="AL154" t="s">
        <v>310</v>
      </c>
      <c r="AN154" t="s">
        <v>309</v>
      </c>
    </row>
    <row r="155" spans="1:40" ht="240">
      <c r="A155" t="s">
        <v>1258</v>
      </c>
      <c r="B155" t="s">
        <v>1259</v>
      </c>
      <c r="C155" t="s">
        <v>1260</v>
      </c>
      <c r="D155" t="s">
        <v>321</v>
      </c>
      <c r="E155">
        <v>2020</v>
      </c>
      <c r="F155">
        <v>0</v>
      </c>
      <c r="G155">
        <v>1</v>
      </c>
      <c r="H155">
        <v>0</v>
      </c>
      <c r="I155">
        <v>0</v>
      </c>
      <c r="J155">
        <v>1</v>
      </c>
      <c r="K155" t="s">
        <v>1712</v>
      </c>
      <c r="L155">
        <v>2030</v>
      </c>
      <c r="M155">
        <v>1</v>
      </c>
      <c r="N155" s="234" t="s">
        <v>1709</v>
      </c>
      <c r="O155" t="s">
        <v>696</v>
      </c>
      <c r="P155" t="s">
        <v>1713</v>
      </c>
      <c r="Q155" t="s">
        <v>1262</v>
      </c>
      <c r="R155" t="s">
        <v>1714</v>
      </c>
      <c r="S155" t="s">
        <v>363</v>
      </c>
      <c r="T155">
        <v>3</v>
      </c>
      <c r="X155" t="s">
        <v>1265</v>
      </c>
      <c r="Y155">
        <v>12.4</v>
      </c>
      <c r="Z155" t="e">
        <v>#NAME?</v>
      </c>
      <c r="AA155" t="s">
        <v>214</v>
      </c>
      <c r="AB155" t="s">
        <v>1277</v>
      </c>
      <c r="AC155" t="s">
        <v>1279</v>
      </c>
      <c r="AD155" t="s">
        <v>1269</v>
      </c>
      <c r="AL155" t="s">
        <v>310</v>
      </c>
      <c r="AN155" t="s">
        <v>309</v>
      </c>
    </row>
    <row r="156" spans="1:40">
      <c r="A156" t="s">
        <v>1258</v>
      </c>
      <c r="B156" t="s">
        <v>1259</v>
      </c>
      <c r="C156" t="s">
        <v>1260</v>
      </c>
      <c r="D156" t="s">
        <v>321</v>
      </c>
      <c r="E156">
        <v>2020</v>
      </c>
      <c r="F156">
        <v>0</v>
      </c>
      <c r="G156">
        <v>1</v>
      </c>
      <c r="H156">
        <v>0</v>
      </c>
      <c r="I156">
        <v>0</v>
      </c>
      <c r="J156">
        <v>1</v>
      </c>
      <c r="K156" t="s">
        <v>1295</v>
      </c>
      <c r="L156">
        <v>2030</v>
      </c>
      <c r="M156">
        <v>1</v>
      </c>
      <c r="N156" t="s">
        <v>1662</v>
      </c>
      <c r="O156" t="s">
        <v>696</v>
      </c>
      <c r="P156" t="s">
        <v>1715</v>
      </c>
      <c r="R156" t="s">
        <v>1716</v>
      </c>
      <c r="T156">
        <v>3</v>
      </c>
      <c r="Y156">
        <v>2.5</v>
      </c>
      <c r="Z156" t="e">
        <v>#NAME?</v>
      </c>
    </row>
    <row r="157" spans="1:40">
      <c r="A157" t="s">
        <v>1258</v>
      </c>
      <c r="B157" t="s">
        <v>1259</v>
      </c>
      <c r="C157" t="s">
        <v>1260</v>
      </c>
      <c r="D157" t="s">
        <v>321</v>
      </c>
      <c r="E157">
        <v>2020</v>
      </c>
      <c r="F157">
        <v>0</v>
      </c>
      <c r="G157">
        <v>1</v>
      </c>
      <c r="H157">
        <v>0</v>
      </c>
      <c r="I157">
        <v>0</v>
      </c>
      <c r="J157">
        <v>1</v>
      </c>
      <c r="K157" t="s">
        <v>1303</v>
      </c>
      <c r="L157">
        <v>2030</v>
      </c>
      <c r="M157">
        <v>1</v>
      </c>
      <c r="N157" t="s">
        <v>1662</v>
      </c>
      <c r="O157" t="s">
        <v>696</v>
      </c>
      <c r="P157" t="s">
        <v>1717</v>
      </c>
      <c r="R157" t="s">
        <v>1803</v>
      </c>
      <c r="T157">
        <v>3</v>
      </c>
      <c r="Y157">
        <v>2.2999999999999998</v>
      </c>
      <c r="Z157" t="e">
        <v>#NAME?</v>
      </c>
    </row>
    <row r="158" spans="1:40">
      <c r="A158" t="s">
        <v>1258</v>
      </c>
      <c r="B158" t="s">
        <v>1259</v>
      </c>
      <c r="C158" t="s">
        <v>1260</v>
      </c>
      <c r="D158" t="s">
        <v>321</v>
      </c>
      <c r="E158">
        <v>2020</v>
      </c>
      <c r="F158">
        <v>0</v>
      </c>
      <c r="G158">
        <v>1</v>
      </c>
      <c r="H158">
        <v>0</v>
      </c>
      <c r="I158">
        <v>0</v>
      </c>
      <c r="J158">
        <v>1</v>
      </c>
      <c r="K158" t="s">
        <v>1305</v>
      </c>
      <c r="L158">
        <v>2030</v>
      </c>
      <c r="M158">
        <v>1</v>
      </c>
      <c r="N158" t="s">
        <v>1662</v>
      </c>
      <c r="O158" t="s">
        <v>696</v>
      </c>
      <c r="P158" t="s">
        <v>1719</v>
      </c>
      <c r="R158" t="s">
        <v>1804</v>
      </c>
      <c r="T158">
        <v>3</v>
      </c>
      <c r="Y158">
        <v>2.2999999999999998</v>
      </c>
      <c r="Z158" t="e">
        <v>#NAME?</v>
      </c>
    </row>
    <row r="159" spans="1:40" ht="409.6">
      <c r="A159" t="s">
        <v>1258</v>
      </c>
      <c r="B159" t="s">
        <v>1259</v>
      </c>
      <c r="C159" t="s">
        <v>1260</v>
      </c>
      <c r="D159" t="s">
        <v>321</v>
      </c>
      <c r="E159">
        <v>2020</v>
      </c>
      <c r="F159">
        <v>0</v>
      </c>
      <c r="G159">
        <v>1</v>
      </c>
      <c r="H159">
        <v>0</v>
      </c>
      <c r="I159">
        <v>0</v>
      </c>
      <c r="J159">
        <v>1</v>
      </c>
      <c r="K159" t="s">
        <v>1307</v>
      </c>
      <c r="L159">
        <v>2030</v>
      </c>
      <c r="M159">
        <v>1</v>
      </c>
      <c r="N159" t="s">
        <v>1662</v>
      </c>
      <c r="O159" t="s">
        <v>696</v>
      </c>
      <c r="P159" t="s">
        <v>1721</v>
      </c>
      <c r="R159" s="234" t="s">
        <v>1805</v>
      </c>
      <c r="T159">
        <v>3</v>
      </c>
      <c r="Y159">
        <v>2.2999999999999998</v>
      </c>
      <c r="Z159" t="e">
        <v>#NAME?</v>
      </c>
    </row>
    <row r="160" spans="1:40" ht="409.6">
      <c r="A160" t="s">
        <v>792</v>
      </c>
      <c r="B160" t="s">
        <v>802</v>
      </c>
      <c r="C160" t="s">
        <v>803</v>
      </c>
      <c r="D160" t="s">
        <v>1376</v>
      </c>
      <c r="E160">
        <v>2023</v>
      </c>
      <c r="F160">
        <v>1</v>
      </c>
      <c r="G160">
        <v>3</v>
      </c>
      <c r="H160">
        <v>1</v>
      </c>
      <c r="J160">
        <v>1</v>
      </c>
      <c r="K160" t="s">
        <v>829</v>
      </c>
      <c r="L160">
        <v>2030</v>
      </c>
      <c r="M160">
        <v>1</v>
      </c>
      <c r="O160" t="s">
        <v>805</v>
      </c>
      <c r="R160" s="234" t="s">
        <v>1806</v>
      </c>
      <c r="T160">
        <v>0</v>
      </c>
      <c r="Y160">
        <v>14.2</v>
      </c>
      <c r="Z160" t="e">
        <v>#NAME?</v>
      </c>
    </row>
    <row r="161" spans="1:39">
      <c r="A161" t="s">
        <v>792</v>
      </c>
      <c r="B161" t="s">
        <v>802</v>
      </c>
      <c r="C161" t="s">
        <v>803</v>
      </c>
      <c r="D161" t="s">
        <v>1376</v>
      </c>
      <c r="E161">
        <v>2023</v>
      </c>
      <c r="F161">
        <v>1</v>
      </c>
      <c r="G161">
        <v>3</v>
      </c>
      <c r="H161">
        <v>1</v>
      </c>
      <c r="J161">
        <v>1</v>
      </c>
      <c r="K161" t="s">
        <v>831</v>
      </c>
      <c r="L161">
        <v>2030</v>
      </c>
      <c r="M161">
        <v>1</v>
      </c>
      <c r="O161" t="s">
        <v>805</v>
      </c>
      <c r="R161" t="s">
        <v>832</v>
      </c>
      <c r="T161">
        <v>0</v>
      </c>
      <c r="Y161">
        <v>6.6</v>
      </c>
      <c r="Z161" t="e">
        <v>#NAME?</v>
      </c>
    </row>
    <row r="162" spans="1:39">
      <c r="A162" t="s">
        <v>792</v>
      </c>
      <c r="B162" t="s">
        <v>802</v>
      </c>
      <c r="C162" t="s">
        <v>803</v>
      </c>
      <c r="D162" t="s">
        <v>1376</v>
      </c>
      <c r="E162">
        <v>2023</v>
      </c>
      <c r="F162">
        <v>1</v>
      </c>
      <c r="G162">
        <v>3</v>
      </c>
      <c r="H162">
        <v>1</v>
      </c>
      <c r="J162">
        <v>1</v>
      </c>
      <c r="K162" t="s">
        <v>838</v>
      </c>
      <c r="M162">
        <v>1</v>
      </c>
      <c r="O162" t="s">
        <v>805</v>
      </c>
      <c r="R162" t="s">
        <v>1807</v>
      </c>
      <c r="T162">
        <v>0</v>
      </c>
      <c r="U162" t="s">
        <v>840</v>
      </c>
      <c r="V162" t="s">
        <v>841</v>
      </c>
      <c r="Y162" t="s">
        <v>1380</v>
      </c>
      <c r="Z162" t="e">
        <v>#NAME?</v>
      </c>
    </row>
    <row r="163" spans="1:39">
      <c r="A163" t="s">
        <v>792</v>
      </c>
      <c r="B163" t="s">
        <v>802</v>
      </c>
      <c r="C163" t="s">
        <v>803</v>
      </c>
      <c r="D163" t="s">
        <v>1376</v>
      </c>
      <c r="E163">
        <v>2023</v>
      </c>
      <c r="F163">
        <v>1</v>
      </c>
      <c r="G163">
        <v>3</v>
      </c>
      <c r="H163">
        <v>1</v>
      </c>
      <c r="J163">
        <v>1</v>
      </c>
      <c r="K163" t="s">
        <v>937</v>
      </c>
      <c r="M163">
        <v>1</v>
      </c>
      <c r="O163" t="s">
        <v>805</v>
      </c>
      <c r="R163" t="s">
        <v>1808</v>
      </c>
      <c r="T163">
        <v>0</v>
      </c>
      <c r="Y163" t="s">
        <v>1380</v>
      </c>
      <c r="Z163" t="e">
        <v>#NAME?</v>
      </c>
    </row>
    <row r="164" spans="1:39">
      <c r="A164" t="s">
        <v>792</v>
      </c>
      <c r="B164" t="s">
        <v>802</v>
      </c>
      <c r="C164" t="s">
        <v>803</v>
      </c>
      <c r="D164" t="s">
        <v>1376</v>
      </c>
      <c r="E164">
        <v>2023</v>
      </c>
      <c r="F164">
        <v>1</v>
      </c>
      <c r="G164">
        <v>3</v>
      </c>
      <c r="H164">
        <v>1</v>
      </c>
      <c r="J164">
        <v>1</v>
      </c>
      <c r="K164" t="s">
        <v>842</v>
      </c>
      <c r="M164">
        <v>1</v>
      </c>
      <c r="O164" t="s">
        <v>805</v>
      </c>
      <c r="R164" t="s">
        <v>1809</v>
      </c>
      <c r="T164">
        <v>0</v>
      </c>
      <c r="Y164" t="s">
        <v>1380</v>
      </c>
      <c r="Z164" t="e">
        <v>#NAME?</v>
      </c>
    </row>
    <row r="165" spans="1:39">
      <c r="A165" t="s">
        <v>792</v>
      </c>
      <c r="B165" t="s">
        <v>802</v>
      </c>
      <c r="C165" t="s">
        <v>803</v>
      </c>
      <c r="D165" t="s">
        <v>1376</v>
      </c>
      <c r="E165">
        <v>2023</v>
      </c>
      <c r="F165">
        <v>1</v>
      </c>
      <c r="G165">
        <v>3</v>
      </c>
      <c r="H165">
        <v>1</v>
      </c>
      <c r="J165">
        <v>1</v>
      </c>
      <c r="K165" t="s">
        <v>941</v>
      </c>
      <c r="L165">
        <v>2030</v>
      </c>
      <c r="M165">
        <v>1</v>
      </c>
      <c r="O165" t="s">
        <v>805</v>
      </c>
      <c r="R165" t="s">
        <v>1810</v>
      </c>
      <c r="T165">
        <v>0</v>
      </c>
      <c r="Y165">
        <v>15.1</v>
      </c>
      <c r="Z165" t="e">
        <v>#NAME?</v>
      </c>
    </row>
    <row r="166" spans="1:39">
      <c r="A166" t="s">
        <v>792</v>
      </c>
      <c r="B166" t="s">
        <v>802</v>
      </c>
      <c r="C166" t="s">
        <v>852</v>
      </c>
      <c r="D166" t="s">
        <v>298</v>
      </c>
      <c r="E166">
        <v>2019</v>
      </c>
      <c r="F166">
        <v>1</v>
      </c>
      <c r="G166">
        <v>3</v>
      </c>
      <c r="H166">
        <v>1</v>
      </c>
      <c r="J166">
        <v>1</v>
      </c>
      <c r="K166" t="s">
        <v>1370</v>
      </c>
      <c r="M166">
        <v>1</v>
      </c>
      <c r="N166" t="s">
        <v>854</v>
      </c>
      <c r="O166" t="s">
        <v>855</v>
      </c>
      <c r="R166" t="s">
        <v>856</v>
      </c>
      <c r="T166">
        <v>0</v>
      </c>
      <c r="W166" t="s">
        <v>594</v>
      </c>
      <c r="Y166">
        <v>14.6</v>
      </c>
      <c r="Z166" t="e">
        <v>#NAME?</v>
      </c>
      <c r="AM166" t="s">
        <v>309</v>
      </c>
    </row>
    <row r="167" spans="1:39">
      <c r="A167" t="s">
        <v>792</v>
      </c>
      <c r="B167" t="s">
        <v>857</v>
      </c>
      <c r="C167" t="s">
        <v>857</v>
      </c>
      <c r="D167" t="s">
        <v>321</v>
      </c>
      <c r="E167">
        <v>2020</v>
      </c>
      <c r="F167">
        <v>0</v>
      </c>
      <c r="G167">
        <v>1</v>
      </c>
      <c r="H167">
        <v>0</v>
      </c>
      <c r="I167">
        <v>0</v>
      </c>
      <c r="J167">
        <v>1</v>
      </c>
      <c r="K167" t="s">
        <v>858</v>
      </c>
      <c r="L167">
        <v>2030</v>
      </c>
      <c r="M167">
        <v>1</v>
      </c>
      <c r="O167" t="s">
        <v>859</v>
      </c>
      <c r="R167" t="s">
        <v>1811</v>
      </c>
      <c r="S167" t="s">
        <v>861</v>
      </c>
      <c r="T167">
        <v>0</v>
      </c>
      <c r="X167" t="s">
        <v>862</v>
      </c>
      <c r="Y167" t="s">
        <v>863</v>
      </c>
      <c r="Z167" t="e">
        <v>#NAME?</v>
      </c>
      <c r="AA167" t="s">
        <v>212</v>
      </c>
      <c r="AM167" t="s">
        <v>309</v>
      </c>
    </row>
    <row r="168" spans="1:39">
      <c r="A168" t="s">
        <v>792</v>
      </c>
      <c r="B168" t="s">
        <v>857</v>
      </c>
      <c r="C168" t="s">
        <v>857</v>
      </c>
      <c r="D168" t="s">
        <v>321</v>
      </c>
      <c r="E168">
        <v>2020</v>
      </c>
      <c r="F168">
        <v>0</v>
      </c>
      <c r="G168">
        <v>1</v>
      </c>
      <c r="H168">
        <v>0</v>
      </c>
      <c r="I168">
        <v>0</v>
      </c>
      <c r="J168">
        <v>1</v>
      </c>
      <c r="K168" t="s">
        <v>869</v>
      </c>
      <c r="L168">
        <v>2030</v>
      </c>
      <c r="M168">
        <v>1</v>
      </c>
      <c r="N168" t="s">
        <v>870</v>
      </c>
      <c r="O168" t="s">
        <v>859</v>
      </c>
      <c r="R168" t="s">
        <v>1812</v>
      </c>
      <c r="S168" t="s">
        <v>872</v>
      </c>
      <c r="T168">
        <v>0</v>
      </c>
      <c r="X168" t="s">
        <v>862</v>
      </c>
      <c r="Y168">
        <v>15.5</v>
      </c>
      <c r="Z168" t="e">
        <v>#NAME?</v>
      </c>
      <c r="AA168" t="s">
        <v>212</v>
      </c>
    </row>
    <row r="169" spans="1:39">
      <c r="A169" t="s">
        <v>792</v>
      </c>
      <c r="B169" t="s">
        <v>857</v>
      </c>
      <c r="C169" t="s">
        <v>857</v>
      </c>
      <c r="D169" t="s">
        <v>321</v>
      </c>
      <c r="E169">
        <v>2020</v>
      </c>
      <c r="F169">
        <v>0</v>
      </c>
      <c r="G169">
        <v>1</v>
      </c>
      <c r="H169">
        <v>0</v>
      </c>
      <c r="I169">
        <v>0</v>
      </c>
      <c r="J169">
        <v>1</v>
      </c>
      <c r="K169" t="s">
        <v>878</v>
      </c>
      <c r="L169">
        <v>2030</v>
      </c>
      <c r="M169">
        <v>1</v>
      </c>
      <c r="O169" t="s">
        <v>859</v>
      </c>
      <c r="R169" t="s">
        <v>879</v>
      </c>
      <c r="S169" t="s">
        <v>861</v>
      </c>
      <c r="T169">
        <v>0</v>
      </c>
      <c r="X169" t="s">
        <v>862</v>
      </c>
      <c r="Y169">
        <v>2.4</v>
      </c>
      <c r="Z169" t="e">
        <v>#NAME?</v>
      </c>
      <c r="AA169" t="s">
        <v>212</v>
      </c>
    </row>
    <row r="170" spans="1:39">
      <c r="A170" t="s">
        <v>792</v>
      </c>
      <c r="B170" t="s">
        <v>793</v>
      </c>
      <c r="C170" t="s">
        <v>794</v>
      </c>
      <c r="D170" t="s">
        <v>321</v>
      </c>
      <c r="E170">
        <v>2021</v>
      </c>
      <c r="F170">
        <v>0</v>
      </c>
      <c r="G170">
        <v>1</v>
      </c>
      <c r="H170">
        <v>0</v>
      </c>
      <c r="I170">
        <v>0</v>
      </c>
      <c r="J170">
        <v>1</v>
      </c>
      <c r="K170" t="s">
        <v>795</v>
      </c>
      <c r="L170">
        <v>2030</v>
      </c>
      <c r="M170">
        <v>1</v>
      </c>
      <c r="O170" t="s">
        <v>796</v>
      </c>
      <c r="R170" t="s">
        <v>797</v>
      </c>
      <c r="T170">
        <v>1</v>
      </c>
      <c r="U170" t="s">
        <v>798</v>
      </c>
      <c r="W170" t="s">
        <v>344</v>
      </c>
      <c r="Y170">
        <v>15.3</v>
      </c>
      <c r="Z170" t="e">
        <v>#NAME?</v>
      </c>
      <c r="AA170" t="s">
        <v>190</v>
      </c>
      <c r="AB170" t="s">
        <v>800</v>
      </c>
      <c r="AC170" t="s">
        <v>801</v>
      </c>
      <c r="AM170" t="s">
        <v>309</v>
      </c>
    </row>
    <row r="171" spans="1:39">
      <c r="A171" t="s">
        <v>792</v>
      </c>
      <c r="B171" t="s">
        <v>802</v>
      </c>
      <c r="C171" t="s">
        <v>803</v>
      </c>
      <c r="D171" t="s">
        <v>1376</v>
      </c>
      <c r="E171">
        <v>2023</v>
      </c>
      <c r="F171">
        <v>1</v>
      </c>
      <c r="G171">
        <v>3</v>
      </c>
      <c r="H171">
        <v>1</v>
      </c>
      <c r="J171">
        <v>1</v>
      </c>
      <c r="K171" t="s">
        <v>816</v>
      </c>
      <c r="L171">
        <v>2030</v>
      </c>
      <c r="M171">
        <v>1</v>
      </c>
      <c r="N171" t="s">
        <v>817</v>
      </c>
      <c r="O171" t="s">
        <v>805</v>
      </c>
      <c r="Q171" t="s">
        <v>818</v>
      </c>
      <c r="R171" t="s">
        <v>1813</v>
      </c>
      <c r="T171">
        <v>1</v>
      </c>
      <c r="U171" t="s">
        <v>331</v>
      </c>
      <c r="W171" t="s">
        <v>820</v>
      </c>
      <c r="X171" t="s">
        <v>811</v>
      </c>
      <c r="Y171">
        <v>15.5</v>
      </c>
      <c r="Z171" t="e">
        <v>#NAME?</v>
      </c>
      <c r="AA171" t="s">
        <v>821</v>
      </c>
      <c r="AB171" t="s">
        <v>822</v>
      </c>
    </row>
    <row r="172" spans="1:39">
      <c r="A172" t="s">
        <v>792</v>
      </c>
      <c r="B172" t="s">
        <v>802</v>
      </c>
      <c r="C172" t="s">
        <v>803</v>
      </c>
      <c r="D172" t="s">
        <v>1376</v>
      </c>
      <c r="E172">
        <v>2023</v>
      </c>
      <c r="F172">
        <v>1</v>
      </c>
      <c r="G172">
        <v>3</v>
      </c>
      <c r="H172">
        <v>0</v>
      </c>
      <c r="J172">
        <v>1</v>
      </c>
      <c r="K172" t="s">
        <v>823</v>
      </c>
      <c r="L172">
        <v>2030</v>
      </c>
      <c r="M172">
        <v>1</v>
      </c>
      <c r="O172" t="s">
        <v>805</v>
      </c>
      <c r="R172" t="s">
        <v>1814</v>
      </c>
      <c r="T172">
        <v>1</v>
      </c>
      <c r="Y172" t="s">
        <v>825</v>
      </c>
      <c r="Z172" t="e">
        <v>#NAME?</v>
      </c>
    </row>
    <row r="173" spans="1:39" ht="409.6">
      <c r="A173" t="s">
        <v>792</v>
      </c>
      <c r="B173" t="s">
        <v>802</v>
      </c>
      <c r="C173" t="s">
        <v>803</v>
      </c>
      <c r="D173" t="s">
        <v>1376</v>
      </c>
      <c r="E173">
        <v>2023</v>
      </c>
      <c r="F173">
        <v>1</v>
      </c>
      <c r="G173">
        <v>3</v>
      </c>
      <c r="H173">
        <v>1</v>
      </c>
      <c r="J173">
        <v>1</v>
      </c>
      <c r="K173" t="s">
        <v>827</v>
      </c>
      <c r="L173">
        <v>2040</v>
      </c>
      <c r="M173">
        <v>1</v>
      </c>
      <c r="O173" t="s">
        <v>805</v>
      </c>
      <c r="R173" s="234" t="s">
        <v>1815</v>
      </c>
      <c r="T173">
        <v>1</v>
      </c>
      <c r="Y173">
        <v>14.2</v>
      </c>
      <c r="Z173" t="e">
        <v>#NAME?</v>
      </c>
    </row>
    <row r="174" spans="1:39">
      <c r="A174" t="s">
        <v>792</v>
      </c>
      <c r="B174" t="s">
        <v>802</v>
      </c>
      <c r="C174" t="s">
        <v>803</v>
      </c>
      <c r="D174" t="s">
        <v>1376</v>
      </c>
      <c r="E174">
        <v>2023</v>
      </c>
      <c r="F174">
        <v>1</v>
      </c>
      <c r="G174">
        <v>3</v>
      </c>
      <c r="H174">
        <v>1</v>
      </c>
      <c r="J174">
        <v>1</v>
      </c>
      <c r="K174" t="s">
        <v>930</v>
      </c>
      <c r="L174">
        <v>2030</v>
      </c>
      <c r="M174">
        <v>1</v>
      </c>
      <c r="O174" t="s">
        <v>805</v>
      </c>
      <c r="R174" t="s">
        <v>1816</v>
      </c>
      <c r="T174">
        <v>1</v>
      </c>
      <c r="Y174">
        <v>15.5</v>
      </c>
      <c r="Z174" t="e">
        <v>#NAME?</v>
      </c>
    </row>
    <row r="175" spans="1:39">
      <c r="A175" t="s">
        <v>792</v>
      </c>
      <c r="B175" t="s">
        <v>802</v>
      </c>
      <c r="C175" t="s">
        <v>803</v>
      </c>
      <c r="D175" t="s">
        <v>1376</v>
      </c>
      <c r="E175">
        <v>2023</v>
      </c>
      <c r="F175">
        <v>1</v>
      </c>
      <c r="G175">
        <v>3</v>
      </c>
      <c r="H175">
        <v>1</v>
      </c>
      <c r="J175">
        <v>1</v>
      </c>
      <c r="K175" t="s">
        <v>836</v>
      </c>
      <c r="L175">
        <v>2030</v>
      </c>
      <c r="M175">
        <v>1</v>
      </c>
      <c r="O175" t="s">
        <v>805</v>
      </c>
      <c r="R175" t="s">
        <v>1817</v>
      </c>
      <c r="T175">
        <v>1</v>
      </c>
      <c r="Y175" t="s">
        <v>1380</v>
      </c>
      <c r="Z175" t="e">
        <v>#NAME?</v>
      </c>
    </row>
    <row r="176" spans="1:39">
      <c r="A176" t="s">
        <v>792</v>
      </c>
      <c r="B176" t="s">
        <v>802</v>
      </c>
      <c r="C176" t="s">
        <v>803</v>
      </c>
      <c r="D176" t="s">
        <v>1376</v>
      </c>
      <c r="E176">
        <v>2023</v>
      </c>
      <c r="F176">
        <v>1</v>
      </c>
      <c r="G176">
        <v>3</v>
      </c>
      <c r="H176">
        <v>1</v>
      </c>
      <c r="J176">
        <v>1</v>
      </c>
      <c r="K176" t="s">
        <v>813</v>
      </c>
      <c r="L176">
        <v>2030</v>
      </c>
      <c r="M176">
        <v>1</v>
      </c>
      <c r="N176" t="s">
        <v>814</v>
      </c>
      <c r="R176" t="s">
        <v>815</v>
      </c>
      <c r="T176">
        <v>2</v>
      </c>
      <c r="Y176">
        <v>15.2</v>
      </c>
      <c r="Z176" t="e">
        <v>#NAME?</v>
      </c>
    </row>
    <row r="177" spans="1:39">
      <c r="A177" t="s">
        <v>792</v>
      </c>
      <c r="B177" t="s">
        <v>802</v>
      </c>
      <c r="C177" t="s">
        <v>803</v>
      </c>
      <c r="D177" t="s">
        <v>1376</v>
      </c>
      <c r="E177">
        <v>2023</v>
      </c>
      <c r="F177">
        <v>1</v>
      </c>
      <c r="G177">
        <v>3</v>
      </c>
      <c r="H177">
        <v>1</v>
      </c>
      <c r="J177">
        <v>1</v>
      </c>
      <c r="K177" t="s">
        <v>834</v>
      </c>
      <c r="M177">
        <v>1</v>
      </c>
      <c r="O177" t="s">
        <v>805</v>
      </c>
      <c r="R177" t="s">
        <v>1818</v>
      </c>
      <c r="T177">
        <v>2</v>
      </c>
      <c r="Y177" t="s">
        <v>1380</v>
      </c>
      <c r="Z177" t="e">
        <v>#NAME?</v>
      </c>
    </row>
    <row r="178" spans="1:39">
      <c r="A178" t="s">
        <v>792</v>
      </c>
      <c r="B178" t="s">
        <v>802</v>
      </c>
      <c r="C178" t="s">
        <v>803</v>
      </c>
      <c r="D178" t="s">
        <v>1376</v>
      </c>
      <c r="E178">
        <v>2023</v>
      </c>
      <c r="F178">
        <v>1</v>
      </c>
      <c r="G178">
        <v>3</v>
      </c>
      <c r="H178">
        <v>1</v>
      </c>
      <c r="J178">
        <v>1</v>
      </c>
      <c r="K178" t="s">
        <v>844</v>
      </c>
      <c r="L178">
        <v>2030</v>
      </c>
      <c r="M178">
        <v>1</v>
      </c>
      <c r="O178" t="s">
        <v>805</v>
      </c>
      <c r="R178" t="s">
        <v>1819</v>
      </c>
      <c r="T178">
        <v>2</v>
      </c>
      <c r="Y178">
        <v>14.2</v>
      </c>
      <c r="Z178" t="e">
        <v>#NAME?</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e">
        <v>#NAME?</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1820</v>
      </c>
      <c r="S180" t="s">
        <v>303</v>
      </c>
      <c r="T180">
        <v>2</v>
      </c>
      <c r="U180" t="s">
        <v>867</v>
      </c>
      <c r="V180" t="s">
        <v>868</v>
      </c>
      <c r="X180" t="s">
        <v>862</v>
      </c>
      <c r="Y180">
        <v>15.5</v>
      </c>
      <c r="Z180" t="e">
        <v>#NAME?</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e">
        <v>#NAME?</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1821</v>
      </c>
      <c r="S182" t="s">
        <v>303</v>
      </c>
      <c r="T182">
        <v>2</v>
      </c>
      <c r="U182" t="s">
        <v>331</v>
      </c>
      <c r="X182" t="s">
        <v>862</v>
      </c>
      <c r="Y182">
        <v>15.1</v>
      </c>
      <c r="Z182" t="e">
        <v>#NAME?</v>
      </c>
      <c r="AA182" t="s">
        <v>212</v>
      </c>
    </row>
    <row r="183" spans="1:39" ht="80">
      <c r="A183" t="s">
        <v>792</v>
      </c>
      <c r="B183" t="s">
        <v>857</v>
      </c>
      <c r="C183" t="s">
        <v>857</v>
      </c>
      <c r="D183" t="s">
        <v>321</v>
      </c>
      <c r="E183">
        <v>2020</v>
      </c>
      <c r="G183">
        <v>1</v>
      </c>
      <c r="H183">
        <v>0</v>
      </c>
      <c r="I183">
        <v>0</v>
      </c>
      <c r="J183">
        <v>1</v>
      </c>
      <c r="K183" t="s">
        <v>974</v>
      </c>
      <c r="L183">
        <v>2030</v>
      </c>
      <c r="M183">
        <v>1</v>
      </c>
      <c r="N183" t="s">
        <v>961</v>
      </c>
      <c r="O183" t="s">
        <v>859</v>
      </c>
      <c r="Q183" t="s">
        <v>975</v>
      </c>
      <c r="R183" t="s">
        <v>1822</v>
      </c>
      <c r="S183" t="s">
        <v>519</v>
      </c>
      <c r="T183">
        <v>2</v>
      </c>
      <c r="U183" t="s">
        <v>977</v>
      </c>
      <c r="V183" s="234" t="s">
        <v>978</v>
      </c>
      <c r="X183" t="s">
        <v>862</v>
      </c>
      <c r="Y183">
        <v>14.5</v>
      </c>
      <c r="Z183" t="e">
        <v>#NAME?</v>
      </c>
      <c r="AA183" t="s">
        <v>212</v>
      </c>
    </row>
    <row r="184" spans="1:39">
      <c r="A184" t="s">
        <v>792</v>
      </c>
      <c r="B184" t="s">
        <v>857</v>
      </c>
      <c r="C184" t="s">
        <v>857</v>
      </c>
      <c r="D184" t="s">
        <v>321</v>
      </c>
      <c r="E184">
        <v>2020</v>
      </c>
      <c r="G184">
        <v>1</v>
      </c>
      <c r="H184">
        <v>0</v>
      </c>
      <c r="I184">
        <v>0</v>
      </c>
      <c r="J184">
        <v>1</v>
      </c>
      <c r="K184" t="s">
        <v>979</v>
      </c>
      <c r="L184">
        <v>2030</v>
      </c>
      <c r="M184">
        <v>1</v>
      </c>
      <c r="N184" t="s">
        <v>961</v>
      </c>
      <c r="O184" t="s">
        <v>859</v>
      </c>
      <c r="Q184" t="s">
        <v>975</v>
      </c>
      <c r="R184" t="s">
        <v>1823</v>
      </c>
      <c r="S184" t="s">
        <v>519</v>
      </c>
      <c r="T184">
        <v>2</v>
      </c>
      <c r="U184" t="s">
        <v>981</v>
      </c>
      <c r="V184" t="s">
        <v>982</v>
      </c>
      <c r="W184" t="s">
        <v>344</v>
      </c>
      <c r="X184" t="s">
        <v>862</v>
      </c>
      <c r="Y184">
        <v>15.1</v>
      </c>
      <c r="Z184" t="e">
        <v>#NAME?</v>
      </c>
      <c r="AA184" t="s">
        <v>212</v>
      </c>
      <c r="AM184" t="s">
        <v>309</v>
      </c>
    </row>
    <row r="185" spans="1:39" ht="96">
      <c r="A185" t="s">
        <v>792</v>
      </c>
      <c r="B185" t="s">
        <v>802</v>
      </c>
      <c r="C185" t="s">
        <v>803</v>
      </c>
      <c r="D185" t="s">
        <v>1376</v>
      </c>
      <c r="E185">
        <v>2023</v>
      </c>
      <c r="F185">
        <v>1</v>
      </c>
      <c r="G185">
        <v>3</v>
      </c>
      <c r="H185">
        <v>1</v>
      </c>
      <c r="J185">
        <v>1</v>
      </c>
      <c r="K185" t="s">
        <v>804</v>
      </c>
      <c r="L185">
        <v>2030</v>
      </c>
      <c r="M185">
        <v>1</v>
      </c>
      <c r="O185" t="s">
        <v>805</v>
      </c>
      <c r="R185" s="234" t="s">
        <v>1824</v>
      </c>
      <c r="S185" t="s">
        <v>807</v>
      </c>
      <c r="T185">
        <v>3</v>
      </c>
      <c r="U185" t="s">
        <v>808</v>
      </c>
      <c r="V185" t="s">
        <v>809</v>
      </c>
      <c r="W185" t="s">
        <v>810</v>
      </c>
      <c r="X185" t="s">
        <v>811</v>
      </c>
      <c r="Y185">
        <v>15.2</v>
      </c>
      <c r="Z185" t="e">
        <v>#NAME?</v>
      </c>
      <c r="AA185" t="s">
        <v>203</v>
      </c>
      <c r="AB185" t="s">
        <v>812</v>
      </c>
    </row>
    <row r="186" spans="1:39" ht="395">
      <c r="A186" t="s">
        <v>792</v>
      </c>
      <c r="B186" t="s">
        <v>857</v>
      </c>
      <c r="C186" t="s">
        <v>857</v>
      </c>
      <c r="D186" t="s">
        <v>321</v>
      </c>
      <c r="E186">
        <v>2020</v>
      </c>
      <c r="F186">
        <v>0</v>
      </c>
      <c r="G186">
        <v>1</v>
      </c>
      <c r="H186">
        <v>0</v>
      </c>
      <c r="I186">
        <v>0</v>
      </c>
      <c r="J186">
        <v>1</v>
      </c>
      <c r="K186" t="s">
        <v>880</v>
      </c>
      <c r="L186">
        <v>2030</v>
      </c>
      <c r="M186">
        <v>1</v>
      </c>
      <c r="N186" s="234" t="s">
        <v>881</v>
      </c>
      <c r="O186" t="s">
        <v>859</v>
      </c>
      <c r="R186" t="s">
        <v>882</v>
      </c>
      <c r="S186" t="s">
        <v>440</v>
      </c>
      <c r="T186">
        <v>3</v>
      </c>
      <c r="U186" t="s">
        <v>331</v>
      </c>
      <c r="X186" t="s">
        <v>862</v>
      </c>
      <c r="Y186">
        <v>12.4</v>
      </c>
      <c r="Z186" t="e">
        <v>#NAME?</v>
      </c>
      <c r="AA186" t="s">
        <v>212</v>
      </c>
    </row>
    <row r="187" spans="1:39" ht="256">
      <c r="A187" t="s">
        <v>792</v>
      </c>
      <c r="B187" t="s">
        <v>857</v>
      </c>
      <c r="C187" t="s">
        <v>857</v>
      </c>
      <c r="D187" t="s">
        <v>321</v>
      </c>
      <c r="E187">
        <v>2020</v>
      </c>
      <c r="F187">
        <v>0</v>
      </c>
      <c r="G187">
        <v>1</v>
      </c>
      <c r="H187">
        <v>0</v>
      </c>
      <c r="I187">
        <v>0</v>
      </c>
      <c r="J187">
        <v>1</v>
      </c>
      <c r="K187" t="s">
        <v>883</v>
      </c>
      <c r="L187">
        <v>2030</v>
      </c>
      <c r="M187">
        <v>1</v>
      </c>
      <c r="O187" t="s">
        <v>859</v>
      </c>
      <c r="Q187" t="s">
        <v>884</v>
      </c>
      <c r="R187" s="234" t="s">
        <v>1825</v>
      </c>
      <c r="S187" t="s">
        <v>886</v>
      </c>
      <c r="T187">
        <v>3</v>
      </c>
      <c r="U187" t="s">
        <v>331</v>
      </c>
      <c r="X187" t="s">
        <v>862</v>
      </c>
      <c r="Y187">
        <v>15.1</v>
      </c>
      <c r="Z187" t="e">
        <v>#NAME?</v>
      </c>
      <c r="AA187" t="s">
        <v>212</v>
      </c>
    </row>
    <row r="188" spans="1:39">
      <c r="A188" t="s">
        <v>792</v>
      </c>
      <c r="B188" t="s">
        <v>802</v>
      </c>
      <c r="C188" t="s">
        <v>803</v>
      </c>
      <c r="D188" t="s">
        <v>1376</v>
      </c>
      <c r="E188">
        <v>2023</v>
      </c>
      <c r="F188">
        <v>1</v>
      </c>
      <c r="G188">
        <v>3</v>
      </c>
      <c r="H188">
        <v>1</v>
      </c>
      <c r="J188">
        <v>1</v>
      </c>
      <c r="K188" t="s">
        <v>921</v>
      </c>
      <c r="L188">
        <v>2030</v>
      </c>
      <c r="M188">
        <v>1</v>
      </c>
      <c r="N188" t="s">
        <v>814</v>
      </c>
      <c r="Y188">
        <v>15.2</v>
      </c>
      <c r="Z188" t="e">
        <v>#NAME?</v>
      </c>
    </row>
    <row r="189" spans="1:39">
      <c r="A189" t="s">
        <v>792</v>
      </c>
      <c r="B189" t="s">
        <v>802</v>
      </c>
      <c r="C189" t="s">
        <v>803</v>
      </c>
      <c r="D189" t="s">
        <v>1376</v>
      </c>
      <c r="E189">
        <v>2023</v>
      </c>
      <c r="F189">
        <v>1</v>
      </c>
      <c r="G189">
        <v>3</v>
      </c>
      <c r="H189">
        <v>1</v>
      </c>
      <c r="J189">
        <v>1</v>
      </c>
      <c r="K189" t="s">
        <v>922</v>
      </c>
      <c r="L189">
        <v>2030</v>
      </c>
      <c r="M189">
        <v>1</v>
      </c>
      <c r="O189" t="s">
        <v>805</v>
      </c>
      <c r="W189" t="s">
        <v>923</v>
      </c>
      <c r="X189" t="s">
        <v>811</v>
      </c>
      <c r="Y189">
        <v>15.3</v>
      </c>
      <c r="Z189" t="e">
        <v>#NAME?</v>
      </c>
    </row>
    <row r="190" spans="1:39">
      <c r="A190" t="s">
        <v>792</v>
      </c>
      <c r="B190" t="s">
        <v>802</v>
      </c>
      <c r="C190" t="s">
        <v>803</v>
      </c>
      <c r="D190" t="s">
        <v>1376</v>
      </c>
      <c r="E190">
        <v>2023</v>
      </c>
      <c r="F190">
        <v>1</v>
      </c>
      <c r="G190">
        <v>3</v>
      </c>
      <c r="H190">
        <v>1</v>
      </c>
      <c r="J190">
        <v>1</v>
      </c>
      <c r="K190" t="s">
        <v>924</v>
      </c>
      <c r="L190">
        <v>2030</v>
      </c>
      <c r="M190">
        <v>1</v>
      </c>
      <c r="N190" t="s">
        <v>925</v>
      </c>
      <c r="O190" t="s">
        <v>805</v>
      </c>
      <c r="R190" t="s">
        <v>926</v>
      </c>
      <c r="W190" t="s">
        <v>820</v>
      </c>
      <c r="X190" t="s">
        <v>811</v>
      </c>
      <c r="Y190">
        <v>2.4</v>
      </c>
      <c r="Z190" t="e">
        <v>#NAME?</v>
      </c>
    </row>
    <row r="191" spans="1:39">
      <c r="A191" t="s">
        <v>792</v>
      </c>
      <c r="B191" t="s">
        <v>802</v>
      </c>
      <c r="C191" t="s">
        <v>803</v>
      </c>
      <c r="D191" t="s">
        <v>1376</v>
      </c>
      <c r="E191">
        <v>2023</v>
      </c>
      <c r="F191">
        <v>1</v>
      </c>
      <c r="G191">
        <v>3</v>
      </c>
      <c r="H191">
        <v>1</v>
      </c>
      <c r="J191">
        <v>1</v>
      </c>
      <c r="K191" t="s">
        <v>931</v>
      </c>
      <c r="L191">
        <v>2030</v>
      </c>
      <c r="M191">
        <v>1</v>
      </c>
      <c r="N191" t="s">
        <v>932</v>
      </c>
      <c r="O191" t="s">
        <v>457</v>
      </c>
      <c r="Y191">
        <v>15.2</v>
      </c>
      <c r="Z191" t="e">
        <v>#NAME?</v>
      </c>
    </row>
    <row r="192" spans="1:39">
      <c r="A192" t="s">
        <v>792</v>
      </c>
      <c r="B192" t="s">
        <v>802</v>
      </c>
      <c r="C192" t="s">
        <v>803</v>
      </c>
      <c r="D192" t="s">
        <v>1376</v>
      </c>
      <c r="E192">
        <v>2023</v>
      </c>
      <c r="F192">
        <v>1</v>
      </c>
      <c r="G192">
        <v>3</v>
      </c>
      <c r="H192">
        <v>1</v>
      </c>
      <c r="J192">
        <v>1</v>
      </c>
      <c r="K192" t="s">
        <v>933</v>
      </c>
      <c r="L192">
        <v>2030</v>
      </c>
      <c r="M192">
        <v>1</v>
      </c>
      <c r="N192" t="s">
        <v>932</v>
      </c>
      <c r="O192" t="s">
        <v>457</v>
      </c>
      <c r="Y192">
        <v>11.4</v>
      </c>
      <c r="Z192" t="e">
        <v>#NAME?</v>
      </c>
    </row>
    <row r="193" spans="1:41" ht="409.6">
      <c r="A193" t="s">
        <v>792</v>
      </c>
      <c r="B193" t="s">
        <v>802</v>
      </c>
      <c r="C193" t="s">
        <v>803</v>
      </c>
      <c r="D193" t="s">
        <v>1376</v>
      </c>
      <c r="E193">
        <v>2023</v>
      </c>
      <c r="F193">
        <v>1</v>
      </c>
      <c r="G193">
        <v>3</v>
      </c>
      <c r="H193">
        <v>1</v>
      </c>
      <c r="J193">
        <v>1</v>
      </c>
      <c r="K193" s="234" t="s">
        <v>934</v>
      </c>
      <c r="L193">
        <v>2030</v>
      </c>
      <c r="M193">
        <v>1</v>
      </c>
      <c r="N193" t="s">
        <v>932</v>
      </c>
      <c r="O193" t="s">
        <v>457</v>
      </c>
      <c r="Y193">
        <v>11.4</v>
      </c>
      <c r="Z193" t="e">
        <v>#NAME?</v>
      </c>
    </row>
    <row r="194" spans="1:41">
      <c r="A194" t="s">
        <v>792</v>
      </c>
      <c r="B194" t="s">
        <v>802</v>
      </c>
      <c r="C194" t="s">
        <v>852</v>
      </c>
      <c r="D194" t="s">
        <v>298</v>
      </c>
      <c r="E194">
        <v>2019</v>
      </c>
      <c r="F194">
        <v>1</v>
      </c>
      <c r="G194">
        <v>3</v>
      </c>
      <c r="H194">
        <v>1</v>
      </c>
      <c r="J194">
        <v>1</v>
      </c>
      <c r="K194" t="s">
        <v>944</v>
      </c>
      <c r="M194">
        <v>1</v>
      </c>
      <c r="O194" t="s">
        <v>593</v>
      </c>
      <c r="W194" t="s">
        <v>862</v>
      </c>
      <c r="X194" t="s">
        <v>850</v>
      </c>
      <c r="Y194">
        <v>14.4</v>
      </c>
      <c r="Z194" t="e">
        <v>#NAME?</v>
      </c>
      <c r="AM194" t="s">
        <v>309</v>
      </c>
    </row>
    <row r="195" spans="1:41" ht="96">
      <c r="A195" t="s">
        <v>1410</v>
      </c>
      <c r="B195" t="s">
        <v>793</v>
      </c>
      <c r="C195" s="234" t="s">
        <v>1437</v>
      </c>
      <c r="D195" t="s">
        <v>321</v>
      </c>
      <c r="E195">
        <v>2021</v>
      </c>
      <c r="F195">
        <v>0</v>
      </c>
      <c r="G195">
        <v>1</v>
      </c>
      <c r="H195">
        <v>0</v>
      </c>
      <c r="I195">
        <v>0</v>
      </c>
      <c r="J195">
        <v>1</v>
      </c>
      <c r="K195" t="s">
        <v>1446</v>
      </c>
      <c r="L195">
        <v>2030</v>
      </c>
      <c r="M195">
        <v>1</v>
      </c>
      <c r="O195" t="s">
        <v>1734</v>
      </c>
      <c r="P195" t="s">
        <v>1742</v>
      </c>
      <c r="Q195" t="s">
        <v>1449</v>
      </c>
      <c r="R195" t="s">
        <v>1743</v>
      </c>
      <c r="S195" t="s">
        <v>519</v>
      </c>
      <c r="T195">
        <v>0</v>
      </c>
      <c r="W195" t="s">
        <v>1253</v>
      </c>
      <c r="Y195">
        <v>12.4</v>
      </c>
      <c r="Z195" t="e">
        <v>#NAME?</v>
      </c>
    </row>
    <row r="196" spans="1:41" ht="208">
      <c r="A196" t="s">
        <v>1410</v>
      </c>
      <c r="B196" t="s">
        <v>793</v>
      </c>
      <c r="C196" s="234" t="s">
        <v>1437</v>
      </c>
      <c r="D196" t="s">
        <v>321</v>
      </c>
      <c r="E196">
        <v>2021</v>
      </c>
      <c r="F196">
        <v>0</v>
      </c>
      <c r="G196">
        <v>1</v>
      </c>
      <c r="H196">
        <v>0</v>
      </c>
      <c r="I196">
        <v>0</v>
      </c>
      <c r="J196">
        <v>1</v>
      </c>
      <c r="K196" t="s">
        <v>1458</v>
      </c>
      <c r="L196">
        <v>2030</v>
      </c>
      <c r="M196">
        <v>1</v>
      </c>
      <c r="N196" t="s">
        <v>1725</v>
      </c>
      <c r="O196" t="s">
        <v>602</v>
      </c>
      <c r="P196" t="s">
        <v>1726</v>
      </c>
      <c r="Q196" t="s">
        <v>1459</v>
      </c>
      <c r="R196" s="234" t="s">
        <v>1826</v>
      </c>
      <c r="S196" t="s">
        <v>303</v>
      </c>
      <c r="T196">
        <v>1</v>
      </c>
      <c r="W196" t="s">
        <v>606</v>
      </c>
      <c r="Y196">
        <v>11.6</v>
      </c>
      <c r="Z196" t="e">
        <v>#NAME?</v>
      </c>
      <c r="AA196" t="s">
        <v>197</v>
      </c>
      <c r="AB196" t="s">
        <v>1460</v>
      </c>
      <c r="AL196" t="s">
        <v>309</v>
      </c>
    </row>
    <row r="197" spans="1:41">
      <c r="A197" t="s">
        <v>1410</v>
      </c>
      <c r="B197" t="s">
        <v>793</v>
      </c>
      <c r="C197" t="s">
        <v>389</v>
      </c>
      <c r="D197" t="s">
        <v>101</v>
      </c>
      <c r="E197">
        <v>2022</v>
      </c>
      <c r="F197">
        <v>0</v>
      </c>
      <c r="G197">
        <v>2</v>
      </c>
      <c r="H197">
        <v>0</v>
      </c>
      <c r="I197">
        <v>1</v>
      </c>
      <c r="J197">
        <v>1</v>
      </c>
      <c r="K197" t="s">
        <v>1728</v>
      </c>
      <c r="L197">
        <v>2040</v>
      </c>
      <c r="M197">
        <v>1</v>
      </c>
      <c r="N197" t="s">
        <v>391</v>
      </c>
      <c r="O197" t="s">
        <v>392</v>
      </c>
      <c r="R197" t="s">
        <v>1729</v>
      </c>
      <c r="T197">
        <v>2</v>
      </c>
      <c r="W197" t="s">
        <v>606</v>
      </c>
      <c r="X197" t="s">
        <v>1413</v>
      </c>
      <c r="Y197">
        <v>6.3</v>
      </c>
      <c r="Z197" t="e">
        <v>#NAME?</v>
      </c>
      <c r="AO197" t="s">
        <v>309</v>
      </c>
    </row>
    <row r="198" spans="1:41">
      <c r="A198" t="s">
        <v>1410</v>
      </c>
      <c r="B198" t="s">
        <v>793</v>
      </c>
      <c r="C198" t="s">
        <v>794</v>
      </c>
      <c r="D198" t="s">
        <v>321</v>
      </c>
      <c r="E198">
        <v>2021</v>
      </c>
      <c r="F198">
        <v>0</v>
      </c>
      <c r="G198">
        <v>1</v>
      </c>
      <c r="H198">
        <v>0</v>
      </c>
      <c r="I198">
        <v>0</v>
      </c>
      <c r="J198">
        <v>1</v>
      </c>
      <c r="K198" t="s">
        <v>1463</v>
      </c>
      <c r="L198">
        <v>2050</v>
      </c>
      <c r="M198">
        <v>1</v>
      </c>
      <c r="O198" t="s">
        <v>796</v>
      </c>
      <c r="P198" t="s">
        <v>1730</v>
      </c>
      <c r="Q198" t="s">
        <v>1464</v>
      </c>
      <c r="R198" t="s">
        <v>1731</v>
      </c>
      <c r="S198" t="s">
        <v>519</v>
      </c>
      <c r="T198">
        <v>2</v>
      </c>
      <c r="W198" t="s">
        <v>923</v>
      </c>
      <c r="X198" t="s">
        <v>1253</v>
      </c>
      <c r="Y198">
        <v>15.3</v>
      </c>
      <c r="Z198" t="e">
        <v>#NAME?</v>
      </c>
      <c r="AA198" t="s">
        <v>190</v>
      </c>
      <c r="AB198" t="s">
        <v>1465</v>
      </c>
      <c r="AL198" t="s">
        <v>309</v>
      </c>
    </row>
    <row r="199" spans="1:41" ht="224">
      <c r="A199" t="s">
        <v>1410</v>
      </c>
      <c r="B199" t="s">
        <v>793</v>
      </c>
      <c r="C199" t="s">
        <v>794</v>
      </c>
      <c r="D199" t="s">
        <v>321</v>
      </c>
      <c r="E199">
        <v>2021</v>
      </c>
      <c r="F199">
        <v>0</v>
      </c>
      <c r="G199">
        <v>1</v>
      </c>
      <c r="H199">
        <v>0</v>
      </c>
      <c r="I199">
        <v>0</v>
      </c>
      <c r="J199">
        <v>1</v>
      </c>
      <c r="K199" t="s">
        <v>1732</v>
      </c>
      <c r="L199">
        <v>2030</v>
      </c>
      <c r="M199">
        <v>1</v>
      </c>
      <c r="N199" t="s">
        <v>1733</v>
      </c>
      <c r="O199" t="s">
        <v>1734</v>
      </c>
      <c r="P199" t="s">
        <v>1735</v>
      </c>
      <c r="Q199" t="s">
        <v>1262</v>
      </c>
      <c r="R199" s="234" t="s">
        <v>1827</v>
      </c>
      <c r="S199" t="s">
        <v>519</v>
      </c>
      <c r="T199">
        <v>2</v>
      </c>
      <c r="Y199">
        <v>12.4</v>
      </c>
      <c r="Z199" t="e">
        <v>#NAME?</v>
      </c>
    </row>
    <row r="200" spans="1:41" ht="96">
      <c r="A200" t="s">
        <v>1410</v>
      </c>
      <c r="B200" t="s">
        <v>793</v>
      </c>
      <c r="C200" s="234" t="s">
        <v>1437</v>
      </c>
      <c r="D200" t="s">
        <v>321</v>
      </c>
      <c r="E200">
        <v>2021</v>
      </c>
      <c r="F200">
        <v>0</v>
      </c>
      <c r="G200">
        <v>1</v>
      </c>
      <c r="H200">
        <v>0</v>
      </c>
      <c r="I200">
        <v>0</v>
      </c>
      <c r="J200">
        <v>1</v>
      </c>
      <c r="K200" t="s">
        <v>1454</v>
      </c>
      <c r="L200">
        <v>2030</v>
      </c>
      <c r="M200">
        <v>1</v>
      </c>
      <c r="N200" t="s">
        <v>1737</v>
      </c>
      <c r="O200" t="s">
        <v>1734</v>
      </c>
      <c r="P200" t="s">
        <v>1738</v>
      </c>
      <c r="Q200" t="s">
        <v>1455</v>
      </c>
      <c r="R200" t="s">
        <v>1828</v>
      </c>
      <c r="S200" t="s">
        <v>519</v>
      </c>
      <c r="T200">
        <v>2</v>
      </c>
      <c r="W200" t="s">
        <v>1253</v>
      </c>
      <c r="Y200">
        <v>11.1</v>
      </c>
      <c r="Z200" t="e">
        <v>#NAME?</v>
      </c>
      <c r="AA200" t="s">
        <v>195</v>
      </c>
      <c r="AB200" t="s">
        <v>1456</v>
      </c>
      <c r="AL200" t="s">
        <v>309</v>
      </c>
    </row>
    <row r="201" spans="1:41" ht="96">
      <c r="A201" t="s">
        <v>1410</v>
      </c>
      <c r="B201" t="s">
        <v>793</v>
      </c>
      <c r="C201" s="234" t="s">
        <v>1437</v>
      </c>
      <c r="D201" t="s">
        <v>321</v>
      </c>
      <c r="E201">
        <v>2021</v>
      </c>
      <c r="F201">
        <v>0</v>
      </c>
      <c r="G201">
        <v>1</v>
      </c>
      <c r="H201">
        <v>0</v>
      </c>
      <c r="I201">
        <v>0</v>
      </c>
      <c r="J201">
        <v>1</v>
      </c>
      <c r="K201" t="s">
        <v>1446</v>
      </c>
      <c r="L201">
        <v>2030</v>
      </c>
      <c r="M201">
        <v>1</v>
      </c>
      <c r="O201" t="s">
        <v>1734</v>
      </c>
      <c r="P201" t="s">
        <v>1744</v>
      </c>
      <c r="Q201" t="s">
        <v>1447</v>
      </c>
      <c r="R201" t="s">
        <v>1829</v>
      </c>
      <c r="S201" t="s">
        <v>519</v>
      </c>
      <c r="T201">
        <v>2</v>
      </c>
      <c r="W201" t="s">
        <v>1253</v>
      </c>
      <c r="X201" t="s">
        <v>1413</v>
      </c>
      <c r="Y201">
        <v>6.3</v>
      </c>
      <c r="Z201" t="e">
        <v>#NAME?</v>
      </c>
      <c r="AL201" t="s">
        <v>309</v>
      </c>
    </row>
    <row r="202" spans="1:41" ht="240">
      <c r="A202" t="s">
        <v>1410</v>
      </c>
      <c r="B202" t="s">
        <v>793</v>
      </c>
      <c r="C202" s="234" t="s">
        <v>1437</v>
      </c>
      <c r="D202" t="s">
        <v>321</v>
      </c>
      <c r="E202">
        <v>2021</v>
      </c>
      <c r="F202">
        <v>0</v>
      </c>
      <c r="G202">
        <v>1</v>
      </c>
      <c r="H202">
        <v>0</v>
      </c>
      <c r="I202">
        <v>0</v>
      </c>
      <c r="J202">
        <v>1</v>
      </c>
      <c r="K202" t="s">
        <v>1746</v>
      </c>
      <c r="L202">
        <v>2030</v>
      </c>
      <c r="M202">
        <v>1</v>
      </c>
      <c r="N202" t="s">
        <v>1733</v>
      </c>
      <c r="O202" t="s">
        <v>1734</v>
      </c>
      <c r="P202" t="s">
        <v>1747</v>
      </c>
      <c r="Q202" t="s">
        <v>1262</v>
      </c>
      <c r="R202" s="234" t="s">
        <v>1830</v>
      </c>
      <c r="S202" t="s">
        <v>519</v>
      </c>
      <c r="T202">
        <v>2</v>
      </c>
      <c r="Y202">
        <v>12.4</v>
      </c>
      <c r="Z202" t="e">
        <v>#NAME?</v>
      </c>
    </row>
    <row r="203" spans="1:41">
      <c r="A203" t="s">
        <v>1410</v>
      </c>
      <c r="B203" t="s">
        <v>599</v>
      </c>
      <c r="C203" t="s">
        <v>389</v>
      </c>
      <c r="D203" t="s">
        <v>101</v>
      </c>
      <c r="E203">
        <v>2022</v>
      </c>
      <c r="F203">
        <v>0</v>
      </c>
      <c r="G203">
        <v>2</v>
      </c>
      <c r="H203">
        <v>0</v>
      </c>
      <c r="I203">
        <v>1</v>
      </c>
      <c r="J203">
        <v>1</v>
      </c>
      <c r="K203" t="s">
        <v>1415</v>
      </c>
      <c r="L203">
        <v>2040</v>
      </c>
      <c r="M203">
        <v>1</v>
      </c>
      <c r="N203" t="s">
        <v>391</v>
      </c>
      <c r="O203" t="s">
        <v>392</v>
      </c>
      <c r="R203" t="s">
        <v>1831</v>
      </c>
      <c r="T203">
        <v>2</v>
      </c>
      <c r="U203" t="s">
        <v>331</v>
      </c>
      <c r="W203" t="s">
        <v>1413</v>
      </c>
      <c r="Y203">
        <v>6.3</v>
      </c>
      <c r="Z203" t="e">
        <v>#NAME?</v>
      </c>
    </row>
    <row r="204" spans="1:41">
      <c r="A204" t="s">
        <v>1410</v>
      </c>
      <c r="B204" t="s">
        <v>793</v>
      </c>
      <c r="C204" t="s">
        <v>389</v>
      </c>
      <c r="D204" t="s">
        <v>101</v>
      </c>
      <c r="E204">
        <v>2022</v>
      </c>
      <c r="F204">
        <v>0</v>
      </c>
      <c r="G204">
        <v>2</v>
      </c>
      <c r="H204">
        <v>0</v>
      </c>
      <c r="I204">
        <v>1</v>
      </c>
      <c r="J204">
        <v>1</v>
      </c>
      <c r="K204" t="s">
        <v>1750</v>
      </c>
      <c r="L204">
        <v>2040</v>
      </c>
      <c r="M204">
        <v>1</v>
      </c>
      <c r="N204" t="s">
        <v>391</v>
      </c>
      <c r="O204" t="s">
        <v>392</v>
      </c>
      <c r="R204" t="s">
        <v>1751</v>
      </c>
      <c r="T204">
        <v>3</v>
      </c>
      <c r="W204" t="s">
        <v>606</v>
      </c>
      <c r="X204" t="s">
        <v>1413</v>
      </c>
      <c r="Y204">
        <v>6.3</v>
      </c>
      <c r="Z204" t="e">
        <v>#NAME?</v>
      </c>
      <c r="AO204" t="s">
        <v>309</v>
      </c>
    </row>
    <row r="205" spans="1:41" ht="96">
      <c r="A205" t="s">
        <v>1410</v>
      </c>
      <c r="B205" t="s">
        <v>793</v>
      </c>
      <c r="C205" s="234" t="s">
        <v>1437</v>
      </c>
      <c r="D205" t="s">
        <v>321</v>
      </c>
      <c r="E205">
        <v>2021</v>
      </c>
      <c r="F205">
        <v>0</v>
      </c>
      <c r="G205">
        <v>1</v>
      </c>
      <c r="H205">
        <v>0</v>
      </c>
      <c r="I205">
        <v>0</v>
      </c>
      <c r="J205">
        <v>1</v>
      </c>
      <c r="K205" t="s">
        <v>1451</v>
      </c>
      <c r="L205">
        <v>2030</v>
      </c>
      <c r="M205">
        <v>1</v>
      </c>
      <c r="O205" t="s">
        <v>1734</v>
      </c>
      <c r="P205" t="s">
        <v>1740</v>
      </c>
      <c r="Q205" t="s">
        <v>1452</v>
      </c>
      <c r="R205" t="s">
        <v>1741</v>
      </c>
      <c r="S205" t="s">
        <v>519</v>
      </c>
      <c r="T205">
        <v>3</v>
      </c>
      <c r="W205" t="s">
        <v>1253</v>
      </c>
      <c r="X205" t="s">
        <v>862</v>
      </c>
      <c r="Y205">
        <v>12.4</v>
      </c>
      <c r="Z205" t="e">
        <v>#NAME?</v>
      </c>
      <c r="AL205" t="s">
        <v>309</v>
      </c>
    </row>
    <row r="206" spans="1:41" ht="96">
      <c r="A206" t="s">
        <v>1410</v>
      </c>
      <c r="B206" t="s">
        <v>793</v>
      </c>
      <c r="C206" s="234" t="s">
        <v>1437</v>
      </c>
      <c r="D206" t="s">
        <v>321</v>
      </c>
      <c r="E206">
        <v>2021</v>
      </c>
      <c r="F206">
        <v>0</v>
      </c>
      <c r="G206">
        <v>1</v>
      </c>
      <c r="H206">
        <v>0</v>
      </c>
      <c r="I206">
        <v>0</v>
      </c>
      <c r="J206">
        <v>1</v>
      </c>
      <c r="K206" t="s">
        <v>1442</v>
      </c>
      <c r="L206">
        <v>2030</v>
      </c>
      <c r="M206">
        <v>1</v>
      </c>
      <c r="O206" t="s">
        <v>1734</v>
      </c>
      <c r="P206" t="s">
        <v>1752</v>
      </c>
      <c r="Q206" t="s">
        <v>1443</v>
      </c>
      <c r="R206" t="s">
        <v>1832</v>
      </c>
      <c r="S206" t="s">
        <v>363</v>
      </c>
      <c r="T206">
        <v>3</v>
      </c>
      <c r="U206" t="s">
        <v>1754</v>
      </c>
      <c r="V206" t="s">
        <v>1755</v>
      </c>
      <c r="W206" t="s">
        <v>1253</v>
      </c>
      <c r="Y206">
        <v>3.9</v>
      </c>
      <c r="Z206" t="e">
        <v>#NAME?</v>
      </c>
      <c r="AA206" t="s">
        <v>190</v>
      </c>
      <c r="AB206" t="s">
        <v>1444</v>
      </c>
      <c r="AL206" t="s">
        <v>309</v>
      </c>
    </row>
    <row r="207" spans="1:41" ht="96">
      <c r="A207" t="s">
        <v>1410</v>
      </c>
      <c r="B207" t="s">
        <v>793</v>
      </c>
      <c r="C207" s="234" t="s">
        <v>1437</v>
      </c>
      <c r="D207" t="s">
        <v>321</v>
      </c>
      <c r="E207">
        <v>2021</v>
      </c>
      <c r="F207">
        <v>0</v>
      </c>
      <c r="G207">
        <v>1</v>
      </c>
      <c r="H207">
        <v>0</v>
      </c>
      <c r="I207">
        <v>0</v>
      </c>
      <c r="J207">
        <v>1</v>
      </c>
      <c r="K207" t="s">
        <v>1756</v>
      </c>
      <c r="L207">
        <v>2030</v>
      </c>
      <c r="M207">
        <v>1</v>
      </c>
      <c r="N207" t="s">
        <v>1757</v>
      </c>
      <c r="O207" t="s">
        <v>1734</v>
      </c>
      <c r="P207" t="s">
        <v>1758</v>
      </c>
      <c r="Q207" t="s">
        <v>1262</v>
      </c>
      <c r="R207" t="s">
        <v>1833</v>
      </c>
      <c r="S207" t="s">
        <v>440</v>
      </c>
      <c r="T207">
        <v>3</v>
      </c>
      <c r="W207" t="s">
        <v>923</v>
      </c>
      <c r="X207" t="s">
        <v>1253</v>
      </c>
      <c r="Y207">
        <v>12.4</v>
      </c>
      <c r="Z207" t="e">
        <v>#NAME?</v>
      </c>
      <c r="AL207" t="s">
        <v>309</v>
      </c>
    </row>
    <row r="208" spans="1:41" ht="409.6">
      <c r="A208" t="s">
        <v>1410</v>
      </c>
      <c r="B208" t="s">
        <v>599</v>
      </c>
      <c r="C208" t="s">
        <v>389</v>
      </c>
      <c r="D208" t="s">
        <v>101</v>
      </c>
      <c r="E208">
        <v>2022</v>
      </c>
      <c r="F208">
        <v>0</v>
      </c>
      <c r="G208">
        <v>2</v>
      </c>
      <c r="H208">
        <v>0</v>
      </c>
      <c r="I208">
        <v>1</v>
      </c>
      <c r="J208">
        <v>1</v>
      </c>
      <c r="K208" t="s">
        <v>1417</v>
      </c>
      <c r="L208">
        <v>2040</v>
      </c>
      <c r="M208">
        <v>1</v>
      </c>
      <c r="N208" s="234" t="s">
        <v>1760</v>
      </c>
      <c r="O208" t="s">
        <v>392</v>
      </c>
      <c r="P208" t="s">
        <v>1419</v>
      </c>
      <c r="R208" s="234" t="s">
        <v>1834</v>
      </c>
      <c r="T208">
        <v>3</v>
      </c>
      <c r="U208" t="s">
        <v>331</v>
      </c>
      <c r="W208" t="s">
        <v>1413</v>
      </c>
      <c r="X208" t="s">
        <v>1418</v>
      </c>
      <c r="Y208">
        <v>6.2</v>
      </c>
      <c r="Z208" t="e">
        <v>#NAME?</v>
      </c>
      <c r="AA208" t="s">
        <v>821</v>
      </c>
      <c r="AB208" t="s">
        <v>1419</v>
      </c>
    </row>
    <row r="209" spans="1:41">
      <c r="A209" t="s">
        <v>1410</v>
      </c>
      <c r="B209" t="s">
        <v>599</v>
      </c>
      <c r="C209" t="s">
        <v>389</v>
      </c>
      <c r="D209" t="s">
        <v>101</v>
      </c>
      <c r="E209">
        <v>2022</v>
      </c>
      <c r="F209">
        <v>0</v>
      </c>
      <c r="G209">
        <v>2</v>
      </c>
      <c r="H209">
        <v>0</v>
      </c>
      <c r="I209">
        <v>1</v>
      </c>
      <c r="J209">
        <v>1</v>
      </c>
      <c r="K209" t="s">
        <v>1412</v>
      </c>
      <c r="L209">
        <v>2040</v>
      </c>
      <c r="M209">
        <v>1</v>
      </c>
      <c r="N209" t="s">
        <v>391</v>
      </c>
      <c r="O209" t="s">
        <v>392</v>
      </c>
      <c r="R209" t="s">
        <v>1835</v>
      </c>
      <c r="S209" t="s">
        <v>1004</v>
      </c>
      <c r="T209">
        <v>3</v>
      </c>
      <c r="U209" t="s">
        <v>331</v>
      </c>
      <c r="W209" t="s">
        <v>606</v>
      </c>
      <c r="X209" t="s">
        <v>1413</v>
      </c>
      <c r="Y209">
        <v>6.3</v>
      </c>
      <c r="Z209" t="e">
        <v>#NAME?</v>
      </c>
      <c r="AO209" t="s">
        <v>309</v>
      </c>
    </row>
    <row r="210" spans="1:41">
      <c r="A210" t="s">
        <v>1410</v>
      </c>
      <c r="B210" t="s">
        <v>1426</v>
      </c>
      <c r="C210" t="s">
        <v>1763</v>
      </c>
      <c r="D210" t="s">
        <v>298</v>
      </c>
      <c r="E210">
        <v>2019</v>
      </c>
      <c r="F210">
        <v>1</v>
      </c>
      <c r="G210">
        <v>3</v>
      </c>
      <c r="H210">
        <v>1</v>
      </c>
      <c r="J210">
        <v>1</v>
      </c>
      <c r="K210" t="s">
        <v>1764</v>
      </c>
      <c r="L210">
        <v>2025</v>
      </c>
      <c r="M210">
        <v>1</v>
      </c>
      <c r="O210" t="s">
        <v>1734</v>
      </c>
      <c r="W210" t="s">
        <v>1253</v>
      </c>
      <c r="X210" t="s">
        <v>1265</v>
      </c>
      <c r="Y210">
        <v>12.4</v>
      </c>
      <c r="Z210" t="e">
        <v>#NAME?</v>
      </c>
      <c r="AL210" t="s">
        <v>309</v>
      </c>
    </row>
    <row r="211" spans="1:41">
      <c r="A211" t="s">
        <v>1410</v>
      </c>
      <c r="C211" t="s">
        <v>1420</v>
      </c>
      <c r="D211" t="s">
        <v>101</v>
      </c>
      <c r="E211">
        <v>2022</v>
      </c>
      <c r="F211">
        <v>0</v>
      </c>
      <c r="G211">
        <v>2</v>
      </c>
      <c r="H211">
        <v>0</v>
      </c>
      <c r="I211">
        <v>1</v>
      </c>
      <c r="J211">
        <v>1</v>
      </c>
      <c r="K211" t="s">
        <v>1836</v>
      </c>
      <c r="M211">
        <v>1</v>
      </c>
      <c r="Z211" t="e">
        <v>#NAME?</v>
      </c>
    </row>
    <row r="212" spans="1:41">
      <c r="A212" t="s">
        <v>1410</v>
      </c>
      <c r="C212" t="s">
        <v>1420</v>
      </c>
      <c r="D212" t="s">
        <v>102</v>
      </c>
      <c r="E212">
        <v>2020</v>
      </c>
      <c r="F212">
        <v>1</v>
      </c>
      <c r="G212">
        <v>3</v>
      </c>
      <c r="H212">
        <v>1</v>
      </c>
      <c r="J212">
        <v>1</v>
      </c>
      <c r="K212" t="s">
        <v>1422</v>
      </c>
      <c r="M212">
        <v>1</v>
      </c>
      <c r="Z212" t="e">
        <v>#NAME?</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J25"/>
  <sheetViews>
    <sheetView workbookViewId="0"/>
  </sheetViews>
  <sheetFormatPr baseColWidth="10" defaultColWidth="8.83203125" defaultRowHeight="15"/>
  <cols>
    <col min="1" max="1" width="84.6640625" bestFit="1" customWidth="1"/>
    <col min="2" max="3" width="255.66406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255.6640625" bestFit="1" customWidth="1"/>
    <col min="15" max="15" width="51.5" bestFit="1" customWidth="1"/>
    <col min="16" max="16" width="46" bestFit="1" customWidth="1"/>
    <col min="17" max="17" width="89.33203125" bestFit="1" customWidth="1"/>
    <col min="18" max="18" width="255.6640625" bestFit="1" customWidth="1"/>
    <col min="19" max="19" width="109.33203125" bestFit="1" customWidth="1"/>
    <col min="20" max="20" width="9.33203125" bestFit="1" customWidth="1"/>
    <col min="21" max="21" width="76.33203125" bestFit="1" customWidth="1"/>
    <col min="22" max="22" width="119.1640625" bestFit="1" customWidth="1"/>
    <col min="23" max="23" width="21.33203125" bestFit="1" customWidth="1"/>
    <col min="24" max="24" width="21.5" bestFit="1" customWidth="1"/>
    <col min="25" max="25" width="33.1640625" bestFit="1" customWidth="1"/>
    <col min="26" max="26" width="11.5" bestFit="1" customWidth="1"/>
    <col min="27" max="27" width="43" bestFit="1" customWidth="1"/>
    <col min="28" max="28" width="98.5" bestFit="1" customWidth="1"/>
    <col min="29" max="29" width="39" bestFit="1" customWidth="1"/>
    <col min="30" max="30" width="38.5" bestFit="1" customWidth="1"/>
  </cols>
  <sheetData>
    <row r="1" spans="1:62" ht="32">
      <c r="A1" s="235" t="s">
        <v>1837</v>
      </c>
    </row>
    <row r="3" spans="1:62">
      <c r="A3" t="s">
        <v>234</v>
      </c>
      <c r="B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295</v>
      </c>
      <c r="B4" t="s">
        <v>296</v>
      </c>
      <c r="C4" t="s">
        <v>297</v>
      </c>
      <c r="D4" t="s">
        <v>298</v>
      </c>
      <c r="E4">
        <v>2021</v>
      </c>
      <c r="F4">
        <v>1</v>
      </c>
      <c r="G4">
        <v>3</v>
      </c>
      <c r="H4">
        <v>1</v>
      </c>
      <c r="J4">
        <v>1</v>
      </c>
      <c r="K4" t="s">
        <v>299</v>
      </c>
      <c r="L4">
        <v>2050</v>
      </c>
      <c r="M4">
        <v>1</v>
      </c>
      <c r="O4" t="s">
        <v>300</v>
      </c>
      <c r="P4" t="s">
        <v>301</v>
      </c>
      <c r="Q4" t="s">
        <v>302</v>
      </c>
      <c r="S4" t="s">
        <v>303</v>
      </c>
      <c r="T4">
        <v>2</v>
      </c>
      <c r="U4" t="s">
        <v>304</v>
      </c>
      <c r="V4" t="s">
        <v>305</v>
      </c>
      <c r="W4" t="s">
        <v>306</v>
      </c>
      <c r="Y4">
        <v>13.2</v>
      </c>
      <c r="Z4" t="s">
        <v>307</v>
      </c>
      <c r="AA4" t="s">
        <v>190</v>
      </c>
      <c r="AB4" t="s">
        <v>308</v>
      </c>
      <c r="AK4" t="s">
        <v>309</v>
      </c>
      <c r="BA4" t="s">
        <v>310</v>
      </c>
      <c r="BB4" t="s">
        <v>310</v>
      </c>
      <c r="BC4" t="s">
        <v>310</v>
      </c>
      <c r="BI4" t="s">
        <v>310</v>
      </c>
    </row>
    <row r="5" spans="1:62" ht="48">
      <c r="A5" t="s">
        <v>295</v>
      </c>
      <c r="B5" t="s">
        <v>296</v>
      </c>
      <c r="C5" t="s">
        <v>297</v>
      </c>
      <c r="D5" t="s">
        <v>298</v>
      </c>
      <c r="E5">
        <v>2021</v>
      </c>
      <c r="F5">
        <v>1</v>
      </c>
      <c r="G5">
        <v>3</v>
      </c>
      <c r="H5">
        <v>1</v>
      </c>
      <c r="J5">
        <v>1</v>
      </c>
      <c r="K5" t="s">
        <v>311</v>
      </c>
      <c r="L5">
        <v>2030</v>
      </c>
      <c r="M5">
        <v>1</v>
      </c>
      <c r="O5" t="s">
        <v>300</v>
      </c>
      <c r="P5" t="s">
        <v>312</v>
      </c>
      <c r="Q5" t="s">
        <v>313</v>
      </c>
      <c r="R5" s="234" t="s">
        <v>314</v>
      </c>
      <c r="S5" t="s">
        <v>303</v>
      </c>
      <c r="T5">
        <v>2</v>
      </c>
      <c r="U5" t="s">
        <v>304</v>
      </c>
      <c r="V5" t="s">
        <v>305</v>
      </c>
      <c r="W5" t="s">
        <v>306</v>
      </c>
      <c r="X5" t="s">
        <v>315</v>
      </c>
      <c r="Y5">
        <v>13.2</v>
      </c>
      <c r="Z5" t="s">
        <v>307</v>
      </c>
      <c r="AA5" t="s">
        <v>190</v>
      </c>
      <c r="AB5" t="s">
        <v>308</v>
      </c>
      <c r="AK5" t="s">
        <v>309</v>
      </c>
      <c r="BA5" t="s">
        <v>310</v>
      </c>
      <c r="BB5" t="s">
        <v>310</v>
      </c>
      <c r="BC5" t="s">
        <v>310</v>
      </c>
      <c r="BI5" t="s">
        <v>310</v>
      </c>
    </row>
    <row r="6" spans="1:62">
      <c r="A6" t="s">
        <v>295</v>
      </c>
      <c r="C6" t="s">
        <v>316</v>
      </c>
      <c r="D6" t="s">
        <v>110</v>
      </c>
      <c r="E6">
        <v>2022</v>
      </c>
      <c r="F6">
        <v>0</v>
      </c>
      <c r="G6">
        <v>2</v>
      </c>
      <c r="H6">
        <v>0</v>
      </c>
      <c r="I6">
        <v>1</v>
      </c>
      <c r="J6">
        <v>1</v>
      </c>
      <c r="K6" t="s">
        <v>317</v>
      </c>
      <c r="L6">
        <v>2030</v>
      </c>
      <c r="M6">
        <v>1</v>
      </c>
      <c r="O6" t="s">
        <v>300</v>
      </c>
      <c r="R6" t="s">
        <v>318</v>
      </c>
      <c r="T6">
        <v>2</v>
      </c>
      <c r="W6" t="s">
        <v>315</v>
      </c>
      <c r="Y6">
        <v>13.2</v>
      </c>
      <c r="Z6" t="s">
        <v>307</v>
      </c>
      <c r="AA6" t="s">
        <v>190</v>
      </c>
      <c r="AB6" t="s">
        <v>319</v>
      </c>
      <c r="AK6" t="s">
        <v>310</v>
      </c>
      <c r="AL6" t="s">
        <v>309</v>
      </c>
    </row>
    <row r="7" spans="1:62">
      <c r="A7" t="s">
        <v>295</v>
      </c>
      <c r="C7" t="s">
        <v>320</v>
      </c>
      <c r="D7" t="s">
        <v>321</v>
      </c>
      <c r="E7">
        <v>2020</v>
      </c>
      <c r="F7">
        <v>0</v>
      </c>
      <c r="G7">
        <v>1</v>
      </c>
      <c r="H7">
        <v>0</v>
      </c>
      <c r="I7">
        <v>0</v>
      </c>
      <c r="J7">
        <v>1</v>
      </c>
      <c r="K7" t="s">
        <v>1838</v>
      </c>
      <c r="L7">
        <v>2030</v>
      </c>
      <c r="M7">
        <v>1</v>
      </c>
      <c r="N7" t="s">
        <v>1839</v>
      </c>
      <c r="O7" t="s">
        <v>300</v>
      </c>
      <c r="W7" t="s">
        <v>315</v>
      </c>
      <c r="Y7">
        <v>13.2</v>
      </c>
      <c r="Z7" t="s">
        <v>307</v>
      </c>
      <c r="AA7" t="s">
        <v>190</v>
      </c>
      <c r="AB7" t="s">
        <v>319</v>
      </c>
      <c r="AK7" t="s">
        <v>310</v>
      </c>
      <c r="AL7" t="s">
        <v>309</v>
      </c>
    </row>
    <row r="8" spans="1:62">
      <c r="A8" t="s">
        <v>295</v>
      </c>
      <c r="C8" t="s">
        <v>324</v>
      </c>
      <c r="D8" t="s">
        <v>321</v>
      </c>
      <c r="E8">
        <v>2020</v>
      </c>
      <c r="F8">
        <v>0</v>
      </c>
      <c r="G8">
        <v>1</v>
      </c>
      <c r="H8">
        <v>0</v>
      </c>
      <c r="I8">
        <v>0</v>
      </c>
      <c r="J8">
        <v>1</v>
      </c>
      <c r="K8" t="s">
        <v>325</v>
      </c>
      <c r="L8">
        <v>2030</v>
      </c>
      <c r="M8">
        <v>1</v>
      </c>
      <c r="O8" t="s">
        <v>326</v>
      </c>
      <c r="P8" t="s">
        <v>327</v>
      </c>
      <c r="Q8" t="s">
        <v>328</v>
      </c>
      <c r="R8" t="s">
        <v>329</v>
      </c>
      <c r="S8" t="s">
        <v>330</v>
      </c>
      <c r="T8">
        <v>2</v>
      </c>
      <c r="U8" t="s">
        <v>331</v>
      </c>
      <c r="W8" t="s">
        <v>332</v>
      </c>
      <c r="X8" t="s">
        <v>315</v>
      </c>
      <c r="Y8">
        <v>13.2</v>
      </c>
      <c r="Z8" t="s">
        <v>307</v>
      </c>
      <c r="AA8" t="s">
        <v>197</v>
      </c>
      <c r="AB8" t="s">
        <v>333</v>
      </c>
      <c r="AE8" t="s">
        <v>310</v>
      </c>
      <c r="AJ8" t="s">
        <v>309</v>
      </c>
    </row>
    <row r="9" spans="1:62">
      <c r="A9" t="s">
        <v>295</v>
      </c>
      <c r="B9" t="s">
        <v>334</v>
      </c>
      <c r="C9" t="s">
        <v>335</v>
      </c>
      <c r="D9" t="s">
        <v>298</v>
      </c>
      <c r="E9">
        <v>2023</v>
      </c>
      <c r="F9">
        <v>1</v>
      </c>
      <c r="G9">
        <v>3</v>
      </c>
      <c r="H9">
        <v>1</v>
      </c>
      <c r="J9">
        <v>1</v>
      </c>
      <c r="K9" t="s">
        <v>336</v>
      </c>
      <c r="L9">
        <v>2030</v>
      </c>
      <c r="M9">
        <v>1</v>
      </c>
      <c r="O9" t="s">
        <v>337</v>
      </c>
      <c r="P9" t="s">
        <v>338</v>
      </c>
      <c r="Q9" t="s">
        <v>339</v>
      </c>
      <c r="R9" t="s">
        <v>340</v>
      </c>
      <c r="S9" t="s">
        <v>341</v>
      </c>
      <c r="T9">
        <v>2</v>
      </c>
      <c r="U9" t="s">
        <v>342</v>
      </c>
      <c r="V9" t="s">
        <v>343</v>
      </c>
      <c r="W9" t="s">
        <v>344</v>
      </c>
      <c r="X9" t="s">
        <v>345</v>
      </c>
      <c r="Y9">
        <v>13.2</v>
      </c>
      <c r="Z9" t="s">
        <v>307</v>
      </c>
      <c r="AA9" t="s">
        <v>189</v>
      </c>
      <c r="AB9" t="s">
        <v>346</v>
      </c>
      <c r="AK9" t="s">
        <v>309</v>
      </c>
    </row>
    <row r="10" spans="1:62" ht="48">
      <c r="A10" t="s">
        <v>295</v>
      </c>
      <c r="B10" t="s">
        <v>334</v>
      </c>
      <c r="C10" t="s">
        <v>335</v>
      </c>
      <c r="D10" t="s">
        <v>298</v>
      </c>
      <c r="E10">
        <v>2023</v>
      </c>
      <c r="F10">
        <v>1</v>
      </c>
      <c r="G10">
        <v>3</v>
      </c>
      <c r="H10">
        <v>1</v>
      </c>
      <c r="J10">
        <v>1</v>
      </c>
      <c r="K10" t="s">
        <v>347</v>
      </c>
      <c r="L10">
        <v>2025</v>
      </c>
      <c r="M10">
        <v>1</v>
      </c>
      <c r="O10" t="s">
        <v>337</v>
      </c>
      <c r="P10" t="s">
        <v>338</v>
      </c>
      <c r="Q10" t="s">
        <v>348</v>
      </c>
      <c r="R10" s="234" t="s">
        <v>349</v>
      </c>
      <c r="S10" t="s">
        <v>350</v>
      </c>
      <c r="T10">
        <v>2</v>
      </c>
      <c r="U10" t="s">
        <v>342</v>
      </c>
      <c r="V10" t="s">
        <v>343</v>
      </c>
      <c r="W10" t="s">
        <v>344</v>
      </c>
      <c r="X10" t="s">
        <v>345</v>
      </c>
      <c r="Y10">
        <v>13.2</v>
      </c>
      <c r="Z10" t="s">
        <v>307</v>
      </c>
      <c r="AA10" t="s">
        <v>189</v>
      </c>
      <c r="AB10" t="s">
        <v>346</v>
      </c>
      <c r="AK10" t="s">
        <v>309</v>
      </c>
    </row>
    <row r="11" spans="1:62">
      <c r="A11" t="s">
        <v>295</v>
      </c>
      <c r="B11" t="s">
        <v>1109</v>
      </c>
      <c r="C11" t="s">
        <v>405</v>
      </c>
      <c r="D11" t="s">
        <v>321</v>
      </c>
      <c r="E11">
        <v>2022</v>
      </c>
      <c r="F11">
        <v>0</v>
      </c>
      <c r="G11">
        <v>1</v>
      </c>
      <c r="H11">
        <v>0</v>
      </c>
      <c r="I11">
        <v>0</v>
      </c>
      <c r="J11">
        <v>1</v>
      </c>
      <c r="K11" t="s">
        <v>437</v>
      </c>
      <c r="L11">
        <v>2030</v>
      </c>
      <c r="M11">
        <v>1</v>
      </c>
      <c r="N11" t="s">
        <v>528</v>
      </c>
      <c r="O11" t="s">
        <v>407</v>
      </c>
      <c r="R11" t="s">
        <v>439</v>
      </c>
      <c r="S11" t="s">
        <v>440</v>
      </c>
      <c r="T11">
        <v>3</v>
      </c>
      <c r="U11" t="s">
        <v>331</v>
      </c>
      <c r="W11" t="s">
        <v>400</v>
      </c>
      <c r="X11" t="s">
        <v>401</v>
      </c>
      <c r="Y11">
        <v>9.4</v>
      </c>
      <c r="Z11" t="s">
        <v>402</v>
      </c>
      <c r="AA11" t="s">
        <v>216</v>
      </c>
      <c r="AB11" t="s">
        <v>441</v>
      </c>
      <c r="AE11" t="s">
        <v>310</v>
      </c>
      <c r="AF11" t="s">
        <v>309</v>
      </c>
    </row>
    <row r="12" spans="1:62">
      <c r="A12" t="s">
        <v>295</v>
      </c>
      <c r="B12" t="s">
        <v>1109</v>
      </c>
      <c r="C12" t="s">
        <v>405</v>
      </c>
      <c r="D12" t="s">
        <v>321</v>
      </c>
      <c r="E12">
        <v>2022</v>
      </c>
      <c r="F12">
        <v>0</v>
      </c>
      <c r="G12">
        <v>1</v>
      </c>
      <c r="H12">
        <v>0</v>
      </c>
      <c r="I12">
        <v>0</v>
      </c>
      <c r="J12">
        <v>1</v>
      </c>
      <c r="K12" t="s">
        <v>442</v>
      </c>
      <c r="L12">
        <v>2030</v>
      </c>
      <c r="M12">
        <v>1</v>
      </c>
      <c r="N12" t="s">
        <v>1840</v>
      </c>
      <c r="O12" t="s">
        <v>407</v>
      </c>
      <c r="R12" t="s">
        <v>444</v>
      </c>
      <c r="S12" t="s">
        <v>445</v>
      </c>
      <c r="T12">
        <v>0</v>
      </c>
      <c r="U12" t="s">
        <v>331</v>
      </c>
      <c r="W12" t="s">
        <v>400</v>
      </c>
      <c r="Y12">
        <v>9.1</v>
      </c>
      <c r="Z12" t="s">
        <v>402</v>
      </c>
      <c r="AA12" t="s">
        <v>216</v>
      </c>
      <c r="AB12" t="s">
        <v>441</v>
      </c>
      <c r="AE12" t="s">
        <v>310</v>
      </c>
      <c r="AF12" t="s">
        <v>309</v>
      </c>
    </row>
    <row r="13" spans="1:62">
      <c r="A13" t="s">
        <v>295</v>
      </c>
      <c r="B13" t="s">
        <v>364</v>
      </c>
      <c r="C13" t="s">
        <v>365</v>
      </c>
      <c r="D13" t="s">
        <v>321</v>
      </c>
      <c r="E13">
        <v>2021</v>
      </c>
      <c r="F13">
        <v>0</v>
      </c>
      <c r="G13">
        <v>0</v>
      </c>
      <c r="H13">
        <v>0</v>
      </c>
      <c r="I13">
        <v>0</v>
      </c>
      <c r="J13">
        <v>1</v>
      </c>
      <c r="K13" t="s">
        <v>366</v>
      </c>
      <c r="L13">
        <v>2050</v>
      </c>
      <c r="M13">
        <v>0</v>
      </c>
      <c r="O13" t="s">
        <v>367</v>
      </c>
      <c r="R13" t="s">
        <v>368</v>
      </c>
      <c r="W13" t="s">
        <v>369</v>
      </c>
      <c r="Y13">
        <v>13.1</v>
      </c>
      <c r="Z13" t="s">
        <v>307</v>
      </c>
      <c r="AB13" t="s">
        <v>370</v>
      </c>
      <c r="AK13" t="s">
        <v>309</v>
      </c>
    </row>
    <row r="14" spans="1:62" ht="48">
      <c r="A14" t="s">
        <v>295</v>
      </c>
      <c r="B14" t="s">
        <v>334</v>
      </c>
      <c r="C14" t="s">
        <v>335</v>
      </c>
      <c r="D14" t="s">
        <v>298</v>
      </c>
      <c r="E14">
        <v>2023</v>
      </c>
      <c r="F14">
        <v>1</v>
      </c>
      <c r="G14">
        <v>3</v>
      </c>
      <c r="H14">
        <v>1</v>
      </c>
      <c r="J14">
        <v>1</v>
      </c>
      <c r="K14" t="s">
        <v>351</v>
      </c>
      <c r="L14">
        <v>2030</v>
      </c>
      <c r="M14">
        <v>1</v>
      </c>
      <c r="N14" t="s">
        <v>352</v>
      </c>
      <c r="O14" t="s">
        <v>337</v>
      </c>
      <c r="P14" t="s">
        <v>353</v>
      </c>
      <c r="Q14" t="s">
        <v>354</v>
      </c>
      <c r="R14" t="s">
        <v>355</v>
      </c>
      <c r="S14" t="s">
        <v>356</v>
      </c>
      <c r="T14">
        <v>1</v>
      </c>
      <c r="U14" t="s">
        <v>342</v>
      </c>
      <c r="V14" s="234" t="s">
        <v>357</v>
      </c>
      <c r="W14" t="s">
        <v>344</v>
      </c>
      <c r="X14" t="s">
        <v>345</v>
      </c>
      <c r="Y14">
        <v>13.2</v>
      </c>
      <c r="Z14" t="s">
        <v>307</v>
      </c>
      <c r="AA14" t="s">
        <v>201</v>
      </c>
      <c r="AB14" t="s">
        <v>346</v>
      </c>
      <c r="AK14" t="s">
        <v>309</v>
      </c>
    </row>
    <row r="15" spans="1:62">
      <c r="A15" t="s">
        <v>295</v>
      </c>
      <c r="B15" t="s">
        <v>334</v>
      </c>
      <c r="C15" t="s">
        <v>396</v>
      </c>
      <c r="D15" t="s">
        <v>102</v>
      </c>
      <c r="E15">
        <v>2023</v>
      </c>
      <c r="F15">
        <v>1</v>
      </c>
      <c r="G15">
        <v>3</v>
      </c>
      <c r="H15">
        <v>1</v>
      </c>
      <c r="J15">
        <v>1</v>
      </c>
      <c r="K15" t="s">
        <v>1123</v>
      </c>
      <c r="L15">
        <v>2030</v>
      </c>
      <c r="M15">
        <v>1</v>
      </c>
      <c r="O15" t="s">
        <v>1541</v>
      </c>
      <c r="P15" t="s">
        <v>1645</v>
      </c>
      <c r="Q15" t="s">
        <v>1124</v>
      </c>
      <c r="R15" t="s">
        <v>1841</v>
      </c>
      <c r="S15" t="s">
        <v>394</v>
      </c>
      <c r="T15">
        <v>3</v>
      </c>
      <c r="Y15">
        <v>7.2</v>
      </c>
      <c r="Z15" t="s">
        <v>388</v>
      </c>
    </row>
    <row r="16" spans="1:62">
      <c r="A16" t="s">
        <v>295</v>
      </c>
      <c r="B16" t="s">
        <v>334</v>
      </c>
      <c r="C16" t="s">
        <v>396</v>
      </c>
      <c r="D16" t="s">
        <v>102</v>
      </c>
      <c r="E16">
        <v>2023</v>
      </c>
      <c r="F16">
        <v>1</v>
      </c>
      <c r="G16">
        <v>3</v>
      </c>
      <c r="H16">
        <v>1</v>
      </c>
      <c r="J16">
        <v>1</v>
      </c>
      <c r="K16" t="s">
        <v>1842</v>
      </c>
      <c r="L16">
        <v>2030</v>
      </c>
      <c r="M16">
        <v>1</v>
      </c>
      <c r="O16" t="s">
        <v>1541</v>
      </c>
      <c r="P16" t="s">
        <v>385</v>
      </c>
      <c r="Q16" t="s">
        <v>386</v>
      </c>
      <c r="R16" t="s">
        <v>387</v>
      </c>
      <c r="S16" t="s">
        <v>330</v>
      </c>
      <c r="T16">
        <v>2</v>
      </c>
      <c r="Y16">
        <v>7.2</v>
      </c>
      <c r="Z16" t="s">
        <v>388</v>
      </c>
    </row>
    <row r="17" spans="1:42">
      <c r="A17" t="s">
        <v>295</v>
      </c>
      <c r="B17" t="s">
        <v>334</v>
      </c>
      <c r="C17" t="s">
        <v>396</v>
      </c>
      <c r="D17" t="s">
        <v>102</v>
      </c>
      <c r="E17">
        <v>2023</v>
      </c>
      <c r="F17">
        <v>1</v>
      </c>
      <c r="G17">
        <v>3</v>
      </c>
      <c r="H17">
        <v>1</v>
      </c>
      <c r="J17">
        <v>1</v>
      </c>
      <c r="K17" t="s">
        <v>398</v>
      </c>
      <c r="L17">
        <v>2030</v>
      </c>
      <c r="M17">
        <v>1</v>
      </c>
      <c r="O17" t="s">
        <v>407</v>
      </c>
      <c r="R17" t="s">
        <v>408</v>
      </c>
      <c r="S17" t="s">
        <v>473</v>
      </c>
      <c r="T17">
        <v>1</v>
      </c>
      <c r="Y17">
        <v>7.2</v>
      </c>
      <c r="Z17" t="s">
        <v>388</v>
      </c>
    </row>
    <row r="18" spans="1:42">
      <c r="A18" t="s">
        <v>295</v>
      </c>
      <c r="B18" t="s">
        <v>334</v>
      </c>
      <c r="C18" t="s">
        <v>396</v>
      </c>
      <c r="D18" t="s">
        <v>102</v>
      </c>
      <c r="E18">
        <v>2023</v>
      </c>
      <c r="F18">
        <v>1</v>
      </c>
      <c r="G18">
        <v>3</v>
      </c>
      <c r="H18">
        <v>1</v>
      </c>
      <c r="J18">
        <v>1</v>
      </c>
      <c r="K18" t="s">
        <v>474</v>
      </c>
      <c r="L18">
        <v>2030</v>
      </c>
      <c r="M18">
        <v>1</v>
      </c>
      <c r="O18" t="s">
        <v>407</v>
      </c>
      <c r="R18" t="s">
        <v>408</v>
      </c>
      <c r="S18" t="s">
        <v>473</v>
      </c>
      <c r="T18">
        <v>1</v>
      </c>
      <c r="W18" t="s">
        <v>416</v>
      </c>
      <c r="Y18">
        <v>9.1</v>
      </c>
      <c r="Z18" t="s">
        <v>402</v>
      </c>
      <c r="AE18" t="s">
        <v>309</v>
      </c>
    </row>
    <row r="19" spans="1:42" ht="32">
      <c r="A19" t="s">
        <v>295</v>
      </c>
      <c r="B19" t="s">
        <v>334</v>
      </c>
      <c r="C19" t="s">
        <v>358</v>
      </c>
      <c r="D19" t="s">
        <v>298</v>
      </c>
      <c r="E19">
        <v>2023</v>
      </c>
      <c r="F19">
        <v>1</v>
      </c>
      <c r="G19">
        <v>3</v>
      </c>
      <c r="H19">
        <v>1</v>
      </c>
      <c r="J19">
        <v>1</v>
      </c>
      <c r="K19" t="s">
        <v>359</v>
      </c>
      <c r="L19">
        <v>2030</v>
      </c>
      <c r="M19">
        <v>1</v>
      </c>
      <c r="O19" t="s">
        <v>300</v>
      </c>
      <c r="P19" t="s">
        <v>360</v>
      </c>
      <c r="Q19" t="s">
        <v>361</v>
      </c>
      <c r="R19" s="234" t="s">
        <v>362</v>
      </c>
      <c r="S19" t="s">
        <v>363</v>
      </c>
      <c r="T19">
        <v>3</v>
      </c>
      <c r="W19" t="s">
        <v>306</v>
      </c>
      <c r="Y19">
        <v>13.2</v>
      </c>
      <c r="Z19" t="s">
        <v>307</v>
      </c>
      <c r="AK19" t="s">
        <v>309</v>
      </c>
    </row>
    <row r="20" spans="1:42" ht="64">
      <c r="A20" t="s">
        <v>295</v>
      </c>
      <c r="B20" t="s">
        <v>334</v>
      </c>
      <c r="C20" t="s">
        <v>396</v>
      </c>
      <c r="D20" t="s">
        <v>102</v>
      </c>
      <c r="E20">
        <v>2023</v>
      </c>
      <c r="F20">
        <v>1</v>
      </c>
      <c r="G20">
        <v>3</v>
      </c>
      <c r="H20">
        <v>1</v>
      </c>
      <c r="J20">
        <v>1</v>
      </c>
      <c r="K20" s="234" t="s">
        <v>480</v>
      </c>
      <c r="M20">
        <v>1</v>
      </c>
      <c r="O20" t="s">
        <v>407</v>
      </c>
      <c r="Y20">
        <v>7.2</v>
      </c>
      <c r="Z20" t="s">
        <v>388</v>
      </c>
    </row>
    <row r="21" spans="1:42">
      <c r="A21" t="s">
        <v>295</v>
      </c>
      <c r="B21" t="s">
        <v>334</v>
      </c>
      <c r="C21" t="s">
        <v>389</v>
      </c>
      <c r="D21" t="s">
        <v>101</v>
      </c>
      <c r="E21">
        <v>2022</v>
      </c>
      <c r="F21">
        <v>0</v>
      </c>
      <c r="G21">
        <v>2</v>
      </c>
      <c r="H21">
        <v>0</v>
      </c>
      <c r="I21">
        <v>1</v>
      </c>
      <c r="J21">
        <v>1</v>
      </c>
      <c r="K21" t="s">
        <v>390</v>
      </c>
      <c r="L21">
        <v>2040</v>
      </c>
      <c r="M21">
        <v>1</v>
      </c>
      <c r="N21" t="s">
        <v>391</v>
      </c>
      <c r="O21" t="s">
        <v>392</v>
      </c>
      <c r="R21" t="s">
        <v>393</v>
      </c>
      <c r="S21" t="s">
        <v>394</v>
      </c>
      <c r="T21">
        <v>3</v>
      </c>
      <c r="U21" t="s">
        <v>331</v>
      </c>
      <c r="W21" t="s">
        <v>395</v>
      </c>
      <c r="Y21">
        <v>13.2</v>
      </c>
      <c r="Z21" t="s">
        <v>307</v>
      </c>
      <c r="AE21" t="s">
        <v>309</v>
      </c>
    </row>
    <row r="22" spans="1:42">
      <c r="A22" t="s">
        <v>295</v>
      </c>
      <c r="B22" t="s">
        <v>334</v>
      </c>
      <c r="C22" t="s">
        <v>376</v>
      </c>
      <c r="D22" t="s">
        <v>102</v>
      </c>
      <c r="E22">
        <v>2023</v>
      </c>
      <c r="F22">
        <v>1</v>
      </c>
      <c r="G22">
        <v>3</v>
      </c>
      <c r="H22">
        <v>1</v>
      </c>
      <c r="J22">
        <v>1</v>
      </c>
      <c r="K22" t="s">
        <v>380</v>
      </c>
      <c r="L22">
        <v>2030</v>
      </c>
      <c r="M22">
        <v>1</v>
      </c>
      <c r="O22" t="s">
        <v>300</v>
      </c>
      <c r="R22" t="s">
        <v>381</v>
      </c>
      <c r="T22">
        <v>2</v>
      </c>
      <c r="U22" t="s">
        <v>382</v>
      </c>
      <c r="V22" t="s">
        <v>383</v>
      </c>
      <c r="W22" t="s">
        <v>315</v>
      </c>
      <c r="Y22">
        <v>13.2</v>
      </c>
      <c r="Z22" t="s">
        <v>307</v>
      </c>
      <c r="AK22" t="s">
        <v>309</v>
      </c>
    </row>
    <row r="23" spans="1:42">
      <c r="A23" t="s">
        <v>295</v>
      </c>
      <c r="B23" t="s">
        <v>371</v>
      </c>
      <c r="C23" t="s">
        <v>372</v>
      </c>
      <c r="D23" t="s">
        <v>298</v>
      </c>
      <c r="E23">
        <v>2023</v>
      </c>
      <c r="F23">
        <v>1</v>
      </c>
      <c r="G23" t="e">
        <v>#VALUE!</v>
      </c>
      <c r="Y23">
        <v>13.2</v>
      </c>
      <c r="Z23" t="s">
        <v>307</v>
      </c>
    </row>
    <row r="24" spans="1:42">
      <c r="A24" t="s">
        <v>295</v>
      </c>
      <c r="B24" t="s">
        <v>373</v>
      </c>
      <c r="C24" t="s">
        <v>374</v>
      </c>
      <c r="D24" t="s">
        <v>103</v>
      </c>
      <c r="E24">
        <v>2021</v>
      </c>
      <c r="F24">
        <v>0</v>
      </c>
      <c r="G24" t="e">
        <v>#VALUE!</v>
      </c>
      <c r="N24" t="s">
        <v>375</v>
      </c>
    </row>
    <row r="25" spans="1:42">
      <c r="A25" t="s">
        <v>295</v>
      </c>
      <c r="B25" t="s">
        <v>334</v>
      </c>
      <c r="C25" t="s">
        <v>396</v>
      </c>
      <c r="D25" t="s">
        <v>102</v>
      </c>
      <c r="E25">
        <v>2023</v>
      </c>
      <c r="F25">
        <v>1</v>
      </c>
      <c r="G25" t="e">
        <v>#VALUE!</v>
      </c>
      <c r="K25" t="s">
        <v>398</v>
      </c>
      <c r="L25">
        <v>2030</v>
      </c>
      <c r="N25" t="s">
        <v>399</v>
      </c>
      <c r="O25" t="s">
        <v>407</v>
      </c>
      <c r="R25" t="s">
        <v>408</v>
      </c>
      <c r="T25">
        <v>1</v>
      </c>
      <c r="W25" t="s">
        <v>400</v>
      </c>
      <c r="X25" t="s">
        <v>401</v>
      </c>
      <c r="Y25">
        <v>9.4</v>
      </c>
      <c r="Z25" t="s">
        <v>402</v>
      </c>
      <c r="AF25" t="s">
        <v>309</v>
      </c>
      <c r="AP25" t="s">
        <v>310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27"/>
  <sheetViews>
    <sheetView workbookViewId="0"/>
  </sheetViews>
  <sheetFormatPr baseColWidth="10" defaultColWidth="8.83203125" defaultRowHeight="15"/>
  <cols>
    <col min="1" max="1" width="84.6640625" bestFit="1" customWidth="1"/>
    <col min="2" max="2" width="68.1640625" bestFit="1" customWidth="1"/>
    <col min="3" max="3" width="147.332031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120.6640625" bestFit="1" customWidth="1"/>
    <col min="15" max="15" width="49.1640625" bestFit="1" customWidth="1"/>
    <col min="16" max="16" width="42.5" bestFit="1" customWidth="1"/>
    <col min="17" max="17" width="23.83203125" bestFit="1" customWidth="1"/>
    <col min="18" max="18" width="255.6640625" bestFit="1" customWidth="1"/>
    <col min="19" max="19" width="22.5" bestFit="1" customWidth="1"/>
    <col min="20" max="20" width="9.33203125" bestFit="1" customWidth="1"/>
    <col min="21" max="21" width="47.6640625" bestFit="1" customWidth="1"/>
    <col min="22" max="22" width="87.5" bestFit="1" customWidth="1"/>
    <col min="23" max="23" width="13.33203125" bestFit="1" customWidth="1"/>
    <col min="24" max="24" width="21.6640625" bestFit="1" customWidth="1"/>
    <col min="25" max="25" width="33.1640625" bestFit="1" customWidth="1"/>
    <col min="26" max="26" width="11.5" bestFit="1" customWidth="1"/>
    <col min="27" max="27" width="32.5" bestFit="1" customWidth="1"/>
    <col min="28" max="28" width="70.33203125" bestFit="1" customWidth="1"/>
    <col min="29" max="29" width="39" bestFit="1" customWidth="1"/>
    <col min="30" max="30" width="38.5" bestFit="1" customWidth="1"/>
  </cols>
  <sheetData>
    <row r="1" spans="1:62" ht="48">
      <c r="A1" s="235" t="s">
        <v>1843</v>
      </c>
    </row>
    <row r="3" spans="1:62" ht="32">
      <c r="A3" s="234" t="s">
        <v>234</v>
      </c>
      <c r="B3" s="234"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792</v>
      </c>
      <c r="B4" t="s">
        <v>164</v>
      </c>
      <c r="C4" t="s">
        <v>895</v>
      </c>
      <c r="D4" t="s">
        <v>321</v>
      </c>
      <c r="E4">
        <v>2021</v>
      </c>
      <c r="F4">
        <v>0</v>
      </c>
      <c r="G4">
        <v>0</v>
      </c>
      <c r="H4">
        <v>0</v>
      </c>
      <c r="I4">
        <v>0</v>
      </c>
      <c r="J4">
        <v>1</v>
      </c>
      <c r="K4" t="s">
        <v>896</v>
      </c>
      <c r="L4">
        <v>2030</v>
      </c>
      <c r="M4">
        <v>0</v>
      </c>
      <c r="N4" t="s">
        <v>897</v>
      </c>
      <c r="O4" t="s">
        <v>898</v>
      </c>
      <c r="R4" t="s">
        <v>899</v>
      </c>
      <c r="T4">
        <v>3</v>
      </c>
      <c r="W4" t="s">
        <v>810</v>
      </c>
      <c r="Y4">
        <v>15.2</v>
      </c>
      <c r="Z4" t="s">
        <v>799</v>
      </c>
      <c r="AA4" t="s">
        <v>203</v>
      </c>
      <c r="AB4" t="s">
        <v>812</v>
      </c>
      <c r="AM4" t="s">
        <v>309</v>
      </c>
    </row>
    <row r="5" spans="1:62" ht="48">
      <c r="A5" t="s">
        <v>792</v>
      </c>
      <c r="B5" t="s">
        <v>164</v>
      </c>
      <c r="C5" t="s">
        <v>895</v>
      </c>
      <c r="D5" t="s">
        <v>321</v>
      </c>
      <c r="E5">
        <v>2021</v>
      </c>
      <c r="F5">
        <v>0</v>
      </c>
      <c r="G5">
        <v>0</v>
      </c>
      <c r="H5">
        <v>0</v>
      </c>
      <c r="I5">
        <v>0</v>
      </c>
      <c r="J5">
        <v>1</v>
      </c>
      <c r="K5" t="s">
        <v>900</v>
      </c>
      <c r="L5">
        <v>2030</v>
      </c>
      <c r="M5">
        <v>0</v>
      </c>
      <c r="N5" t="s">
        <v>897</v>
      </c>
      <c r="O5" t="s">
        <v>898</v>
      </c>
      <c r="R5" s="234" t="s">
        <v>901</v>
      </c>
      <c r="T5">
        <v>2</v>
      </c>
      <c r="W5" t="s">
        <v>810</v>
      </c>
      <c r="Y5">
        <v>15.2</v>
      </c>
      <c r="Z5" t="s">
        <v>799</v>
      </c>
      <c r="AA5" t="s">
        <v>203</v>
      </c>
      <c r="AB5" t="s">
        <v>812</v>
      </c>
      <c r="AK5" t="s">
        <v>310</v>
      </c>
      <c r="AM5" t="s">
        <v>309</v>
      </c>
    </row>
    <row r="6" spans="1:62">
      <c r="A6" t="s">
        <v>792</v>
      </c>
      <c r="B6" t="s">
        <v>164</v>
      </c>
      <c r="C6" t="s">
        <v>895</v>
      </c>
      <c r="D6" t="s">
        <v>321</v>
      </c>
      <c r="E6">
        <v>2021</v>
      </c>
      <c r="F6">
        <v>0</v>
      </c>
      <c r="G6">
        <v>0</v>
      </c>
      <c r="H6">
        <v>0</v>
      </c>
      <c r="I6">
        <v>0</v>
      </c>
      <c r="J6">
        <v>1</v>
      </c>
      <c r="K6" t="s">
        <v>902</v>
      </c>
      <c r="L6">
        <v>2030</v>
      </c>
      <c r="M6">
        <v>0</v>
      </c>
      <c r="N6" t="s">
        <v>897</v>
      </c>
      <c r="O6" t="s">
        <v>898</v>
      </c>
      <c r="R6" t="s">
        <v>903</v>
      </c>
      <c r="T6">
        <v>3</v>
      </c>
      <c r="W6" t="s">
        <v>810</v>
      </c>
      <c r="Y6">
        <v>15.2</v>
      </c>
      <c r="Z6" t="s">
        <v>799</v>
      </c>
      <c r="AA6" t="s">
        <v>203</v>
      </c>
      <c r="AB6" t="s">
        <v>812</v>
      </c>
      <c r="AM6" t="s">
        <v>309</v>
      </c>
    </row>
    <row r="7" spans="1:62">
      <c r="A7" t="s">
        <v>792</v>
      </c>
      <c r="B7" t="s">
        <v>802</v>
      </c>
      <c r="C7" t="s">
        <v>803</v>
      </c>
      <c r="D7" t="s">
        <v>298</v>
      </c>
      <c r="E7">
        <v>2023</v>
      </c>
      <c r="F7">
        <v>1</v>
      </c>
      <c r="G7">
        <v>3</v>
      </c>
      <c r="H7">
        <v>1</v>
      </c>
      <c r="J7">
        <v>1</v>
      </c>
      <c r="K7" t="s">
        <v>804</v>
      </c>
      <c r="L7">
        <v>2030</v>
      </c>
      <c r="M7">
        <v>1</v>
      </c>
      <c r="O7" t="s">
        <v>805</v>
      </c>
      <c r="R7" t="s">
        <v>806</v>
      </c>
      <c r="S7" t="s">
        <v>807</v>
      </c>
      <c r="T7">
        <v>3</v>
      </c>
      <c r="U7" t="s">
        <v>808</v>
      </c>
      <c r="V7" t="s">
        <v>809</v>
      </c>
      <c r="W7" t="s">
        <v>810</v>
      </c>
      <c r="X7" t="s">
        <v>811</v>
      </c>
      <c r="Y7">
        <v>15.2</v>
      </c>
      <c r="Z7" t="s">
        <v>799</v>
      </c>
      <c r="AA7" t="s">
        <v>203</v>
      </c>
      <c r="AB7" t="s">
        <v>812</v>
      </c>
    </row>
    <row r="8" spans="1:62">
      <c r="A8" t="s">
        <v>792</v>
      </c>
      <c r="B8" t="s">
        <v>802</v>
      </c>
      <c r="C8" t="s">
        <v>846</v>
      </c>
      <c r="D8" t="s">
        <v>321</v>
      </c>
      <c r="E8">
        <v>2023</v>
      </c>
      <c r="F8">
        <v>0</v>
      </c>
      <c r="G8">
        <v>1</v>
      </c>
      <c r="H8">
        <v>0</v>
      </c>
      <c r="I8">
        <v>0</v>
      </c>
      <c r="J8">
        <v>1</v>
      </c>
      <c r="K8" t="s">
        <v>847</v>
      </c>
      <c r="M8">
        <v>1</v>
      </c>
      <c r="O8" t="s">
        <v>593</v>
      </c>
      <c r="R8" t="s">
        <v>848</v>
      </c>
      <c r="S8" t="s">
        <v>849</v>
      </c>
      <c r="T8">
        <v>2</v>
      </c>
      <c r="W8" t="s">
        <v>594</v>
      </c>
      <c r="X8" t="s">
        <v>850</v>
      </c>
      <c r="Y8">
        <v>14.4</v>
      </c>
      <c r="Z8" t="s">
        <v>826</v>
      </c>
      <c r="AB8" t="s">
        <v>851</v>
      </c>
      <c r="AM8" t="s">
        <v>309</v>
      </c>
    </row>
    <row r="9" spans="1:62">
      <c r="A9" t="s">
        <v>792</v>
      </c>
      <c r="B9" t="s">
        <v>802</v>
      </c>
      <c r="C9" t="s">
        <v>852</v>
      </c>
      <c r="D9" t="s">
        <v>298</v>
      </c>
      <c r="E9">
        <v>2019</v>
      </c>
      <c r="F9">
        <v>1</v>
      </c>
      <c r="G9">
        <v>3</v>
      </c>
      <c r="H9">
        <v>1</v>
      </c>
      <c r="J9">
        <v>1</v>
      </c>
      <c r="K9" t="s">
        <v>853</v>
      </c>
      <c r="M9">
        <v>1</v>
      </c>
      <c r="N9" t="s">
        <v>854</v>
      </c>
      <c r="O9" t="s">
        <v>855</v>
      </c>
      <c r="R9" t="s">
        <v>856</v>
      </c>
      <c r="T9">
        <v>0</v>
      </c>
      <c r="W9" t="s">
        <v>594</v>
      </c>
      <c r="Y9">
        <v>14.6</v>
      </c>
      <c r="Z9" t="s">
        <v>826</v>
      </c>
      <c r="AM9" t="s">
        <v>309</v>
      </c>
    </row>
    <row r="10" spans="1:62">
      <c r="A10" t="s">
        <v>792</v>
      </c>
      <c r="B10" t="s">
        <v>857</v>
      </c>
      <c r="C10" t="s">
        <v>857</v>
      </c>
      <c r="D10" t="s">
        <v>321</v>
      </c>
      <c r="E10">
        <v>2020</v>
      </c>
      <c r="F10">
        <v>0</v>
      </c>
      <c r="G10">
        <v>0</v>
      </c>
      <c r="H10">
        <v>0</v>
      </c>
      <c r="I10">
        <v>0</v>
      </c>
      <c r="J10">
        <v>1</v>
      </c>
      <c r="K10" t="s">
        <v>953</v>
      </c>
      <c r="L10">
        <v>2030</v>
      </c>
      <c r="M10">
        <v>0</v>
      </c>
      <c r="N10" t="s">
        <v>954</v>
      </c>
      <c r="O10" t="s">
        <v>859</v>
      </c>
      <c r="P10" t="s">
        <v>955</v>
      </c>
      <c r="Q10" t="s">
        <v>955</v>
      </c>
      <c r="R10" t="s">
        <v>956</v>
      </c>
      <c r="S10" t="s">
        <v>861</v>
      </c>
      <c r="T10">
        <v>0</v>
      </c>
      <c r="W10" t="s">
        <v>862</v>
      </c>
      <c r="X10" t="s">
        <v>594</v>
      </c>
      <c r="Y10">
        <v>14.4</v>
      </c>
      <c r="Z10" t="s">
        <v>826</v>
      </c>
      <c r="AA10" t="s">
        <v>212</v>
      </c>
      <c r="AM10" t="s">
        <v>309</v>
      </c>
    </row>
    <row r="11" spans="1:62">
      <c r="A11" t="s">
        <v>792</v>
      </c>
      <c r="B11" t="s">
        <v>857</v>
      </c>
      <c r="C11" t="s">
        <v>857</v>
      </c>
      <c r="D11" t="s">
        <v>321</v>
      </c>
      <c r="E11">
        <v>2020</v>
      </c>
      <c r="F11">
        <v>0</v>
      </c>
      <c r="G11">
        <v>0</v>
      </c>
      <c r="H11">
        <v>0</v>
      </c>
      <c r="I11">
        <v>0</v>
      </c>
      <c r="J11">
        <v>1</v>
      </c>
      <c r="K11" t="s">
        <v>957</v>
      </c>
      <c r="L11">
        <v>2030</v>
      </c>
      <c r="M11">
        <v>0</v>
      </c>
      <c r="O11" t="s">
        <v>859</v>
      </c>
      <c r="P11" t="s">
        <v>958</v>
      </c>
      <c r="R11" t="s">
        <v>959</v>
      </c>
      <c r="S11" t="s">
        <v>519</v>
      </c>
      <c r="T11">
        <v>2</v>
      </c>
      <c r="W11" t="s">
        <v>862</v>
      </c>
      <c r="X11" t="s">
        <v>594</v>
      </c>
      <c r="Y11">
        <v>14.4</v>
      </c>
      <c r="Z11" t="s">
        <v>826</v>
      </c>
      <c r="AA11" t="s">
        <v>212</v>
      </c>
      <c r="AM11" t="s">
        <v>309</v>
      </c>
    </row>
    <row r="12" spans="1:62">
      <c r="A12" t="s">
        <v>792</v>
      </c>
      <c r="B12" t="s">
        <v>857</v>
      </c>
      <c r="C12" t="s">
        <v>857</v>
      </c>
      <c r="D12" t="s">
        <v>321</v>
      </c>
      <c r="E12">
        <v>2020</v>
      </c>
      <c r="F12">
        <v>0</v>
      </c>
      <c r="G12">
        <v>1</v>
      </c>
      <c r="H12">
        <v>0</v>
      </c>
      <c r="I12">
        <v>0</v>
      </c>
      <c r="J12">
        <v>1</v>
      </c>
      <c r="K12" t="s">
        <v>858</v>
      </c>
      <c r="L12">
        <v>2030</v>
      </c>
      <c r="M12">
        <v>1</v>
      </c>
      <c r="N12" t="s">
        <v>1844</v>
      </c>
      <c r="O12" t="s">
        <v>859</v>
      </c>
      <c r="R12" t="s">
        <v>860</v>
      </c>
      <c r="S12" t="s">
        <v>861</v>
      </c>
      <c r="T12">
        <v>0</v>
      </c>
      <c r="X12" t="s">
        <v>862</v>
      </c>
      <c r="Y12" t="s">
        <v>863</v>
      </c>
      <c r="Z12" t="s">
        <v>607</v>
      </c>
      <c r="AA12" t="s">
        <v>212</v>
      </c>
      <c r="AM12" t="s">
        <v>309</v>
      </c>
    </row>
    <row r="13" spans="1:62">
      <c r="A13" t="s">
        <v>792</v>
      </c>
      <c r="B13" t="s">
        <v>857</v>
      </c>
      <c r="C13" t="s">
        <v>857</v>
      </c>
      <c r="D13" t="s">
        <v>321</v>
      </c>
      <c r="E13">
        <v>2020</v>
      </c>
      <c r="F13">
        <v>0</v>
      </c>
      <c r="G13">
        <v>1</v>
      </c>
      <c r="H13">
        <v>0</v>
      </c>
      <c r="I13">
        <v>0</v>
      </c>
      <c r="J13">
        <v>1</v>
      </c>
      <c r="K13" t="s">
        <v>864</v>
      </c>
      <c r="L13">
        <v>2030</v>
      </c>
      <c r="M13">
        <v>1</v>
      </c>
      <c r="N13" t="s">
        <v>865</v>
      </c>
      <c r="O13" t="s">
        <v>859</v>
      </c>
      <c r="R13" t="s">
        <v>866</v>
      </c>
      <c r="S13" t="s">
        <v>303</v>
      </c>
      <c r="T13">
        <v>2</v>
      </c>
      <c r="U13" t="s">
        <v>867</v>
      </c>
      <c r="V13" t="s">
        <v>868</v>
      </c>
      <c r="X13" t="s">
        <v>862</v>
      </c>
      <c r="Y13">
        <v>15.5</v>
      </c>
      <c r="Z13" t="s">
        <v>799</v>
      </c>
      <c r="AA13" t="s">
        <v>212</v>
      </c>
    </row>
    <row r="14" spans="1:62">
      <c r="A14" t="s">
        <v>792</v>
      </c>
      <c r="B14" t="s">
        <v>857</v>
      </c>
      <c r="C14" t="s">
        <v>857</v>
      </c>
      <c r="D14" t="s">
        <v>321</v>
      </c>
      <c r="E14">
        <v>2020</v>
      </c>
      <c r="F14">
        <v>0</v>
      </c>
      <c r="G14">
        <v>1</v>
      </c>
      <c r="H14">
        <v>0</v>
      </c>
      <c r="I14">
        <v>0</v>
      </c>
      <c r="J14">
        <v>1</v>
      </c>
      <c r="K14" t="s">
        <v>869</v>
      </c>
      <c r="L14">
        <v>2030</v>
      </c>
      <c r="M14">
        <v>1</v>
      </c>
      <c r="N14" t="s">
        <v>870</v>
      </c>
      <c r="O14" t="s">
        <v>859</v>
      </c>
      <c r="R14" t="s">
        <v>871</v>
      </c>
      <c r="S14" t="s">
        <v>872</v>
      </c>
      <c r="T14">
        <v>0</v>
      </c>
      <c r="X14" t="s">
        <v>862</v>
      </c>
      <c r="Y14">
        <v>15.5</v>
      </c>
      <c r="Z14" t="s">
        <v>799</v>
      </c>
      <c r="AA14" t="s">
        <v>212</v>
      </c>
    </row>
    <row r="15" spans="1:62">
      <c r="A15" t="s">
        <v>792</v>
      </c>
      <c r="B15" t="s">
        <v>857</v>
      </c>
      <c r="C15" t="s">
        <v>857</v>
      </c>
      <c r="D15" t="s">
        <v>321</v>
      </c>
      <c r="E15">
        <v>2020</v>
      </c>
      <c r="F15">
        <v>0</v>
      </c>
      <c r="G15">
        <v>0</v>
      </c>
      <c r="H15">
        <v>0</v>
      </c>
      <c r="I15">
        <v>0</v>
      </c>
      <c r="J15">
        <v>0</v>
      </c>
      <c r="K15" t="s">
        <v>960</v>
      </c>
      <c r="L15">
        <v>2030</v>
      </c>
      <c r="M15">
        <v>1</v>
      </c>
      <c r="N15" t="s">
        <v>961</v>
      </c>
      <c r="O15" t="s">
        <v>859</v>
      </c>
      <c r="R15" t="s">
        <v>962</v>
      </c>
      <c r="S15" t="s">
        <v>861</v>
      </c>
      <c r="T15">
        <v>0</v>
      </c>
      <c r="X15" t="s">
        <v>862</v>
      </c>
      <c r="Y15">
        <v>6.6</v>
      </c>
      <c r="Z15" t="s">
        <v>833</v>
      </c>
      <c r="AA15" t="s">
        <v>212</v>
      </c>
      <c r="AJ15" t="s">
        <v>310</v>
      </c>
      <c r="AM15" t="s">
        <v>309</v>
      </c>
    </row>
    <row r="16" spans="1:62">
      <c r="A16" t="s">
        <v>792</v>
      </c>
      <c r="B16" t="s">
        <v>857</v>
      </c>
      <c r="C16" t="s">
        <v>857</v>
      </c>
      <c r="D16" t="s">
        <v>321</v>
      </c>
      <c r="E16">
        <v>2020</v>
      </c>
      <c r="F16">
        <v>0</v>
      </c>
      <c r="G16">
        <v>0</v>
      </c>
      <c r="H16">
        <v>0</v>
      </c>
      <c r="I16">
        <v>0</v>
      </c>
      <c r="J16">
        <v>1</v>
      </c>
      <c r="K16" t="s">
        <v>963</v>
      </c>
      <c r="L16">
        <v>2030</v>
      </c>
      <c r="M16">
        <v>0</v>
      </c>
      <c r="O16" t="s">
        <v>859</v>
      </c>
      <c r="R16" t="s">
        <v>964</v>
      </c>
      <c r="S16" t="s">
        <v>303</v>
      </c>
      <c r="T16">
        <v>2</v>
      </c>
      <c r="X16" t="s">
        <v>862</v>
      </c>
      <c r="Y16">
        <v>15.3</v>
      </c>
      <c r="Z16" t="s">
        <v>799</v>
      </c>
      <c r="AA16" t="s">
        <v>212</v>
      </c>
      <c r="AM16" t="s">
        <v>309</v>
      </c>
      <c r="AN16" t="s">
        <v>310</v>
      </c>
    </row>
    <row r="17" spans="1:39">
      <c r="A17" t="s">
        <v>792</v>
      </c>
      <c r="B17" t="s">
        <v>857</v>
      </c>
      <c r="C17" t="s">
        <v>857</v>
      </c>
      <c r="D17" t="s">
        <v>321</v>
      </c>
      <c r="E17">
        <v>2020</v>
      </c>
      <c r="F17">
        <v>0</v>
      </c>
      <c r="G17">
        <v>0</v>
      </c>
      <c r="H17">
        <v>0</v>
      </c>
      <c r="I17">
        <v>0</v>
      </c>
      <c r="J17">
        <v>0</v>
      </c>
      <c r="K17" t="s">
        <v>965</v>
      </c>
      <c r="L17">
        <v>2030</v>
      </c>
      <c r="M17">
        <v>1</v>
      </c>
      <c r="N17" t="s">
        <v>961</v>
      </c>
      <c r="O17" t="s">
        <v>859</v>
      </c>
      <c r="R17" t="s">
        <v>966</v>
      </c>
      <c r="S17" t="s">
        <v>303</v>
      </c>
      <c r="T17">
        <v>2</v>
      </c>
      <c r="U17" t="s">
        <v>331</v>
      </c>
      <c r="X17" t="s">
        <v>862</v>
      </c>
      <c r="Y17">
        <v>15.2</v>
      </c>
      <c r="Z17" t="s">
        <v>799</v>
      </c>
      <c r="AA17" t="s">
        <v>212</v>
      </c>
      <c r="AM17" t="s">
        <v>309</v>
      </c>
    </row>
    <row r="18" spans="1:39">
      <c r="A18" t="s">
        <v>792</v>
      </c>
      <c r="B18" t="s">
        <v>857</v>
      </c>
      <c r="C18" t="s">
        <v>857</v>
      </c>
      <c r="D18" t="s">
        <v>321</v>
      </c>
      <c r="E18">
        <v>2020</v>
      </c>
      <c r="F18">
        <v>0</v>
      </c>
      <c r="G18">
        <v>1</v>
      </c>
      <c r="H18">
        <v>0</v>
      </c>
      <c r="I18">
        <v>0</v>
      </c>
      <c r="J18">
        <v>1</v>
      </c>
      <c r="K18" t="s">
        <v>873</v>
      </c>
      <c r="L18">
        <v>2030</v>
      </c>
      <c r="M18">
        <v>1</v>
      </c>
      <c r="N18" s="234"/>
      <c r="O18" t="s">
        <v>859</v>
      </c>
      <c r="R18" t="s">
        <v>874</v>
      </c>
      <c r="S18" t="s">
        <v>303</v>
      </c>
      <c r="T18">
        <v>2</v>
      </c>
      <c r="U18" t="s">
        <v>875</v>
      </c>
      <c r="V18" t="s">
        <v>876</v>
      </c>
      <c r="X18" t="s">
        <v>862</v>
      </c>
      <c r="Y18">
        <v>2.4</v>
      </c>
      <c r="Z18" t="s">
        <v>877</v>
      </c>
      <c r="AA18" t="s">
        <v>212</v>
      </c>
      <c r="AM18" t="s">
        <v>309</v>
      </c>
    </row>
    <row r="19" spans="1:39">
      <c r="A19" t="s">
        <v>792</v>
      </c>
      <c r="B19" t="s">
        <v>857</v>
      </c>
      <c r="C19" t="s">
        <v>857</v>
      </c>
      <c r="D19" t="s">
        <v>321</v>
      </c>
      <c r="E19">
        <v>2020</v>
      </c>
      <c r="F19">
        <v>0</v>
      </c>
      <c r="G19">
        <v>1</v>
      </c>
      <c r="H19">
        <v>0</v>
      </c>
      <c r="I19">
        <v>0</v>
      </c>
      <c r="J19">
        <v>1</v>
      </c>
      <c r="K19" t="s">
        <v>878</v>
      </c>
      <c r="L19">
        <v>2030</v>
      </c>
      <c r="M19">
        <v>1</v>
      </c>
      <c r="O19" t="s">
        <v>859</v>
      </c>
      <c r="R19" t="s">
        <v>879</v>
      </c>
      <c r="S19" t="s">
        <v>861</v>
      </c>
      <c r="T19">
        <v>0</v>
      </c>
      <c r="X19" t="s">
        <v>862</v>
      </c>
      <c r="Y19">
        <v>2.4</v>
      </c>
      <c r="Z19" t="s">
        <v>877</v>
      </c>
      <c r="AA19" t="s">
        <v>212</v>
      </c>
    </row>
    <row r="20" spans="1:39">
      <c r="A20" t="s">
        <v>792</v>
      </c>
      <c r="B20" t="s">
        <v>857</v>
      </c>
      <c r="C20" t="s">
        <v>857</v>
      </c>
      <c r="D20" t="s">
        <v>321</v>
      </c>
      <c r="E20">
        <v>2020</v>
      </c>
      <c r="F20">
        <v>0</v>
      </c>
      <c r="G20">
        <v>1</v>
      </c>
      <c r="H20">
        <v>0</v>
      </c>
      <c r="I20">
        <v>0</v>
      </c>
      <c r="J20">
        <v>1</v>
      </c>
      <c r="K20" t="s">
        <v>880</v>
      </c>
      <c r="L20">
        <v>2030</v>
      </c>
      <c r="M20">
        <v>1</v>
      </c>
      <c r="N20" t="s">
        <v>881</v>
      </c>
      <c r="O20" t="s">
        <v>859</v>
      </c>
      <c r="R20" t="s">
        <v>882</v>
      </c>
      <c r="S20" t="s">
        <v>440</v>
      </c>
      <c r="T20">
        <v>3</v>
      </c>
      <c r="U20" t="s">
        <v>331</v>
      </c>
      <c r="X20" t="s">
        <v>862</v>
      </c>
      <c r="Y20">
        <v>12.4</v>
      </c>
      <c r="Z20" t="s">
        <v>614</v>
      </c>
      <c r="AA20" t="s">
        <v>212</v>
      </c>
    </row>
    <row r="21" spans="1:39">
      <c r="A21" t="s">
        <v>792</v>
      </c>
      <c r="B21" t="s">
        <v>857</v>
      </c>
      <c r="C21" t="s">
        <v>857</v>
      </c>
      <c r="D21" t="s">
        <v>321</v>
      </c>
      <c r="E21">
        <v>2020</v>
      </c>
      <c r="F21">
        <v>0</v>
      </c>
      <c r="G21">
        <v>0</v>
      </c>
      <c r="H21">
        <v>0</v>
      </c>
      <c r="I21">
        <v>0</v>
      </c>
      <c r="J21">
        <v>0</v>
      </c>
      <c r="K21" t="s">
        <v>967</v>
      </c>
      <c r="L21">
        <v>2030</v>
      </c>
      <c r="M21">
        <v>1</v>
      </c>
      <c r="N21" t="s">
        <v>961</v>
      </c>
      <c r="O21" t="s">
        <v>859</v>
      </c>
      <c r="R21" t="s">
        <v>968</v>
      </c>
      <c r="S21" t="s">
        <v>969</v>
      </c>
      <c r="T21">
        <v>1</v>
      </c>
      <c r="U21" t="s">
        <v>331</v>
      </c>
      <c r="X21" t="s">
        <v>862</v>
      </c>
      <c r="Y21">
        <v>15.5</v>
      </c>
      <c r="Z21" t="s">
        <v>799</v>
      </c>
      <c r="AA21" t="s">
        <v>212</v>
      </c>
    </row>
    <row r="22" spans="1:39">
      <c r="A22" t="s">
        <v>792</v>
      </c>
      <c r="B22" t="s">
        <v>857</v>
      </c>
      <c r="C22" t="s">
        <v>857</v>
      </c>
      <c r="D22" t="s">
        <v>321</v>
      </c>
      <c r="E22">
        <v>2020</v>
      </c>
      <c r="F22">
        <v>0</v>
      </c>
      <c r="G22">
        <v>0</v>
      </c>
      <c r="H22">
        <v>0</v>
      </c>
      <c r="I22">
        <v>0</v>
      </c>
      <c r="J22">
        <v>0</v>
      </c>
      <c r="K22" t="s">
        <v>970</v>
      </c>
      <c r="L22">
        <v>2030</v>
      </c>
      <c r="M22">
        <v>1</v>
      </c>
      <c r="N22" t="s">
        <v>961</v>
      </c>
      <c r="O22" t="s">
        <v>859</v>
      </c>
      <c r="R22" t="s">
        <v>971</v>
      </c>
      <c r="S22" t="s">
        <v>861</v>
      </c>
      <c r="T22">
        <v>0</v>
      </c>
      <c r="U22" t="s">
        <v>331</v>
      </c>
      <c r="X22" t="s">
        <v>862</v>
      </c>
      <c r="Y22">
        <v>15.5</v>
      </c>
      <c r="Z22" t="s">
        <v>799</v>
      </c>
      <c r="AA22" t="s">
        <v>212</v>
      </c>
    </row>
    <row r="23" spans="1:39">
      <c r="A23" t="s">
        <v>792</v>
      </c>
      <c r="B23" t="s">
        <v>857</v>
      </c>
      <c r="C23" t="s">
        <v>857</v>
      </c>
      <c r="D23" t="s">
        <v>321</v>
      </c>
      <c r="E23">
        <v>2020</v>
      </c>
      <c r="F23">
        <v>0</v>
      </c>
      <c r="G23">
        <v>0</v>
      </c>
      <c r="H23">
        <v>0</v>
      </c>
      <c r="I23">
        <v>0</v>
      </c>
      <c r="J23">
        <v>1</v>
      </c>
      <c r="K23" t="s">
        <v>972</v>
      </c>
      <c r="L23">
        <v>2030</v>
      </c>
      <c r="M23">
        <v>0</v>
      </c>
      <c r="O23" t="s">
        <v>859</v>
      </c>
      <c r="R23" t="s">
        <v>973</v>
      </c>
      <c r="S23" t="s">
        <v>861</v>
      </c>
      <c r="T23">
        <v>0</v>
      </c>
      <c r="U23" t="s">
        <v>331</v>
      </c>
      <c r="X23" t="s">
        <v>862</v>
      </c>
      <c r="Y23">
        <v>15.1</v>
      </c>
      <c r="Z23" t="s">
        <v>799</v>
      </c>
      <c r="AA23" t="s">
        <v>212</v>
      </c>
    </row>
    <row r="24" spans="1:39">
      <c r="A24" t="s">
        <v>792</v>
      </c>
      <c r="B24" t="s">
        <v>857</v>
      </c>
      <c r="C24" t="s">
        <v>857</v>
      </c>
      <c r="D24" t="s">
        <v>321</v>
      </c>
      <c r="E24">
        <v>2020</v>
      </c>
      <c r="F24">
        <v>0</v>
      </c>
      <c r="G24">
        <v>1</v>
      </c>
      <c r="H24">
        <v>0</v>
      </c>
      <c r="I24">
        <v>0</v>
      </c>
      <c r="J24">
        <v>1</v>
      </c>
      <c r="K24" t="s">
        <v>883</v>
      </c>
      <c r="L24">
        <v>2030</v>
      </c>
      <c r="M24">
        <v>1</v>
      </c>
      <c r="O24" t="s">
        <v>859</v>
      </c>
      <c r="Q24" t="s">
        <v>884</v>
      </c>
      <c r="R24" t="s">
        <v>885</v>
      </c>
      <c r="S24" t="s">
        <v>886</v>
      </c>
      <c r="T24">
        <v>3</v>
      </c>
      <c r="U24" t="s">
        <v>331</v>
      </c>
      <c r="V24" s="234"/>
      <c r="X24" t="s">
        <v>862</v>
      </c>
      <c r="Y24">
        <v>15.1</v>
      </c>
      <c r="Z24" t="s">
        <v>799</v>
      </c>
      <c r="AA24" t="s">
        <v>212</v>
      </c>
    </row>
    <row r="25" spans="1:39">
      <c r="A25" t="s">
        <v>792</v>
      </c>
      <c r="B25" t="s">
        <v>857</v>
      </c>
      <c r="C25" t="s">
        <v>857</v>
      </c>
      <c r="D25" t="s">
        <v>321</v>
      </c>
      <c r="E25">
        <v>2020</v>
      </c>
      <c r="F25">
        <v>0</v>
      </c>
      <c r="G25">
        <v>1</v>
      </c>
      <c r="H25">
        <v>0</v>
      </c>
      <c r="I25">
        <v>0</v>
      </c>
      <c r="J25">
        <v>1</v>
      </c>
      <c r="K25" t="s">
        <v>887</v>
      </c>
      <c r="L25">
        <v>2030</v>
      </c>
      <c r="M25">
        <v>1</v>
      </c>
      <c r="O25" t="s">
        <v>859</v>
      </c>
      <c r="Q25" t="s">
        <v>888</v>
      </c>
      <c r="R25" t="s">
        <v>889</v>
      </c>
      <c r="S25" t="s">
        <v>303</v>
      </c>
      <c r="T25">
        <v>2</v>
      </c>
      <c r="U25" t="s">
        <v>331</v>
      </c>
      <c r="X25" t="s">
        <v>862</v>
      </c>
      <c r="Y25">
        <v>15.1</v>
      </c>
      <c r="Z25" t="s">
        <v>799</v>
      </c>
      <c r="AA25" t="s">
        <v>212</v>
      </c>
    </row>
    <row r="26" spans="1:39" ht="16">
      <c r="A26" t="s">
        <v>792</v>
      </c>
      <c r="B26" t="s">
        <v>857</v>
      </c>
      <c r="C26" t="s">
        <v>857</v>
      </c>
      <c r="D26" t="s">
        <v>321</v>
      </c>
      <c r="E26">
        <v>2020</v>
      </c>
      <c r="F26">
        <v>0</v>
      </c>
      <c r="G26">
        <v>0</v>
      </c>
      <c r="H26">
        <v>0</v>
      </c>
      <c r="I26">
        <v>0</v>
      </c>
      <c r="J26">
        <v>0</v>
      </c>
      <c r="K26" t="s">
        <v>974</v>
      </c>
      <c r="L26">
        <v>2030</v>
      </c>
      <c r="M26">
        <v>1</v>
      </c>
      <c r="N26" t="s">
        <v>961</v>
      </c>
      <c r="O26" t="s">
        <v>859</v>
      </c>
      <c r="Q26" t="s">
        <v>975</v>
      </c>
      <c r="R26" s="234" t="s">
        <v>976</v>
      </c>
      <c r="S26" t="s">
        <v>519</v>
      </c>
      <c r="T26">
        <v>2</v>
      </c>
      <c r="U26" t="s">
        <v>977</v>
      </c>
      <c r="V26" t="s">
        <v>978</v>
      </c>
      <c r="X26" t="s">
        <v>862</v>
      </c>
      <c r="Y26">
        <v>14.5</v>
      </c>
      <c r="Z26" t="s">
        <v>826</v>
      </c>
      <c r="AA26" t="s">
        <v>212</v>
      </c>
    </row>
    <row r="27" spans="1:39">
      <c r="A27" t="s">
        <v>792</v>
      </c>
      <c r="B27" t="s">
        <v>857</v>
      </c>
      <c r="C27" t="s">
        <v>857</v>
      </c>
      <c r="D27" t="s">
        <v>321</v>
      </c>
      <c r="E27">
        <v>2020</v>
      </c>
      <c r="F27">
        <v>0</v>
      </c>
      <c r="G27">
        <v>0</v>
      </c>
      <c r="H27">
        <v>0</v>
      </c>
      <c r="I27">
        <v>0</v>
      </c>
      <c r="J27">
        <v>0</v>
      </c>
      <c r="K27" t="s">
        <v>979</v>
      </c>
      <c r="L27">
        <v>2030</v>
      </c>
      <c r="M27">
        <v>1</v>
      </c>
      <c r="N27" t="s">
        <v>961</v>
      </c>
      <c r="O27" t="s">
        <v>859</v>
      </c>
      <c r="Q27" t="s">
        <v>975</v>
      </c>
      <c r="R27" t="s">
        <v>980</v>
      </c>
      <c r="S27" t="s">
        <v>519</v>
      </c>
      <c r="T27">
        <v>2</v>
      </c>
      <c r="U27" t="s">
        <v>981</v>
      </c>
      <c r="V27" t="s">
        <v>982</v>
      </c>
      <c r="W27" t="s">
        <v>344</v>
      </c>
      <c r="X27" t="s">
        <v>862</v>
      </c>
      <c r="Y27">
        <v>15.1</v>
      </c>
      <c r="Z27" t="s">
        <v>799</v>
      </c>
      <c r="AA27" t="s">
        <v>212</v>
      </c>
      <c r="AM27" t="s">
        <v>309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B248"/>
  <sheetViews>
    <sheetView zoomScale="45" workbookViewId="0">
      <selection activeCell="E37" sqref="E37"/>
    </sheetView>
  </sheetViews>
  <sheetFormatPr baseColWidth="10" defaultColWidth="8.83203125" defaultRowHeight="15"/>
  <cols>
    <col min="1" max="1" width="73.5" customWidth="1"/>
    <col min="2" max="2" width="29.83203125" customWidth="1"/>
  </cols>
  <sheetData>
    <row r="2" spans="1:2">
      <c r="A2" s="17" t="s">
        <v>1845</v>
      </c>
      <c r="B2" s="17" t="s">
        <v>1846</v>
      </c>
    </row>
    <row r="3" spans="1:2">
      <c r="A3" s="13" t="s">
        <v>1847</v>
      </c>
      <c r="B3" s="14" t="s">
        <v>1848</v>
      </c>
    </row>
    <row r="4" spans="1:2">
      <c r="A4" s="15"/>
      <c r="B4" s="15" t="s">
        <v>1849</v>
      </c>
    </row>
    <row r="5" spans="1:2">
      <c r="A5" s="15"/>
      <c r="B5" s="15" t="s">
        <v>1850</v>
      </c>
    </row>
    <row r="6" spans="1:2">
      <c r="A6" s="15"/>
      <c r="B6" s="15" t="s">
        <v>1851</v>
      </c>
    </row>
    <row r="7" spans="1:2">
      <c r="A7" s="15"/>
      <c r="B7" s="15" t="s">
        <v>1852</v>
      </c>
    </row>
    <row r="8" spans="1:2">
      <c r="A8" s="15"/>
      <c r="B8" s="15" t="s">
        <v>1853</v>
      </c>
    </row>
    <row r="9" spans="1:2">
      <c r="A9" s="15"/>
      <c r="B9" s="15" t="s">
        <v>1854</v>
      </c>
    </row>
    <row r="10" spans="1:2">
      <c r="A10" s="15"/>
      <c r="B10" s="15" t="s">
        <v>1855</v>
      </c>
    </row>
    <row r="11" spans="1:2">
      <c r="A11" s="16"/>
      <c r="B11" s="16" t="s">
        <v>1856</v>
      </c>
    </row>
    <row r="12" spans="1:2">
      <c r="A12" s="13" t="s">
        <v>1857</v>
      </c>
      <c r="B12" s="14" t="s">
        <v>1858</v>
      </c>
    </row>
    <row r="13" spans="1:2">
      <c r="A13" s="15"/>
      <c r="B13" s="15" t="s">
        <v>1859</v>
      </c>
    </row>
    <row r="14" spans="1:2">
      <c r="A14" s="15"/>
      <c r="B14" s="15" t="s">
        <v>1850</v>
      </c>
    </row>
    <row r="15" spans="1:2">
      <c r="A15" s="15"/>
      <c r="B15" s="15" t="s">
        <v>1860</v>
      </c>
    </row>
    <row r="16" spans="1:2">
      <c r="A16" s="15"/>
      <c r="B16" s="15" t="s">
        <v>1861</v>
      </c>
    </row>
    <row r="17" spans="1:2">
      <c r="A17" s="15"/>
      <c r="B17" s="15" t="s">
        <v>1855</v>
      </c>
    </row>
    <row r="18" spans="1:2">
      <c r="A18" s="15"/>
      <c r="B18" s="15" t="s">
        <v>1862</v>
      </c>
    </row>
    <row r="19" spans="1:2">
      <c r="A19" s="15"/>
      <c r="B19" s="15" t="s">
        <v>1863</v>
      </c>
    </row>
    <row r="20" spans="1:2">
      <c r="A20" s="15"/>
      <c r="B20" s="15" t="s">
        <v>1864</v>
      </c>
    </row>
    <row r="21" spans="1:2">
      <c r="A21" s="15"/>
      <c r="B21" s="15" t="s">
        <v>1865</v>
      </c>
    </row>
    <row r="22" spans="1:2">
      <c r="A22" s="15"/>
      <c r="B22" s="15" t="s">
        <v>1866</v>
      </c>
    </row>
    <row r="23" spans="1:2">
      <c r="A23" s="15"/>
      <c r="B23" s="15" t="s">
        <v>1867</v>
      </c>
    </row>
    <row r="24" spans="1:2">
      <c r="A24" s="16"/>
      <c r="B24" s="16" t="s">
        <v>1868</v>
      </c>
    </row>
    <row r="25" spans="1:2">
      <c r="A25" s="13" t="s">
        <v>1869</v>
      </c>
      <c r="B25" s="14" t="s">
        <v>1870</v>
      </c>
    </row>
    <row r="26" spans="1:2">
      <c r="A26" s="15"/>
      <c r="B26" s="15" t="s">
        <v>1871</v>
      </c>
    </row>
    <row r="27" spans="1:2">
      <c r="A27" s="15"/>
      <c r="B27" s="15" t="s">
        <v>1872</v>
      </c>
    </row>
    <row r="28" spans="1:2">
      <c r="A28" s="15"/>
      <c r="B28" s="15" t="s">
        <v>1873</v>
      </c>
    </row>
    <row r="29" spans="1:2">
      <c r="A29" s="15"/>
      <c r="B29" s="15" t="s">
        <v>1874</v>
      </c>
    </row>
    <row r="30" spans="1:2">
      <c r="A30" s="15"/>
      <c r="B30" s="15" t="s">
        <v>1875</v>
      </c>
    </row>
    <row r="31" spans="1:2">
      <c r="A31" s="16"/>
      <c r="B31" s="16" t="s">
        <v>1876</v>
      </c>
    </row>
    <row r="32" spans="1:2">
      <c r="A32" s="13" t="s">
        <v>1877</v>
      </c>
      <c r="B32" s="14" t="s">
        <v>1878</v>
      </c>
    </row>
    <row r="33" spans="1:2">
      <c r="A33" s="15"/>
      <c r="B33" s="15" t="s">
        <v>1879</v>
      </c>
    </row>
    <row r="34" spans="1:2">
      <c r="A34" s="15"/>
      <c r="B34" s="15" t="s">
        <v>1880</v>
      </c>
    </row>
    <row r="35" spans="1:2">
      <c r="A35" s="15"/>
      <c r="B35" s="15" t="s">
        <v>1881</v>
      </c>
    </row>
    <row r="36" spans="1:2">
      <c r="A36" s="15"/>
      <c r="B36" s="15" t="s">
        <v>1882</v>
      </c>
    </row>
    <row r="37" spans="1:2">
      <c r="A37" s="16"/>
      <c r="B37" s="16" t="s">
        <v>1883</v>
      </c>
    </row>
    <row r="38" spans="1:2">
      <c r="A38" s="13" t="s">
        <v>1884</v>
      </c>
      <c r="B38" s="14" t="s">
        <v>1878</v>
      </c>
    </row>
    <row r="39" spans="1:2">
      <c r="A39" s="15"/>
      <c r="B39" s="15" t="s">
        <v>1858</v>
      </c>
    </row>
    <row r="40" spans="1:2">
      <c r="A40" s="15"/>
      <c r="B40" s="15" t="s">
        <v>1885</v>
      </c>
    </row>
    <row r="41" spans="1:2">
      <c r="A41" s="15"/>
      <c r="B41" s="15" t="s">
        <v>1886</v>
      </c>
    </row>
    <row r="42" spans="1:2">
      <c r="A42" s="15"/>
      <c r="B42" s="15" t="s">
        <v>1887</v>
      </c>
    </row>
    <row r="43" spans="1:2">
      <c r="A43" s="16"/>
      <c r="B43" s="16" t="s">
        <v>1888</v>
      </c>
    </row>
    <row r="44" spans="1:2">
      <c r="A44" s="13" t="s">
        <v>1889</v>
      </c>
      <c r="B44" s="14" t="s">
        <v>1890</v>
      </c>
    </row>
    <row r="45" spans="1:2">
      <c r="A45" s="15"/>
      <c r="B45" s="15" t="s">
        <v>1891</v>
      </c>
    </row>
    <row r="46" spans="1:2">
      <c r="A46" s="15"/>
      <c r="B46" s="15" t="s">
        <v>1892</v>
      </c>
    </row>
    <row r="47" spans="1:2">
      <c r="A47" s="15"/>
      <c r="B47" s="15" t="s">
        <v>1893</v>
      </c>
    </row>
    <row r="48" spans="1:2">
      <c r="A48" s="15"/>
      <c r="B48" s="15" t="s">
        <v>1894</v>
      </c>
    </row>
    <row r="49" spans="1:2">
      <c r="A49" s="15"/>
      <c r="B49" s="15" t="s">
        <v>1895</v>
      </c>
    </row>
    <row r="50" spans="1:2">
      <c r="A50" s="15"/>
      <c r="B50" s="15" t="s">
        <v>1896</v>
      </c>
    </row>
    <row r="51" spans="1:2">
      <c r="A51" s="16"/>
      <c r="B51" s="16" t="s">
        <v>1863</v>
      </c>
    </row>
    <row r="52" spans="1:2">
      <c r="A52" s="13" t="s">
        <v>1897</v>
      </c>
      <c r="B52" s="14" t="s">
        <v>1898</v>
      </c>
    </row>
    <row r="53" spans="1:2">
      <c r="A53" s="15"/>
      <c r="B53" s="15" t="s">
        <v>1899</v>
      </c>
    </row>
    <row r="54" spans="1:2">
      <c r="A54" s="15"/>
      <c r="B54" s="15" t="s">
        <v>1900</v>
      </c>
    </row>
    <row r="55" spans="1:2">
      <c r="A55" s="15"/>
      <c r="B55" s="15" t="s">
        <v>1901</v>
      </c>
    </row>
    <row r="56" spans="1:2">
      <c r="A56" s="15"/>
      <c r="B56" s="15" t="s">
        <v>1902</v>
      </c>
    </row>
    <row r="57" spans="1:2">
      <c r="A57" s="15"/>
      <c r="B57" s="15" t="s">
        <v>1903</v>
      </c>
    </row>
    <row r="58" spans="1:2">
      <c r="A58" s="15"/>
      <c r="B58" s="15" t="s">
        <v>1904</v>
      </c>
    </row>
    <row r="59" spans="1:2">
      <c r="A59" s="16"/>
      <c r="B59" s="16" t="s">
        <v>1905</v>
      </c>
    </row>
    <row r="60" spans="1:2">
      <c r="A60" s="13" t="s">
        <v>1906</v>
      </c>
      <c r="B60" s="14" t="s">
        <v>1907</v>
      </c>
    </row>
    <row r="61" spans="1:2">
      <c r="A61" s="15"/>
      <c r="B61" s="15" t="s">
        <v>1908</v>
      </c>
    </row>
    <row r="62" spans="1:2">
      <c r="A62" s="15"/>
      <c r="B62" s="15" t="s">
        <v>1909</v>
      </c>
    </row>
    <row r="63" spans="1:2">
      <c r="A63" s="15"/>
      <c r="B63" s="15" t="s">
        <v>1910</v>
      </c>
    </row>
    <row r="64" spans="1:2">
      <c r="A64" s="15"/>
      <c r="B64" s="15" t="s">
        <v>1911</v>
      </c>
    </row>
    <row r="65" spans="1:2">
      <c r="A65" s="15"/>
      <c r="B65" s="15" t="s">
        <v>1912</v>
      </c>
    </row>
    <row r="66" spans="1:2">
      <c r="A66" s="15"/>
      <c r="B66" s="15" t="s">
        <v>1913</v>
      </c>
    </row>
    <row r="67" spans="1:2">
      <c r="A67" s="16"/>
      <c r="B67" s="16" t="s">
        <v>1914</v>
      </c>
    </row>
    <row r="68" spans="1:2">
      <c r="A68" s="13" t="s">
        <v>1915</v>
      </c>
      <c r="B68" s="14" t="s">
        <v>1916</v>
      </c>
    </row>
    <row r="69" spans="1:2">
      <c r="A69" s="15"/>
      <c r="B69" s="15" t="s">
        <v>1917</v>
      </c>
    </row>
    <row r="70" spans="1:2">
      <c r="A70" s="15"/>
      <c r="B70" s="15" t="s">
        <v>1918</v>
      </c>
    </row>
    <row r="71" spans="1:2">
      <c r="A71" s="15"/>
      <c r="B71" s="15" t="s">
        <v>1919</v>
      </c>
    </row>
    <row r="72" spans="1:2">
      <c r="A72" s="15"/>
      <c r="B72" s="15" t="s">
        <v>1920</v>
      </c>
    </row>
    <row r="73" spans="1:2">
      <c r="A73" s="15"/>
      <c r="B73" s="15" t="s">
        <v>1921</v>
      </c>
    </row>
    <row r="74" spans="1:2">
      <c r="A74" s="15"/>
      <c r="B74" s="15" t="s">
        <v>1922</v>
      </c>
    </row>
    <row r="75" spans="1:2">
      <c r="A75" s="15"/>
      <c r="B75" s="15" t="s">
        <v>1923</v>
      </c>
    </row>
    <row r="76" spans="1:2">
      <c r="A76" s="15"/>
      <c r="B76" s="15" t="s">
        <v>1924</v>
      </c>
    </row>
    <row r="77" spans="1:2">
      <c r="A77" s="15"/>
      <c r="B77" s="15" t="s">
        <v>1925</v>
      </c>
    </row>
    <row r="78" spans="1:2">
      <c r="A78" s="15"/>
      <c r="B78" s="15" t="s">
        <v>1926</v>
      </c>
    </row>
    <row r="79" spans="1:2">
      <c r="A79" s="16"/>
      <c r="B79" s="16" t="s">
        <v>1927</v>
      </c>
    </row>
    <row r="80" spans="1:2">
      <c r="A80" s="13" t="s">
        <v>1928</v>
      </c>
      <c r="B80" s="14" t="s">
        <v>1929</v>
      </c>
    </row>
    <row r="81" spans="1:2">
      <c r="A81" s="15"/>
      <c r="B81" s="15" t="s">
        <v>1930</v>
      </c>
    </row>
    <row r="82" spans="1:2">
      <c r="A82" s="15"/>
      <c r="B82" s="15" t="s">
        <v>1931</v>
      </c>
    </row>
    <row r="83" spans="1:2">
      <c r="A83" s="15"/>
      <c r="B83" s="15" t="s">
        <v>1932</v>
      </c>
    </row>
    <row r="84" spans="1:2">
      <c r="A84" s="15"/>
      <c r="B84" s="15" t="s">
        <v>1921</v>
      </c>
    </row>
    <row r="85" spans="1:2">
      <c r="A85" s="15"/>
      <c r="B85" s="15" t="s">
        <v>1933</v>
      </c>
    </row>
    <row r="86" spans="1:2">
      <c r="A86" s="15"/>
      <c r="B86" s="15" t="s">
        <v>1934</v>
      </c>
    </row>
    <row r="87" spans="1:2">
      <c r="A87" s="15"/>
      <c r="B87" s="15" t="s">
        <v>1935</v>
      </c>
    </row>
    <row r="88" spans="1:2">
      <c r="A88" s="15"/>
      <c r="B88" s="15" t="s">
        <v>1936</v>
      </c>
    </row>
    <row r="89" spans="1:2">
      <c r="A89" s="16"/>
      <c r="B89" s="16" t="s">
        <v>1937</v>
      </c>
    </row>
    <row r="90" spans="1:2">
      <c r="A90" s="13" t="s">
        <v>1938</v>
      </c>
      <c r="B90" s="14" t="s">
        <v>1939</v>
      </c>
    </row>
    <row r="91" spans="1:2">
      <c r="A91" s="15"/>
      <c r="B91" s="15" t="s">
        <v>1940</v>
      </c>
    </row>
    <row r="92" spans="1:2">
      <c r="A92" s="15"/>
      <c r="B92" s="15" t="s">
        <v>1941</v>
      </c>
    </row>
    <row r="93" spans="1:2">
      <c r="A93" s="15"/>
      <c r="B93" s="15" t="s">
        <v>1942</v>
      </c>
    </row>
    <row r="94" spans="1:2">
      <c r="A94" s="15"/>
      <c r="B94" s="15" t="s">
        <v>1943</v>
      </c>
    </row>
    <row r="95" spans="1:2">
      <c r="A95" s="15"/>
      <c r="B95" s="15" t="s">
        <v>1944</v>
      </c>
    </row>
    <row r="96" spans="1:2">
      <c r="A96" s="15"/>
      <c r="B96" s="15" t="s">
        <v>1945</v>
      </c>
    </row>
    <row r="97" spans="1:2">
      <c r="A97" s="15"/>
      <c r="B97" s="15" t="s">
        <v>1920</v>
      </c>
    </row>
    <row r="98" spans="1:2">
      <c r="A98" s="15"/>
      <c r="B98" s="15" t="s">
        <v>1946</v>
      </c>
    </row>
    <row r="99" spans="1:2">
      <c r="A99" s="15"/>
      <c r="B99" s="15" t="s">
        <v>1947</v>
      </c>
    </row>
    <row r="100" spans="1:2">
      <c r="A100" s="15"/>
      <c r="B100" s="15" t="s">
        <v>1948</v>
      </c>
    </row>
    <row r="101" spans="1:2">
      <c r="A101" s="15"/>
      <c r="B101" s="15" t="s">
        <v>1949</v>
      </c>
    </row>
    <row r="102" spans="1:2">
      <c r="A102" s="15"/>
      <c r="B102" s="15" t="s">
        <v>1950</v>
      </c>
    </row>
    <row r="103" spans="1:2">
      <c r="A103" s="15"/>
      <c r="B103" s="15" t="s">
        <v>1951</v>
      </c>
    </row>
    <row r="104" spans="1:2">
      <c r="A104" s="15"/>
      <c r="B104" s="15" t="s">
        <v>1952</v>
      </c>
    </row>
    <row r="105" spans="1:2">
      <c r="A105" s="16"/>
      <c r="B105" s="16" t="s">
        <v>1953</v>
      </c>
    </row>
    <row r="106" spans="1:2">
      <c r="A106" s="13" t="s">
        <v>1954</v>
      </c>
      <c r="B106" s="14" t="s">
        <v>1955</v>
      </c>
    </row>
    <row r="107" spans="1:2">
      <c r="A107" s="15"/>
      <c r="B107" s="15" t="s">
        <v>1956</v>
      </c>
    </row>
    <row r="108" spans="1:2">
      <c r="A108" s="15"/>
      <c r="B108" s="15" t="s">
        <v>1957</v>
      </c>
    </row>
    <row r="109" spans="1:2">
      <c r="A109" s="16"/>
      <c r="B109" s="16" t="s">
        <v>1958</v>
      </c>
    </row>
    <row r="110" spans="1:2">
      <c r="A110" s="13" t="s">
        <v>1959</v>
      </c>
      <c r="B110" s="14" t="s">
        <v>1960</v>
      </c>
    </row>
    <row r="111" spans="1:2">
      <c r="A111" s="15"/>
      <c r="B111" s="15" t="s">
        <v>1961</v>
      </c>
    </row>
    <row r="112" spans="1:2">
      <c r="A112" s="15"/>
      <c r="B112" s="15" t="s">
        <v>1962</v>
      </c>
    </row>
    <row r="113" spans="1:2">
      <c r="A113" s="15"/>
      <c r="B113" s="15" t="s">
        <v>1963</v>
      </c>
    </row>
    <row r="114" spans="1:2">
      <c r="A114" s="15"/>
      <c r="B114" s="15" t="s">
        <v>1964</v>
      </c>
    </row>
    <row r="115" spans="1:2">
      <c r="A115" s="15"/>
      <c r="B115" s="15" t="s">
        <v>1965</v>
      </c>
    </row>
    <row r="116" spans="1:2">
      <c r="A116" s="15"/>
      <c r="B116" s="15" t="s">
        <v>1855</v>
      </c>
    </row>
    <row r="117" spans="1:2">
      <c r="A117" s="16"/>
      <c r="B117" s="16" t="s">
        <v>1966</v>
      </c>
    </row>
    <row r="118" spans="1:2">
      <c r="A118" s="13" t="s">
        <v>1967</v>
      </c>
      <c r="B118" s="14" t="s">
        <v>1892</v>
      </c>
    </row>
    <row r="119" spans="1:2">
      <c r="A119" s="15"/>
      <c r="B119" s="15" t="s">
        <v>1961</v>
      </c>
    </row>
    <row r="120" spans="1:2">
      <c r="A120" s="15"/>
      <c r="B120" s="15" t="s">
        <v>1968</v>
      </c>
    </row>
    <row r="121" spans="1:2">
      <c r="A121" s="15"/>
      <c r="B121" s="15" t="s">
        <v>1969</v>
      </c>
    </row>
    <row r="122" spans="1:2">
      <c r="A122" s="15"/>
      <c r="B122" s="15" t="s">
        <v>1970</v>
      </c>
    </row>
    <row r="123" spans="1:2">
      <c r="A123" s="16"/>
      <c r="B123" s="16" t="s">
        <v>1971</v>
      </c>
    </row>
    <row r="124" spans="1:2">
      <c r="A124" s="13" t="s">
        <v>1972</v>
      </c>
      <c r="B124" s="14" t="s">
        <v>1973</v>
      </c>
    </row>
    <row r="125" spans="1:2">
      <c r="A125" s="16"/>
      <c r="B125" s="16" t="s">
        <v>1974</v>
      </c>
    </row>
    <row r="126" spans="1:2">
      <c r="A126" s="13" t="s">
        <v>1975</v>
      </c>
      <c r="B126" s="14" t="s">
        <v>1976</v>
      </c>
    </row>
    <row r="127" spans="1:2">
      <c r="A127" s="15"/>
      <c r="B127" s="15" t="s">
        <v>1892</v>
      </c>
    </row>
    <row r="128" spans="1:2">
      <c r="A128" s="15"/>
      <c r="B128" s="15" t="s">
        <v>1977</v>
      </c>
    </row>
    <row r="129" spans="1:2">
      <c r="A129" s="15"/>
      <c r="B129" s="15" t="s">
        <v>1978</v>
      </c>
    </row>
    <row r="130" spans="1:2">
      <c r="A130" s="15"/>
      <c r="B130" s="15" t="s">
        <v>1979</v>
      </c>
    </row>
    <row r="131" spans="1:2">
      <c r="A131" s="15"/>
      <c r="B131" s="15" t="s">
        <v>1980</v>
      </c>
    </row>
    <row r="132" spans="1:2">
      <c r="A132" s="16"/>
      <c r="B132" s="16" t="s">
        <v>1981</v>
      </c>
    </row>
    <row r="133" spans="1:2">
      <c r="A133" s="13" t="s">
        <v>1982</v>
      </c>
      <c r="B133" s="14" t="s">
        <v>1983</v>
      </c>
    </row>
    <row r="134" spans="1:2">
      <c r="A134" s="15"/>
      <c r="B134" s="15" t="s">
        <v>1984</v>
      </c>
    </row>
    <row r="135" spans="1:2">
      <c r="A135" s="15"/>
      <c r="B135" s="15" t="s">
        <v>1985</v>
      </c>
    </row>
    <row r="136" spans="1:2">
      <c r="A136" s="15"/>
      <c r="B136" s="15" t="s">
        <v>1986</v>
      </c>
    </row>
    <row r="137" spans="1:2">
      <c r="A137" s="15"/>
      <c r="B137" s="15" t="s">
        <v>1987</v>
      </c>
    </row>
    <row r="138" spans="1:2">
      <c r="A138" s="16"/>
      <c r="B138" s="16" t="s">
        <v>1988</v>
      </c>
    </row>
    <row r="139" spans="1:2">
      <c r="A139" s="13" t="s">
        <v>1989</v>
      </c>
      <c r="B139" s="14" t="s">
        <v>1990</v>
      </c>
    </row>
    <row r="140" spans="1:2">
      <c r="A140" s="15"/>
      <c r="B140" s="15" t="s">
        <v>1991</v>
      </c>
    </row>
    <row r="141" spans="1:2">
      <c r="A141" s="15"/>
      <c r="B141" s="15" t="s">
        <v>1992</v>
      </c>
    </row>
    <row r="142" spans="1:2">
      <c r="A142" s="15"/>
      <c r="B142" s="15" t="s">
        <v>1993</v>
      </c>
    </row>
    <row r="143" spans="1:2">
      <c r="A143" s="15"/>
      <c r="B143" s="15" t="s">
        <v>1994</v>
      </c>
    </row>
    <row r="144" spans="1:2">
      <c r="A144" s="15"/>
      <c r="B144" s="15" t="s">
        <v>1995</v>
      </c>
    </row>
    <row r="145" spans="1:2">
      <c r="A145" s="15"/>
      <c r="B145" s="15" t="s">
        <v>1996</v>
      </c>
    </row>
    <row r="146" spans="1:2">
      <c r="A146" s="15"/>
      <c r="B146" s="15" t="s">
        <v>1997</v>
      </c>
    </row>
    <row r="147" spans="1:2">
      <c r="A147" s="15"/>
      <c r="B147" s="15" t="s">
        <v>1998</v>
      </c>
    </row>
    <row r="148" spans="1:2">
      <c r="A148" s="15"/>
      <c r="B148" s="15" t="s">
        <v>1999</v>
      </c>
    </row>
    <row r="149" spans="1:2">
      <c r="A149" s="15"/>
      <c r="B149" s="15" t="s">
        <v>1933</v>
      </c>
    </row>
    <row r="150" spans="1:2">
      <c r="A150" s="15"/>
      <c r="B150" s="15" t="s">
        <v>2000</v>
      </c>
    </row>
    <row r="151" spans="1:2">
      <c r="A151" s="15"/>
      <c r="B151" s="15" t="s">
        <v>1951</v>
      </c>
    </row>
    <row r="152" spans="1:2">
      <c r="A152" s="15"/>
      <c r="B152" s="15" t="s">
        <v>2001</v>
      </c>
    </row>
    <row r="153" spans="1:2">
      <c r="A153" s="16"/>
      <c r="B153" s="16" t="s">
        <v>1937</v>
      </c>
    </row>
    <row r="154" spans="1:2">
      <c r="A154" s="13" t="s">
        <v>2002</v>
      </c>
      <c r="B154" s="14" t="s">
        <v>2003</v>
      </c>
    </row>
    <row r="155" spans="1:2">
      <c r="A155" s="15"/>
      <c r="B155" s="15" t="s">
        <v>1892</v>
      </c>
    </row>
    <row r="156" spans="1:2">
      <c r="A156" s="15"/>
      <c r="B156" s="15" t="s">
        <v>1996</v>
      </c>
    </row>
    <row r="157" spans="1:2">
      <c r="A157" s="15"/>
      <c r="B157" s="15" t="s">
        <v>2004</v>
      </c>
    </row>
    <row r="158" spans="1:2">
      <c r="A158" s="16"/>
      <c r="B158" s="16" t="s">
        <v>2005</v>
      </c>
    </row>
    <row r="159" spans="1:2">
      <c r="A159" s="13" t="s">
        <v>2006</v>
      </c>
      <c r="B159" s="14" t="s">
        <v>2007</v>
      </c>
    </row>
    <row r="160" spans="1:2">
      <c r="A160" s="15"/>
      <c r="B160" s="15" t="s">
        <v>2008</v>
      </c>
    </row>
    <row r="161" spans="1:2">
      <c r="A161" s="15"/>
      <c r="B161" s="15" t="s">
        <v>2009</v>
      </c>
    </row>
    <row r="162" spans="1:2">
      <c r="A162" s="15"/>
      <c r="B162" s="15" t="s">
        <v>2010</v>
      </c>
    </row>
    <row r="163" spans="1:2">
      <c r="A163" s="15"/>
      <c r="B163" s="15" t="s">
        <v>2011</v>
      </c>
    </row>
    <row r="164" spans="1:2">
      <c r="A164" s="15"/>
      <c r="B164" s="15" t="s">
        <v>2012</v>
      </c>
    </row>
    <row r="165" spans="1:2">
      <c r="A165" s="16"/>
      <c r="B165" s="16" t="s">
        <v>2013</v>
      </c>
    </row>
    <row r="166" spans="1:2">
      <c r="A166" s="13" t="s">
        <v>2014</v>
      </c>
      <c r="B166" s="14" t="s">
        <v>2015</v>
      </c>
    </row>
    <row r="167" spans="1:2">
      <c r="A167" s="15"/>
      <c r="B167" s="15" t="s">
        <v>2016</v>
      </c>
    </row>
    <row r="168" spans="1:2">
      <c r="A168" s="16"/>
      <c r="B168" s="16" t="s">
        <v>2017</v>
      </c>
    </row>
    <row r="169" spans="1:2">
      <c r="A169" s="13" t="s">
        <v>2018</v>
      </c>
      <c r="B169" s="14" t="s">
        <v>2019</v>
      </c>
    </row>
    <row r="170" spans="1:2">
      <c r="A170" s="15"/>
      <c r="B170" s="15" t="s">
        <v>2020</v>
      </c>
    </row>
    <row r="171" spans="1:2">
      <c r="A171" s="16"/>
      <c r="B171" s="16" t="s">
        <v>2021</v>
      </c>
    </row>
    <row r="172" spans="1:2">
      <c r="A172" s="13" t="s">
        <v>2022</v>
      </c>
      <c r="B172" s="14" t="s">
        <v>2023</v>
      </c>
    </row>
    <row r="173" spans="1:2">
      <c r="A173" s="15"/>
      <c r="B173" s="15" t="s">
        <v>2024</v>
      </c>
    </row>
    <row r="174" spans="1:2">
      <c r="A174" s="15"/>
      <c r="B174" s="15" t="s">
        <v>2025</v>
      </c>
    </row>
    <row r="175" spans="1:2">
      <c r="A175" s="16"/>
      <c r="B175" s="16" t="s">
        <v>2026</v>
      </c>
    </row>
    <row r="176" spans="1:2">
      <c r="A176" s="13" t="s">
        <v>2027</v>
      </c>
      <c r="B176" s="14" t="s">
        <v>2028</v>
      </c>
    </row>
    <row r="177" spans="1:2">
      <c r="A177" s="15"/>
      <c r="B177" s="15" t="s">
        <v>2029</v>
      </c>
    </row>
    <row r="178" spans="1:2">
      <c r="A178" s="15"/>
      <c r="B178" s="15" t="s">
        <v>2030</v>
      </c>
    </row>
    <row r="179" spans="1:2">
      <c r="A179" s="15"/>
      <c r="B179" s="15" t="s">
        <v>2031</v>
      </c>
    </row>
    <row r="180" spans="1:2">
      <c r="A180" s="15"/>
      <c r="B180" s="15" t="s">
        <v>2032</v>
      </c>
    </row>
    <row r="181" spans="1:2">
      <c r="A181" s="15"/>
      <c r="B181" s="15" t="s">
        <v>2033</v>
      </c>
    </row>
    <row r="182" spans="1:2">
      <c r="A182" s="15"/>
      <c r="B182" s="15" t="s">
        <v>1850</v>
      </c>
    </row>
    <row r="183" spans="1:2">
      <c r="A183" s="15"/>
      <c r="B183" s="15" t="s">
        <v>1921</v>
      </c>
    </row>
    <row r="184" spans="1:2">
      <c r="A184" s="15"/>
      <c r="B184" s="15" t="s">
        <v>1901</v>
      </c>
    </row>
    <row r="185" spans="1:2">
      <c r="A185" s="15"/>
      <c r="B185" s="15" t="s">
        <v>2034</v>
      </c>
    </row>
    <row r="186" spans="1:2">
      <c r="A186" s="15"/>
      <c r="B186" s="15" t="s">
        <v>1933</v>
      </c>
    </row>
    <row r="187" spans="1:2">
      <c r="A187" s="15"/>
      <c r="B187" s="15" t="s">
        <v>2035</v>
      </c>
    </row>
    <row r="188" spans="1:2">
      <c r="A188" s="15"/>
      <c r="B188" s="15" t="s">
        <v>2036</v>
      </c>
    </row>
    <row r="189" spans="1:2">
      <c r="A189" s="15"/>
      <c r="B189" s="15" t="s">
        <v>2037</v>
      </c>
    </row>
    <row r="190" spans="1:2">
      <c r="A190" s="16"/>
      <c r="B190" s="16" t="s">
        <v>1864</v>
      </c>
    </row>
    <row r="191" spans="1:2">
      <c r="A191" s="13" t="s">
        <v>2038</v>
      </c>
      <c r="B191" s="14" t="s">
        <v>2039</v>
      </c>
    </row>
    <row r="192" spans="1:2">
      <c r="A192" s="15"/>
      <c r="B192" s="15" t="s">
        <v>2040</v>
      </c>
    </row>
    <row r="193" spans="1:2">
      <c r="A193" s="15"/>
      <c r="B193" s="15" t="s">
        <v>2041</v>
      </c>
    </row>
    <row r="194" spans="1:2">
      <c r="A194" s="15"/>
      <c r="B194" s="15" t="s">
        <v>1948</v>
      </c>
    </row>
    <row r="195" spans="1:2">
      <c r="A195" s="15"/>
      <c r="B195" s="15" t="s">
        <v>2042</v>
      </c>
    </row>
    <row r="196" spans="1:2">
      <c r="A196" s="15"/>
      <c r="B196" s="15" t="s">
        <v>2043</v>
      </c>
    </row>
    <row r="197" spans="1:2">
      <c r="A197" s="15"/>
      <c r="B197" s="15" t="s">
        <v>1950</v>
      </c>
    </row>
    <row r="198" spans="1:2">
      <c r="A198" s="16"/>
      <c r="B198" s="16" t="s">
        <v>2044</v>
      </c>
    </row>
    <row r="199" spans="1:2">
      <c r="A199" s="13" t="s">
        <v>2045</v>
      </c>
      <c r="B199" s="14" t="s">
        <v>2046</v>
      </c>
    </row>
    <row r="200" spans="1:2">
      <c r="A200" s="15"/>
      <c r="B200" s="15" t="s">
        <v>2047</v>
      </c>
    </row>
    <row r="201" spans="1:2">
      <c r="A201" s="15"/>
      <c r="B201" s="15" t="s">
        <v>1871</v>
      </c>
    </row>
    <row r="202" spans="1:2">
      <c r="A202" s="15"/>
      <c r="B202" s="15" t="s">
        <v>2048</v>
      </c>
    </row>
    <row r="203" spans="1:2">
      <c r="A203" s="15"/>
      <c r="B203" s="15" t="s">
        <v>2049</v>
      </c>
    </row>
    <row r="204" spans="1:2">
      <c r="A204" s="15"/>
      <c r="B204" s="15" t="s">
        <v>2040</v>
      </c>
    </row>
    <row r="205" spans="1:2">
      <c r="A205" s="15"/>
      <c r="B205" s="15" t="s">
        <v>1907</v>
      </c>
    </row>
    <row r="206" spans="1:2">
      <c r="A206" s="15"/>
      <c r="B206" s="15" t="s">
        <v>2050</v>
      </c>
    </row>
    <row r="207" spans="1:2">
      <c r="A207" s="15"/>
      <c r="B207" s="15" t="s">
        <v>2051</v>
      </c>
    </row>
    <row r="208" spans="1:2">
      <c r="A208" s="16"/>
      <c r="B208" s="16" t="s">
        <v>2052</v>
      </c>
    </row>
    <row r="209" spans="1:2">
      <c r="A209" s="13" t="s">
        <v>2053</v>
      </c>
      <c r="B209" s="14" t="s">
        <v>2054</v>
      </c>
    </row>
    <row r="210" spans="1:2">
      <c r="A210" s="15"/>
      <c r="B210" s="15" t="s">
        <v>2055</v>
      </c>
    </row>
    <row r="211" spans="1:2">
      <c r="A211" s="16"/>
      <c r="B211" s="16" t="s">
        <v>2056</v>
      </c>
    </row>
    <row r="212" spans="1:2">
      <c r="A212" s="13" t="s">
        <v>2057</v>
      </c>
      <c r="B212" s="14" t="s">
        <v>2058</v>
      </c>
    </row>
    <row r="213" spans="1:2">
      <c r="A213" s="15"/>
      <c r="B213" s="15" t="s">
        <v>2059</v>
      </c>
    </row>
    <row r="214" spans="1:2">
      <c r="A214" s="15"/>
      <c r="B214" s="15" t="s">
        <v>2060</v>
      </c>
    </row>
    <row r="215" spans="1:2">
      <c r="A215" s="15"/>
      <c r="B215" s="15" t="s">
        <v>2061</v>
      </c>
    </row>
    <row r="216" spans="1:2">
      <c r="A216" s="16"/>
      <c r="B216" s="16" t="s">
        <v>2062</v>
      </c>
    </row>
    <row r="217" spans="1:2">
      <c r="A217" s="13" t="s">
        <v>2063</v>
      </c>
      <c r="B217" s="14" t="s">
        <v>2064</v>
      </c>
    </row>
    <row r="218" spans="1:2">
      <c r="A218" s="15"/>
      <c r="B218" s="15" t="s">
        <v>2065</v>
      </c>
    </row>
    <row r="219" spans="1:2">
      <c r="A219" s="16"/>
      <c r="B219" s="16" t="s">
        <v>2066</v>
      </c>
    </row>
    <row r="220" spans="1:2">
      <c r="A220" s="13" t="s">
        <v>2067</v>
      </c>
      <c r="B220" s="14" t="s">
        <v>2068</v>
      </c>
    </row>
    <row r="221" spans="1:2">
      <c r="A221" s="15"/>
      <c r="B221" s="15" t="s">
        <v>2069</v>
      </c>
    </row>
    <row r="222" spans="1:2">
      <c r="A222" s="15"/>
      <c r="B222" s="15" t="s">
        <v>2070</v>
      </c>
    </row>
    <row r="223" spans="1:2">
      <c r="A223" s="15"/>
      <c r="B223" s="15" t="s">
        <v>2071</v>
      </c>
    </row>
    <row r="224" spans="1:2">
      <c r="A224" s="15"/>
      <c r="B224" s="15" t="s">
        <v>2072</v>
      </c>
    </row>
    <row r="225" spans="1:2">
      <c r="A225" s="16"/>
      <c r="B225" s="16" t="s">
        <v>2073</v>
      </c>
    </row>
    <row r="226" spans="1:2">
      <c r="A226" s="13" t="s">
        <v>2074</v>
      </c>
      <c r="B226" s="14" t="s">
        <v>2075</v>
      </c>
    </row>
    <row r="227" spans="1:2">
      <c r="A227" s="15"/>
      <c r="B227" s="15" t="s">
        <v>2076</v>
      </c>
    </row>
    <row r="228" spans="1:2">
      <c r="A228" s="15"/>
      <c r="B228" s="15" t="s">
        <v>2077</v>
      </c>
    </row>
    <row r="229" spans="1:2">
      <c r="A229" s="15"/>
      <c r="B229" s="15" t="s">
        <v>2078</v>
      </c>
    </row>
    <row r="230" spans="1:2">
      <c r="A230" s="15"/>
      <c r="B230" s="15" t="s">
        <v>2079</v>
      </c>
    </row>
    <row r="231" spans="1:2">
      <c r="A231" s="16"/>
      <c r="B231" s="16" t="s">
        <v>2080</v>
      </c>
    </row>
    <row r="232" spans="1:2">
      <c r="A232" s="13" t="s">
        <v>2081</v>
      </c>
      <c r="B232" s="14" t="s">
        <v>2082</v>
      </c>
    </row>
    <row r="233" spans="1:2">
      <c r="A233" s="15"/>
      <c r="B233" s="15" t="s">
        <v>2083</v>
      </c>
    </row>
    <row r="234" spans="1:2">
      <c r="A234" s="15"/>
      <c r="B234" s="15" t="s">
        <v>1919</v>
      </c>
    </row>
    <row r="235" spans="1:2">
      <c r="A235" s="15"/>
      <c r="B235" s="15" t="s">
        <v>2084</v>
      </c>
    </row>
    <row r="236" spans="1:2">
      <c r="A236" s="15"/>
      <c r="B236" s="15" t="s">
        <v>2085</v>
      </c>
    </row>
    <row r="237" spans="1:2">
      <c r="A237" s="16"/>
      <c r="B237" s="16" t="s">
        <v>2086</v>
      </c>
    </row>
    <row r="238" spans="1:2">
      <c r="A238" s="13" t="s">
        <v>2087</v>
      </c>
      <c r="B238" s="14" t="s">
        <v>2088</v>
      </c>
    </row>
    <row r="239" spans="1:2">
      <c r="A239" s="15"/>
      <c r="B239" s="15" t="s">
        <v>2089</v>
      </c>
    </row>
    <row r="240" spans="1:2">
      <c r="A240" s="15"/>
      <c r="B240" s="15" t="s">
        <v>2090</v>
      </c>
    </row>
    <row r="241" spans="1:2">
      <c r="A241" s="15"/>
      <c r="B241" s="15" t="s">
        <v>2091</v>
      </c>
    </row>
    <row r="242" spans="1:2">
      <c r="A242" s="15"/>
      <c r="B242" s="15" t="s">
        <v>2092</v>
      </c>
    </row>
    <row r="243" spans="1:2">
      <c r="A243" s="15"/>
      <c r="B243" s="15" t="s">
        <v>2093</v>
      </c>
    </row>
    <row r="244" spans="1:2">
      <c r="A244" s="15"/>
      <c r="B244" s="15" t="s">
        <v>2094</v>
      </c>
    </row>
    <row r="245" spans="1:2">
      <c r="A245" s="15"/>
      <c r="B245" s="15" t="s">
        <v>2095</v>
      </c>
    </row>
    <row r="246" spans="1:2">
      <c r="A246" s="15"/>
      <c r="B246" s="15" t="s">
        <v>2096</v>
      </c>
    </row>
    <row r="247" spans="1:2">
      <c r="A247" s="15"/>
      <c r="B247" s="15" t="s">
        <v>2097</v>
      </c>
    </row>
    <row r="248" spans="1:2">
      <c r="A248" s="16"/>
      <c r="B248" s="16" t="s">
        <v>2098</v>
      </c>
    </row>
  </sheetData>
  <hyperlinks>
    <hyperlink ref="A3" r:id="rId1" display="Shaping Green transitions for a Sustainable Europe" xr:uid="{00000000-0004-0000-1400-000000000000}"/>
    <hyperlink ref="A12" r:id="rId2" xr:uid="{00000000-0004-0000-1400-000001000000}"/>
    <hyperlink ref="A25" r:id="rId3" xr:uid="{00000000-0004-0000-1400-000002000000}"/>
    <hyperlink ref="A32" r:id="rId4" xr:uid="{00000000-0004-0000-1400-000003000000}"/>
    <hyperlink ref="A38" r:id="rId5" xr:uid="{00000000-0004-0000-1400-000004000000}"/>
    <hyperlink ref="A44" r:id="rId6" xr:uid="{00000000-0004-0000-1400-000005000000}"/>
    <hyperlink ref="A52" r:id="rId7" xr:uid="{00000000-0004-0000-1400-000006000000}"/>
    <hyperlink ref="A60" r:id="rId8" xr:uid="{00000000-0004-0000-1400-000007000000}"/>
    <hyperlink ref="A68" r:id="rId9" xr:uid="{00000000-0004-0000-1400-000008000000}"/>
    <hyperlink ref="A80" r:id="rId10" xr:uid="{00000000-0004-0000-1400-000009000000}"/>
    <hyperlink ref="A90" r:id="rId11" xr:uid="{00000000-0004-0000-1400-00000A000000}"/>
    <hyperlink ref="A106" r:id="rId12" xr:uid="{00000000-0004-0000-1400-00000B000000}"/>
    <hyperlink ref="A110" r:id="rId13" xr:uid="{00000000-0004-0000-1400-00000C000000}"/>
    <hyperlink ref="A118" r:id="rId14" xr:uid="{00000000-0004-0000-1400-00000D000000}"/>
    <hyperlink ref="A124" r:id="rId15" xr:uid="{00000000-0004-0000-1400-00000E000000}"/>
    <hyperlink ref="A126" r:id="rId16" xr:uid="{00000000-0004-0000-1400-00000F000000}"/>
    <hyperlink ref="A133" r:id="rId17" xr:uid="{00000000-0004-0000-1400-000010000000}"/>
    <hyperlink ref="A139" r:id="rId18" xr:uid="{00000000-0004-0000-1400-000011000000}"/>
    <hyperlink ref="A154" r:id="rId19" xr:uid="{00000000-0004-0000-1400-000012000000}"/>
    <hyperlink ref="A159" r:id="rId20" xr:uid="{00000000-0004-0000-1400-000013000000}"/>
    <hyperlink ref="A166" r:id="rId21" xr:uid="{00000000-0004-0000-1400-000014000000}"/>
    <hyperlink ref="A169" r:id="rId22" xr:uid="{00000000-0004-0000-1400-000015000000}"/>
    <hyperlink ref="A172" r:id="rId23" xr:uid="{00000000-0004-0000-1400-000016000000}"/>
    <hyperlink ref="A176" r:id="rId24" xr:uid="{00000000-0004-0000-1400-000017000000}"/>
    <hyperlink ref="A191" r:id="rId25" xr:uid="{00000000-0004-0000-1400-000018000000}"/>
    <hyperlink ref="A199" r:id="rId26" xr:uid="{00000000-0004-0000-1400-000019000000}"/>
    <hyperlink ref="A209" r:id="rId27" xr:uid="{00000000-0004-0000-1400-00001A000000}"/>
    <hyperlink ref="A212" r:id="rId28" xr:uid="{00000000-0004-0000-1400-00001B000000}"/>
    <hyperlink ref="A217" r:id="rId29" xr:uid="{00000000-0004-0000-1400-00001C000000}"/>
    <hyperlink ref="A220" r:id="rId30" xr:uid="{00000000-0004-0000-1400-00001D000000}"/>
    <hyperlink ref="A226" r:id="rId31" xr:uid="{00000000-0004-0000-1400-00001E000000}"/>
    <hyperlink ref="A232" r:id="rId32" xr:uid="{00000000-0004-0000-1400-00001F000000}"/>
    <hyperlink ref="A238" r:id="rId33" xr:uid="{00000000-0004-0000-1400-000020000000}"/>
  </hyperlinks>
  <pageMargins left="0.7" right="0.7" top="0.75" bottom="0.75" header="0.3" footer="0.3"/>
  <pageSetup orientation="portrait" horizontalDpi="90" verticalDpi="90" r:id="rId3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34"/>
  <sheetViews>
    <sheetView zoomScale="145" zoomScaleNormal="145" workbookViewId="0">
      <selection activeCell="E37" sqref="E37"/>
    </sheetView>
  </sheetViews>
  <sheetFormatPr baseColWidth="10" defaultColWidth="8.83203125" defaultRowHeight="15"/>
  <cols>
    <col min="1" max="1" width="76.83203125" customWidth="1"/>
  </cols>
  <sheetData>
    <row r="1" spans="1:1">
      <c r="A1" s="17" t="s">
        <v>2099</v>
      </c>
    </row>
    <row r="2" spans="1:1">
      <c r="A2" t="s">
        <v>1847</v>
      </c>
    </row>
    <row r="3" spans="1:1">
      <c r="A3" t="s">
        <v>2100</v>
      </c>
    </row>
    <row r="4" spans="1:1">
      <c r="A4" t="s">
        <v>2101</v>
      </c>
    </row>
    <row r="5" spans="1:1">
      <c r="A5" t="s">
        <v>2102</v>
      </c>
    </row>
    <row r="6" spans="1:1">
      <c r="A6" t="s">
        <v>1884</v>
      </c>
    </row>
    <row r="7" spans="1:1">
      <c r="A7" t="s">
        <v>2103</v>
      </c>
    </row>
    <row r="8" spans="1:1">
      <c r="A8" t="s">
        <v>2104</v>
      </c>
    </row>
    <row r="9" spans="1:1">
      <c r="A9" t="s">
        <v>2105</v>
      </c>
    </row>
    <row r="10" spans="1:1">
      <c r="A10" t="s">
        <v>2106</v>
      </c>
    </row>
    <row r="11" spans="1:1">
      <c r="A11" t="s">
        <v>2107</v>
      </c>
    </row>
    <row r="12" spans="1:1">
      <c r="A12" t="s">
        <v>2108</v>
      </c>
    </row>
    <row r="13" spans="1:1">
      <c r="A13" t="s">
        <v>2109</v>
      </c>
    </row>
    <row r="14" spans="1:1">
      <c r="A14" t="s">
        <v>2110</v>
      </c>
    </row>
    <row r="15" spans="1:1">
      <c r="A15" t="s">
        <v>2111</v>
      </c>
    </row>
    <row r="16" spans="1:1">
      <c r="A16" t="s">
        <v>1972</v>
      </c>
    </row>
    <row r="17" spans="1:1">
      <c r="A17" t="s">
        <v>1975</v>
      </c>
    </row>
    <row r="18" spans="1:1">
      <c r="A18" t="s">
        <v>1982</v>
      </c>
    </row>
    <row r="19" spans="1:1">
      <c r="A19" t="s">
        <v>1989</v>
      </c>
    </row>
    <row r="20" spans="1:1">
      <c r="A20" t="s">
        <v>2002</v>
      </c>
    </row>
    <row r="21" spans="1:1">
      <c r="A21" t="s">
        <v>2112</v>
      </c>
    </row>
    <row r="22" spans="1:1">
      <c r="A22" t="s">
        <v>2113</v>
      </c>
    </row>
    <row r="23" spans="1:1">
      <c r="A23" t="s">
        <v>2114</v>
      </c>
    </row>
    <row r="24" spans="1:1">
      <c r="A24" t="s">
        <v>2115</v>
      </c>
    </row>
    <row r="25" spans="1:1">
      <c r="A25" t="s">
        <v>2116</v>
      </c>
    </row>
    <row r="26" spans="1:1">
      <c r="A26" t="s">
        <v>2117</v>
      </c>
    </row>
    <row r="27" spans="1:1">
      <c r="A27" t="s">
        <v>2118</v>
      </c>
    </row>
    <row r="28" spans="1:1">
      <c r="A28" t="s">
        <v>2119</v>
      </c>
    </row>
    <row r="29" spans="1:1">
      <c r="A29" t="s">
        <v>2120</v>
      </c>
    </row>
    <row r="30" spans="1:1">
      <c r="A30" t="s">
        <v>2121</v>
      </c>
    </row>
    <row r="31" spans="1:1">
      <c r="A31" t="s">
        <v>2122</v>
      </c>
    </row>
    <row r="32" spans="1:1">
      <c r="A32" t="s">
        <v>2123</v>
      </c>
    </row>
    <row r="33" spans="1:1">
      <c r="A33" t="s">
        <v>2124</v>
      </c>
    </row>
    <row r="34" spans="1:1">
      <c r="A34" t="s">
        <v>2125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55"/>
  <sheetViews>
    <sheetView workbookViewId="0">
      <selection activeCell="J1" sqref="J1"/>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s">
        <v>402</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s">
        <v>388</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s">
        <v>388</v>
      </c>
      <c r="AA4" t="s">
        <v>417</v>
      </c>
      <c r="AB4" t="s">
        <v>418</v>
      </c>
      <c r="AE4" t="s">
        <v>309</v>
      </c>
    </row>
    <row r="5" spans="1:62">
      <c r="A5" t="s">
        <v>403</v>
      </c>
      <c r="B5" t="s">
        <v>409</v>
      </c>
      <c r="C5" t="s">
        <v>423</v>
      </c>
      <c r="D5" t="s">
        <v>321</v>
      </c>
      <c r="E5">
        <v>2023</v>
      </c>
      <c r="F5">
        <v>0</v>
      </c>
      <c r="M5" t="s">
        <v>424</v>
      </c>
    </row>
    <row r="6" spans="1:62">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s">
        <v>388</v>
      </c>
      <c r="AE7" t="s">
        <v>309</v>
      </c>
    </row>
    <row r="8" spans="1:62">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s">
        <v>402</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34" t="s">
        <v>443</v>
      </c>
      <c r="O10" t="s">
        <v>407</v>
      </c>
      <c r="R10" t="s">
        <v>444</v>
      </c>
      <c r="S10" t="s">
        <v>445</v>
      </c>
      <c r="T10">
        <v>0</v>
      </c>
      <c r="U10" t="s">
        <v>331</v>
      </c>
      <c r="W10" t="s">
        <v>400</v>
      </c>
      <c r="Y10">
        <v>9.1</v>
      </c>
      <c r="Z10" t="s">
        <v>402</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s">
        <v>402</v>
      </c>
      <c r="AE11" t="s">
        <v>309</v>
      </c>
    </row>
    <row r="12" spans="1:62">
      <c r="A12" t="s">
        <v>403</v>
      </c>
      <c r="B12" t="s">
        <v>446</v>
      </c>
      <c r="C12" t="s">
        <v>452</v>
      </c>
      <c r="D12" t="s">
        <v>453</v>
      </c>
      <c r="E12">
        <v>2022</v>
      </c>
      <c r="F12">
        <v>1</v>
      </c>
    </row>
    <row r="13" spans="1:62">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s">
        <v>388</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s">
        <v>388</v>
      </c>
      <c r="AE15" t="s">
        <v>310</v>
      </c>
      <c r="AJ15" t="s">
        <v>309</v>
      </c>
    </row>
    <row r="16" spans="1:62">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s">
        <v>388</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s">
        <v>402</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s">
        <v>388</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s">
        <v>388</v>
      </c>
      <c r="AE20" t="s">
        <v>310</v>
      </c>
      <c r="AJ20" t="s">
        <v>309</v>
      </c>
    </row>
    <row r="21" spans="1:36" ht="409.6">
      <c r="A21" t="s">
        <v>403</v>
      </c>
      <c r="C21" t="s">
        <v>396</v>
      </c>
      <c r="D21" t="s">
        <v>102</v>
      </c>
      <c r="E21">
        <v>2023</v>
      </c>
      <c r="F21" t="s">
        <v>479</v>
      </c>
      <c r="G21">
        <v>3</v>
      </c>
      <c r="H21">
        <v>1</v>
      </c>
      <c r="J21">
        <v>1</v>
      </c>
      <c r="K21" s="234" t="s">
        <v>480</v>
      </c>
      <c r="M21">
        <v>1</v>
      </c>
      <c r="N21" t="s">
        <v>438</v>
      </c>
      <c r="O21" t="s">
        <v>407</v>
      </c>
      <c r="Y21">
        <v>7.2</v>
      </c>
      <c r="Z21" t="s">
        <v>388</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s">
        <v>388</v>
      </c>
      <c r="AE22" t="s">
        <v>310</v>
      </c>
      <c r="AJ22" t="s">
        <v>309</v>
      </c>
    </row>
    <row r="23" spans="1:36">
      <c r="A23" t="s">
        <v>403</v>
      </c>
      <c r="B23" t="s">
        <v>462</v>
      </c>
      <c r="C23" t="s">
        <v>463</v>
      </c>
      <c r="D23" t="s">
        <v>101</v>
      </c>
      <c r="E23">
        <v>2021</v>
      </c>
      <c r="F23">
        <v>0</v>
      </c>
      <c r="K23" t="s">
        <v>483</v>
      </c>
      <c r="L23">
        <v>2033</v>
      </c>
      <c r="M23" t="s">
        <v>424</v>
      </c>
      <c r="N23" t="s">
        <v>484</v>
      </c>
      <c r="P23" t="s">
        <v>485</v>
      </c>
      <c r="Q23">
        <v>1</v>
      </c>
      <c r="R23" t="s">
        <v>467</v>
      </c>
      <c r="W23" t="s">
        <v>332</v>
      </c>
      <c r="X23" t="s">
        <v>468</v>
      </c>
      <c r="Z23" t="e">
        <v>#N/A</v>
      </c>
      <c r="AE23" t="s">
        <v>310</v>
      </c>
      <c r="AJ23" t="s">
        <v>309</v>
      </c>
    </row>
    <row r="24" spans="1:36">
      <c r="A24" t="s">
        <v>403</v>
      </c>
      <c r="B24" t="s">
        <v>462</v>
      </c>
      <c r="C24" t="s">
        <v>463</v>
      </c>
      <c r="D24" t="s">
        <v>101</v>
      </c>
      <c r="E24">
        <v>2021</v>
      </c>
      <c r="F24">
        <v>0</v>
      </c>
      <c r="K24" t="s">
        <v>486</v>
      </c>
      <c r="L24">
        <v>2027</v>
      </c>
      <c r="M24" t="s">
        <v>424</v>
      </c>
      <c r="N24" t="s">
        <v>484</v>
      </c>
      <c r="P24" t="s">
        <v>487</v>
      </c>
      <c r="Q24">
        <v>1</v>
      </c>
      <c r="R24" t="s">
        <v>467</v>
      </c>
      <c r="W24" t="s">
        <v>332</v>
      </c>
      <c r="X24" t="s">
        <v>468</v>
      </c>
      <c r="Z24" t="e">
        <v>#N/A</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s">
        <v>388</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s">
        <v>388</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s">
        <v>388</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s">
        <v>388</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s">
        <v>388</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s">
        <v>388</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s">
        <v>388</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34" t="s">
        <v>518</v>
      </c>
      <c r="S32" t="s">
        <v>519</v>
      </c>
      <c r="T32">
        <v>2</v>
      </c>
      <c r="U32" t="s">
        <v>331</v>
      </c>
      <c r="W32" t="s">
        <v>468</v>
      </c>
      <c r="Y32">
        <v>7.3</v>
      </c>
      <c r="Z32" t="s">
        <v>388</v>
      </c>
      <c r="AA32" t="s">
        <v>201</v>
      </c>
      <c r="AB32" t="s">
        <v>520</v>
      </c>
      <c r="AE32" t="s">
        <v>309</v>
      </c>
    </row>
    <row r="33" spans="1:42">
      <c r="A33" t="s">
        <v>403</v>
      </c>
      <c r="C33" t="s">
        <v>405</v>
      </c>
      <c r="D33" t="s">
        <v>321</v>
      </c>
      <c r="E33">
        <v>2022</v>
      </c>
      <c r="F33">
        <v>0</v>
      </c>
      <c r="K33" t="s">
        <v>521</v>
      </c>
      <c r="L33">
        <v>2030</v>
      </c>
      <c r="N33" t="s">
        <v>522</v>
      </c>
      <c r="O33" t="s">
        <v>429</v>
      </c>
      <c r="P33" t="s">
        <v>523</v>
      </c>
      <c r="Q33" t="s">
        <v>524</v>
      </c>
      <c r="S33" t="s">
        <v>525</v>
      </c>
      <c r="W33" t="s">
        <v>416</v>
      </c>
      <c r="Z33" t="e">
        <v>#N/A</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s">
        <v>388</v>
      </c>
      <c r="AA34" t="s">
        <v>196</v>
      </c>
      <c r="AB34" t="s">
        <v>532</v>
      </c>
      <c r="AE34" t="s">
        <v>309</v>
      </c>
    </row>
    <row r="35" spans="1:42">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s">
        <v>388</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34" t="s">
        <v>542</v>
      </c>
      <c r="S37" t="s">
        <v>303</v>
      </c>
      <c r="T37">
        <v>2</v>
      </c>
      <c r="U37" t="s">
        <v>331</v>
      </c>
      <c r="W37" t="s">
        <v>416</v>
      </c>
      <c r="Y37">
        <v>7.2</v>
      </c>
      <c r="Z37" t="s">
        <v>388</v>
      </c>
      <c r="AE37" t="s">
        <v>309</v>
      </c>
    </row>
    <row r="38" spans="1:42" ht="64">
      <c r="A38" t="s">
        <v>403</v>
      </c>
      <c r="C38" t="s">
        <v>150</v>
      </c>
      <c r="D38" t="s">
        <v>321</v>
      </c>
      <c r="E38">
        <v>2022</v>
      </c>
      <c r="F38">
        <v>0</v>
      </c>
      <c r="G38">
        <v>1</v>
      </c>
      <c r="H38">
        <v>0</v>
      </c>
      <c r="I38">
        <v>0</v>
      </c>
      <c r="J38">
        <v>1</v>
      </c>
      <c r="K38" t="s">
        <v>543</v>
      </c>
      <c r="L38">
        <v>2030</v>
      </c>
      <c r="M38">
        <v>1</v>
      </c>
      <c r="O38" t="s">
        <v>538</v>
      </c>
      <c r="R38" s="234" t="s">
        <v>544</v>
      </c>
      <c r="S38" t="s">
        <v>303</v>
      </c>
      <c r="T38">
        <v>2</v>
      </c>
      <c r="U38" t="s">
        <v>331</v>
      </c>
      <c r="W38" t="s">
        <v>416</v>
      </c>
      <c r="Y38">
        <v>7.2</v>
      </c>
      <c r="Z38" t="s">
        <v>388</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s">
        <v>388</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s">
        <v>388</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s">
        <v>388</v>
      </c>
    </row>
    <row r="43" spans="1:42">
      <c r="A43" t="s">
        <v>403</v>
      </c>
      <c r="C43" t="s">
        <v>396</v>
      </c>
      <c r="D43" t="s">
        <v>102</v>
      </c>
      <c r="E43">
        <v>2023</v>
      </c>
      <c r="F43">
        <v>1</v>
      </c>
      <c r="G43">
        <v>3</v>
      </c>
      <c r="H43">
        <v>1</v>
      </c>
      <c r="J43">
        <v>1</v>
      </c>
      <c r="K43" t="s">
        <v>554</v>
      </c>
      <c r="L43">
        <v>2030</v>
      </c>
      <c r="M43">
        <v>1</v>
      </c>
      <c r="O43" t="s">
        <v>465</v>
      </c>
      <c r="Y43">
        <v>7.2</v>
      </c>
      <c r="Z43" t="s">
        <v>388</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s">
        <v>388</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s">
        <v>307</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s">
        <v>388</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s">
        <v>388</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s">
        <v>388</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s">
        <v>402</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s">
        <v>388</v>
      </c>
      <c r="AE50" t="s">
        <v>310</v>
      </c>
      <c r="AJ50" t="s">
        <v>309</v>
      </c>
    </row>
    <row r="51" spans="1:36">
      <c r="A51" t="s">
        <v>403</v>
      </c>
      <c r="B51" t="s">
        <v>435</v>
      </c>
      <c r="C51" t="s">
        <v>436</v>
      </c>
      <c r="D51" t="s">
        <v>298</v>
      </c>
      <c r="E51">
        <v>2022</v>
      </c>
      <c r="F51">
        <v>1</v>
      </c>
    </row>
    <row r="52" spans="1:36">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s">
        <v>388</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s">
        <v>388</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s">
        <v>388</v>
      </c>
      <c r="AB55" t="s">
        <v>499</v>
      </c>
      <c r="AJ55"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49"/>
  <sheetViews>
    <sheetView workbookViewId="0">
      <selection activeCell="J6" sqref="J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s">
        <v>614</v>
      </c>
      <c r="AO3" t="s">
        <v>309</v>
      </c>
    </row>
    <row r="4" spans="1:62">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34" t="s">
        <v>626</v>
      </c>
      <c r="M6">
        <v>1</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34" t="s">
        <v>630</v>
      </c>
      <c r="M7">
        <v>1</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34" t="s">
        <v>631</v>
      </c>
      <c r="M8">
        <v>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s">
        <v>614</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24"/>
  <sheetViews>
    <sheetView topLeftCell="D1" workbookViewId="0">
      <selection activeCell="J15" sqref="J15"/>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4.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1</v>
      </c>
      <c r="H2">
        <v>0</v>
      </c>
      <c r="I2">
        <v>0</v>
      </c>
      <c r="J2">
        <v>1</v>
      </c>
      <c r="K2" t="s">
        <v>795</v>
      </c>
      <c r="L2">
        <v>2030</v>
      </c>
      <c r="M2">
        <v>1</v>
      </c>
      <c r="O2" t="s">
        <v>796</v>
      </c>
      <c r="R2" t="s">
        <v>797</v>
      </c>
      <c r="T2">
        <v>1</v>
      </c>
      <c r="U2" t="s">
        <v>798</v>
      </c>
      <c r="W2" t="s">
        <v>344</v>
      </c>
      <c r="Y2">
        <v>15.3</v>
      </c>
      <c r="Z2" t="s">
        <v>799</v>
      </c>
      <c r="AA2" t="s">
        <v>190</v>
      </c>
      <c r="AB2" t="s">
        <v>800</v>
      </c>
      <c r="AC2" t="s">
        <v>801</v>
      </c>
      <c r="AM2" t="s">
        <v>309</v>
      </c>
    </row>
    <row r="3" spans="1:62" ht="96">
      <c r="A3" t="s">
        <v>792</v>
      </c>
      <c r="B3" t="s">
        <v>802</v>
      </c>
      <c r="C3" t="s">
        <v>803</v>
      </c>
      <c r="D3" t="s">
        <v>298</v>
      </c>
      <c r="E3">
        <v>2023</v>
      </c>
      <c r="F3">
        <v>1</v>
      </c>
      <c r="G3">
        <v>3</v>
      </c>
      <c r="H3">
        <v>1</v>
      </c>
      <c r="J3">
        <v>1</v>
      </c>
      <c r="K3" t="s">
        <v>804</v>
      </c>
      <c r="L3">
        <v>2030</v>
      </c>
      <c r="M3">
        <v>1</v>
      </c>
      <c r="O3" t="s">
        <v>805</v>
      </c>
      <c r="R3" s="234" t="s">
        <v>806</v>
      </c>
      <c r="S3" t="s">
        <v>807</v>
      </c>
      <c r="T3">
        <v>3</v>
      </c>
      <c r="U3" t="s">
        <v>808</v>
      </c>
      <c r="V3" t="s">
        <v>809</v>
      </c>
      <c r="W3" t="s">
        <v>810</v>
      </c>
      <c r="X3" t="s">
        <v>811</v>
      </c>
      <c r="Y3">
        <v>15.2</v>
      </c>
      <c r="Z3" t="s">
        <v>799</v>
      </c>
      <c r="AA3" t="s">
        <v>203</v>
      </c>
      <c r="AB3" t="s">
        <v>812</v>
      </c>
    </row>
    <row r="4" spans="1:62">
      <c r="A4" t="s">
        <v>792</v>
      </c>
      <c r="B4" t="s">
        <v>802</v>
      </c>
      <c r="C4" t="s">
        <v>803</v>
      </c>
      <c r="D4" t="s">
        <v>298</v>
      </c>
      <c r="E4">
        <v>2023</v>
      </c>
      <c r="F4">
        <v>1</v>
      </c>
      <c r="G4">
        <v>3</v>
      </c>
      <c r="H4">
        <v>1</v>
      </c>
      <c r="J4">
        <v>1</v>
      </c>
      <c r="K4" t="s">
        <v>813</v>
      </c>
      <c r="L4">
        <v>2030</v>
      </c>
      <c r="M4">
        <v>1</v>
      </c>
      <c r="N4" t="s">
        <v>814</v>
      </c>
      <c r="R4" t="s">
        <v>815</v>
      </c>
      <c r="T4">
        <v>2</v>
      </c>
      <c r="Y4">
        <v>15.2</v>
      </c>
      <c r="Z4" t="s">
        <v>799</v>
      </c>
    </row>
    <row r="5" spans="1:62">
      <c r="A5" t="s">
        <v>792</v>
      </c>
      <c r="B5" t="s">
        <v>802</v>
      </c>
      <c r="C5" t="s">
        <v>803</v>
      </c>
      <c r="D5" t="s">
        <v>298</v>
      </c>
      <c r="E5">
        <v>2023</v>
      </c>
      <c r="F5">
        <v>1</v>
      </c>
      <c r="G5">
        <v>3</v>
      </c>
      <c r="H5">
        <v>1</v>
      </c>
      <c r="J5">
        <v>1</v>
      </c>
      <c r="K5" t="s">
        <v>816</v>
      </c>
      <c r="L5">
        <v>2030</v>
      </c>
      <c r="M5">
        <v>1</v>
      </c>
      <c r="N5" t="s">
        <v>817</v>
      </c>
      <c r="O5" t="s">
        <v>805</v>
      </c>
      <c r="Q5" t="s">
        <v>818</v>
      </c>
      <c r="R5" t="s">
        <v>819</v>
      </c>
      <c r="T5">
        <v>1</v>
      </c>
      <c r="U5" t="s">
        <v>331</v>
      </c>
      <c r="W5" t="s">
        <v>820</v>
      </c>
      <c r="X5" t="s">
        <v>811</v>
      </c>
      <c r="Y5">
        <v>15.5</v>
      </c>
      <c r="Z5" t="s">
        <v>799</v>
      </c>
      <c r="AA5" t="s">
        <v>821</v>
      </c>
      <c r="AB5" t="s">
        <v>822</v>
      </c>
    </row>
    <row r="6" spans="1:62">
      <c r="A6" t="s">
        <v>792</v>
      </c>
      <c r="B6" t="s">
        <v>802</v>
      </c>
      <c r="C6" t="s">
        <v>803</v>
      </c>
      <c r="D6" t="s">
        <v>298</v>
      </c>
      <c r="E6">
        <v>2023</v>
      </c>
      <c r="F6">
        <v>1</v>
      </c>
      <c r="G6">
        <v>3</v>
      </c>
      <c r="H6">
        <v>0</v>
      </c>
      <c r="J6">
        <v>1</v>
      </c>
      <c r="K6" t="s">
        <v>823</v>
      </c>
      <c r="L6">
        <v>2030</v>
      </c>
      <c r="M6">
        <v>1</v>
      </c>
      <c r="O6" t="s">
        <v>805</v>
      </c>
      <c r="R6" t="s">
        <v>824</v>
      </c>
      <c r="T6">
        <v>1</v>
      </c>
      <c r="Y6" t="s">
        <v>825</v>
      </c>
      <c r="Z6" t="s">
        <v>826</v>
      </c>
    </row>
    <row r="7" spans="1:62">
      <c r="A7" t="s">
        <v>792</v>
      </c>
      <c r="B7" t="s">
        <v>802</v>
      </c>
      <c r="C7" t="s">
        <v>803</v>
      </c>
      <c r="D7" t="s">
        <v>298</v>
      </c>
      <c r="E7">
        <v>2023</v>
      </c>
      <c r="F7">
        <v>1</v>
      </c>
      <c r="G7">
        <v>3</v>
      </c>
      <c r="H7">
        <v>1</v>
      </c>
      <c r="J7">
        <v>1</v>
      </c>
      <c r="K7" t="s">
        <v>827</v>
      </c>
      <c r="L7">
        <v>2040</v>
      </c>
      <c r="M7">
        <v>1</v>
      </c>
      <c r="O7" t="s">
        <v>805</v>
      </c>
      <c r="R7" t="s">
        <v>828</v>
      </c>
      <c r="T7">
        <v>1</v>
      </c>
      <c r="Y7">
        <v>14.2</v>
      </c>
      <c r="Z7" t="s">
        <v>826</v>
      </c>
    </row>
    <row r="8" spans="1:62" ht="409.6">
      <c r="A8" t="s">
        <v>792</v>
      </c>
      <c r="B8" t="s">
        <v>802</v>
      </c>
      <c r="C8" t="s">
        <v>803</v>
      </c>
      <c r="D8" t="s">
        <v>298</v>
      </c>
      <c r="E8">
        <v>2023</v>
      </c>
      <c r="F8">
        <v>1</v>
      </c>
      <c r="G8">
        <v>3</v>
      </c>
      <c r="H8">
        <v>1</v>
      </c>
      <c r="J8">
        <v>1</v>
      </c>
      <c r="K8" t="s">
        <v>829</v>
      </c>
      <c r="L8">
        <v>2030</v>
      </c>
      <c r="M8">
        <v>1</v>
      </c>
      <c r="O8" t="s">
        <v>805</v>
      </c>
      <c r="R8" s="234" t="s">
        <v>830</v>
      </c>
      <c r="T8">
        <v>2</v>
      </c>
      <c r="Y8">
        <v>14.2</v>
      </c>
      <c r="Z8" t="s">
        <v>826</v>
      </c>
    </row>
    <row r="9" spans="1:62">
      <c r="A9" t="s">
        <v>792</v>
      </c>
      <c r="B9" t="s">
        <v>802</v>
      </c>
      <c r="C9" t="s">
        <v>803</v>
      </c>
      <c r="D9" t="s">
        <v>298</v>
      </c>
      <c r="E9">
        <v>2023</v>
      </c>
      <c r="F9">
        <v>1</v>
      </c>
      <c r="G9">
        <v>3</v>
      </c>
      <c r="H9">
        <v>1</v>
      </c>
      <c r="J9">
        <v>1</v>
      </c>
      <c r="K9" t="s">
        <v>831</v>
      </c>
      <c r="L9">
        <v>2030</v>
      </c>
      <c r="M9">
        <v>1</v>
      </c>
      <c r="O9" t="s">
        <v>805</v>
      </c>
      <c r="R9" t="s">
        <v>832</v>
      </c>
      <c r="T9">
        <v>0</v>
      </c>
      <c r="Y9">
        <v>6.6</v>
      </c>
      <c r="Z9" t="s">
        <v>833</v>
      </c>
    </row>
    <row r="10" spans="1:62">
      <c r="A10" t="s">
        <v>792</v>
      </c>
      <c r="B10" t="s">
        <v>802</v>
      </c>
      <c r="C10" t="s">
        <v>803</v>
      </c>
      <c r="D10" t="s">
        <v>298</v>
      </c>
      <c r="E10">
        <v>2023</v>
      </c>
      <c r="F10">
        <v>1</v>
      </c>
      <c r="G10">
        <v>3</v>
      </c>
      <c r="H10">
        <v>1</v>
      </c>
      <c r="J10">
        <v>1</v>
      </c>
      <c r="K10" t="s">
        <v>834</v>
      </c>
      <c r="M10">
        <v>1</v>
      </c>
      <c r="O10" t="s">
        <v>805</v>
      </c>
      <c r="R10" t="s">
        <v>835</v>
      </c>
      <c r="T10">
        <v>2</v>
      </c>
      <c r="Z10" t="e">
        <v>#N/A</v>
      </c>
    </row>
    <row r="11" spans="1:62">
      <c r="A11" t="s">
        <v>792</v>
      </c>
      <c r="B11" t="s">
        <v>802</v>
      </c>
      <c r="C11" t="s">
        <v>803</v>
      </c>
      <c r="D11" t="s">
        <v>298</v>
      </c>
      <c r="E11">
        <v>2023</v>
      </c>
      <c r="F11">
        <v>1</v>
      </c>
      <c r="G11">
        <v>3</v>
      </c>
      <c r="H11">
        <v>1</v>
      </c>
      <c r="J11">
        <v>1</v>
      </c>
      <c r="K11" t="s">
        <v>836</v>
      </c>
      <c r="L11">
        <v>2030</v>
      </c>
      <c r="M11">
        <v>1</v>
      </c>
      <c r="O11" t="s">
        <v>805</v>
      </c>
      <c r="R11" t="s">
        <v>837</v>
      </c>
      <c r="T11">
        <v>1</v>
      </c>
      <c r="Z11" t="e">
        <v>#N/A</v>
      </c>
    </row>
    <row r="12" spans="1:62" ht="288">
      <c r="A12" t="s">
        <v>792</v>
      </c>
      <c r="B12" t="s">
        <v>802</v>
      </c>
      <c r="C12" t="s">
        <v>803</v>
      </c>
      <c r="D12" t="s">
        <v>298</v>
      </c>
      <c r="E12">
        <v>2023</v>
      </c>
      <c r="F12">
        <v>1</v>
      </c>
      <c r="G12">
        <v>3</v>
      </c>
      <c r="H12">
        <v>1</v>
      </c>
      <c r="J12">
        <v>1</v>
      </c>
      <c r="K12" t="s">
        <v>838</v>
      </c>
      <c r="M12">
        <v>1</v>
      </c>
      <c r="O12" t="s">
        <v>805</v>
      </c>
      <c r="R12" s="234" t="s">
        <v>839</v>
      </c>
      <c r="T12">
        <v>2</v>
      </c>
      <c r="U12" t="s">
        <v>840</v>
      </c>
      <c r="V12" t="s">
        <v>841</v>
      </c>
      <c r="Z12" t="e">
        <v>#N/A</v>
      </c>
    </row>
    <row r="13" spans="1:62" ht="409.6">
      <c r="A13" t="s">
        <v>792</v>
      </c>
      <c r="B13" t="s">
        <v>802</v>
      </c>
      <c r="C13" t="s">
        <v>803</v>
      </c>
      <c r="D13" t="s">
        <v>298</v>
      </c>
      <c r="E13">
        <v>2023</v>
      </c>
      <c r="F13">
        <v>1</v>
      </c>
      <c r="G13">
        <v>3</v>
      </c>
      <c r="H13">
        <v>1</v>
      </c>
      <c r="J13">
        <v>1</v>
      </c>
      <c r="K13" t="s">
        <v>842</v>
      </c>
      <c r="M13">
        <v>1</v>
      </c>
      <c r="O13" t="s">
        <v>805</v>
      </c>
      <c r="R13" s="234" t="s">
        <v>843</v>
      </c>
      <c r="T13">
        <v>2</v>
      </c>
      <c r="Z13" t="e">
        <v>#N/A</v>
      </c>
    </row>
    <row r="14" spans="1:62">
      <c r="A14" t="s">
        <v>792</v>
      </c>
      <c r="B14" t="s">
        <v>802</v>
      </c>
      <c r="C14" t="s">
        <v>803</v>
      </c>
      <c r="D14" t="s">
        <v>298</v>
      </c>
      <c r="E14">
        <v>2023</v>
      </c>
      <c r="F14">
        <v>1</v>
      </c>
      <c r="G14">
        <v>3</v>
      </c>
      <c r="H14">
        <v>1</v>
      </c>
      <c r="J14">
        <v>1</v>
      </c>
      <c r="K14" t="s">
        <v>844</v>
      </c>
      <c r="L14">
        <v>2030</v>
      </c>
      <c r="M14">
        <v>1</v>
      </c>
      <c r="O14" t="s">
        <v>805</v>
      </c>
      <c r="R14" t="s">
        <v>845</v>
      </c>
      <c r="T14">
        <v>2</v>
      </c>
      <c r="Y14">
        <v>14.2</v>
      </c>
      <c r="Z14" t="s">
        <v>826</v>
      </c>
    </row>
    <row r="15" spans="1:62">
      <c r="A15" t="s">
        <v>792</v>
      </c>
      <c r="B15" t="s">
        <v>802</v>
      </c>
      <c r="C15" t="s">
        <v>846</v>
      </c>
      <c r="D15" t="s">
        <v>321</v>
      </c>
      <c r="E15">
        <v>2023</v>
      </c>
      <c r="F15">
        <v>0</v>
      </c>
      <c r="G15">
        <v>1</v>
      </c>
      <c r="H15">
        <v>0</v>
      </c>
      <c r="I15">
        <v>0</v>
      </c>
      <c r="J15">
        <v>1</v>
      </c>
      <c r="K15" t="s">
        <v>847</v>
      </c>
      <c r="M15">
        <v>1</v>
      </c>
      <c r="O15" t="s">
        <v>593</v>
      </c>
      <c r="R15" t="s">
        <v>848</v>
      </c>
      <c r="S15" t="s">
        <v>849</v>
      </c>
      <c r="T15">
        <v>2</v>
      </c>
      <c r="W15" t="s">
        <v>594</v>
      </c>
      <c r="X15" t="s">
        <v>850</v>
      </c>
      <c r="Y15">
        <v>14.4</v>
      </c>
      <c r="Z15" t="s">
        <v>826</v>
      </c>
      <c r="AB15" t="s">
        <v>851</v>
      </c>
      <c r="AM15" t="s">
        <v>309</v>
      </c>
    </row>
    <row r="16" spans="1:62">
      <c r="A16" t="s">
        <v>792</v>
      </c>
      <c r="B16" t="s">
        <v>802</v>
      </c>
      <c r="C16" t="s">
        <v>852</v>
      </c>
      <c r="D16" t="s">
        <v>298</v>
      </c>
      <c r="E16">
        <v>2019</v>
      </c>
      <c r="F16">
        <v>1</v>
      </c>
      <c r="G16">
        <v>3</v>
      </c>
      <c r="H16">
        <v>1</v>
      </c>
      <c r="J16">
        <v>1</v>
      </c>
      <c r="K16" t="s">
        <v>853</v>
      </c>
      <c r="M16">
        <v>1</v>
      </c>
      <c r="N16" t="s">
        <v>854</v>
      </c>
      <c r="O16" t="s">
        <v>855</v>
      </c>
      <c r="R16" t="s">
        <v>856</v>
      </c>
      <c r="T16">
        <v>0</v>
      </c>
      <c r="W16" t="s">
        <v>594</v>
      </c>
      <c r="Y16">
        <v>14.6</v>
      </c>
      <c r="Z16" t="s">
        <v>826</v>
      </c>
      <c r="AM16" t="s">
        <v>309</v>
      </c>
    </row>
    <row r="17" spans="1:39">
      <c r="A17" t="s">
        <v>792</v>
      </c>
      <c r="B17" t="s">
        <v>857</v>
      </c>
      <c r="C17" t="s">
        <v>857</v>
      </c>
      <c r="D17" t="s">
        <v>321</v>
      </c>
      <c r="E17">
        <v>2020</v>
      </c>
      <c r="F17">
        <v>0</v>
      </c>
      <c r="G17">
        <v>1</v>
      </c>
      <c r="H17">
        <v>0</v>
      </c>
      <c r="I17">
        <v>0</v>
      </c>
      <c r="J17">
        <v>1</v>
      </c>
      <c r="K17" t="s">
        <v>858</v>
      </c>
      <c r="L17">
        <v>2030</v>
      </c>
      <c r="M17">
        <v>1</v>
      </c>
      <c r="O17" t="s">
        <v>859</v>
      </c>
      <c r="R17" t="s">
        <v>860</v>
      </c>
      <c r="S17" t="s">
        <v>861</v>
      </c>
      <c r="T17">
        <v>0</v>
      </c>
      <c r="X17" t="s">
        <v>862</v>
      </c>
      <c r="Y17" t="s">
        <v>863</v>
      </c>
      <c r="Z17" t="s">
        <v>607</v>
      </c>
      <c r="AA17" t="s">
        <v>212</v>
      </c>
      <c r="AM17" t="s">
        <v>309</v>
      </c>
    </row>
    <row r="18" spans="1:39">
      <c r="A18" t="s">
        <v>792</v>
      </c>
      <c r="B18" t="s">
        <v>857</v>
      </c>
      <c r="C18" t="s">
        <v>857</v>
      </c>
      <c r="D18" t="s">
        <v>321</v>
      </c>
      <c r="E18">
        <v>2020</v>
      </c>
      <c r="F18">
        <v>0</v>
      </c>
      <c r="G18">
        <v>1</v>
      </c>
      <c r="H18">
        <v>0</v>
      </c>
      <c r="I18">
        <v>0</v>
      </c>
      <c r="J18">
        <v>1</v>
      </c>
      <c r="K18" t="s">
        <v>864</v>
      </c>
      <c r="L18">
        <v>2030</v>
      </c>
      <c r="M18">
        <v>1</v>
      </c>
      <c r="N18" t="s">
        <v>865</v>
      </c>
      <c r="O18" t="s">
        <v>859</v>
      </c>
      <c r="R18" t="s">
        <v>866</v>
      </c>
      <c r="S18" t="s">
        <v>303</v>
      </c>
      <c r="T18">
        <v>2</v>
      </c>
      <c r="U18" t="s">
        <v>867</v>
      </c>
      <c r="V18" t="s">
        <v>868</v>
      </c>
      <c r="X18" t="s">
        <v>862</v>
      </c>
      <c r="Y18">
        <v>15.5</v>
      </c>
      <c r="Z18" t="s">
        <v>799</v>
      </c>
      <c r="AA18" t="s">
        <v>212</v>
      </c>
    </row>
    <row r="19" spans="1:39">
      <c r="A19" t="s">
        <v>792</v>
      </c>
      <c r="B19" t="s">
        <v>857</v>
      </c>
      <c r="C19" t="s">
        <v>857</v>
      </c>
      <c r="D19" t="s">
        <v>321</v>
      </c>
      <c r="E19">
        <v>2020</v>
      </c>
      <c r="F19">
        <v>0</v>
      </c>
      <c r="G19">
        <v>1</v>
      </c>
      <c r="H19">
        <v>0</v>
      </c>
      <c r="I19">
        <v>0</v>
      </c>
      <c r="J19">
        <v>1</v>
      </c>
      <c r="K19" t="s">
        <v>869</v>
      </c>
      <c r="L19">
        <v>2030</v>
      </c>
      <c r="M19">
        <v>1</v>
      </c>
      <c r="N19" t="s">
        <v>870</v>
      </c>
      <c r="O19" t="s">
        <v>859</v>
      </c>
      <c r="R19" t="s">
        <v>871</v>
      </c>
      <c r="S19" t="s">
        <v>872</v>
      </c>
      <c r="T19">
        <v>0</v>
      </c>
      <c r="X19" t="s">
        <v>862</v>
      </c>
      <c r="Y19">
        <v>15.5</v>
      </c>
      <c r="Z19" t="s">
        <v>799</v>
      </c>
      <c r="AA19" t="s">
        <v>212</v>
      </c>
    </row>
    <row r="20" spans="1:39">
      <c r="A20" t="s">
        <v>792</v>
      </c>
      <c r="B20" t="s">
        <v>857</v>
      </c>
      <c r="C20" t="s">
        <v>857</v>
      </c>
      <c r="D20" t="s">
        <v>321</v>
      </c>
      <c r="E20">
        <v>2020</v>
      </c>
      <c r="F20">
        <v>0</v>
      </c>
      <c r="G20">
        <v>1</v>
      </c>
      <c r="H20">
        <v>0</v>
      </c>
      <c r="I20">
        <v>0</v>
      </c>
      <c r="J20">
        <v>1</v>
      </c>
      <c r="K20" t="s">
        <v>873</v>
      </c>
      <c r="L20">
        <v>2030</v>
      </c>
      <c r="M20">
        <v>1</v>
      </c>
      <c r="O20" t="s">
        <v>859</v>
      </c>
      <c r="R20" t="s">
        <v>874</v>
      </c>
      <c r="S20" t="s">
        <v>303</v>
      </c>
      <c r="T20">
        <v>2</v>
      </c>
      <c r="U20" t="s">
        <v>875</v>
      </c>
      <c r="V20" t="s">
        <v>876</v>
      </c>
      <c r="X20" t="s">
        <v>862</v>
      </c>
      <c r="Y20">
        <v>2.4</v>
      </c>
      <c r="Z20" t="s">
        <v>877</v>
      </c>
      <c r="AA20" t="s">
        <v>212</v>
      </c>
      <c r="AM20" t="s">
        <v>309</v>
      </c>
    </row>
    <row r="21" spans="1:39">
      <c r="A21" t="s">
        <v>792</v>
      </c>
      <c r="B21" t="s">
        <v>857</v>
      </c>
      <c r="C21" t="s">
        <v>857</v>
      </c>
      <c r="D21" t="s">
        <v>321</v>
      </c>
      <c r="E21">
        <v>2020</v>
      </c>
      <c r="F21">
        <v>0</v>
      </c>
      <c r="G21">
        <v>1</v>
      </c>
      <c r="H21">
        <v>0</v>
      </c>
      <c r="I21">
        <v>0</v>
      </c>
      <c r="J21">
        <v>1</v>
      </c>
      <c r="K21" t="s">
        <v>878</v>
      </c>
      <c r="L21">
        <v>2030</v>
      </c>
      <c r="M21">
        <v>1</v>
      </c>
      <c r="O21" t="s">
        <v>859</v>
      </c>
      <c r="R21" t="s">
        <v>879</v>
      </c>
      <c r="S21" t="s">
        <v>861</v>
      </c>
      <c r="T21">
        <v>0</v>
      </c>
      <c r="X21" t="s">
        <v>862</v>
      </c>
      <c r="Y21">
        <v>2.4</v>
      </c>
      <c r="Z21" t="s">
        <v>877</v>
      </c>
      <c r="AA21" t="s">
        <v>212</v>
      </c>
    </row>
    <row r="22" spans="1:39" ht="395">
      <c r="A22" t="s">
        <v>792</v>
      </c>
      <c r="B22" t="s">
        <v>857</v>
      </c>
      <c r="C22" t="s">
        <v>857</v>
      </c>
      <c r="D22" t="s">
        <v>321</v>
      </c>
      <c r="E22">
        <v>2020</v>
      </c>
      <c r="F22">
        <v>0</v>
      </c>
      <c r="G22">
        <v>1</v>
      </c>
      <c r="H22">
        <v>0</v>
      </c>
      <c r="I22">
        <v>0</v>
      </c>
      <c r="J22">
        <v>1</v>
      </c>
      <c r="K22" t="s">
        <v>880</v>
      </c>
      <c r="L22">
        <v>2030</v>
      </c>
      <c r="M22">
        <v>1</v>
      </c>
      <c r="N22" s="234" t="s">
        <v>881</v>
      </c>
      <c r="O22" t="s">
        <v>859</v>
      </c>
      <c r="R22" t="s">
        <v>882</v>
      </c>
      <c r="S22" t="s">
        <v>440</v>
      </c>
      <c r="T22">
        <v>3</v>
      </c>
      <c r="U22" t="s">
        <v>331</v>
      </c>
      <c r="X22" t="s">
        <v>862</v>
      </c>
      <c r="Y22">
        <v>12.4</v>
      </c>
      <c r="Z22" t="s">
        <v>614</v>
      </c>
      <c r="AA22" t="s">
        <v>212</v>
      </c>
    </row>
    <row r="23" spans="1:39">
      <c r="A23" t="s">
        <v>792</v>
      </c>
      <c r="B23" t="s">
        <v>857</v>
      </c>
      <c r="C23" t="s">
        <v>857</v>
      </c>
      <c r="D23" t="s">
        <v>321</v>
      </c>
      <c r="E23">
        <v>2020</v>
      </c>
      <c r="F23">
        <v>0</v>
      </c>
      <c r="G23">
        <v>1</v>
      </c>
      <c r="H23">
        <v>0</v>
      </c>
      <c r="I23">
        <v>0</v>
      </c>
      <c r="J23">
        <v>1</v>
      </c>
      <c r="K23" t="s">
        <v>883</v>
      </c>
      <c r="L23">
        <v>2030</v>
      </c>
      <c r="M23">
        <v>1</v>
      </c>
      <c r="O23" t="s">
        <v>859</v>
      </c>
      <c r="Q23" t="s">
        <v>884</v>
      </c>
      <c r="R23" t="s">
        <v>885</v>
      </c>
      <c r="S23" t="s">
        <v>886</v>
      </c>
      <c r="T23">
        <v>3</v>
      </c>
      <c r="U23" t="s">
        <v>331</v>
      </c>
      <c r="X23" t="s">
        <v>862</v>
      </c>
      <c r="Y23">
        <v>15.1</v>
      </c>
      <c r="Z23" t="s">
        <v>799</v>
      </c>
      <c r="AA23" t="s">
        <v>212</v>
      </c>
    </row>
    <row r="24" spans="1:39">
      <c r="A24" t="s">
        <v>792</v>
      </c>
      <c r="B24" t="s">
        <v>857</v>
      </c>
      <c r="C24" t="s">
        <v>857</v>
      </c>
      <c r="D24" t="s">
        <v>321</v>
      </c>
      <c r="E24">
        <v>2020</v>
      </c>
      <c r="F24">
        <v>0</v>
      </c>
      <c r="G24">
        <v>1</v>
      </c>
      <c r="H24">
        <v>0</v>
      </c>
      <c r="I24">
        <v>0</v>
      </c>
      <c r="J24">
        <v>1</v>
      </c>
      <c r="K24" t="s">
        <v>887</v>
      </c>
      <c r="L24">
        <v>2030</v>
      </c>
      <c r="M24">
        <v>1</v>
      </c>
      <c r="O24" t="s">
        <v>859</v>
      </c>
      <c r="Q24" t="s">
        <v>888</v>
      </c>
      <c r="R24" t="s">
        <v>889</v>
      </c>
      <c r="S24" t="s">
        <v>303</v>
      </c>
      <c r="T24">
        <v>2</v>
      </c>
      <c r="U24" t="s">
        <v>331</v>
      </c>
      <c r="X24" t="s">
        <v>862</v>
      </c>
      <c r="Y24">
        <v>15.1</v>
      </c>
      <c r="Z24" t="s">
        <v>799</v>
      </c>
      <c r="AA24" t="s">
        <v>212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76"/>
  <sheetViews>
    <sheetView topLeftCell="B3"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9.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c r="A4" t="s">
        <v>792</v>
      </c>
      <c r="B4" t="s">
        <v>164</v>
      </c>
      <c r="C4" t="s">
        <v>891</v>
      </c>
      <c r="D4" t="s">
        <v>110</v>
      </c>
      <c r="E4">
        <v>2023</v>
      </c>
      <c r="F4">
        <v>0</v>
      </c>
      <c r="M4" t="s">
        <v>424</v>
      </c>
      <c r="Z4" t="e">
        <v>#N/A</v>
      </c>
    </row>
    <row r="5" spans="1:62">
      <c r="A5" t="s">
        <v>792</v>
      </c>
      <c r="B5" t="s">
        <v>164</v>
      </c>
      <c r="C5" t="s">
        <v>892</v>
      </c>
      <c r="D5" t="s">
        <v>321</v>
      </c>
      <c r="E5">
        <v>2023</v>
      </c>
      <c r="F5">
        <v>0</v>
      </c>
      <c r="K5" t="s">
        <v>893</v>
      </c>
      <c r="M5" t="s">
        <v>424</v>
      </c>
      <c r="R5" t="s">
        <v>894</v>
      </c>
      <c r="Z5" t="e">
        <v>#N/A</v>
      </c>
    </row>
    <row r="6" spans="1:62">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c r="A7" t="s">
        <v>792</v>
      </c>
      <c r="B7" t="s">
        <v>164</v>
      </c>
      <c r="C7" t="s">
        <v>895</v>
      </c>
      <c r="D7" t="s">
        <v>321</v>
      </c>
      <c r="E7">
        <v>2021</v>
      </c>
      <c r="F7">
        <v>0</v>
      </c>
      <c r="G7">
        <v>0</v>
      </c>
      <c r="H7">
        <v>0</v>
      </c>
      <c r="I7">
        <v>0</v>
      </c>
      <c r="J7">
        <v>1</v>
      </c>
      <c r="K7" t="s">
        <v>900</v>
      </c>
      <c r="L7">
        <v>2030</v>
      </c>
      <c r="M7">
        <v>0</v>
      </c>
      <c r="N7" t="s">
        <v>897</v>
      </c>
      <c r="O7" t="s">
        <v>898</v>
      </c>
      <c r="R7" s="234" t="s">
        <v>901</v>
      </c>
      <c r="T7">
        <v>2</v>
      </c>
      <c r="W7" t="s">
        <v>810</v>
      </c>
      <c r="Y7">
        <v>15.2</v>
      </c>
      <c r="Z7" t="s">
        <v>799</v>
      </c>
      <c r="AA7" t="s">
        <v>203</v>
      </c>
      <c r="AB7" t="s">
        <v>812</v>
      </c>
      <c r="AK7" t="s">
        <v>310</v>
      </c>
      <c r="AM7" t="s">
        <v>309</v>
      </c>
    </row>
    <row r="8" spans="1:62">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c r="A9" t="s">
        <v>792</v>
      </c>
      <c r="B9" t="s">
        <v>164</v>
      </c>
      <c r="C9" t="s">
        <v>895</v>
      </c>
      <c r="D9" t="s">
        <v>321</v>
      </c>
      <c r="E9">
        <v>2021</v>
      </c>
      <c r="F9">
        <v>0</v>
      </c>
      <c r="G9">
        <v>0</v>
      </c>
      <c r="H9">
        <v>0</v>
      </c>
      <c r="I9">
        <v>0</v>
      </c>
      <c r="J9">
        <v>1</v>
      </c>
      <c r="K9" t="s">
        <v>904</v>
      </c>
      <c r="L9">
        <v>2030</v>
      </c>
      <c r="M9">
        <v>0</v>
      </c>
      <c r="N9" s="234" t="s">
        <v>905</v>
      </c>
      <c r="O9" t="s">
        <v>906</v>
      </c>
      <c r="W9" t="s">
        <v>810</v>
      </c>
      <c r="Y9">
        <v>4.7</v>
      </c>
      <c r="Z9" t="s">
        <v>907</v>
      </c>
      <c r="AA9" t="s">
        <v>203</v>
      </c>
      <c r="AB9" t="s">
        <v>812</v>
      </c>
      <c r="AM9" t="s">
        <v>309</v>
      </c>
      <c r="AX9" t="s">
        <v>310</v>
      </c>
    </row>
    <row r="10" spans="1:62" ht="335">
      <c r="A10" t="s">
        <v>792</v>
      </c>
      <c r="B10" t="s">
        <v>908</v>
      </c>
      <c r="C10" t="s">
        <v>895</v>
      </c>
      <c r="D10" t="s">
        <v>321</v>
      </c>
      <c r="E10">
        <v>2021</v>
      </c>
      <c r="F10">
        <v>0</v>
      </c>
      <c r="G10">
        <v>0</v>
      </c>
      <c r="H10">
        <v>0</v>
      </c>
      <c r="I10">
        <v>0</v>
      </c>
      <c r="J10">
        <v>1</v>
      </c>
      <c r="K10" t="s">
        <v>909</v>
      </c>
      <c r="L10">
        <v>2030</v>
      </c>
      <c r="M10">
        <v>0</v>
      </c>
      <c r="N10" s="234" t="s">
        <v>905</v>
      </c>
      <c r="O10" t="s">
        <v>906</v>
      </c>
      <c r="W10" t="s">
        <v>810</v>
      </c>
      <c r="Y10">
        <v>15.2</v>
      </c>
      <c r="Z10" t="s">
        <v>799</v>
      </c>
      <c r="AA10" t="s">
        <v>203</v>
      </c>
      <c r="AB10" t="s">
        <v>812</v>
      </c>
      <c r="AM10" t="s">
        <v>309</v>
      </c>
    </row>
    <row r="11" spans="1:62" ht="335">
      <c r="A11" t="s">
        <v>792</v>
      </c>
      <c r="B11" t="s">
        <v>908</v>
      </c>
      <c r="C11" t="s">
        <v>895</v>
      </c>
      <c r="D11" t="s">
        <v>321</v>
      </c>
      <c r="E11">
        <v>2021</v>
      </c>
      <c r="F11">
        <v>0</v>
      </c>
      <c r="G11">
        <v>0</v>
      </c>
      <c r="H11">
        <v>0</v>
      </c>
      <c r="I11">
        <v>0</v>
      </c>
      <c r="J11">
        <v>1</v>
      </c>
      <c r="K11" t="s">
        <v>910</v>
      </c>
      <c r="L11">
        <v>2030</v>
      </c>
      <c r="M11">
        <v>0</v>
      </c>
      <c r="N11" s="234" t="s">
        <v>905</v>
      </c>
      <c r="O11" t="s">
        <v>906</v>
      </c>
      <c r="W11" t="s">
        <v>810</v>
      </c>
      <c r="X11" t="s">
        <v>416</v>
      </c>
      <c r="Y11">
        <v>15.2</v>
      </c>
      <c r="Z11" t="s">
        <v>799</v>
      </c>
      <c r="AA11" t="s">
        <v>203</v>
      </c>
      <c r="AB11" t="s">
        <v>812</v>
      </c>
      <c r="AM11" t="s">
        <v>309</v>
      </c>
    </row>
    <row r="12" spans="1:62" ht="335">
      <c r="A12" t="s">
        <v>792</v>
      </c>
      <c r="B12" t="s">
        <v>908</v>
      </c>
      <c r="C12" t="s">
        <v>895</v>
      </c>
      <c r="D12" t="s">
        <v>321</v>
      </c>
      <c r="E12">
        <v>2021</v>
      </c>
      <c r="F12">
        <v>0</v>
      </c>
      <c r="G12">
        <v>0</v>
      </c>
      <c r="H12">
        <v>0</v>
      </c>
      <c r="I12">
        <v>0</v>
      </c>
      <c r="J12">
        <v>1</v>
      </c>
      <c r="K12" t="s">
        <v>911</v>
      </c>
      <c r="L12">
        <v>2030</v>
      </c>
      <c r="M12">
        <v>0</v>
      </c>
      <c r="N12" s="234" t="s">
        <v>905</v>
      </c>
      <c r="O12" t="s">
        <v>906</v>
      </c>
      <c r="W12" t="s">
        <v>810</v>
      </c>
      <c r="Y12">
        <v>15.2</v>
      </c>
      <c r="Z12" t="s">
        <v>799</v>
      </c>
      <c r="AA12" t="s">
        <v>203</v>
      </c>
      <c r="AB12" t="s">
        <v>812</v>
      </c>
      <c r="AM12" t="s">
        <v>309</v>
      </c>
    </row>
    <row r="13" spans="1:62" ht="96">
      <c r="A13" t="s">
        <v>792</v>
      </c>
      <c r="B13" t="s">
        <v>908</v>
      </c>
      <c r="C13" t="s">
        <v>912</v>
      </c>
      <c r="D13" t="s">
        <v>298</v>
      </c>
      <c r="E13">
        <v>2023</v>
      </c>
      <c r="F13">
        <v>1</v>
      </c>
      <c r="K13" t="s">
        <v>913</v>
      </c>
      <c r="N13" s="234" t="s">
        <v>914</v>
      </c>
      <c r="W13" t="s">
        <v>810</v>
      </c>
      <c r="Z13" t="e">
        <v>#N/A</v>
      </c>
    </row>
    <row r="14" spans="1:62">
      <c r="A14" t="s">
        <v>792</v>
      </c>
      <c r="B14" t="s">
        <v>802</v>
      </c>
      <c r="C14" t="s">
        <v>915</v>
      </c>
      <c r="D14" t="s">
        <v>101</v>
      </c>
      <c r="E14">
        <v>2022</v>
      </c>
      <c r="F14">
        <v>0</v>
      </c>
      <c r="W14" t="s">
        <v>862</v>
      </c>
      <c r="X14" t="s">
        <v>811</v>
      </c>
      <c r="Z14" t="e">
        <v>#N/A</v>
      </c>
      <c r="AB14" t="s">
        <v>916</v>
      </c>
    </row>
    <row r="15" spans="1:62">
      <c r="A15" t="s">
        <v>792</v>
      </c>
      <c r="B15" t="s">
        <v>802</v>
      </c>
      <c r="C15" t="s">
        <v>915</v>
      </c>
      <c r="D15" t="s">
        <v>101</v>
      </c>
      <c r="E15">
        <v>2022</v>
      </c>
      <c r="F15">
        <v>0</v>
      </c>
      <c r="K15" t="s">
        <v>917</v>
      </c>
      <c r="W15" t="s">
        <v>862</v>
      </c>
      <c r="X15" t="s">
        <v>811</v>
      </c>
      <c r="Z15" t="e">
        <v>#N/A</v>
      </c>
      <c r="AB15" t="s">
        <v>916</v>
      </c>
    </row>
    <row r="16" spans="1:62">
      <c r="A16" t="s">
        <v>792</v>
      </c>
      <c r="B16" t="s">
        <v>802</v>
      </c>
      <c r="C16" t="s">
        <v>915</v>
      </c>
      <c r="D16" t="s">
        <v>101</v>
      </c>
      <c r="E16">
        <v>2022</v>
      </c>
      <c r="F16">
        <v>0</v>
      </c>
      <c r="K16" t="s">
        <v>918</v>
      </c>
      <c r="W16" t="s">
        <v>862</v>
      </c>
      <c r="X16" t="s">
        <v>811</v>
      </c>
      <c r="Y16">
        <v>15.1</v>
      </c>
      <c r="Z16" t="s">
        <v>799</v>
      </c>
      <c r="AB16" t="s">
        <v>916</v>
      </c>
    </row>
    <row r="17" spans="1:28">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34"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c r="A25" t="s">
        <v>792</v>
      </c>
      <c r="B25" t="s">
        <v>802</v>
      </c>
      <c r="C25" t="s">
        <v>803</v>
      </c>
      <c r="D25" t="s">
        <v>298</v>
      </c>
      <c r="E25">
        <v>2023</v>
      </c>
      <c r="K25" t="s">
        <v>927</v>
      </c>
      <c r="Z25" t="e">
        <v>#N/A</v>
      </c>
    </row>
    <row r="26" spans="1:28">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34"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112">
      <c r="A35" t="s">
        <v>792</v>
      </c>
      <c r="B35" t="s">
        <v>802</v>
      </c>
      <c r="C35" t="s">
        <v>803</v>
      </c>
      <c r="D35" t="s">
        <v>298</v>
      </c>
      <c r="E35">
        <v>2023</v>
      </c>
      <c r="F35">
        <v>1</v>
      </c>
      <c r="G35">
        <v>3</v>
      </c>
      <c r="H35">
        <v>1</v>
      </c>
      <c r="J35">
        <v>1</v>
      </c>
      <c r="K35" s="234" t="s">
        <v>934</v>
      </c>
      <c r="L35">
        <v>2030</v>
      </c>
      <c r="M35">
        <v>1</v>
      </c>
      <c r="N35" t="s">
        <v>932</v>
      </c>
      <c r="O35" t="s">
        <v>457</v>
      </c>
      <c r="Y35">
        <v>11.4</v>
      </c>
      <c r="Z35" t="s">
        <v>607</v>
      </c>
    </row>
    <row r="36" spans="1:26">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34"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34" t="s">
        <v>843</v>
      </c>
      <c r="T42">
        <v>2</v>
      </c>
      <c r="Z42" t="e">
        <v>#N/A</v>
      </c>
    </row>
    <row r="43" spans="1:26">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c r="A46" t="s">
        <v>792</v>
      </c>
      <c r="B46" t="s">
        <v>802</v>
      </c>
      <c r="C46" t="s">
        <v>891</v>
      </c>
      <c r="D46" t="s">
        <v>110</v>
      </c>
      <c r="E46">
        <v>2023</v>
      </c>
      <c r="F46">
        <v>0</v>
      </c>
    </row>
    <row r="47" spans="1:26" ht="304">
      <c r="A47" t="s">
        <v>792</v>
      </c>
      <c r="B47" t="s">
        <v>802</v>
      </c>
      <c r="C47" s="234" t="s">
        <v>943</v>
      </c>
      <c r="D47" t="s">
        <v>110</v>
      </c>
      <c r="E47">
        <v>2023</v>
      </c>
      <c r="F47">
        <v>0</v>
      </c>
    </row>
    <row r="48" spans="1:26">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c r="A52" t="s">
        <v>792</v>
      </c>
      <c r="B52" t="s">
        <v>802</v>
      </c>
      <c r="C52" t="s">
        <v>945</v>
      </c>
      <c r="D52" t="s">
        <v>321</v>
      </c>
      <c r="E52">
        <v>2023</v>
      </c>
      <c r="F52">
        <v>0</v>
      </c>
      <c r="M52" t="s">
        <v>424</v>
      </c>
    </row>
    <row r="53" spans="1:39">
      <c r="A53" t="s">
        <v>792</v>
      </c>
      <c r="B53" t="s">
        <v>802</v>
      </c>
      <c r="C53" t="s">
        <v>946</v>
      </c>
      <c r="D53" t="s">
        <v>321</v>
      </c>
      <c r="E53">
        <v>2022</v>
      </c>
      <c r="F53">
        <v>0</v>
      </c>
      <c r="M53" t="s">
        <v>424</v>
      </c>
      <c r="N53" t="s">
        <v>947</v>
      </c>
      <c r="W53" t="s">
        <v>862</v>
      </c>
      <c r="Z53" t="e">
        <v>#N/A</v>
      </c>
      <c r="AM53" t="s">
        <v>309</v>
      </c>
    </row>
    <row r="54" spans="1:39">
      <c r="A54" t="s">
        <v>792</v>
      </c>
      <c r="B54" t="s">
        <v>802</v>
      </c>
      <c r="C54" t="s">
        <v>857</v>
      </c>
      <c r="D54" t="s">
        <v>321</v>
      </c>
      <c r="E54">
        <v>2020</v>
      </c>
      <c r="F54">
        <v>0</v>
      </c>
      <c r="M54" t="s">
        <v>424</v>
      </c>
    </row>
    <row r="55" spans="1:39">
      <c r="A55" t="s">
        <v>792</v>
      </c>
      <c r="B55" t="s">
        <v>857</v>
      </c>
      <c r="C55" t="s">
        <v>794</v>
      </c>
      <c r="D55" t="s">
        <v>321</v>
      </c>
      <c r="E55">
        <v>2021</v>
      </c>
      <c r="F55">
        <v>0</v>
      </c>
      <c r="M55" t="s">
        <v>424</v>
      </c>
      <c r="Z55" t="e">
        <v>#N/A</v>
      </c>
      <c r="AA55" t="s">
        <v>203</v>
      </c>
      <c r="AB55" t="s">
        <v>812</v>
      </c>
      <c r="AM55" t="s">
        <v>309</v>
      </c>
    </row>
    <row r="56" spans="1:39">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c r="A57" t="s">
        <v>792</v>
      </c>
      <c r="B57" t="s">
        <v>857</v>
      </c>
      <c r="C57" t="s">
        <v>951</v>
      </c>
      <c r="D57" t="s">
        <v>101</v>
      </c>
      <c r="E57">
        <v>2023</v>
      </c>
      <c r="F57">
        <v>0</v>
      </c>
      <c r="M57" t="s">
        <v>424</v>
      </c>
    </row>
    <row r="58" spans="1:39">
      <c r="A58" t="s">
        <v>792</v>
      </c>
      <c r="B58" t="s">
        <v>857</v>
      </c>
      <c r="C58" t="s">
        <v>892</v>
      </c>
      <c r="D58" t="s">
        <v>321</v>
      </c>
      <c r="E58">
        <v>2023</v>
      </c>
      <c r="F58">
        <v>0</v>
      </c>
      <c r="M58" t="s">
        <v>424</v>
      </c>
      <c r="N58" t="s">
        <v>952</v>
      </c>
    </row>
    <row r="59" spans="1:39">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34"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34"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J79"/>
  <sheetViews>
    <sheetView workbookViewId="0">
      <selection activeCell="M76" sqref="M7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hidden="1">
      <c r="A4" t="s">
        <v>792</v>
      </c>
      <c r="B4" t="s">
        <v>164</v>
      </c>
      <c r="C4" t="s">
        <v>891</v>
      </c>
      <c r="D4" t="s">
        <v>110</v>
      </c>
      <c r="E4">
        <v>2023</v>
      </c>
      <c r="F4">
        <v>0</v>
      </c>
      <c r="M4" t="s">
        <v>424</v>
      </c>
      <c r="Z4" t="e">
        <v>#N/A</v>
      </c>
    </row>
    <row r="5" spans="1:62" hidden="1">
      <c r="A5" t="s">
        <v>792</v>
      </c>
      <c r="B5" t="s">
        <v>164</v>
      </c>
      <c r="C5" t="s">
        <v>892</v>
      </c>
      <c r="D5" t="s">
        <v>321</v>
      </c>
      <c r="E5">
        <v>2023</v>
      </c>
      <c r="F5">
        <v>0</v>
      </c>
      <c r="K5" t="s">
        <v>893</v>
      </c>
      <c r="M5" t="s">
        <v>424</v>
      </c>
      <c r="R5" t="s">
        <v>894</v>
      </c>
      <c r="Z5" t="e">
        <v>#N/A</v>
      </c>
    </row>
    <row r="6" spans="1:62" hidden="1">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hidden="1">
      <c r="A7" t="s">
        <v>792</v>
      </c>
      <c r="B7" t="s">
        <v>164</v>
      </c>
      <c r="C7" t="s">
        <v>895</v>
      </c>
      <c r="D7" t="s">
        <v>321</v>
      </c>
      <c r="E7">
        <v>2021</v>
      </c>
      <c r="F7">
        <v>0</v>
      </c>
      <c r="G7">
        <v>0</v>
      </c>
      <c r="H7">
        <v>0</v>
      </c>
      <c r="I7">
        <v>0</v>
      </c>
      <c r="J7">
        <v>1</v>
      </c>
      <c r="K7" t="s">
        <v>900</v>
      </c>
      <c r="L7">
        <v>2030</v>
      </c>
      <c r="M7">
        <v>0</v>
      </c>
      <c r="N7" t="s">
        <v>897</v>
      </c>
      <c r="O7" t="s">
        <v>898</v>
      </c>
      <c r="R7" s="234" t="s">
        <v>901</v>
      </c>
      <c r="T7">
        <v>2</v>
      </c>
      <c r="W7" t="s">
        <v>810</v>
      </c>
      <c r="Y7">
        <v>15.2</v>
      </c>
      <c r="Z7" t="s">
        <v>799</v>
      </c>
      <c r="AA7" t="s">
        <v>203</v>
      </c>
      <c r="AB7" t="s">
        <v>812</v>
      </c>
      <c r="AK7" t="s">
        <v>310</v>
      </c>
      <c r="AM7" t="s">
        <v>309</v>
      </c>
    </row>
    <row r="8" spans="1:62" hidden="1">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hidden="1">
      <c r="A9" t="s">
        <v>792</v>
      </c>
      <c r="B9" t="s">
        <v>164</v>
      </c>
      <c r="C9" t="s">
        <v>895</v>
      </c>
      <c r="D9" t="s">
        <v>321</v>
      </c>
      <c r="E9">
        <v>2021</v>
      </c>
      <c r="F9">
        <v>0</v>
      </c>
      <c r="G9">
        <v>0</v>
      </c>
      <c r="H9">
        <v>0</v>
      </c>
      <c r="I9">
        <v>0</v>
      </c>
      <c r="J9">
        <v>1</v>
      </c>
      <c r="K9" t="s">
        <v>904</v>
      </c>
      <c r="L9">
        <v>2030</v>
      </c>
      <c r="M9">
        <v>0</v>
      </c>
      <c r="N9" s="234" t="s">
        <v>905</v>
      </c>
      <c r="O9" t="s">
        <v>906</v>
      </c>
      <c r="W9" t="s">
        <v>810</v>
      </c>
      <c r="Y9">
        <v>4.7</v>
      </c>
      <c r="Z9" t="s">
        <v>907</v>
      </c>
      <c r="AA9" t="s">
        <v>203</v>
      </c>
      <c r="AB9" t="s">
        <v>812</v>
      </c>
      <c r="AM9" t="s">
        <v>309</v>
      </c>
      <c r="AX9" t="s">
        <v>310</v>
      </c>
    </row>
    <row r="10" spans="1:62" ht="335" hidden="1">
      <c r="A10" t="s">
        <v>792</v>
      </c>
      <c r="B10" t="s">
        <v>908</v>
      </c>
      <c r="C10" t="s">
        <v>895</v>
      </c>
      <c r="D10" t="s">
        <v>321</v>
      </c>
      <c r="E10">
        <v>2021</v>
      </c>
      <c r="F10">
        <v>0</v>
      </c>
      <c r="G10">
        <v>0</v>
      </c>
      <c r="H10">
        <v>0</v>
      </c>
      <c r="I10">
        <v>0</v>
      </c>
      <c r="J10">
        <v>1</v>
      </c>
      <c r="K10" t="s">
        <v>909</v>
      </c>
      <c r="L10">
        <v>2030</v>
      </c>
      <c r="M10">
        <v>0</v>
      </c>
      <c r="N10" s="234" t="s">
        <v>905</v>
      </c>
      <c r="O10" t="s">
        <v>906</v>
      </c>
      <c r="W10" t="s">
        <v>810</v>
      </c>
      <c r="Y10">
        <v>15.2</v>
      </c>
      <c r="Z10" t="s">
        <v>799</v>
      </c>
      <c r="AA10" t="s">
        <v>203</v>
      </c>
      <c r="AB10" t="s">
        <v>812</v>
      </c>
      <c r="AM10" t="s">
        <v>309</v>
      </c>
    </row>
    <row r="11" spans="1:62" ht="335" hidden="1">
      <c r="A11" t="s">
        <v>792</v>
      </c>
      <c r="B11" t="s">
        <v>908</v>
      </c>
      <c r="C11" t="s">
        <v>895</v>
      </c>
      <c r="D11" t="s">
        <v>321</v>
      </c>
      <c r="E11">
        <v>2021</v>
      </c>
      <c r="F11">
        <v>0</v>
      </c>
      <c r="G11">
        <v>0</v>
      </c>
      <c r="H11">
        <v>0</v>
      </c>
      <c r="I11">
        <v>0</v>
      </c>
      <c r="J11">
        <v>1</v>
      </c>
      <c r="K11" t="s">
        <v>910</v>
      </c>
      <c r="L11">
        <v>2030</v>
      </c>
      <c r="M11">
        <v>0</v>
      </c>
      <c r="N11" s="234" t="s">
        <v>905</v>
      </c>
      <c r="O11" t="s">
        <v>906</v>
      </c>
      <c r="W11" t="s">
        <v>810</v>
      </c>
      <c r="X11" t="s">
        <v>416</v>
      </c>
      <c r="Y11">
        <v>15.2</v>
      </c>
      <c r="Z11" t="s">
        <v>799</v>
      </c>
      <c r="AA11" t="s">
        <v>203</v>
      </c>
      <c r="AB11" t="s">
        <v>812</v>
      </c>
      <c r="AM11" t="s">
        <v>309</v>
      </c>
    </row>
    <row r="12" spans="1:62" ht="335" hidden="1">
      <c r="A12" t="s">
        <v>792</v>
      </c>
      <c r="B12" t="s">
        <v>908</v>
      </c>
      <c r="C12" t="s">
        <v>895</v>
      </c>
      <c r="D12" t="s">
        <v>321</v>
      </c>
      <c r="E12">
        <v>2021</v>
      </c>
      <c r="F12">
        <v>0</v>
      </c>
      <c r="G12">
        <v>0</v>
      </c>
      <c r="H12">
        <v>0</v>
      </c>
      <c r="I12">
        <v>0</v>
      </c>
      <c r="J12">
        <v>1</v>
      </c>
      <c r="K12" t="s">
        <v>911</v>
      </c>
      <c r="L12">
        <v>2030</v>
      </c>
      <c r="M12">
        <v>0</v>
      </c>
      <c r="N12" s="234" t="s">
        <v>905</v>
      </c>
      <c r="O12" t="s">
        <v>906</v>
      </c>
      <c r="W12" t="s">
        <v>810</v>
      </c>
      <c r="Y12">
        <v>15.2</v>
      </c>
      <c r="Z12" t="s">
        <v>799</v>
      </c>
      <c r="AA12" t="s">
        <v>203</v>
      </c>
      <c r="AB12" t="s">
        <v>812</v>
      </c>
      <c r="AM12" t="s">
        <v>309</v>
      </c>
    </row>
    <row r="13" spans="1:62" ht="96" hidden="1">
      <c r="A13" t="s">
        <v>792</v>
      </c>
      <c r="B13" t="s">
        <v>908</v>
      </c>
      <c r="C13" t="s">
        <v>912</v>
      </c>
      <c r="D13" t="s">
        <v>298</v>
      </c>
      <c r="E13">
        <v>2023</v>
      </c>
      <c r="F13">
        <v>1</v>
      </c>
      <c r="K13" t="s">
        <v>913</v>
      </c>
      <c r="N13" s="234" t="s">
        <v>914</v>
      </c>
      <c r="W13" t="s">
        <v>810</v>
      </c>
      <c r="Z13" t="e">
        <v>#N/A</v>
      </c>
    </row>
    <row r="14" spans="1:62" hidden="1">
      <c r="A14" t="s">
        <v>792</v>
      </c>
      <c r="B14" t="s">
        <v>802</v>
      </c>
      <c r="C14" t="s">
        <v>915</v>
      </c>
      <c r="D14" t="s">
        <v>101</v>
      </c>
      <c r="E14">
        <v>2022</v>
      </c>
      <c r="F14">
        <v>0</v>
      </c>
      <c r="W14" t="s">
        <v>862</v>
      </c>
      <c r="X14" t="s">
        <v>811</v>
      </c>
      <c r="Z14" t="e">
        <v>#N/A</v>
      </c>
      <c r="AB14" t="s">
        <v>916</v>
      </c>
    </row>
    <row r="15" spans="1:62" hidden="1">
      <c r="A15" t="s">
        <v>792</v>
      </c>
      <c r="B15" t="s">
        <v>802</v>
      </c>
      <c r="C15" t="s">
        <v>915</v>
      </c>
      <c r="D15" t="s">
        <v>101</v>
      </c>
      <c r="E15">
        <v>2022</v>
      </c>
      <c r="F15">
        <v>0</v>
      </c>
      <c r="K15" t="s">
        <v>917</v>
      </c>
      <c r="W15" t="s">
        <v>862</v>
      </c>
      <c r="X15" t="s">
        <v>811</v>
      </c>
      <c r="Z15" t="e">
        <v>#N/A</v>
      </c>
      <c r="AB15" t="s">
        <v>916</v>
      </c>
    </row>
    <row r="16" spans="1:62" hidden="1">
      <c r="A16" t="s">
        <v>792</v>
      </c>
      <c r="B16" t="s">
        <v>802</v>
      </c>
      <c r="C16" t="s">
        <v>915</v>
      </c>
      <c r="D16" t="s">
        <v>101</v>
      </c>
      <c r="E16">
        <v>2022</v>
      </c>
      <c r="F16">
        <v>0</v>
      </c>
      <c r="K16" t="s">
        <v>918</v>
      </c>
      <c r="W16" t="s">
        <v>862</v>
      </c>
      <c r="X16" t="s">
        <v>811</v>
      </c>
      <c r="Y16">
        <v>15.1</v>
      </c>
      <c r="Z16" t="s">
        <v>799</v>
      </c>
      <c r="AB16" t="s">
        <v>916</v>
      </c>
    </row>
    <row r="17" spans="1:28" hidden="1">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34"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hidden="1">
      <c r="A25" t="s">
        <v>792</v>
      </c>
      <c r="B25" t="s">
        <v>802</v>
      </c>
      <c r="C25" t="s">
        <v>803</v>
      </c>
      <c r="D25" t="s">
        <v>298</v>
      </c>
      <c r="E25">
        <v>2023</v>
      </c>
      <c r="K25" t="s">
        <v>927</v>
      </c>
      <c r="Z25" t="e">
        <v>#N/A</v>
      </c>
    </row>
    <row r="26" spans="1:28" hidden="1">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hidden="1">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34"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409.6">
      <c r="A35" t="s">
        <v>792</v>
      </c>
      <c r="B35" t="s">
        <v>802</v>
      </c>
      <c r="C35" t="s">
        <v>803</v>
      </c>
      <c r="D35" t="s">
        <v>298</v>
      </c>
      <c r="E35">
        <v>2023</v>
      </c>
      <c r="F35">
        <v>1</v>
      </c>
      <c r="G35">
        <v>3</v>
      </c>
      <c r="H35">
        <v>1</v>
      </c>
      <c r="J35">
        <v>1</v>
      </c>
      <c r="K35" s="234" t="s">
        <v>934</v>
      </c>
      <c r="L35">
        <v>2030</v>
      </c>
      <c r="M35">
        <v>1</v>
      </c>
      <c r="N35" t="s">
        <v>932</v>
      </c>
      <c r="O35" t="s">
        <v>457</v>
      </c>
      <c r="Y35">
        <v>11.4</v>
      </c>
      <c r="Z35" t="s">
        <v>607</v>
      </c>
    </row>
    <row r="36" spans="1:26" hidden="1">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hidden="1">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34"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34" t="s">
        <v>843</v>
      </c>
      <c r="T42">
        <v>2</v>
      </c>
      <c r="Z42" t="e">
        <v>#N/A</v>
      </c>
    </row>
    <row r="43" spans="1:26" hidden="1">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hidden="1">
      <c r="A46" t="s">
        <v>792</v>
      </c>
      <c r="B46" t="s">
        <v>802</v>
      </c>
      <c r="C46" t="s">
        <v>891</v>
      </c>
      <c r="D46" t="s">
        <v>110</v>
      </c>
      <c r="E46">
        <v>2023</v>
      </c>
      <c r="F46">
        <v>0</v>
      </c>
    </row>
    <row r="47" spans="1:26" ht="304" hidden="1">
      <c r="A47" t="s">
        <v>792</v>
      </c>
      <c r="B47" t="s">
        <v>802</v>
      </c>
      <c r="C47" s="234" t="s">
        <v>943</v>
      </c>
      <c r="D47" t="s">
        <v>110</v>
      </c>
      <c r="E47">
        <v>2023</v>
      </c>
      <c r="F47">
        <v>0</v>
      </c>
    </row>
    <row r="48" spans="1:26" hidden="1">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hidden="1">
      <c r="A52" t="s">
        <v>792</v>
      </c>
      <c r="B52" t="s">
        <v>802</v>
      </c>
      <c r="C52" t="s">
        <v>945</v>
      </c>
      <c r="D52" t="s">
        <v>321</v>
      </c>
      <c r="E52">
        <v>2023</v>
      </c>
      <c r="F52">
        <v>0</v>
      </c>
      <c r="M52" t="s">
        <v>424</v>
      </c>
    </row>
    <row r="53" spans="1:39" hidden="1">
      <c r="A53" t="s">
        <v>792</v>
      </c>
      <c r="B53" t="s">
        <v>802</v>
      </c>
      <c r="C53" t="s">
        <v>946</v>
      </c>
      <c r="D53" t="s">
        <v>321</v>
      </c>
      <c r="E53">
        <v>2022</v>
      </c>
      <c r="F53">
        <v>0</v>
      </c>
      <c r="M53" t="s">
        <v>424</v>
      </c>
      <c r="N53" t="s">
        <v>947</v>
      </c>
      <c r="W53" t="s">
        <v>862</v>
      </c>
      <c r="Z53" t="e">
        <v>#N/A</v>
      </c>
      <c r="AM53" t="s">
        <v>309</v>
      </c>
    </row>
    <row r="54" spans="1:39" hidden="1">
      <c r="A54" t="s">
        <v>792</v>
      </c>
      <c r="B54" t="s">
        <v>802</v>
      </c>
      <c r="C54" t="s">
        <v>857</v>
      </c>
      <c r="D54" t="s">
        <v>321</v>
      </c>
      <c r="E54">
        <v>2020</v>
      </c>
      <c r="F54">
        <v>0</v>
      </c>
      <c r="M54" t="s">
        <v>424</v>
      </c>
    </row>
    <row r="55" spans="1:39" hidden="1">
      <c r="A55" t="s">
        <v>792</v>
      </c>
      <c r="B55" t="s">
        <v>857</v>
      </c>
      <c r="C55" t="s">
        <v>794</v>
      </c>
      <c r="D55" t="s">
        <v>321</v>
      </c>
      <c r="E55">
        <v>2021</v>
      </c>
      <c r="F55">
        <v>0</v>
      </c>
      <c r="M55" t="s">
        <v>424</v>
      </c>
      <c r="Z55" t="e">
        <v>#N/A</v>
      </c>
      <c r="AA55" t="s">
        <v>203</v>
      </c>
      <c r="AB55" t="s">
        <v>812</v>
      </c>
      <c r="AM55" t="s">
        <v>309</v>
      </c>
    </row>
    <row r="56" spans="1:39" hidden="1">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hidden="1">
      <c r="A57" t="s">
        <v>792</v>
      </c>
      <c r="B57" t="s">
        <v>857</v>
      </c>
      <c r="C57" t="s">
        <v>951</v>
      </c>
      <c r="D57" t="s">
        <v>101</v>
      </c>
      <c r="E57">
        <v>2023</v>
      </c>
      <c r="F57">
        <v>0</v>
      </c>
      <c r="M57" t="s">
        <v>424</v>
      </c>
    </row>
    <row r="58" spans="1:39" hidden="1">
      <c r="A58" t="s">
        <v>792</v>
      </c>
      <c r="B58" t="s">
        <v>857</v>
      </c>
      <c r="C58" t="s">
        <v>892</v>
      </c>
      <c r="D58" t="s">
        <v>321</v>
      </c>
      <c r="E58">
        <v>2023</v>
      </c>
      <c r="F58">
        <v>0</v>
      </c>
      <c r="M58" t="s">
        <v>424</v>
      </c>
      <c r="N58" t="s">
        <v>952</v>
      </c>
    </row>
    <row r="59" spans="1:39" hidden="1">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hidden="1">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hidden="1">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34"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hidden="1">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34"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row r="79" spans="1:40">
      <c r="J79">
        <f>SUM(Table9[n])</f>
        <v>47</v>
      </c>
      <c r="M79">
        <f>SUM(Table9[Quantified])</f>
        <v>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34"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34"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34"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20.8320312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34"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160" hidden="1">
      <c r="A6" t="s">
        <v>598</v>
      </c>
      <c r="B6" t="s">
        <v>599</v>
      </c>
      <c r="C6" t="s">
        <v>625</v>
      </c>
      <c r="D6" t="s">
        <v>102</v>
      </c>
      <c r="E6">
        <v>2012</v>
      </c>
      <c r="F6">
        <v>1</v>
      </c>
      <c r="G6">
        <v>2</v>
      </c>
      <c r="H6">
        <v>1</v>
      </c>
      <c r="K6" s="234" t="s">
        <v>626</v>
      </c>
      <c r="M6">
        <v>1</v>
      </c>
      <c r="N6" t="s">
        <v>627</v>
      </c>
      <c r="O6" t="s">
        <v>602</v>
      </c>
      <c r="U6" t="s">
        <v>331</v>
      </c>
      <c r="W6" t="s">
        <v>628</v>
      </c>
      <c r="X6" t="s">
        <v>623</v>
      </c>
      <c r="Y6">
        <v>12.5</v>
      </c>
      <c r="Z6" t="s">
        <v>614</v>
      </c>
      <c r="AA6" t="s">
        <v>197</v>
      </c>
      <c r="AB6" t="s">
        <v>629</v>
      </c>
      <c r="AO6" t="s">
        <v>309</v>
      </c>
    </row>
    <row r="7" spans="1:62" ht="192" hidden="1">
      <c r="A7" t="s">
        <v>598</v>
      </c>
      <c r="B7" t="s">
        <v>599</v>
      </c>
      <c r="C7" t="s">
        <v>625</v>
      </c>
      <c r="D7" t="s">
        <v>102</v>
      </c>
      <c r="E7">
        <v>2012</v>
      </c>
      <c r="F7">
        <v>1</v>
      </c>
      <c r="G7">
        <v>2</v>
      </c>
      <c r="H7">
        <v>1</v>
      </c>
      <c r="K7" s="234" t="s">
        <v>630</v>
      </c>
      <c r="M7">
        <v>1</v>
      </c>
      <c r="O7" t="s">
        <v>602</v>
      </c>
      <c r="U7" t="s">
        <v>331</v>
      </c>
      <c r="W7" t="s">
        <v>628</v>
      </c>
      <c r="X7" t="s">
        <v>623</v>
      </c>
      <c r="Y7">
        <v>12.5</v>
      </c>
      <c r="Z7" t="s">
        <v>614</v>
      </c>
      <c r="AA7" t="s">
        <v>197</v>
      </c>
      <c r="AB7" t="s">
        <v>629</v>
      </c>
      <c r="AO7" t="s">
        <v>309</v>
      </c>
    </row>
    <row r="8" spans="1:62" ht="350" hidden="1">
      <c r="A8" t="s">
        <v>598</v>
      </c>
      <c r="B8" t="s">
        <v>599</v>
      </c>
      <c r="C8" t="s">
        <v>625</v>
      </c>
      <c r="D8" t="s">
        <v>102</v>
      </c>
      <c r="E8">
        <v>2012</v>
      </c>
      <c r="F8">
        <v>1</v>
      </c>
      <c r="G8">
        <v>2</v>
      </c>
      <c r="H8">
        <v>1</v>
      </c>
      <c r="K8" s="234"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34"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34"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34"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160">
      <c r="A27" t="s">
        <v>598</v>
      </c>
      <c r="B27" t="s">
        <v>706</v>
      </c>
      <c r="C27" t="s">
        <v>707</v>
      </c>
      <c r="D27" t="s">
        <v>298</v>
      </c>
      <c r="E27">
        <v>2023</v>
      </c>
      <c r="F27">
        <v>1</v>
      </c>
      <c r="G27">
        <v>3</v>
      </c>
      <c r="H27">
        <v>1</v>
      </c>
      <c r="J27">
        <v>1</v>
      </c>
      <c r="K27" s="234" t="s">
        <v>708</v>
      </c>
      <c r="L27">
        <v>2027</v>
      </c>
      <c r="M27">
        <v>1</v>
      </c>
      <c r="O27" t="s">
        <v>709</v>
      </c>
      <c r="R27" t="s">
        <v>710</v>
      </c>
      <c r="T27">
        <v>2</v>
      </c>
      <c r="U27" t="s">
        <v>331</v>
      </c>
      <c r="W27" t="s">
        <v>711</v>
      </c>
      <c r="X27" t="s">
        <v>623</v>
      </c>
      <c r="Y27">
        <v>12.5</v>
      </c>
      <c r="Z27" t="s">
        <v>614</v>
      </c>
    </row>
    <row r="28" spans="1:41" ht="208">
      <c r="A28" t="s">
        <v>598</v>
      </c>
      <c r="B28" t="s">
        <v>706</v>
      </c>
      <c r="C28" t="s">
        <v>707</v>
      </c>
      <c r="D28" t="s">
        <v>298</v>
      </c>
      <c r="E28">
        <v>2023</v>
      </c>
      <c r="F28">
        <v>1</v>
      </c>
      <c r="G28">
        <v>3</v>
      </c>
      <c r="H28">
        <v>1</v>
      </c>
      <c r="J28">
        <v>1</v>
      </c>
      <c r="K28" s="234" t="s">
        <v>712</v>
      </c>
      <c r="L28">
        <v>2027</v>
      </c>
      <c r="M28">
        <v>1</v>
      </c>
      <c r="N28" t="s">
        <v>713</v>
      </c>
      <c r="O28" t="s">
        <v>709</v>
      </c>
      <c r="R28" t="s">
        <v>714</v>
      </c>
      <c r="T28">
        <v>3</v>
      </c>
      <c r="U28" t="s">
        <v>331</v>
      </c>
      <c r="W28" t="s">
        <v>711</v>
      </c>
      <c r="X28" t="s">
        <v>623</v>
      </c>
      <c r="Y28">
        <v>12.5</v>
      </c>
      <c r="Z28" t="s">
        <v>614</v>
      </c>
    </row>
    <row r="29" spans="1:41" ht="192">
      <c r="A29" t="s">
        <v>598</v>
      </c>
      <c r="B29" t="s">
        <v>706</v>
      </c>
      <c r="C29" t="s">
        <v>707</v>
      </c>
      <c r="D29" t="s">
        <v>298</v>
      </c>
      <c r="E29">
        <v>2023</v>
      </c>
      <c r="F29">
        <v>1</v>
      </c>
      <c r="G29">
        <v>3</v>
      </c>
      <c r="H29">
        <v>1</v>
      </c>
      <c r="J29">
        <v>1</v>
      </c>
      <c r="K29" s="234"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34" t="s">
        <v>717</v>
      </c>
      <c r="L30">
        <v>2030</v>
      </c>
      <c r="M30">
        <v>1</v>
      </c>
      <c r="N30" t="s">
        <v>718</v>
      </c>
      <c r="O30" t="s">
        <v>709</v>
      </c>
      <c r="R30" s="234" t="s">
        <v>719</v>
      </c>
      <c r="T30">
        <v>3</v>
      </c>
      <c r="U30" t="s">
        <v>331</v>
      </c>
      <c r="W30" t="s">
        <v>711</v>
      </c>
      <c r="X30" t="s">
        <v>623</v>
      </c>
      <c r="Y30">
        <v>12.5</v>
      </c>
      <c r="Z30" t="s">
        <v>614</v>
      </c>
      <c r="AO30" t="s">
        <v>309</v>
      </c>
    </row>
    <row r="31" spans="1:41" ht="128">
      <c r="A31" t="s">
        <v>598</v>
      </c>
      <c r="B31" t="s">
        <v>706</v>
      </c>
      <c r="C31" t="s">
        <v>707</v>
      </c>
      <c r="D31" t="s">
        <v>298</v>
      </c>
      <c r="E31">
        <v>2023</v>
      </c>
      <c r="F31">
        <v>1</v>
      </c>
      <c r="G31">
        <v>3</v>
      </c>
      <c r="H31">
        <v>1</v>
      </c>
      <c r="J31">
        <v>1</v>
      </c>
      <c r="K31" s="234" t="s">
        <v>720</v>
      </c>
      <c r="L31">
        <v>2027</v>
      </c>
      <c r="M31">
        <v>1</v>
      </c>
      <c r="O31" t="s">
        <v>709</v>
      </c>
      <c r="P31" t="s">
        <v>721</v>
      </c>
      <c r="Q31" t="s">
        <v>722</v>
      </c>
      <c r="R31" t="s">
        <v>723</v>
      </c>
      <c r="T31">
        <v>1</v>
      </c>
      <c r="U31" t="s">
        <v>331</v>
      </c>
      <c r="W31" t="s">
        <v>711</v>
      </c>
      <c r="X31" t="s">
        <v>623</v>
      </c>
      <c r="Y31">
        <v>12.5</v>
      </c>
      <c r="Z31" t="s">
        <v>614</v>
      </c>
    </row>
    <row r="32" spans="1:41" ht="160">
      <c r="A32" t="s">
        <v>598</v>
      </c>
      <c r="B32" t="s">
        <v>706</v>
      </c>
      <c r="C32" t="s">
        <v>707</v>
      </c>
      <c r="D32" t="s">
        <v>298</v>
      </c>
      <c r="E32">
        <v>2023</v>
      </c>
      <c r="F32">
        <v>1</v>
      </c>
      <c r="G32">
        <v>3</v>
      </c>
      <c r="H32">
        <v>1</v>
      </c>
      <c r="J32">
        <v>1</v>
      </c>
      <c r="K32" s="234"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224">
      <c r="A34" t="s">
        <v>598</v>
      </c>
      <c r="B34" t="s">
        <v>706</v>
      </c>
      <c r="C34" t="s">
        <v>707</v>
      </c>
      <c r="D34" t="s">
        <v>298</v>
      </c>
      <c r="E34">
        <v>2023</v>
      </c>
      <c r="F34">
        <v>1</v>
      </c>
      <c r="G34">
        <v>3</v>
      </c>
      <c r="H34">
        <v>1</v>
      </c>
      <c r="J34">
        <v>1</v>
      </c>
      <c r="K34" s="234" t="s">
        <v>732</v>
      </c>
      <c r="L34">
        <v>2023</v>
      </c>
      <c r="M34">
        <v>1</v>
      </c>
      <c r="N34" t="s">
        <v>733</v>
      </c>
      <c r="O34" t="s">
        <v>709</v>
      </c>
      <c r="P34" t="s">
        <v>734</v>
      </c>
      <c r="Q34" t="s">
        <v>735</v>
      </c>
      <c r="R34" s="234"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34"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34"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34"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34"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DC8F977FFF614BBCB6E7F0B2182B16" ma:contentTypeVersion="13" ma:contentTypeDescription="Create a new document." ma:contentTypeScope="" ma:versionID="9145a283cb84d31efd968f4d8f4ed09f">
  <xsd:schema xmlns:xsd="http://www.w3.org/2001/XMLSchema" xmlns:xs="http://www.w3.org/2001/XMLSchema" xmlns:p="http://schemas.microsoft.com/office/2006/metadata/properties" xmlns:ns2="189f68d6-b300-487d-ba76-b41225ee5e69" xmlns:ns3="f10e3298-64ea-4e10-9051-34cf7ba13039" targetNamespace="http://schemas.microsoft.com/office/2006/metadata/properties" ma:root="true" ma:fieldsID="b8e7487caa8946f7e71d796156c13a92" ns2:_="" ns3:_="">
    <xsd:import namespace="189f68d6-b300-487d-ba76-b41225ee5e69"/>
    <xsd:import namespace="f10e3298-64ea-4e10-9051-34cf7ba13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f68d6-b300-487d-ba76-b41225ee5e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0e3298-64ea-4e10-9051-34cf7ba130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10e3298-64ea-4e10-9051-34cf7ba13039">
      <UserInfo>
        <DisplayName>NAKHLE Paty (JRC-ISPRA)</DisplayName>
        <AccountId>92</AccountId>
        <AccountType/>
      </UserInfo>
      <UserInfo>
        <DisplayName>TRANE Matteo (JRC-ISPRA)</DisplayName>
        <AccountId>69</AccountId>
        <AccountType/>
      </UserInfo>
      <UserInfo>
        <DisplayName>MARELLI Luisa (JRC-ISPRA)</DisplayName>
        <AccountId>6</AccountId>
        <AccountType/>
      </UserInfo>
      <UserInfo>
        <DisplayName>CONTIPELLI Louisa (JRC-ISPRA)</DisplayName>
        <AccountId>208</AccountId>
        <AccountType/>
      </UserInfo>
    </SharedWithUsers>
    <MediaLengthInSeconds xmlns="189f68d6-b300-487d-ba76-b41225ee5e69" xsi:nil="true"/>
    <lcf76f155ced4ddcb4097134ff3c332f xmlns="189f68d6-b300-487d-ba76-b41225ee5e6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D4D0FD-D813-465E-8CA1-2DF6BDE8A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f68d6-b300-487d-ba76-b41225ee5e69"/>
    <ds:schemaRef ds:uri="f10e3298-64ea-4e10-9051-34cf7ba13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CE77D1-839F-448D-806C-5D3BBE49386F}">
  <ds:schemaRefs>
    <ds:schemaRef ds:uri="http://schemas.microsoft.com/office/2006/metadata/properties"/>
    <ds:schemaRef ds:uri="http://schemas.microsoft.com/office/infopath/2007/PartnerControls"/>
    <ds:schemaRef ds:uri="f10e3298-64ea-4e10-9051-34cf7ba13039"/>
    <ds:schemaRef ds:uri="189f68d6-b300-487d-ba76-b41225ee5e69"/>
  </ds:schemaRefs>
</ds:datastoreItem>
</file>

<file path=customXml/itemProps3.xml><?xml version="1.0" encoding="utf-8"?>
<ds:datastoreItem xmlns:ds="http://schemas.openxmlformats.org/officeDocument/2006/customXml" ds:itemID="{DCB987CE-63C1-4E7B-9A7B-A13B5ECA73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ANNEX_Choice lists</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EGD_Structure</vt:lpstr>
      <vt:lpstr>Sheet18</vt:lpstr>
      <vt:lpstr>Sheet17</vt:lpstr>
      <vt:lpstr>Sheet16</vt:lpstr>
      <vt:lpstr>AllTargetsAssessed_sum</vt:lpstr>
      <vt:lpstr>Sheet14</vt:lpstr>
      <vt:lpstr>Sheet15</vt:lpstr>
      <vt:lpstr>Detail1</vt:lpstr>
      <vt:lpstr>Detail2</vt:lpstr>
      <vt:lpstr>PF contacts</vt:lpstr>
      <vt:lpstr>PF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2025-03-31T14:54:06Z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0x01010019DC8F977FFF614BBCB6E7F0B2182B16</vt:lpwstr>
  </property>
  <property fmtid="{D5CDD505-2E9C-101B-9397-08002B2CF9AE}" pid="3" name="MediaServiceImageTags">
    <vt:lpwstr/>
  </property>
  <property fmtid="{D5CDD505-2E9C-101B-9397-08002B2CF9AE}" pid="4" name="Order">
    <vt:r8>306900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