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hidePivotFieldList="1"/>
  <xr:revisionPtr revIDLastSave="0" documentId="13_ncr:1_{59A43B8E-9D42-AE49-A721-4DC3F0B8E345}" xr6:coauthVersionLast="47" xr6:coauthVersionMax="47" xr10:uidLastSave="{00000000-0000-0000-0000-000000000000}"/>
  <bookViews>
    <workbookView xWindow="-4260" yWindow="-21140" windowWidth="38400" windowHeight="21140" activeTab="15" xr2:uid="{00000000-000D-0000-FFFF-FFFF00000000}"/>
  </bookViews>
  <sheets>
    <sheet name="ANNEX_Choice lists" sheetId="2" state="hidden" r:id="rId1"/>
    <sheet name="Sheet1" sheetId="23" state="hidden" r:id="rId2"/>
    <sheet name="Sheet2" sheetId="24" state="hidden" r:id="rId3"/>
    <sheet name="Sheet3" sheetId="25" state="hidden" r:id="rId4"/>
    <sheet name="Sheet4" sheetId="26" state="hidden" r:id="rId5"/>
    <sheet name="Sheet5" sheetId="27" state="hidden" r:id="rId6"/>
    <sheet name="Sheet6" sheetId="28" state="hidden" r:id="rId7"/>
    <sheet name="Sheet7" sheetId="29" state="hidden" r:id="rId8"/>
    <sheet name="Sheet8" sheetId="30" state="hidden" r:id="rId9"/>
    <sheet name="Sheet9" sheetId="31" state="hidden" r:id="rId10"/>
    <sheet name="Sheet10" sheetId="32" state="hidden" r:id="rId11"/>
    <sheet name="Sheet11" sheetId="33" state="hidden" r:id="rId12"/>
    <sheet name="Sheet12" sheetId="34" state="hidden" r:id="rId13"/>
    <sheet name="Sheet13" sheetId="35" state="hidden" r:id="rId14"/>
    <sheet name="export_obisidan" sheetId="39" r:id="rId15"/>
    <sheet name="Sheet16" sheetId="40" r:id="rId16"/>
    <sheet name="AllTargetsAssessed_sum" sheetId="18" state="hidden" r:id="rId17"/>
    <sheet name="Sheet14" sheetId="36" state="hidden" r:id="rId18"/>
    <sheet name="Sheet15" sheetId="37" state="hidden" r:id="rId19"/>
    <sheet name="Detail1" sheetId="19" state="hidden" r:id="rId20"/>
    <sheet name="Detail2" sheetId="20" state="hidden" r:id="rId21"/>
  </sheets>
  <definedNames>
    <definedName name="_msoanchor_1">#REF!</definedName>
  </definedNames>
  <calcPr calcId="191028"/>
  <pivotCaches>
    <pivotCache cacheId="16"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24" i="39" l="1"/>
  <c r="M79" i="28" l="1"/>
  <c r="J79" i="28"/>
  <c r="B63" i="18" l="1"/>
  <c r="J6" i="18"/>
  <c r="K6" i="18"/>
  <c r="L6" i="18"/>
  <c r="J7" i="18"/>
  <c r="K7" i="18"/>
  <c r="L7" i="18"/>
  <c r="J8" i="18"/>
  <c r="K8" i="18"/>
  <c r="L8" i="18"/>
  <c r="J9" i="18"/>
  <c r="K9" i="18"/>
  <c r="L9" i="18"/>
  <c r="J10" i="18"/>
  <c r="K10" i="18"/>
  <c r="L10" i="18"/>
  <c r="J11" i="18"/>
  <c r="K11" i="18"/>
  <c r="L11" i="18"/>
  <c r="M8" i="18" l="1"/>
  <c r="N8" i="18" s="1"/>
  <c r="M11" i="18"/>
  <c r="N11" i="18" s="1"/>
  <c r="M6" i="18"/>
  <c r="N6" i="18" s="1"/>
  <c r="M9" i="18"/>
  <c r="N9" i="18" s="1"/>
  <c r="M7" i="18"/>
  <c r="N7" i="18" s="1"/>
  <c r="M10" i="18"/>
  <c r="N10" i="18" s="1"/>
  <c r="C103" i="18"/>
  <c r="D103" i="18"/>
  <c r="E103" i="18"/>
  <c r="F103" i="18"/>
  <c r="C104" i="18"/>
  <c r="D104" i="18"/>
  <c r="E104" i="18"/>
  <c r="F104" i="18"/>
  <c r="C105" i="18"/>
  <c r="D105" i="18"/>
  <c r="E105" i="18"/>
  <c r="F105" i="18"/>
  <c r="C106" i="18"/>
  <c r="D106" i="18"/>
  <c r="E106" i="18"/>
  <c r="F106" i="18"/>
  <c r="B106" i="18"/>
  <c r="B105" i="18"/>
  <c r="B104" i="18"/>
  <c r="B103" i="18"/>
  <c r="C63" i="18"/>
  <c r="D63" i="18"/>
  <c r="E63" i="18"/>
  <c r="F63" i="18"/>
  <c r="C64" i="18"/>
  <c r="D64" i="18"/>
  <c r="E64" i="18"/>
  <c r="F64" i="18"/>
  <c r="C65" i="18"/>
  <c r="D65" i="18"/>
  <c r="E65" i="18"/>
  <c r="F65" i="18"/>
  <c r="C66" i="18"/>
  <c r="D66" i="18"/>
  <c r="E66" i="18"/>
  <c r="F66" i="18"/>
  <c r="B66" i="18"/>
  <c r="B65" i="18"/>
  <c r="B64" i="18"/>
  <c r="B81" i="18"/>
  <c r="B107" i="18" l="1"/>
  <c r="F107" i="18"/>
  <c r="B67" i="18"/>
  <c r="F67" i="18"/>
  <c r="D67" i="18"/>
  <c r="E67" i="18"/>
  <c r="C67" i="18"/>
  <c r="D107" i="18"/>
  <c r="C107" i="18"/>
  <c r="E107" i="18"/>
  <c r="B77" i="18" l="1"/>
  <c r="G103" i="18"/>
  <c r="G63" i="18" l="1"/>
  <c r="G106" i="18"/>
  <c r="H106" i="18" s="1"/>
  <c r="G105" i="18"/>
  <c r="H105" i="18" s="1"/>
  <c r="G104" i="18"/>
  <c r="H104" i="18" s="1"/>
  <c r="B78" i="18"/>
  <c r="B79" i="18"/>
  <c r="B80" i="18"/>
  <c r="B82" i="18"/>
  <c r="B83" i="18"/>
  <c r="C77" i="18"/>
  <c r="D77" i="18"/>
  <c r="E77" i="18"/>
  <c r="F77" i="18"/>
  <c r="C78" i="18"/>
  <c r="D78" i="18"/>
  <c r="E78" i="18"/>
  <c r="F78" i="18"/>
  <c r="C79" i="18"/>
  <c r="D79" i="18"/>
  <c r="E79" i="18"/>
  <c r="F79" i="18"/>
  <c r="C80" i="18"/>
  <c r="D80" i="18"/>
  <c r="E80" i="18"/>
  <c r="F80" i="18"/>
  <c r="C81" i="18"/>
  <c r="D81" i="18"/>
  <c r="E81" i="18"/>
  <c r="F81" i="18"/>
  <c r="C82" i="18"/>
  <c r="D82" i="18"/>
  <c r="E82" i="18"/>
  <c r="F82" i="18"/>
  <c r="C83" i="18"/>
  <c r="D83" i="18"/>
  <c r="E83" i="18"/>
  <c r="F83" i="18"/>
  <c r="L5" i="18"/>
  <c r="K5" i="18"/>
  <c r="J5" i="18"/>
  <c r="J12" i="18" s="1"/>
  <c r="G107" i="18" l="1"/>
  <c r="H107" i="18" s="1"/>
  <c r="H103" i="18"/>
  <c r="G65" i="18"/>
  <c r="H65" i="18" s="1"/>
  <c r="G64" i="18"/>
  <c r="H64" i="18" s="1"/>
  <c r="G66" i="18"/>
  <c r="H66" i="18" s="1"/>
  <c r="H63" i="18"/>
  <c r="B84" i="18"/>
  <c r="G83" i="18"/>
  <c r="D94" i="18" s="1"/>
  <c r="C84" i="18"/>
  <c r="G81" i="18"/>
  <c r="H81" i="18" s="1"/>
  <c r="G78" i="18"/>
  <c r="B89" i="18" s="1"/>
  <c r="F84" i="18"/>
  <c r="G79" i="18"/>
  <c r="D90" i="18" s="1"/>
  <c r="G82" i="18"/>
  <c r="E93" i="18" s="1"/>
  <c r="E84" i="18"/>
  <c r="D84" i="18"/>
  <c r="G80" i="18"/>
  <c r="B91" i="18" s="1"/>
  <c r="G77" i="18"/>
  <c r="E88" i="18" s="1"/>
  <c r="L12" i="18"/>
  <c r="S8" i="18"/>
  <c r="M5" i="18"/>
  <c r="N5" i="18" s="1"/>
  <c r="K12" i="18"/>
  <c r="L13" i="18" l="1"/>
  <c r="S5" i="18"/>
  <c r="G67" i="18"/>
  <c r="H67" i="18" s="1"/>
  <c r="Q15" i="18" s="1"/>
  <c r="E94" i="18"/>
  <c r="G84" i="18"/>
  <c r="D95" i="18" s="1"/>
  <c r="C88" i="18"/>
  <c r="D88" i="18"/>
  <c r="H77" i="18"/>
  <c r="B88" i="18"/>
  <c r="C94" i="18"/>
  <c r="D93" i="18"/>
  <c r="H82" i="18"/>
  <c r="B94" i="18"/>
  <c r="H83" i="18"/>
  <c r="C91" i="18"/>
  <c r="E91" i="18"/>
  <c r="D91" i="18"/>
  <c r="H80" i="18"/>
  <c r="H78" i="18"/>
  <c r="D92" i="18"/>
  <c r="D89" i="18"/>
  <c r="E89" i="18"/>
  <c r="C89" i="18"/>
  <c r="B90" i="18"/>
  <c r="C93" i="18"/>
  <c r="B93" i="18"/>
  <c r="U6" i="18"/>
  <c r="R6" i="18"/>
  <c r="Q6" i="18"/>
  <c r="S6" i="18"/>
  <c r="E90" i="18"/>
  <c r="H79" i="18"/>
  <c r="C90" i="18"/>
  <c r="T8" i="18"/>
  <c r="C92" i="18"/>
  <c r="T5" i="18"/>
  <c r="M12" i="18"/>
  <c r="T9" i="18"/>
  <c r="T10" i="18"/>
  <c r="B92" i="18"/>
  <c r="U8" i="18"/>
  <c r="R8" i="18"/>
  <c r="R5" i="18"/>
  <c r="U5" i="18"/>
  <c r="Q5" i="18"/>
  <c r="E92" i="18"/>
  <c r="T6" i="18"/>
  <c r="Q8" i="18"/>
  <c r="T11" i="18"/>
  <c r="N12" i="18" l="1"/>
  <c r="G88" i="18"/>
  <c r="G94" i="18"/>
  <c r="G91" i="18"/>
  <c r="G90" i="18"/>
  <c r="G93" i="18"/>
  <c r="G89" i="18"/>
  <c r="B95" i="18"/>
  <c r="G92" i="18"/>
  <c r="R7" i="18"/>
  <c r="U7" i="18"/>
  <c r="Q7" i="18"/>
  <c r="S7" i="18"/>
  <c r="U10" i="18"/>
  <c r="R10" i="18"/>
  <c r="Q10" i="18"/>
  <c r="S10" i="18"/>
  <c r="T7" i="18"/>
  <c r="R9" i="18"/>
  <c r="Q9" i="18"/>
  <c r="U9" i="18"/>
  <c r="S9" i="18"/>
  <c r="H84" i="18"/>
  <c r="E95" i="18"/>
  <c r="C95" i="18"/>
  <c r="R11" i="18"/>
  <c r="Q11" i="18"/>
  <c r="U11" i="18"/>
  <c r="S11" i="18"/>
  <c r="G95" i="18" l="1"/>
  <c r="U12" i="18"/>
  <c r="Q12" i="18"/>
  <c r="S12" i="18"/>
  <c r="R12" i="18"/>
  <c r="T12" i="18"/>
  <c r="A88" i="2" l="1"/>
  <c r="A82" i="2"/>
  <c r="A79" i="2"/>
  <c r="A76" i="2"/>
  <c r="A67" i="2"/>
  <c r="A58" i="2"/>
  <c r="A44" i="2"/>
  <c r="A35" i="2"/>
  <c r="A26" i="2"/>
  <c r="A16" i="2"/>
</calcChain>
</file>

<file path=xl/sharedStrings.xml><?xml version="1.0" encoding="utf-8"?>
<sst xmlns="http://schemas.openxmlformats.org/spreadsheetml/2006/main" count="20626" uniqueCount="1845">
  <si>
    <t>Actions</t>
  </si>
  <si>
    <t>01_Agriculture</t>
  </si>
  <si>
    <t>02_Climate</t>
  </si>
  <si>
    <t>03_Energy</t>
  </si>
  <si>
    <t>04_Environment and Oceans</t>
  </si>
  <si>
    <t>05_Finance and Regional Development</t>
  </si>
  <si>
    <t>06_Industry</t>
  </si>
  <si>
    <t>07_REPowerEU Plan</t>
  </si>
  <si>
    <t>08_Research and Innovation</t>
  </si>
  <si>
    <t>09_Transport</t>
  </si>
  <si>
    <t>10_New European Bauhaus</t>
  </si>
  <si>
    <t>00_General_EGD</t>
  </si>
  <si>
    <t>Strams</t>
  </si>
  <si>
    <t>01_A_Common Agricultural Policy Reform</t>
  </si>
  <si>
    <t>01_B_Common Agricultural Policy Strategic Plan</t>
  </si>
  <si>
    <t>01_C_EU Agri-Food Promotion Policy</t>
  </si>
  <si>
    <t>01_D_Nutrition Labelling</t>
  </si>
  <si>
    <t>01_E_Organic Farming Action Plan</t>
  </si>
  <si>
    <t>01_F_Sustainable Use of Pesticides</t>
  </si>
  <si>
    <t>01_G_Welfare of Farmed Animals</t>
  </si>
  <si>
    <t>01_00_Other</t>
  </si>
  <si>
    <t>02_A_Adaptation Strategy</t>
  </si>
  <si>
    <t>02_B_Climate Diplomacy</t>
  </si>
  <si>
    <t>02_C_European Climate Law</t>
  </si>
  <si>
    <t>02_D_European Climate Pact</t>
  </si>
  <si>
    <t>02_E_Fluorinated GHG</t>
  </si>
  <si>
    <t>02_F_Protecting the Ozone Layer</t>
  </si>
  <si>
    <t>02_00_Other</t>
  </si>
  <si>
    <t>03_A_Energy System Integration Strategy</t>
  </si>
  <si>
    <t>03_B_Hydrogen Strategy</t>
  </si>
  <si>
    <t>03_C_Methane Strategy</t>
  </si>
  <si>
    <t>03_D_Offshore Renewable Energy Strategy</t>
  </si>
  <si>
    <t>03_E_Renovation Wave</t>
  </si>
  <si>
    <t>03_F_Trans-European Network for Energy</t>
  </si>
  <si>
    <t>03_00_Other</t>
  </si>
  <si>
    <t>04_A_8th Environment Action Programme</t>
  </si>
  <si>
    <t>04_B_Biodiversity Strategy for 2030</t>
  </si>
  <si>
    <t>04_C_Blue Economy Strategy</t>
  </si>
  <si>
    <t>04_D_Chemicals Strategy for Sustainability</t>
  </si>
  <si>
    <t>04_E_Circular Economy Action Plan</t>
  </si>
  <si>
    <t>04_F_Common Fisheries Policy</t>
  </si>
  <si>
    <t>04_G_Farm to Fork Strategy</t>
  </si>
  <si>
    <t>04_H_Organic Action Plan</t>
  </si>
  <si>
    <t>04_I_Sustainable Batteries</t>
  </si>
  <si>
    <t>04_J_Waste and Recycling</t>
  </si>
  <si>
    <t>04_K_Zero Pollution Action Plan</t>
  </si>
  <si>
    <t>04_00_Other</t>
  </si>
  <si>
    <t>05_A_Green Transition Reform Support</t>
  </si>
  <si>
    <t>05_B_Just Transition Mechanism</t>
  </si>
  <si>
    <t>05_C_Next Generation EU</t>
  </si>
  <si>
    <t>05_D_Next Generation EU Green Bonds</t>
  </si>
  <si>
    <t>05_E_Recovery and Resilience Facility</t>
  </si>
  <si>
    <t>05_F_Sustainable Finance</t>
  </si>
  <si>
    <t>05_00_Other</t>
  </si>
  <si>
    <t>06_A_Circular Plastics Aliance</t>
  </si>
  <si>
    <t>06_B_Eurpean Battery Alliance</t>
  </si>
  <si>
    <t>06_C_European Clean Hydrogen Alliance</t>
  </si>
  <si>
    <t>06_D_European Raw Material Alliance</t>
  </si>
  <si>
    <t>06_E_Industrial Energy</t>
  </si>
  <si>
    <t>06_F_Sustainable Batteries</t>
  </si>
  <si>
    <t>06_00_Other</t>
  </si>
  <si>
    <t>07_00_Other</t>
  </si>
  <si>
    <t>08_00_Research and Innovation</t>
  </si>
  <si>
    <t>09_A_Connecting Europe Express</t>
  </si>
  <si>
    <t>09_B_Sustainable and Smart Mobility Strategy</t>
  </si>
  <si>
    <t>Sub-Streams</t>
  </si>
  <si>
    <t>04_J_01_Batteries and Accumulators</t>
  </si>
  <si>
    <t>04_J_02_Biodegradable Waste</t>
  </si>
  <si>
    <t>04_J_03_Construction and Demolition Waste</t>
  </si>
  <si>
    <t>04_J_04_End-of-Life Vehicles</t>
  </si>
  <si>
    <t>04_J_05_Landfill Waste</t>
  </si>
  <si>
    <t>04_J_06_Mining Waste</t>
  </si>
  <si>
    <t>04_J_07_Packaging Waste</t>
  </si>
  <si>
    <t>04_J_08_PCBs-PCTs</t>
  </si>
  <si>
    <t>04_J_09_RoHS</t>
  </si>
  <si>
    <t>04_J_10_Sewage Sludge</t>
  </si>
  <si>
    <t>04_J_11_Ships</t>
  </si>
  <si>
    <t>04_J_12_Waste containing Pops</t>
  </si>
  <si>
    <t>04_J_13_Waste Oil</t>
  </si>
  <si>
    <t>04_J_14_Waste Shipments</t>
  </si>
  <si>
    <t>04_J_15_WEEE</t>
  </si>
  <si>
    <t>Type of Document</t>
  </si>
  <si>
    <t>Annex to the Communication from the Commission to the European Parliament, the Council, the European Economic and Social Committee and the Committee and the Committee of the Regions</t>
  </si>
  <si>
    <t>Communication from the Commission to the European Parliament, the Council, the European Economic and Social Committee and the Committee and the Committee of the Regions</t>
  </si>
  <si>
    <t>Brief</t>
  </si>
  <si>
    <t>Commission Delegated Regulation (EU)</t>
  </si>
  <si>
    <t>Commission Decision</t>
  </si>
  <si>
    <t>Commission Recommendation (EU)</t>
  </si>
  <si>
    <t>Commission Staff Working Document</t>
  </si>
  <si>
    <t xml:space="preserve">Commission Implementing Decision </t>
  </si>
  <si>
    <t>Commission Implementing Regulation (EU)</t>
  </si>
  <si>
    <t>Commission Notice</t>
  </si>
  <si>
    <t>Commission Regulation (EU)</t>
  </si>
  <si>
    <t>Consultation Strategy</t>
  </si>
  <si>
    <t>Council Regulation (EU)</t>
  </si>
  <si>
    <t>Council Regulation (EU, Euratom)</t>
  </si>
  <si>
    <t>Council Decision (EU, Euratom) 2020/2053</t>
  </si>
  <si>
    <t>Proposal for a Decision of the European Parliament and of the Council</t>
  </si>
  <si>
    <t>Decision (EU) of the European Parliament and of the Council</t>
  </si>
  <si>
    <t>Annex to the Directive of the European Parliament and of the Council</t>
  </si>
  <si>
    <t>Annex to the Proposal for a Directive of the European Parliament and of the Council</t>
  </si>
  <si>
    <t>Proposal for a Directive of the European Parliament and of the Council</t>
  </si>
  <si>
    <t>Directive of the European Parliament and of the Council</t>
  </si>
  <si>
    <t>Proposal for a Council Directive</t>
  </si>
  <si>
    <t>Factsheet</t>
  </si>
  <si>
    <t>Joint Declarations</t>
  </si>
  <si>
    <t>Interinstitutional Agreements</t>
  </si>
  <si>
    <t>Position (EU) of the Council at first Reading</t>
  </si>
  <si>
    <t>Amended Proposal for a Regulation of the European Parliament and of the Council</t>
  </si>
  <si>
    <t>Annex to the Proposal for a Regulation of the European Parliament and of the Council</t>
  </si>
  <si>
    <t>Proposal for a Regulation of the European Parliament and of the Council</t>
  </si>
  <si>
    <t>Regulation (EU) of the European Parliament and of the Council</t>
  </si>
  <si>
    <t>Regulation (EU, Euratom) of the European Parliament and of the Council</t>
  </si>
  <si>
    <t>Press briefing</t>
  </si>
  <si>
    <t>Press release</t>
  </si>
  <si>
    <t>Regulatory scrutinity board opinion</t>
  </si>
  <si>
    <t>Report from the Commission to the European Parliament and the Council</t>
  </si>
  <si>
    <t>Report from the Commission to the European Parliament, the Council, the Economic and Financial Committee and the Employment Committee</t>
  </si>
  <si>
    <t>Annex to the Report from the Commission to the European Parliament, the Council, the European Economic and Social Committee and the Committee of the Regions</t>
  </si>
  <si>
    <t>Report from the Commission to the European Parliament, the Council, the European Economic and Social Committee and the Committee of the Regions</t>
  </si>
  <si>
    <t>Working Paper</t>
  </si>
  <si>
    <t>Report</t>
  </si>
  <si>
    <t>Study</t>
  </si>
  <si>
    <t>Other</t>
  </si>
  <si>
    <t>Type of targets</t>
  </si>
  <si>
    <t>Quantitative</t>
  </si>
  <si>
    <t>Uncountable</t>
  </si>
  <si>
    <t>Overarching</t>
  </si>
  <si>
    <t>Binding</t>
  </si>
  <si>
    <t>Aspirational</t>
  </si>
  <si>
    <t>Policy</t>
  </si>
  <si>
    <t>7th EU Environment Action Programme</t>
  </si>
  <si>
    <t>Batteries and Waste Batteries</t>
  </si>
  <si>
    <t>Biodegradable Waste</t>
  </si>
  <si>
    <t>Biodiversity Strategy</t>
  </si>
  <si>
    <t>Blue Economy</t>
  </si>
  <si>
    <t>CO2 emission performance standards for new passenger cars and for new light commercial vehicles</t>
  </si>
  <si>
    <t>CAP - Common Agricultural Plan</t>
  </si>
  <si>
    <t>Circular Economy Action Plan</t>
  </si>
  <si>
    <t>Clean air and water Action Plans</t>
  </si>
  <si>
    <t>Delivering the Green Deal</t>
  </si>
  <si>
    <t>End-of-Life Vehicles</t>
  </si>
  <si>
    <t>Energy Efficiency</t>
  </si>
  <si>
    <t>Energy Performance of Buildings</t>
  </si>
  <si>
    <t>Energy Transition of the EU Fisheries and Aquaculture sector</t>
  </si>
  <si>
    <t xml:space="preserve">EU Action Plan: Protecting and restoring marine ecosystems for sustainable and resilient fisheries </t>
  </si>
  <si>
    <t>EU Climate Adaptation Strategy</t>
  </si>
  <si>
    <t>EU Climate Law</t>
  </si>
  <si>
    <t>EU F-Gas Legislation</t>
  </si>
  <si>
    <t>EU Soil strategy for 2030</t>
  </si>
  <si>
    <t>EU Solar Energy Strategy</t>
  </si>
  <si>
    <t>EU strategy on offshore renewable energy</t>
  </si>
  <si>
    <t>EU strategy to reduce methane emissions</t>
  </si>
  <si>
    <t>European Climate Law</t>
  </si>
  <si>
    <t>Farm to Fork</t>
  </si>
  <si>
    <t>Fit for 55</t>
  </si>
  <si>
    <t>Global Methane Pledge</t>
  </si>
  <si>
    <t>Governance of the Energy Union and Climate Action</t>
  </si>
  <si>
    <t>Hydrogen Strategy</t>
  </si>
  <si>
    <t>Just Transition Mechanism</t>
  </si>
  <si>
    <t>Landfill Directive</t>
  </si>
  <si>
    <t>LULUCF Regulatory Framework</t>
  </si>
  <si>
    <t>National emission reduction commitments</t>
  </si>
  <si>
    <t>Nature Restoration Law</t>
  </si>
  <si>
    <t>New EU Forest Strategy</t>
  </si>
  <si>
    <t>New Urban Mobility Framework</t>
  </si>
  <si>
    <t>NextGenerationEU</t>
  </si>
  <si>
    <t>Offshore Wind Energy</t>
  </si>
  <si>
    <t>Organic Action Plan</t>
  </si>
  <si>
    <t>Ozone Depleting (Proposal for a Revision)</t>
  </si>
  <si>
    <t>Packaging and Packaging waste</t>
  </si>
  <si>
    <t>POPs regulation</t>
  </si>
  <si>
    <t>Renewable Energy</t>
  </si>
  <si>
    <t>Renovation Wave</t>
  </si>
  <si>
    <t>RePowerEU</t>
  </si>
  <si>
    <t>RohS Directive</t>
  </si>
  <si>
    <t>Single-use plastics Directive</t>
  </si>
  <si>
    <t>Sustainable and Smart Mobility Strategy</t>
  </si>
  <si>
    <t>Sustainable use of chemicals</t>
  </si>
  <si>
    <t>TEN-T</t>
  </si>
  <si>
    <t>Towards Zero Pollution for Air, Water and Soil</t>
  </si>
  <si>
    <t>Use of energy from renewable sources</t>
  </si>
  <si>
    <t>Urban Wastewater treatment</t>
  </si>
  <si>
    <t>Waste Directive</t>
  </si>
  <si>
    <t>Water Framework Directive</t>
  </si>
  <si>
    <t>WEEE Directive</t>
  </si>
  <si>
    <t>Zero pollution action plan</t>
  </si>
  <si>
    <t>Source of the Indicator</t>
  </si>
  <si>
    <t>Proposed</t>
  </si>
  <si>
    <t>Contained in the reference policy document</t>
  </si>
  <si>
    <t>European Environment Agency</t>
  </si>
  <si>
    <t>UN SDG Indicator set</t>
  </si>
  <si>
    <t>IEA - International Energy Agency</t>
  </si>
  <si>
    <t>https://www.iea.org/reports/buildings</t>
  </si>
  <si>
    <t>TENtec Information System</t>
  </si>
  <si>
    <t>Population and social condition Indicator set - ESTAT</t>
  </si>
  <si>
    <t>Climate Change Indicator set - ESTAT</t>
  </si>
  <si>
    <t>Environment and Energy Indicator set - ESTAT</t>
  </si>
  <si>
    <t>https://ec.europa.eu/eurostat/databrowser/explore/all/envir?lang=en&amp;subtheme=env.env_was&amp;display=list&amp;sort=category</t>
  </si>
  <si>
    <t>Transport Indicator set - ESTAT</t>
  </si>
  <si>
    <t>F2F Monitoring Framework</t>
  </si>
  <si>
    <t>Sustainable Development Indicator set - ESTAT</t>
  </si>
  <si>
    <t>https://ec.europa.eu/eurostat/web/sdi/database</t>
  </si>
  <si>
    <t>Forest Europe</t>
  </si>
  <si>
    <t>https://foresteurope.org/workstreams/sustainable-forest-management/#</t>
  </si>
  <si>
    <t>EU Joint Platform on Forest Monitoring</t>
  </si>
  <si>
    <t>Agriculture, forestry and fisheries Indicator set - ESTAT</t>
  </si>
  <si>
    <t>EGD statistics</t>
  </si>
  <si>
    <t>https://ec.europa.eu/eurostat/cache/egd-statistics/</t>
  </si>
  <si>
    <t>JRC World Atlas of Desertification</t>
  </si>
  <si>
    <t>JRC Resilience Dashboard</t>
  </si>
  <si>
    <t>https://commission.europa.eu/strategy-and-policy/strategic-planning/strategic-foresight/2020-strategic-foresight-report/resilience-dashboards_en</t>
  </si>
  <si>
    <t>EU Biodiversity Strategy Dashboard</t>
  </si>
  <si>
    <t>https://dopa.jrc.ec.europa.eu/kcbd/dashboard/</t>
  </si>
  <si>
    <t>DG SANTE</t>
  </si>
  <si>
    <t>OECD</t>
  </si>
  <si>
    <t>Hydrogen Europe</t>
  </si>
  <si>
    <t>Statista</t>
  </si>
  <si>
    <t>Handbook for the SDG Voluntary Local Reviews</t>
  </si>
  <si>
    <t>https://publications.jrc.ec.europa.eu/repository/bitstream/JRC129381/JRC129381_01.pdf</t>
  </si>
  <si>
    <t>Relationship with SDG targets</t>
  </si>
  <si>
    <t>Aligned</t>
  </si>
  <si>
    <t>More ambitious</t>
  </si>
  <si>
    <t>Less ambitious</t>
  </si>
  <si>
    <t>N/A</t>
  </si>
  <si>
    <t>EGD thematic areas by COM(2019) 640 final</t>
  </si>
  <si>
    <t>Increasing the EU’s climate ambition for 2030 and 2050</t>
  </si>
  <si>
    <t>Supplying clean, affordable and secure energy </t>
  </si>
  <si>
    <t>Mobilising industry for a clean and circular economy</t>
  </si>
  <si>
    <t>Building and renovating in an energy and resource efficient way</t>
  </si>
  <si>
    <t>Accelerating the shift to sustainable and smart mobility</t>
  </si>
  <si>
    <t>From ‘Farm to Fork’: designing a fair, healthy and environmentally-friendly food system </t>
  </si>
  <si>
    <t>Preserving and restoring ecosystems and biodiversity </t>
  </si>
  <si>
    <t>A zero pollution ambition for a toxic-free environment </t>
  </si>
  <si>
    <t>Main thematic areas*
*referring to EGD Objectives set out in COM(2019) 640 final ANNEX</t>
  </si>
  <si>
    <t>Actions*
*referring to EGD Objectives set out in COM(2019) 640 ANNEX</t>
  </si>
  <si>
    <t xml:space="preserve">Key Policy documents </t>
  </si>
  <si>
    <t>Year of publication</t>
  </si>
  <si>
    <t>Binding doc</t>
  </si>
  <si>
    <t>Type target</t>
  </si>
  <si>
    <t>Targets from legal acts</t>
  </si>
  <si>
    <t>Targets from Proposal</t>
  </si>
  <si>
    <t>n</t>
  </si>
  <si>
    <t>Targets</t>
  </si>
  <si>
    <t>Timeline</t>
  </si>
  <si>
    <t>Quantified</t>
  </si>
  <si>
    <t>Comments</t>
  </si>
  <si>
    <t>Fiche</t>
  </si>
  <si>
    <t>Indicator</t>
  </si>
  <si>
    <t>Quantitative Target</t>
  </si>
  <si>
    <t>Distance to Target (GAP)</t>
  </si>
  <si>
    <t>Trend</t>
  </si>
  <si>
    <t>Colour</t>
  </si>
  <si>
    <t>Indicator 8th EAP</t>
  </si>
  <si>
    <t>Comments (data used by EAP/presence of gap analysis in EAP)</t>
  </si>
  <si>
    <t>Subtopic</t>
  </si>
  <si>
    <t>Other topics related</t>
  </si>
  <si>
    <t>Main SDG Targets related (draft)</t>
  </si>
  <si>
    <t>SDG goal</t>
  </si>
  <si>
    <t>Origin of main dataset</t>
  </si>
  <si>
    <t>Link to main possible dataset</t>
  </si>
  <si>
    <t>Alternative / complementary dataset 1</t>
  </si>
  <si>
    <t>Alternative /complementary dataset 2</t>
  </si>
  <si>
    <t>PF2</t>
  </si>
  <si>
    <t>PF3</t>
  </si>
  <si>
    <t>PF4</t>
  </si>
  <si>
    <t>PF5</t>
  </si>
  <si>
    <t>PF6</t>
  </si>
  <si>
    <t>PF7</t>
  </si>
  <si>
    <t>PF8</t>
  </si>
  <si>
    <t>PF9</t>
  </si>
  <si>
    <t>PF10</t>
  </si>
  <si>
    <t>PF11</t>
  </si>
  <si>
    <t>PF12</t>
  </si>
  <si>
    <t>PF13</t>
  </si>
  <si>
    <t>PF14</t>
  </si>
  <si>
    <t>PF15</t>
  </si>
  <si>
    <t>PF16</t>
  </si>
  <si>
    <t>PF17</t>
  </si>
  <si>
    <t>PF18</t>
  </si>
  <si>
    <t>PF19</t>
  </si>
  <si>
    <t>PF20</t>
  </si>
  <si>
    <t>PF21</t>
  </si>
  <si>
    <t>PF22</t>
  </si>
  <si>
    <t>PF23</t>
  </si>
  <si>
    <t>PF24</t>
  </si>
  <si>
    <t>PF25</t>
  </si>
  <si>
    <t>PF26</t>
  </si>
  <si>
    <t>PF27</t>
  </si>
  <si>
    <t>PF28</t>
  </si>
  <si>
    <t>PF29</t>
  </si>
  <si>
    <t>PF30</t>
  </si>
  <si>
    <t>PF31</t>
  </si>
  <si>
    <t>PF32</t>
  </si>
  <si>
    <t>PF33</t>
  </si>
  <si>
    <t>1. Climate ambition</t>
  </si>
  <si>
    <t>Proposal on a European ‘Climate Law’ enshrining the 2050 climate neutrality objective</t>
  </si>
  <si>
    <t>Establishing the framework for achieving climate neutrality and amending regulations (EC) No 401/2009 and (EU) 2018/1999 ("European Climate Law")</t>
  </si>
  <si>
    <t>Regulation of the European Parliament and of the Council</t>
  </si>
  <si>
    <t>Climate Neutrality</t>
  </si>
  <si>
    <t>Greenhouse gas emission (PF8)</t>
  </si>
  <si>
    <t>net zero GHG emission</t>
  </si>
  <si>
    <t>net zero by 2050</t>
  </si>
  <si>
    <t>not on track</t>
  </si>
  <si>
    <t xml:space="preserve">Total greenhouse gas emission trends and projections in Europe' </t>
  </si>
  <si>
    <t>agreement - not on track. Gap analysis present. EEA data (same as fiche)</t>
  </si>
  <si>
    <t>CLIMATE</t>
  </si>
  <si>
    <t>13</t>
  </si>
  <si>
    <t>https://ec.europa.eu/eurostat/databrowser/view/SDG_13_10/default/table?lang=en&amp;category=sdg.sdg_13</t>
  </si>
  <si>
    <t>x</t>
  </si>
  <si>
    <t>(x)</t>
  </si>
  <si>
    <t>Reduce of 55% GHG emissions compared to 1990 levels</t>
  </si>
  <si>
    <t>GHG emissions</t>
  </si>
  <si>
    <t>reduction of 55% by 2030</t>
  </si>
  <si>
    <t>EU greenhouse gases emissions were reduced by 30.41% between 1990 and 2021. The EU Forest sink is quickly developing away from the EU climate targets and jeopardizing the fulfilment of the overall LULUCF sector target for 2030. If the recent negative development continues, the overall 55% emissions 2030 target for the EU may be at risk. Furthermore, natural disturbances are expected to increase with the ongoing climate change (e.g. Forzieri et al. 2022), making the situation even more difficult. 
On the other hand, if policies are set more stringent (e.g. renewable targets) than initially proposed by the EC, this could lead to an overachievement of the 2030 target.</t>
  </si>
  <si>
    <t>EMISSIONS</t>
  </si>
  <si>
    <t>on methane emissions reduction in the energy sector</t>
  </si>
  <si>
    <t>To achieve 55% reduction of GHG emission by 2030, methane emissions related to energy production and consumption should be reduced by 58% compared to the level in 2020</t>
  </si>
  <si>
    <t>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t>
  </si>
  <si>
    <t>https://www.eea.europa.eu/data-and-maps/data/data-viewers/greenhouse-gases-viewer</t>
  </si>
  <si>
    <t>On an EU Strategy to reduce methane emissions</t>
  </si>
  <si>
    <t>Communication from the Commission to the European Parliament, the Council, the European Economic and Social Committee and the Committee of the Regions</t>
  </si>
  <si>
    <t xml:space="preserve">Reduce methane emissions from 35 to 37% if compared to 2005 levels. </t>
  </si>
  <si>
    <t>MERGED WITH DIRECTIVE 2023/2413</t>
  </si>
  <si>
    <t>A Renovation Wave for Europe - greening our buildings, creating jobs, improving lives</t>
  </si>
  <si>
    <t>Reduce buildings’ greenhouse gas emissions by 60%</t>
  </si>
  <si>
    <t>Energy efficiency (PF7) + Greenhouse gas emission (PF8)</t>
  </si>
  <si>
    <t>Buildings’ greenhouse gas emissions</t>
  </si>
  <si>
    <t>Reduce by 60%</t>
  </si>
  <si>
    <t xml:space="preserve">Progress needs to accelerate to reach the target value </t>
  </si>
  <si>
    <t>Acceleration needed</t>
  </si>
  <si>
    <t>no corresponding indicator</t>
  </si>
  <si>
    <t>BUILDINGS</t>
  </si>
  <si>
    <t>https://www.eea.europa.eu/data-and-maps/indicators/greenhouse-gas-emissions-from-energy/assessment</t>
  </si>
  <si>
    <t>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t>
  </si>
  <si>
    <t>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</si>
  <si>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</si>
  <si>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LULUCF (PF8)</t>
  </si>
  <si>
    <t xml:space="preserve">GHG emissions and removals from LULUCF sector </t>
  </si>
  <si>
    <t>GHG emissions and removals do not exceed the limits for every MS, by 2030</t>
  </si>
  <si>
    <t>Intermediary targets for linear trajectories in MS will be affected by a number of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 between the one in 2021-2025 and the one in 2030 is likely.</t>
  </si>
  <si>
    <t>difficult to assess due to many targets. The situation is very variable between MS and between land reporting categories</t>
  </si>
  <si>
    <t>"Greenhouse gas emissions from land use, land-use change and forestry in Europe "</t>
  </si>
  <si>
    <t>Gap analysis not  present. Data:National emissions reported to the UNFCCC and to the EU Greenhouse Gas Monitoring Mechanism.</t>
  </si>
  <si>
    <t>LAND</t>
  </si>
  <si>
    <t>CLIMATE - EMISSIONS</t>
  </si>
  <si>
    <t>https://ec.europa.eu/eurostat/databrowser/view/sdg_13_21/default/table?lang=en</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</si>
  <si>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</si>
  <si>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GHG emissions do not exceed GHG removals, in every MS, by 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</si>
  <si>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</si>
  <si>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we may be just on track to meet the commitments, but there is clear risk of not achieving them</t>
  </si>
  <si>
    <t>Achieve an EU net greenhouse gas removal of 310 million tonnes CO2 equivalent per year for the land use, land use change and forestry (LULUCF) sector</t>
  </si>
  <si>
    <t>LULUCF (PF8) + Greenhouse gas emissions (PF8)</t>
  </si>
  <si>
    <t>EU net greenhouse gas removal for LULUCF sector</t>
  </si>
  <si>
    <t>-310 MtCO2e by 2030</t>
  </si>
  <si>
    <t xml:space="preserve">At EU level, distance to target is widening because of the decreased sink trend. In 2020 the gap between the reported LULUCF emissions in 2016-2018 and the target of -310 Mt CO2e for 2030 was -42 Mt CO2e for the EU as a whole.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t>
  </si>
  <si>
    <t>Negative, out of track</t>
  </si>
  <si>
    <t>Agreement, out of target. Gap analysis present. Data:National emissions reported to the UNFCCC and to the EU Greenhouse Gas Monitoring Mechanism.
Approximated estimates for greenhouse gas emissions.
Member States' greenhouse gas (GHG) emission projections</t>
  </si>
  <si>
    <t>Amending Regulation (EU) 2018/842 on binding annual greenhouse gas emission reductions by Member States from 2021 to 2030 contributing to climate action to meet commitments under the Paris Agreement, and Regulation (EU) 2018/1999</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</si>
  <si>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</si>
  <si>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EU-wide reduction of GHG emissions in the ESR</t>
  </si>
  <si>
    <t>EU reduction of 40% by 2030, compared to 2005. MS reduction targets ranging from -10% to -50%</t>
  </si>
  <si>
    <t xml:space="preserve">The current steady reduction of emissions is expected to continue in the coming decades. After power generation, the buildings and transport sectors are the sectors experiencing the fastest decarbonisation.
The EU has met the decarbonisation targets set in the past for 2020 and is well on track to meeting the 40% 2030 target. </t>
  </si>
  <si>
    <t>Positive, on track</t>
  </si>
  <si>
    <t>New EU Strategy on Adaptation to Climate Change</t>
  </si>
  <si>
    <t>Forging a climate-resilient Europe - the new EU Strategy on Adaptation to Climate Change</t>
  </si>
  <si>
    <t>Achieve a climate-resilient society status, fully adapted to the unavoidable impacts of climate change</t>
  </si>
  <si>
    <t>Climate adaptation</t>
  </si>
  <si>
    <t> [BJ(1]In the CETO we provide 3.3 GW/y as of today, with all the reserves we have regarding theoretical vs effective manufacturing capacities.</t>
  </si>
  <si>
    <t>CLIMATE ADAPTATION</t>
  </si>
  <si>
    <t>https://joint-research-centre.ec.europa.eu/scientific-activities-z/resilience/resilience-dashboards_en</t>
  </si>
  <si>
    <t>Proposal for a carbon border adjustment mechanism for selected sectors</t>
  </si>
  <si>
    <t>Establishing a carbon border adjustment mechanism</t>
  </si>
  <si>
    <t>Proposal for a revision of the Energy Taxation Directive</t>
  </si>
  <si>
    <t>Restructuring the Union framework for the taxation of energy products and electricity (recast)</t>
  </si>
  <si>
    <t>(Document still beeing processed in the EP (awaiting committee decision) and in the Council; contributing to the overall 55% emission reduction goal for 2030)</t>
  </si>
  <si>
    <t>Amending Directive 2003/87/EC establishing a system for greenhouse gas emission allowance trading within the Union, Decision (EU) 2015/1814 concerning the establishment and operation of a market stability reserve for the Union greenhouse gas emission trading system</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</si>
  <si>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</si>
  <si>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POINT OUT BY EXPERTS</t>
  </si>
  <si>
    <t>The ETS2 is a new EU-wide cap-and-trade economic instrument that covers the emissions from fuels sold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novel one, official reporting by the Member States is not yet available). Due to the overlapping sector coverage, future projections can be considered similar to those of the ESR. However, the EU-wide implementation and the exclusion of agricultural emissions in ETS2 contribute to reduced the uncertainty in attaining the 2030 target compared to the ESR.</t>
  </si>
  <si>
    <t>The contribution of the sectors covered by the EU ETS with respect to the EU Climate ambition should be of -62 % compared to 2005 (increasing the linear emissions reduction factor from 2.2 % per year up to 4.4 %)</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</si>
  <si>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addressed by MS specific policies and cannot be completely covered by the individual MSGHG emission projections. </t>
  </si>
  <si>
    <t>"Total greenhouse gas emission trends and projections in Europe "</t>
  </si>
  <si>
    <t>isn't this repeated from above</t>
  </si>
  <si>
    <t>Reduce methane emissions of 35% if compared to 2005 levels. 
+
The amendments set out in Directive 2023/2413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(taken from Directive 2023/2413 as regards the promotion of energy from renewable sources)</t>
  </si>
  <si>
    <t>Amount of biomethane</t>
  </si>
  <si>
    <t>35 bcm by 2030</t>
  </si>
  <si>
    <t>31.5 bcm from 2021. Biomethane production in 2021 reached 3.5 bcm; this target requires additional 5,000 plants</t>
  </si>
  <si>
    <t>7</t>
  </si>
  <si>
    <t>Concerning urban wastewater treatment (recast)</t>
  </si>
  <si>
    <t>Reach energy neutrality in the wastewater treatment sector by 2040. To reach energy neutrality and the additional treatment of nitrogen, GHG emissions would be reduced by 4,86 million tonnes (37,32 % of the avoidable emissions from the sector)</t>
  </si>
  <si>
    <t>asked to colleagues in D2 (Quaranta e Pistocchi)</t>
  </si>
  <si>
    <t>Waste water</t>
  </si>
  <si>
    <t xml:space="preserve">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t>
  </si>
  <si>
    <t>On track</t>
  </si>
  <si>
    <t>ENERGY EFFICIENCY</t>
  </si>
  <si>
    <t>amending Directive (EU) 2018/2001, Regulation (EU) 2018/1999 and Directive 98/70/EC as regards the promotion of energy from renewable sources, and repealing Council Directive (EU) 2015/652</t>
  </si>
  <si>
    <t>1.       Climate Ambitions: GHG emissions; LULUCF</t>
  </si>
  <si>
    <t>Member States shall ensure that the contribution of renewable fuels of non-biological origin used for final energy and non-energy purposes shall be at least 42 % of the hydrogen used for final energy and non-energy purposes in industry by 2030, and 60 % by 2035</t>
  </si>
  <si>
    <t xml:space="preserve">same target in line 19?! Deleted </t>
  </si>
  <si>
    <t>HYDROGEN</t>
  </si>
  <si>
    <t>INDUSTRY</t>
  </si>
  <si>
    <t>9</t>
  </si>
  <si>
    <t>2. Clean, affordable and secure energy</t>
  </si>
  <si>
    <t>Proposal to support zero carbon steel-making processes by 2030</t>
  </si>
  <si>
    <t>REPowerEU Plan</t>
  </si>
  <si>
    <t>Around 30% of EU primary steel production is expected to be decarbonized on the basis of renewable hydrogen</t>
  </si>
  <si>
    <t>Hydrogen (PF3)</t>
  </si>
  <si>
    <t>The use of renewable hydrogen in Europe is negligible at the moment. This includes also industrial processes.</t>
  </si>
  <si>
    <t>Strategy on offshore wind</t>
  </si>
  <si>
    <t>An EU Strategy to harness the potential of offshore renewable energy for a climate neutral future</t>
  </si>
  <si>
    <t>The strategy sets targets for an installed capacity of at least 1 GW of ocean energy by 2030 and 40 GW by 2050</t>
  </si>
  <si>
    <t>Wind and offshore (PF2)</t>
  </si>
  <si>
    <t>Installed capacity of ocean energy</t>
  </si>
  <si>
    <t>1GW by 2030 and 40 GW by 2050</t>
  </si>
  <si>
    <t xml:space="preserve">In 2022, EU MS installed in the order of 100 kW of ocean energy. </t>
  </si>
  <si>
    <t>RENEWABLES</t>
  </si>
  <si>
    <t>WindEurope</t>
  </si>
  <si>
    <t>https://windeurope.org/intelligence-platform/product/wind-energy-in-europe-2021-statistics-and-the-outlook-for-2022-2026/</t>
  </si>
  <si>
    <t xml:space="preserve">The strategy sets targets for an installed capacity of at least 60 GW of offshore wind by 2030 and at least 300 GW by 2050. Grounding on the revised TEN-E regulation, EU countries have agreed on new, ambitious long-term goals for the deployment of offshore renewable energy up to 2050 in each of the EU’s five sea basins. As a result, the cumulative EU offshore goals have the following ranges: 109-112 GW by 2030, 215-248 GW by 2040, and 281-354 GW by 2050. </t>
  </si>
  <si>
    <t xml:space="preserve">Installed capacity of offshore wind </t>
  </si>
  <si>
    <t>60 GW by 2030 and 300GW by 2050</t>
  </si>
  <si>
    <t>In 2022, the cumulative installed capacity for wind offshore is 16.2 GW, requiring a more than 5 times increase in annual installations compared to 2022 (from 1.2 to 6.3 GW/yr) to reach 60 GW by 2030.</t>
  </si>
  <si>
    <t>Delivering on the EU offshore renewable energy ambitions</t>
  </si>
  <si>
    <t> </t>
  </si>
  <si>
    <t>European Wind Power Action Plan</t>
  </si>
  <si>
    <t>Strategy for smart sector integration</t>
  </si>
  <si>
    <t>Powering a Climate neutrality economy: An EU Strategy for Energy System Integration</t>
  </si>
  <si>
    <t>By 2030, the share of renewable energy in the electricity mix should double to 55-60%, and projections show a share of around 84% by 2050. The remaining gap should be covered by other low-carbon options</t>
  </si>
  <si>
    <t>Renewable Energies in the Energy System (PF2)</t>
  </si>
  <si>
    <t>Share of renewable energy in the electricity mix</t>
  </si>
  <si>
    <t>55-60 by 2030 and 84% by 2050</t>
  </si>
  <si>
    <t>17% (from 2021)</t>
  </si>
  <si>
    <t>"Share of energy consumption from renewable sources in Europe"</t>
  </si>
  <si>
    <t xml:space="preserve">agreement - on track. Gap analysis present. Data: Eurostat </t>
  </si>
  <si>
    <t>Evaluation and review of the Trans-European Network – Energy Regulation</t>
  </si>
  <si>
    <t>Guidelines for trans-European energy infrastructure, amending Regulations (EC) No 715/2009, (EU) 2019/942 and (EU) 2019/943 and Directives 2009/73/EC and (EU) 2019/944, and repealing Regulation (EU) No 347/2013</t>
  </si>
  <si>
    <t>Provide a hydrogen accelerator to build 17.5 GW of electrolysers to fuel EU industry with homegrown production of 10 million tonnes renewable hydrogen</t>
  </si>
  <si>
    <t>moved from TA1 to TA2</t>
  </si>
  <si>
    <t>If all facilities planned are managing to become fully operational with the expected timing, 104 GW of electrolysers could already be deployed in 2026</t>
  </si>
  <si>
    <t>Positive</t>
  </si>
  <si>
    <t>https://hydrogeneurope.eu/wp-content/uploads/2022/10/Clean_Hydrogen_Monitor_10-2022_DIGITAL.pdf</t>
  </si>
  <si>
    <t>Renewable hydrogen will be key to replace natural gas, coal and oil in hard-to-decarbonise industries and transport. REPowerEU sets a target of 10 million tonnes of domestic renewable hydrogen production and 10 million tonnes of renewable hydrogen imports by 2030</t>
  </si>
  <si>
    <t>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</si>
  <si>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Actual European manufacturing capacity is not officially monitored. </t>
  </si>
  <si>
    <t>NA</t>
  </si>
  <si>
    <t>Assessment of the final National Energy and Climate Plans</t>
  </si>
  <si>
    <t>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t>
  </si>
  <si>
    <t>The level of electricity interconnectivity that the Member State aims for in 2030 in consideration of the electricity interconnection target for 2030 of at least 15%</t>
  </si>
  <si>
    <t>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t>
  </si>
  <si>
    <t>Energy infrastructure (PF2)</t>
  </si>
  <si>
    <t>ENERGY INFRASTRUCTURE</t>
  </si>
  <si>
    <t>Laying down rules for the application of Regulation (EU) 2018/1999 of the European Parliament and of the Council as regards the structure, format, technical details and process for the integrated national energy and climate progress reports</t>
  </si>
  <si>
    <t>Commission Implementing Regulation</t>
  </si>
  <si>
    <t>An EU-wide assessment of National Energy and Climate Plans. Driving forward the green transition and promoting economic recovery through integrated energy and climate planning</t>
  </si>
  <si>
    <t>Set up at least one renewables-based energy community in every municipality with a population higher than 10.000</t>
  </si>
  <si>
    <t>draft by Matteo, asked confirmation to MENGOLINI Anna (JRC-PETTEN) and KOUKOUFIKIS Giorgos from PF20 C7</t>
  </si>
  <si>
    <t>Sustainable cities</t>
  </si>
  <si>
    <t>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t>
  </si>
  <si>
    <t>https://energy.ec.europa.eu/news/focus-energy-communities-transform-eus-energy-system-2022-12-13_en#:~:text=However%2C%20they%20are%20still%20a,in%20operation%20across%20the%20EU.</t>
  </si>
  <si>
    <t>https://www.balcanicaucaso.org/eng/Areas/Balkans/Europe-and-energy-communities-223982#:~:text=In%20the%20EU%20countries%20there,and%20Hungary%20have%20just%20one.</t>
  </si>
  <si>
    <t>https://www.nature.com/articles/s41597-022-01902-5</t>
  </si>
  <si>
    <t>‘Renovation wave’ initiative for the building sector</t>
  </si>
  <si>
    <t>On the Energy Performance of Buildings (recast)</t>
  </si>
  <si>
    <t xml:space="preserve">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 (Council`s General approach from 25.10.2022. Zero-emission buildings: from 2028 new owned by public bodies, from 2030 all new). </t>
  </si>
  <si>
    <t xml:space="preserve">Energy efficiency (PF7) </t>
  </si>
  <si>
    <t>Non-residential buildings to be equipped with building automation and control systems</t>
  </si>
  <si>
    <t>not provided</t>
  </si>
  <si>
    <t>ENERGY CONSUMPTION</t>
  </si>
  <si>
    <t>As of 2021, all new buildings must be nearly zero-energy buildings (NZEB) and since 2019, all new public buildings should be NZEB</t>
  </si>
  <si>
    <t xml:space="preserve">This is more a general requirement, not a target &gt; cancelled </t>
  </si>
  <si>
    <t>New buildings must be nearly zero-energy buildings (NZEB)</t>
  </si>
  <si>
    <t>This is now mandatory in all MS</t>
  </si>
  <si>
    <t>Currently 0%</t>
  </si>
  <si>
    <t>With a view to supporting the 40GW electrolyser strategic goal outlined in last year’s hydrogen strategy, there is also a new sub target for renewable fuels from non-biological origin (RFNBO) of 2.6% (single counted)</t>
  </si>
  <si>
    <t>100% of on-site energy consumption to be covered by renewable energy as for new buildings</t>
  </si>
  <si>
    <t>On-site energy consumption covered by renewable energy for new buildings</t>
  </si>
  <si>
    <t>All existing buildings should be transformed into zero-emission buildings</t>
  </si>
  <si>
    <t>Zero-emission buildings</t>
  </si>
  <si>
    <t>2.       Clean and Affordable Energy: Energy Infrastructure, Renewable Energies, Solar Energy, Wind and offshore, Hydrogen, Energy Efficiency</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</si>
  <si>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</si>
  <si>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All residential buildings to reach energy class F by 2027 and class E by 2030</t>
  </si>
  <si>
    <t>Residential buildings with energy class F by 2030</t>
  </si>
  <si>
    <t xml:space="preserve">All residential buildings to reach energy class E </t>
  </si>
  <si>
    <t>same target, different timeline, merged together</t>
  </si>
  <si>
    <t>Residential buildings with energy class E by 2033</t>
  </si>
  <si>
    <t>All public and non-residential buildings to reach energy class F</t>
  </si>
  <si>
    <t>Public and non-residential buildings with energy class F by 2027</t>
  </si>
  <si>
    <t>All public and non-residential buildings to reach energy class F by 2027 and class E by 2030</t>
  </si>
  <si>
    <t>Public and non-residential buildings with energy class E by 2030</t>
  </si>
  <si>
    <t>Reduce buildings' energy consumption for heating and cooling by 18%</t>
  </si>
  <si>
    <t>Buildings' energy consumption for heating and cooling</t>
  </si>
  <si>
    <t>Reduce by 18%</t>
  </si>
  <si>
    <t>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t>
  </si>
  <si>
    <t>Opposite</t>
  </si>
  <si>
    <t>Indicative national targets aiming to achieve the deep renovation of at least 35 million building units by 2030 to support reaching an annual energy renovation rate of 3 % or more for the period till 2050 (see latest test adopted by EP on 14.03.2023)</t>
  </si>
  <si>
    <t>Number of renovated building units</t>
  </si>
  <si>
    <t>35 milion by 2030</t>
  </si>
  <si>
    <t xml:space="preserve">no corresponding indicator </t>
  </si>
  <si>
    <t>https://publications.jrc.ec.europa.eu/repository/handle/JRC117816#:~:text=At%20today's%20renovation%20rate%20of,by%202050%20cannot%20be%20ensured.</t>
  </si>
  <si>
    <t>At least double the annual energy renovation rate of residential and non-residential buildings by 2030 and to foster deep energy renovations</t>
  </si>
  <si>
    <t>Annual energy renovation rate of residential and non-residential buildings</t>
  </si>
  <si>
    <t>Double by 2030</t>
  </si>
  <si>
    <t>About 1% renovation rate in EU 27</t>
  </si>
  <si>
    <t>Reduce buildings' final energy consumption by 14%</t>
  </si>
  <si>
    <t>Buildings' final energy consumption</t>
  </si>
  <si>
    <t>Reduce by 14%</t>
  </si>
  <si>
    <t>2015 FEC was 373.5 Mtoe; 2021 FEC buildings= FEC serv + FECres = 129.4+261.8= 391.2 Mtoe. Consumptions increased by 4.5% (2015-2021), instead of reducing</t>
  </si>
  <si>
    <t>"Primary and final energy consumption in Europe"</t>
  </si>
  <si>
    <t>2020 target and gap analisys included (with specifications for buildings). Data:(NRG_BAL_C), PEC (2020-2030) and FEC (2020-2030)</t>
  </si>
  <si>
    <t>https://www.iea.org/regions/europe</t>
  </si>
  <si>
    <t>On energy efficiency and amending Regulation (EU) 2023/955 (recast)</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</si>
  <si>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</si>
  <si>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Member States shall make efforts to collectively contribute to the indicative Union primary energy consumption target amounting to no more than 992,5 Mtoe in 2030 (art. 4 Directive) -&gt; 39% savings for primary energy consumption in the EU</t>
  </si>
  <si>
    <t>2021  primary energy consumption = 1311. Distance to the 2030 target is 24.3%</t>
  </si>
  <si>
    <t>Member States shall collectively ensure a reduction of energy consumption of at least 11,7 % in 2030 compared to the projections of the 2020 EU Reference Scenario so that the Union’s final energy consumption amounts to no more than 763 Mtoe (art. 4 Directive)</t>
  </si>
  <si>
    <t>Final energy consumption saving</t>
  </si>
  <si>
    <t>11.7% reduction of FEC by 2030</t>
  </si>
  <si>
    <t xml:space="preserve">2021 FEC consumption = 968.4
Distance to the 2030 target is 21.2 %.
The Energy Efficiency target for 2020 of 959 Mtoe for EU27 has been reached.
</t>
  </si>
  <si>
    <t>Positive but out of track</t>
  </si>
  <si>
    <t>https://ec.europa.eu/eurostat/databrowser/view/sdg_07_11/default/table?lang=en</t>
  </si>
  <si>
    <t>Bring the total renewable energy generation capacities to 1,236 GW</t>
  </si>
  <si>
    <t xml:space="preserve">The regulation has repealed it </t>
  </si>
  <si>
    <t>total renewable energy generation capacity</t>
  </si>
  <si>
    <t>1,236 GW</t>
  </si>
  <si>
    <t>Moderate</t>
  </si>
  <si>
    <t>https://www.eea.europa.eu/ims/share-of-energy-consumption-from</t>
  </si>
  <si>
    <t>Doubling the current deployment rate of individual heat pumps, resulting in a cumulative 10 million units by 2027 and 30 million units by 2030</t>
  </si>
  <si>
    <t>Non binding targets, i.e. not included in regulations (e.g. Renewable Energy Directive), therefore highly aspirational</t>
  </si>
  <si>
    <t>Deployment rate of individual heat pumps</t>
  </si>
  <si>
    <t>Double</t>
  </si>
  <si>
    <t>The deployment rate was 2.2 million heat pumps in 2021 and 3 million in 2022.</t>
  </si>
  <si>
    <t>https://ec.europa.eu/eurostat/databrowser/view/nrg_inf_hptc/default/table?lang=en&amp;category=mar.mar_s</t>
  </si>
  <si>
    <t>Increase the binding EU energy efficiency target from 9% to 13% compared to 2020 </t>
  </si>
  <si>
    <t xml:space="preserve">Energy efficiency </t>
  </si>
  <si>
    <t xml:space="preserve">MS progresses under analysis (NECP and NECPR). Preliminary results show that progress needs to accelerate to reach the target value  </t>
  </si>
  <si>
    <t>https://ec.europa.eu/eurostat/databrowser/view/nrg_ind_eff/default/table?lang=en</t>
  </si>
  <si>
    <t>Bring online over 320 GW of solar photovoltaic by 2025 and 600 GW by 2030</t>
  </si>
  <si>
    <t>Solar energy (PF2)</t>
  </si>
  <si>
    <t>177 GW by 2022</t>
  </si>
  <si>
    <t>https://www.statista.com/statistics/497540/connected-and-cumulated-photovoltaic-capacity-in-the-european-union-eu/</t>
  </si>
  <si>
    <t>Energy demand to be covered by solar heat and geothermal should at least triple (currently rate at 1,5%)</t>
  </si>
  <si>
    <t xml:space="preserve">2021: 0.687 TWh (0.1%) in a total of 651 TWh 
10% growth in 2022, below the target rate </t>
  </si>
  <si>
    <t>Over this decade, the EU will need to install, on average, approximately 45 GW per year of PV to reach the share of 45% of energy coming from renewables set out in the RePowerEU Plan</t>
  </si>
  <si>
    <t xml:space="preserve">2022 installations: 41 GWp (about 34 GWac). 
Market needs to increase for targets </t>
  </si>
  <si>
    <t>Ensure that energy poor and vulnerable consumers have access to solar energy, e.g. through social housing installations, energy communities, or financing support for individual installations</t>
  </si>
  <si>
    <t>No specific solar data available on this</t>
  </si>
  <si>
    <t>Support building-integrated PVs for both new buildings and renovations</t>
  </si>
  <si>
    <t>Member States shall collectively ensure that the share of energy from renewable sources in the Union’s gross final consumption of energy in 2030 is at least 42,5 %.</t>
  </si>
  <si>
    <t>Share of renewables in the energy mix</t>
  </si>
  <si>
    <t>21% (from 2021)</t>
  </si>
  <si>
    <t>2020 target and gap analisys included. Data:eurostat.</t>
  </si>
  <si>
    <t>https://ec.europa.eu/eurostat/databrowser/view/nrg_ind_ren/default/table?lang=en</t>
  </si>
  <si>
    <t>Member States shall set an indicative target for innovative renewable energy technology of at least 5 % of newly installed renewable energy capacity by 2030</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</si>
  <si>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</si>
  <si>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</si>
  <si>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Renewable energy use for industry</t>
  </si>
  <si>
    <t>1.6 percentage point annual increase</t>
  </si>
  <si>
    <t xml:space="preserve">A 1.6 pp annual increase leads to 26% share of renewables by 2030. Share in 2021 was 9.7% after observing a slight decline from 2020 share of 10% (the maximum achieved). Acceleration is needed to reach the 2030 target.  </t>
  </si>
  <si>
    <t>Currently little increase due to Covid-19 impact.</t>
  </si>
  <si>
    <t>https://ec.europa.eu/eurostat/databrowser/view/ten00129/default/table?lang=en</t>
  </si>
  <si>
    <t>Each Member State shall set an obligation on fuel suppliers to ensure that: (a) the amount of renewable fuels and renewable electricity supplied to the transport sector leads to a: (i) share of renewable energy within the final consumption of energy in the transport sector of at least 29 % by 2030; or i) greenhouse gas intensity reduction of at least 14,5 % by 2030, compared to the baseline set out in Article 27(1), point (b), in accordance with an indicative trajectory set by the Member State;</t>
  </si>
  <si>
    <t>Share of renewable energy in final energy consumption for transport</t>
  </si>
  <si>
    <t>20% (from 2021)</t>
  </si>
  <si>
    <t>TRANSPORT</t>
  </si>
  <si>
    <t>https://www.eea.europa.eu/ims/greenhouse-gas-emission-intensity-of</t>
  </si>
  <si>
    <t>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t>
  </si>
  <si>
    <t>Share of energy from renewables and from waste heat and cold in district heating and cooling</t>
  </si>
  <si>
    <t>Increase 2.1 percentage points</t>
  </si>
  <si>
    <t>Currently no increase due to Covid-19 impact.</t>
  </si>
  <si>
    <t>https://ec.europa.eu/eurostat/databrowser/view/nrg_ind_urhcd/default/table?lang=en</t>
  </si>
  <si>
    <t>In terms of Member States' contribution towards the share of energy from renewable sources in gross final consumption of energy in 2030, an indicative trajectory for that contribution from By 2027 should imply to reach a reference point of at least 65 % of the total increase in the share of energy from renewable sources between that Member State's binding 2020 national target and its contribution to the 2030 target</t>
  </si>
  <si>
    <t xml:space="preserve">Share of energy from renewable sources in gross final energy consumption of energy </t>
  </si>
  <si>
    <t xml:space="preserve">One MS has already reached the 2030 target. Acceleration is needed to reach the 2030 target.  </t>
  </si>
  <si>
    <t>Each Member State shall increase the share of renewable energy in that sector by at least 0,8 percentage points as an annual average calculated for the period 2021 to 2025 and by at least 1,1 percentage points as an annual average calculated for the period 2026 to 2030, starting from the share of renewable energy in the heating and cooling sector in 2020</t>
  </si>
  <si>
    <t>Increase in renewables for heating and cooling</t>
  </si>
  <si>
    <t>0.8% per year at MS level until 2026 and 1.1% from 2026 to 2030</t>
  </si>
  <si>
    <t xml:space="preserve">The share of renewable energy in the H&amp;C sector increased from 22.9% to 23.2 from 2021 to 2022.  </t>
  </si>
  <si>
    <t>https://ec.europa.eu/eurostat/databrowser/view/sdg_07_40/default/table?lang=en</t>
  </si>
  <si>
    <t>the Union’s 2030 targets for energy and climate” means the Union-wide binding target for reducing greenhouse gas emissions in 2030 referred to in Article 4(1) of Regulation (EU) 2021/1119, the Union’s binding target for renewable energy for 2030 set in Article 3(1) of Directive (EU) 2018/2001, the Union-level target for improving energy efficiency in 2030 referred to in Article 4(1) of Directive (EU) .../... of the European Parliament and of the Council*+ and the 15 % electricity interconnection target for 2030 or any subsequent targets in that regard agreed by the European Council or by the European Parliament and by the Council for 2030.</t>
  </si>
  <si>
    <t>The new directive (2023) confirm the target that was already in the prevous directive (2018): https://eur-lex.europa.eu/legal-content/EN/TXT/?uri=uriserv:OJ.L_.2018.328.01.0001.01.ENG&amp;toc=OJ:L:2018:328:TOC "Develop transmission and distribution grid infrastructure, intelligent networks, storage facilities and interconnections, with the objective of arriving at a 15 % electricity interconnection target"</t>
  </si>
  <si>
    <t>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t>
  </si>
  <si>
    <t>Member States shall determine an indicative national share of renewable energy produced on-site or nearby as well as renewable energy taken from the grid in final energy consumption in their building sector in 2030 that is consistent with an indicative target of at least a 49 % share of energy from renewable sources in the building sector in the Union’s final energy consumption in buildings in 2030</t>
  </si>
  <si>
    <t>Renewables in buildings</t>
  </si>
  <si>
    <t>49% by 2030</t>
  </si>
  <si>
    <t>No data available for buildings, only for the H&amp;C sector</t>
  </si>
  <si>
    <t>amending Regulations (EU) 2019/943 and (EU) 2019/942 as well as Directives (EU) 2018/2001 and (EU) 2019/944 to improve the Union’s electricity market design</t>
  </si>
  <si>
    <t>Member States shall ensure that the total final energy consumption of all public bodies combined is reduced by at least 1,9 % each year, when compared to 2021 (art. 5.1 Directive)</t>
  </si>
  <si>
    <t>Reduction of energy consumption in the public sector</t>
  </si>
  <si>
    <t xml:space="preserve">This is a new target from EED recast (active from 10/10/23). Progress needs to accelerate to reach the target value. </t>
  </si>
  <si>
    <t>https://ec.europa.eu/eurostat/databrowser/view/ten00124/default/table?lang=en</t>
  </si>
  <si>
    <t>On the Energy Transition of the EU Fisheries and Aquaculture sector</t>
  </si>
  <si>
    <t>The fisheries sector must follow the two mutually reinforcing paths of reducing energy intensity, on the one hand, and switching to renewable and low-carbon energy sources, on the other hand</t>
  </si>
  <si>
    <t>Fisheries &amp; Aquaculture (PF10)</t>
  </si>
  <si>
    <t>FISHERY</t>
  </si>
  <si>
    <t>Renovate each year at least 3% of the total floor area of buildings owned by all levels of public administration (as also agreed by Council-Parliament on 10.03.23)</t>
  </si>
  <si>
    <t>Renovation rate</t>
  </si>
  <si>
    <t xml:space="preserve">Renovation indicators are not harmonised across the EU. There are several inconsistencies that do not allow for comparison across all countries. Progress needs to accelerate to reach the target value  </t>
  </si>
  <si>
    <t>3. Industrial strategy for a clean and circular economy</t>
  </si>
  <si>
    <t>Propose legislative waste reforms</t>
  </si>
  <si>
    <t>Amending Directive 1999/31/EC on the landfill of waste</t>
  </si>
  <si>
    <t>Deleted target "By 2035, member States shall ensure that the amount of municipal waste landfilled is reduced to 10% or less of the total amount of municipal waste generated by weight" because already present in the db (see "Reduce landfill to a maximum of 10% of municipal waste")</t>
  </si>
  <si>
    <t>Waste management (PF12)</t>
  </si>
  <si>
    <t>Share of municipal waste landfilled in the total amount of municipal waste generated (by weight)</t>
  </si>
  <si>
    <t>10% by 2035</t>
  </si>
  <si>
    <t xml:space="preserve">The average landfilling rate of municipal waste in the EU27 was 20% as of 2021, and has been steadily decreasing since 2010 (79%) at an average rate of 2.8% per year over the period. 13 Member States are still far from it (Bulgaria, Croatia, Cyprus, Czechia, Greece, Hungary, Latvia, Malta, Poland, Portugal, Romania, Slovakia and Spain). </t>
  </si>
  <si>
    <t>WASTE</t>
  </si>
  <si>
    <t>11</t>
  </si>
  <si>
    <t>Amending Directive 2008/98/EC on waste</t>
  </si>
  <si>
    <t>Hazardous household waste will have to be collected separately by 2022, bio-waste by 2023 and textiles by 2025</t>
  </si>
  <si>
    <t>Textiles (PF12)</t>
  </si>
  <si>
    <t>Separate collection for recycling of hazardous household waste, bio-waste  and textiles</t>
  </si>
  <si>
    <t>respectively by 2022, 2023 and 2025</t>
  </si>
  <si>
    <t>Most EU Member States have already set up a separate collection system for textile waste, in preparation of this mandatory target. 
As a remark, it is noted that the EGD target does not set a level of ambition or specific requirements on e.g. collection point density.</t>
  </si>
  <si>
    <t>12</t>
  </si>
  <si>
    <t>Member States should aim to achieve an indicative Union-wide food waste reduction target of 30 % by 2025 and 50 % by 2030</t>
  </si>
  <si>
    <t>updated with the new targets in the proposal 2023</t>
  </si>
  <si>
    <t>FOOD SYSTEM</t>
  </si>
  <si>
    <t>https://ec.europa.eu/eurostat/databrowser/view/env_wasfw/default/table?lang=en</t>
  </si>
  <si>
    <t>By 2025, the preparing for re-use and recycling of municipal waste shall be increased to a minimum of 55% by weight (60% by 2030, 65% by 2035)</t>
  </si>
  <si>
    <t>Share of recycling or preparing for re-use of municipal waste</t>
  </si>
  <si>
    <t>55% by 2025, 60% by 2030 and 65% by 2035</t>
  </si>
  <si>
    <t xml:space="preserve">For the preparing for re-use and recycling target of municipal waste, 18 Member States are at risk of missing the target of 55% by 2025 (Bulgaria, Croatia, Cyprus, Estonia, Finland, France, Greece, Hungary, Ireland, Latvia, Lithuania, Malta, Poland, Portugal, Romania, Slovakia, Spain, and Sweden). </t>
  </si>
  <si>
    <t>CIRCULAR ECONOMY</t>
  </si>
  <si>
    <t>https://ec.europa.eu/eurostat/databrowser/view/ENV_WASMUN/default/table?lang=en&amp;category=env.env_was.env_wasst</t>
  </si>
  <si>
    <t>On waste electrical and electronic equipment (WEEE) (recast)</t>
  </si>
  <si>
    <t>From 15 August 2018, the recycling targets for the WEEE falling within the following categories of Annex III shall be:
- 0% for Category 1 or Category 4 
- 70% for Category 2 
- 55% for Category 5 or Category 6</t>
  </si>
  <si>
    <t xml:space="preserve">merged together the the recovery targets for the WEEE </t>
  </si>
  <si>
    <t>WEEE</t>
  </si>
  <si>
    <t>https://ec.europa.eu/eurostat/databrowser/view/ENV_WASELEE/default/table?lang=en&amp;category=env.env_was.env_wasst</t>
  </si>
  <si>
    <t xml:space="preserve">From 15 August 2018, the preparation for re-use targets for the WEEE falling within the following categories of Annex III shall be:
-	80% for Category 1 or Category 4 
-	70% for Category 2 
-	55% for Category 5 or Category 6
</t>
  </si>
  <si>
    <t xml:space="preserve">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
</t>
  </si>
  <si>
    <t>From 2019, the minimum collection rate to be achieved annually shall be 65 % of the average weight of EEE placed on the market in the three preceding years in the Member State concerned, or alternatively 85 % of WEEE generated on the territory of that Member State.</t>
  </si>
  <si>
    <t>https://ec.europa.eu/eurostat/cache/metadata/en/env_waselee_esms.htm</t>
  </si>
  <si>
    <t>On the reduction of the impact of certain plastic products on the environment</t>
  </si>
  <si>
    <t>Member States shall meet the target of 77% by weight for the separate collection for recycling of waste single-use plastic beverage bottles by 2025 and 90% by 2029</t>
  </si>
  <si>
    <t>Plastic and packaging (PF12)</t>
  </si>
  <si>
    <t>Separate collection for recycling of waste single-use plastic beverage bottles</t>
  </si>
  <si>
    <t>77% by 2025, 90% by 2029</t>
  </si>
  <si>
    <t>All Member States using DRS (deposit refund) systems have already achieved the 2025 targets and three of them have even achieved the 2029 targets. Of the Member States not using DRS, only Belgium has achieved the 2025 target and none of them has achieved the 2029 target.</t>
  </si>
  <si>
    <t>PLASTIC</t>
  </si>
  <si>
    <t>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t>
  </si>
  <si>
    <t>Recycled content in PET bottles</t>
  </si>
  <si>
    <t>25% by 2025, 30% by 2030</t>
  </si>
  <si>
    <t>Data provides very little information on current recycled content values in plastic packaging, merely indicating a 11.7% recycled content for PET beverage bottles. The EU is not on track to achieve recycled content targets for plastic packaging.</t>
  </si>
  <si>
    <t>EU policy framework on biobased, biodegradable and compostable plastics</t>
  </si>
  <si>
    <t>On packaging and packaging waste, amending Regulation (EU) 2019/1020 and Directive (EU) 2019/904, and repealing Directive 94/62/EC</t>
  </si>
  <si>
    <t>Recycling of paper and cardboard in packaging: 85%</t>
  </si>
  <si>
    <t>Plastic and packaging (PF12) + Waste Management (PF12)</t>
  </si>
  <si>
    <t>Recycling of paper and cardboard in packaging</t>
  </si>
  <si>
    <t>75% by 2025, 85% by 2030</t>
  </si>
  <si>
    <t>For paper and cardboard, the recycling rate targets are very feasible, or have already been achieved, at least at EU level. The only countries at risk not of missing the 2025 target are: Croatia, Malta, Slovakia and Spain.</t>
  </si>
  <si>
    <t>Recycling of glass in packaging: 75%</t>
  </si>
  <si>
    <t>Recycling of glass in packaging</t>
  </si>
  <si>
    <t>70% by 2025, 75% by 2030</t>
  </si>
  <si>
    <t>For glass packaging, the recycling rate targets are very feasible, or have already been achieved, at least at EU level. The countries at risk not of missing the 2025 target are: Bulgaria, Croatia, Cyprus, Greece, Hungary, Lithuania, Malta, Poland, Portugal and Romania.</t>
  </si>
  <si>
    <t>Recycling of aluminium in packaging: 60%</t>
  </si>
  <si>
    <t>Recycling of aluminium in packaging</t>
  </si>
  <si>
    <t>50% by 2025, 60% by 2030</t>
  </si>
  <si>
    <t>Although no separate Eurostat data are available for aluminium, the overall high recycling rates for metallic packaging seem to suggest that the 2025 and 2030 recycling rate targets for aluminium are achievable. The only countries at risk not of missing the 2025 target are: Croatia, Cyprus, Czechia, Greece, Malta, Portugal, Romania, Slovakia and Spain.</t>
  </si>
  <si>
    <t>Recycling of ferrous metals in packaging: 80%</t>
  </si>
  <si>
    <t>Recycling of ferrous metals in packaging</t>
  </si>
  <si>
    <t>70% by 2025, 80% by 2030</t>
  </si>
  <si>
    <t>Although no separate Eurostat data are available for ferrous metals, the overall high recycling rates for metallic packaging seem to suggest that the 2025 and 2030 recycling rate targets for ferrous metals are achievable. The only countries at risk not of missing the 2025 target are: Croatia, Denmark, Malta, Portugal and Romania.</t>
  </si>
  <si>
    <t>Recycling of wood in packaging: 30%</t>
  </si>
  <si>
    <t>Recycling of wood in packaging</t>
  </si>
  <si>
    <t>For wooden packaging, the recycling rate targets  are very feasible, or have already been achieved, at least at EU level. The only two contries at risk of missing the 2025 target are: Croatia and Malta</t>
  </si>
  <si>
    <t>Recycling of plastic in packaging: 55%</t>
  </si>
  <si>
    <t>Recycling of plastic in packaging</t>
  </si>
  <si>
    <t>50% by 2025, 55% by 2030</t>
  </si>
  <si>
    <t>The most problematic packaging category is plastic for which the targets are clearly above the current levels and which would require a sharp bending of the trend over the 2011-2020 period. Most Member States have been identified as at risk of missing the target by 2025: Austria, Bulgaria, Croatia, Cyprus, Denmark, Finland, France, Greece, Hungary, Ireland, Italy, Latvia, Luxembourg, Malta, Poland, Portugal, Romania, Slovakia and Spain.</t>
  </si>
  <si>
    <t>Recycling or preparing for re-use 65% of all packaging waste by 2025, 70% by 2030</t>
  </si>
  <si>
    <t>Recycling rate for packaging waste - all</t>
  </si>
  <si>
    <t>65% by 2025, 70% by 2030</t>
  </si>
  <si>
    <t>For packaging as an overall category, the recycling rate target is feasible, at least at EU level. 10 Member States have been identified as at risk of missing the target of 65% recycling of packaging waste by 2025: Bulgaria, Croatia, Cyprus, Greece, Hungary, Lithuania, Malta, Poland, Romania, Slovakia.</t>
  </si>
  <si>
    <t>https://ec.europa.eu/eurostat/databrowser/view/TEN00062/default/table?lang=en&amp;category=env.env_was.env_wasst</t>
  </si>
  <si>
    <t>Reduce packaging waste by 5% per Member State per capita compared to 2018 by 2030, 10% by 2035 and 15% by 2040</t>
  </si>
  <si>
    <t>packaging waste generated per capita, % reduction compared to the value in 2018</t>
  </si>
  <si>
    <t>5% by 2030, 10% by 2035 and 15% by 2040</t>
  </si>
  <si>
    <t>None of the Member States are currently on track to reach the 2030, 2035 or 2040 packaging waste generation reduction targets. Most Member States have seen a steady growth in the period 2011-2020</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</si>
  <si>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</si>
  <si>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Annual consumption of lightweight plastic carrier bags on MS territory</t>
  </si>
  <si>
    <t>40 lightweight plastic carrier bags per person, or the equivalent target in weight</t>
  </si>
  <si>
    <t>Although data are only available for 18 Member States, 12 Members States have already achieved the 2025 target. The six other Member States that are not meeting yet the target have, nonetheless, indicated a clear drop from 2018 plastic bag consumption values, suggesting that they are on track to reach the 2025 targets.</t>
  </si>
  <si>
    <t>https://ec.europa.eu/eurostat/databrowser/view/ENV_WASPCB/default/table?lang=en&amp;category=env.env_was.env_wasst</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</si>
  <si>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</si>
  <si>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merged together all the targets related to plastic part in packaging</t>
  </si>
  <si>
    <t>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t>
  </si>
  <si>
    <t>Making all packaging recyclable (see European Parliament resolution of 10 February 2021 on the New Circular Economy Action Plan, the New Circular Economy Action Plan and art. 5 of this Proposal)</t>
  </si>
  <si>
    <t>To check if quantified</t>
  </si>
  <si>
    <t>Share of packaging recyclable</t>
  </si>
  <si>
    <t>100% by 2030</t>
  </si>
  <si>
    <t>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t>
  </si>
  <si>
    <t>On preventing plastic pellet losses to reduce microplastic pollution</t>
  </si>
  <si>
    <t>Reduce the generation of food waste per capita, jointly in retail and other distribution of food, in restaurants and food services and in households, by 30 % in comparison to the amount generated in 2020</t>
  </si>
  <si>
    <t>Sustainable Food system (PF11) + Waste management (PF12)
target added based on discussion with JRC expert (Valeria De Laurentiis)
CHECK WITH SZVET-very similar to a target in F2F</t>
  </si>
  <si>
    <t>Sustainable Food system (PF11)</t>
  </si>
  <si>
    <t>Food waste and food waste prevention by NACE Rev. 2 activity</t>
  </si>
  <si>
    <t>30% reduction by 2030</t>
  </si>
  <si>
    <t>Data for this indicator is available for 2020 only in Eurostat.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t>
  </si>
  <si>
    <t xml:space="preserve">Included in waste generation ("animal and mixed food waste"),  </t>
  </si>
  <si>
    <t>Gap analysis present Data: ENV_WASGEN</t>
  </si>
  <si>
    <t>Waste - Environment and Energy - ESTAT</t>
  </si>
  <si>
    <t>Reduce the generation of food waste in processing and manufacturing by 10% in comparison to the amount generated in 2020</t>
  </si>
  <si>
    <t>Sustainable Food system (PF11) + Waste management (PF12)
target added based on discussion with JRC expert (Valeria De Laurentiis)</t>
  </si>
  <si>
    <t>10% reduction by 2030</t>
  </si>
  <si>
    <t>Legislation on batteries in support of the Strategic Action Plan on Batteries and the circular economy</t>
  </si>
  <si>
    <t>Concerning batteries and waste batteries, amending Directive 2008/98/EC and Regulation (EU) 2019/1020 and repealing Directive 2006/66/EC</t>
  </si>
  <si>
    <t>All recycling shall achieve at least the following targets for recovery of materials: 
No later than 31 December 2027
-50% lithium
No later than 31 December 2031: 
-80% lithium</t>
  </si>
  <si>
    <t>Batteries (PF12)</t>
  </si>
  <si>
    <t>Based on the current draft guidance for the calculation and verification rules, the target for lithium is in principle feasible. Significant investments in lithium recycling systems are required.    </t>
  </si>
  <si>
    <t>BATTERIES</t>
  </si>
  <si>
    <t xml:space="preserve">All recycling shall achieve at least the following targets for recovery of materials: 
No later than 31 December 2027
-90% for cobalt, copper, lead and nickel, 
No later than 31 December 2031: 
-95% for cobalt, copper, lead, and nickel, 
</t>
  </si>
  <si>
    <t>merged together all the targets related to recovery of materials, except for lithium</t>
  </si>
  <si>
    <t xml:space="preserve">Based on the existing draft guidance for the calculation and verification rules for material recovery, the targets for cobalt, copper, lead and nickel are feasible. Even though, the target for lithium is in principle feasible, significant investments in lithium recycling systems are required.   </t>
  </si>
  <si>
    <t>Recycling shall achieve at least the following targets for recycling efficiency:
No later than 31 December 2025
-	65% by average weight of lithium-based batteries;
No later than 31 December 2030
-	70% by average weight of lithium-based batterie</t>
  </si>
  <si>
    <t xml:space="preserve">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</si>
  <si>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</si>
  <si>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merged together all the targets related to recycling efficiency (except for lithium)</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</si>
  <si>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The 2025 target for lithium-based batteries is in principle feasible, however due to the increasing diversity of lithium-based batteries on the market, it is important to closely monitor the performance towards the target. 
</t>
  </si>
  <si>
    <t xml:space="preserve">All batteries incorporated in market products shall be readily removable and replaceable by the end-user at any time during the lifetime (except some derogations)
</t>
  </si>
  <si>
    <t xml:space="preserve">Removability and replaceability of portable batteries and LMT batteries </t>
  </si>
  <si>
    <t>All by 2027</t>
  </si>
  <si>
    <t xml:space="preserve">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t>
  </si>
  <si>
    <t xml:space="preserve">Recycled content in industrial batteries, electric vehicle batteries, LMT batteries and SLI batteries: Cobalt:  16 % by 2031 (26% by 2036); Lead: 85% (85%); Nickel: 6% (12%); Lithium 6% (15%)
</t>
  </si>
  <si>
    <t>Recycled content in industrial batteries, electric vehicle batteries, LMT batteries and SLI batteries</t>
  </si>
  <si>
    <t>Cobalt:  6 % by 2031 (26% by 2036); Lead: 85% (85%); Nickel: 6% (12%); Lithium 6% (15%)</t>
  </si>
  <si>
    <t xml:space="preserve">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t>
  </si>
  <si>
    <t>Producers of LMT (Light Means of Transport) batteries or producer responsibility organisations, shall attain, and maintain durably, at least the following collection targets of waste LMT batteries: 51 % by 31 December 2028; 61 % by 31 December 2031.</t>
  </si>
  <si>
    <t>Collection of waste LMT batteries</t>
  </si>
  <si>
    <t>51 % by 2028, 61 % by 2031</t>
  </si>
  <si>
    <t xml:space="preserve">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t>
  </si>
  <si>
    <t>Producers of portable batteries or producer responsibility organisations, shall attain, and maintain durably, at least the 
following collection targets for waste portable batteries: 45 % by 31 December 2023; 63 % by 31 December 2027; 73 % by 31 December 2030.</t>
  </si>
  <si>
    <t>Expert judgment</t>
  </si>
  <si>
    <t>Collection of waste portable batteries</t>
  </si>
  <si>
    <t>45 % by 2023, 63 % by 2027, 73 % by 2030</t>
  </si>
  <si>
    <t xml:space="preserve">The calculation method is still under development and the targets will be updated accordingly, still maintaining the same level of ambition.
There is no data for the moment to assess how far we stand from the targets. JRC assumes that these ambitious targets are in principle reachable, although there might have high disparities among member states. 
</t>
  </si>
  <si>
    <t xml:space="preserve">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  </t>
  </si>
  <si>
    <t>Currently, there is no official monitoring system in place. However, some available studies #(Mehlhart et al., 2017) have already demonstrated that this “no loss” target is not yet reached and can be technically hard to achieve.</t>
  </si>
  <si>
    <t>Initiatives to stimulate lead markets for climate neutral and circular products in energy intensive industrial sectors</t>
  </si>
  <si>
    <t>EU Industrial strategy</t>
  </si>
  <si>
    <t>A Green Deal Industrial Plan for the Net-Zero Age</t>
  </si>
  <si>
    <t>On establishing a framework of measures for strengthening Europe’s net-zero technology products manufacturing ecosystem (Net Zero Industry Act)</t>
  </si>
  <si>
    <t>by 2030, manufacturing capacity in the Union of the strategic net-zero technologies listed in the Annex approaches or reaches a benchmark of at least 40% of the Union’s annual deployment needs for the corresponding technologies necessary to achieve the Union’s 2030 climate and energy targets</t>
  </si>
  <si>
    <t>Critical Raw Materials (PF12 and 13)</t>
  </si>
  <si>
    <t>Establishing a framework for ensuring a secure and sustainable supply of critical raw materials and amending Regulations (EU) 168/2013, (EU) 2018/858, 2018/1724 and (EU) 2019/1020</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</si>
  <si>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</si>
  <si>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Diversification of supply</t>
  </si>
  <si>
    <t xml:space="preserve">8 materials out of 16 have values below the benchmark (cobalt, copper, germanium, manganese, natural graphite, nickel, titanium, tungsten). For this materials, the main supplying countries provide less than 65% of the total annual consumption. </t>
  </si>
  <si>
    <t>Study on the critical raw materials for the EU 2023</t>
  </si>
  <si>
    <t>Union's access to a secure and sustainable supply of critical raw materials by ensuring that the Union's recycling capacity, including for all intermediate recycling steps, is able to produce at least 15% of the Union's annual consumption of strategic raw materials</t>
  </si>
  <si>
    <t>rather than a target, this is a benchmark as AT LEAST 15% of the strategic raw materials consumed in EU should come from recycling</t>
  </si>
  <si>
    <t>End-of-Life Recycling Input Rate (EoL-RIR)</t>
  </si>
  <si>
    <t xml:space="preserve">The historical trends of the recycling capacity for strategic materials can be assessed looking at the evolution of the End-of-Life Recycling Input Rate (EoL-RIR) over time.  
Out of 16 strategic materials:  
-	For 5 material the recycling capacity was above the 25% benchmark in 2022 (copper, tungsten, cobalt, nickel, HREE)
-	 For 6 materials, EoL-RIR has been always 0% or below 5% (bismuth, boron, gallium, germanium,  lithium, natural graphite)
-	For 5 materials EoL-RIR was stably below the benchmark (magnesium, manganese, titanium, LREE) while for PGM it decreased from 35% to 10% in the timeframe 2013-2022. 
</t>
  </si>
  <si>
    <t xml:space="preserve">Circular Economy Indicators - ESTAT </t>
  </si>
  <si>
    <t>https://ec.europa.eu/eurostat/databrowser/view/cei_srm010/default/table?lang=en</t>
  </si>
  <si>
    <t>Union's access to a secure and sustainable supply of critical raw materials by ensuring that the Union's processing capacity, including for all intermediate processing steps, is able to produce at least 40% of the Union's annual consumption of strategic raw materials</t>
  </si>
  <si>
    <t>rather than a target, this is a benchmark as AT LEAST 40% of the strategic raw materials consumed in EU should be preocessed domestically</t>
  </si>
  <si>
    <t>EU self-sufficiency at processing phase</t>
  </si>
  <si>
    <t xml:space="preserve">The historical time trends (2011-2022) for the EU self-sufficiency at processing phase for the 16 strategic materials show that: 
-	Self-sufficiency of 3 materials (copper, cobalt and germanium) was above the benchmark in 2022. While for copper this value was stably above 80% in the period 2011-2022, the trend was fluctuating and more unstable in the case of cobalt and germanium, but increasing in the overall period considered.      
-	Self-sufficiency has always been 0% for 6 materials (lithium, magnesium, natural graphite, titanium, HREE, LREE)
-	Self-sufficiency was below the benchmark in 2022 for 4 materials (bismuth, boron, gallium, PGM), with gallium showing a drastic decrease from 2011 (100%) to 2022 (2%). 
-	3 materials do not have sufficient data (tungsten, nickel, manganese)
</t>
  </si>
  <si>
    <t>https://ec.europa.eu/eurostat/databrowser/product/view/cei_gsr020</t>
  </si>
  <si>
    <t>Study on the critical raw materials for the EU 2023; Study on the EU’s list of critical raw materials (2020)</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</si>
  <si>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Union’s reserves allow for this</t>
  </si>
  <si>
    <t>rather than a target, this is a benchmark as AT LEAST 10% of the strategic raw materials consumed in EU should be extracted domestically</t>
  </si>
  <si>
    <t>EU self-sufficiency at extraction phase</t>
  </si>
  <si>
    <t xml:space="preserve">The historical time trends (2011-2022) for the EU self-sufficiency at extraction phase for the 16 strategic materials show that: 
-	4 materials have value above the benchmark of 10% (cobalt, copper, lithium, nickel and tungsten) in 2022 and their trends have been stably above the benchmark (copper and nickel) or slightly increasing in the period 2011-2022 (cobalt and lithium, both with 19% self-sufficiency in 2022)      
-	Self-sufficiency at extraction level has always been below 2% in the case of 10 materials (bismuth, boron, gallium, germanium, magnesium, natural graphite,  titanium, platinum group metals, heavy rare earth element (HREE) and Light Rare Earth Elements (LREE))
-	One materials (manganese) is below the benchmark, with values ranging from 4 to 10% in the timeframe 2016-2022. </t>
  </si>
  <si>
    <t>A New Industrial Strategy for Europe</t>
  </si>
  <si>
    <t>Updating the 2020 New Industrial Strategy: Building a stronger Single Market for Europe’s recovery</t>
  </si>
  <si>
    <t>Circular Economy Action Plan, including a sustainable products initiative and particular focus on resource intense sectors such as textiles, construction, electronics and plastics</t>
  </si>
  <si>
    <t>EU Strategy for Sustainable and Circular Textiles</t>
  </si>
  <si>
    <t xml:space="preserve">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t>
  </si>
  <si>
    <t xml:space="preserve">A harmonised and mandatory Extended Producer Responsibility (EPR) scheme for textile waste has been included in the Commission proposal for a revised Waste Framework Directive, as a flagship measure.   </t>
  </si>
  <si>
    <t>By 2030 textile products placed on the EU market are long-lived and recyclable, to a great extent made of recycled fibres, free of hazardous substances and produced in respect of social rights and the environment</t>
  </si>
  <si>
    <t xml:space="preserve">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t>
  </si>
  <si>
    <t>A new Circular Economy Action Plan. For a cleaner and more competitive Europe</t>
  </si>
  <si>
    <t>Double its circular material use rate in the coming decade</t>
  </si>
  <si>
    <t>Circular material use rate</t>
  </si>
  <si>
    <t>With the current pace of improvement, the EU is not on track to achieve its target of doubling the CMUR by 2030. (EEA 2023) https://www.eea.europa.eu/publications/how-far-is-europe-from)</t>
  </si>
  <si>
    <t>Circular material use rate in the EU</t>
  </si>
  <si>
    <t>gap analysis present. Data: CEI_SRM030, env_ac_curm</t>
  </si>
  <si>
    <t>https://ec.europa.eu/eurostat/databrowser/view/CEI_SRM030/default/table?lang=en</t>
  </si>
  <si>
    <t>Reduce landfill to a maximum of 10% of municipal waste</t>
  </si>
  <si>
    <t>average landfilling rate of municipal waste</t>
  </si>
  <si>
    <t>The average landfilling rate of municipal waste in the EU27 was 20% as of 2021, and has been steadily decreasing since 2010 (79%) at an average rate of 2.8% per year over the period</t>
  </si>
  <si>
    <t>Waste generation in Europe</t>
  </si>
  <si>
    <t>no gap analysis. Data: env_wasgen.</t>
  </si>
  <si>
    <t>https://ec.europa.eu/eurostat/databrowser/view/TEN00138/default/table?lang=en&amp;category=env.env_was.env_wasgt</t>
  </si>
  <si>
    <t>Halve the amount of residual (non-recycled) municipal waste</t>
  </si>
  <si>
    <t>Share of residual (non-recycled) municipal waste</t>
  </si>
  <si>
    <t xml:space="preserve">Municipal waste recycling rate in the EU27 (Eurostat) was 49.6% as of 2021, and has been steadily increasing since 2010 (38%) with an average rate of 2.8% per year over the period. </t>
  </si>
  <si>
    <t xml:space="preserve">no gap analysis. Data: env_wasgen.
GDP and main components </t>
  </si>
  <si>
    <t>https://ec.europa.eu/eurostat/databrowser/view/sdg_11_60/default/table?lang=en</t>
  </si>
  <si>
    <t>6. Preserving and protecting biodiversity</t>
  </si>
  <si>
    <t>Zero pollution action plan for water, air and soil</t>
  </si>
  <si>
    <t>EU Soil Strategy for 2030</t>
  </si>
  <si>
    <t xml:space="preserve">Reach no net land take </t>
  </si>
  <si>
    <t>Soil (PF9)</t>
  </si>
  <si>
    <t>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t>
  </si>
  <si>
    <t>"Drought impact on ecosystems in Europe"</t>
  </si>
  <si>
    <t>15</t>
  </si>
  <si>
    <t>https://www.eea.europa.eu/data-and-maps/indicators/land-take-3/assessment</t>
  </si>
  <si>
    <t>https://ec.europa.eu/eurostat/databrowser/product/page/sdg_15_41</t>
  </si>
  <si>
    <t>Measures to address the main drivers of biodiversity loss</t>
  </si>
  <si>
    <t>On Nature Restoration</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</si>
  <si>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</si>
  <si>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Nature restoration (PF10)</t>
  </si>
  <si>
    <t xml:space="preserve">This is being discussed in the trilogues. A clear picture is expected by end 2023. For the time being, the trend is on-going work as planned
</t>
  </si>
  <si>
    <t>on going as planned</t>
  </si>
  <si>
    <t xml:space="preserve">partially covered in "Common bird index in Europe" </t>
  </si>
  <si>
    <t>No gap analysis. Data: Common birds in Europe, population index</t>
  </si>
  <si>
    <t>FOREST</t>
  </si>
  <si>
    <t>NATURE RESTORATION</t>
  </si>
  <si>
    <t>https://foresteurope.org/wp-content/uploads/2016/08/SoEF_2020.pdf</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</si>
  <si>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</si>
  <si>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NEW!</t>
  </si>
  <si>
    <t xml:space="preserve">Nearly 13.000.000 trees have been planted, but this represents only 0.4 % of the desired target. Unless the rate of planting trees is massively increased, the target will not be reached by 2030. </t>
  </si>
  <si>
    <t xml:space="preserve">(agricultural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</si>
  <si>
    <t>Linked to target 4 of the BDS</t>
  </si>
  <si>
    <t xml:space="preserve">(a) 110 by 2030; 120 by 2040; 130 by 2050 for Member States listed in Annex V; (b) 105 by 2030; 110 by 2040; 115 by 2050 for Member States listed in Annex IV </t>
  </si>
  <si>
    <t>EEA showed that the farmland birds are steadily decreasing</t>
  </si>
  <si>
    <t>AGRICULTURAL LAND</t>
  </si>
  <si>
    <t>EUROSTAT</t>
  </si>
  <si>
    <t>https://ec.europa.eu/eurostat/databrowser/view/ENV_BIO2$DEFAULTVIEW/default/table?lang=en</t>
  </si>
  <si>
    <t>(marine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</si>
  <si>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 xml:space="preserve">Considering the last report on the conservation status and trend in conservation status of marina habitats,  there is still a quite important percentage of UNKNOWN status (either XX or U1/U2) #( https://www.eea.europa.eu/themes/biodiversity/state-of-nature-in-the-eu/article-17-national-summary-dashboards-archived/conservation-status-and-trends). MS should implement more effective monitoring program to assess the status of marine habitats in order to achieve the EGD target </t>
  </si>
  <si>
    <t>14.a</t>
  </si>
  <si>
    <t>14</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</si>
  <si>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</si>
  <si>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 xml:space="preserve"> Only accessible with passive restoration methods (i.e. as no take marine protected area) we have reached only 12% of MPA and &lt;1% are strictly protected</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</si>
  <si>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</si>
  <si>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 xml:space="preserve"> 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(e.g. https://doi.org/10.3389/fmars.2020.544105)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</si>
  <si>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t>
  </si>
  <si>
    <t xml:space="preserve">The JRC and EEA are developing an indicator to characterise the number of free-flowing rivers, no data is available yet.   </t>
  </si>
  <si>
    <t>6</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</si>
  <si>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</si>
  <si>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 xml:space="preserve">Only passive restoration methods are available to access this target </t>
  </si>
  <si>
    <t xml:space="preserve">(terrestrial, coastal and freshwater ecosystems) Member States shall ensure that the condition is known for at least 90% of area distributed overall habitat types listed in Annex I by 2030 and 100% by 2040. </t>
  </si>
  <si>
    <t>considering the last report on the conservation status and trend in conservation status of marina habitats, there is still a quite important percentage of UNKNOWN status (either XX or U1/U2) #(https://www.eea.europa.eu/themes/biodiversity/state-of-nature-in-the-eu/article-17-national-summary-dashboards-archived/conservation-status-and-trends). MS should implement more effective monitoring program to assess the status of marine habitats in order to achieve the EGD target</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</si>
  <si>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</si>
  <si>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 xml:space="preserve">Only passive restoration methods area available (i.e. as no take marine protected area), we have reached only 12% of MPA and &lt;1% are strictly protected. In addition: 
    for sea bird species connectivity, it is important to align the BDS and REPowerEU targets 
    for habitat connectivity, it is important to develop a useful indicator in time for MS reporting. (FYI, this is in progress) </t>
  </si>
  <si>
    <t>Forest connectivity</t>
  </si>
  <si>
    <t>No gap analysis. Data: Small Woody Features and Forest type 2018</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</si>
  <si>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</si>
  <si>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 xml:space="preserve">Considering the last report on the conservation status and trend in conservation status of marine habitats, most of the marine areas are between categories UNFAVOURABLE (U1/U2) and UNKNOWN (XX) status 
#https://www.eea.europa.eu/themes/biodiversity/state-of-nature-in-the-eu/article-17-national-summary-dashboards-archived/conservation-status-and-trends) 
FF: There are some examples of restoration measures already put in place across European Sea, but without an immediate implementation of NRL, as well as other directives (e.g. BBS, WFD, MSFD), the EGD target would not be achieved </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</si>
  <si>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</si>
  <si>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time.The complete achievement of the target also is also dependenst on the restoration methods and selected the marine ecosystems to be restored. The timescale of thelenght of the recovery period varies as diverse arewith the marine habitats to restore. In addition, there are other challenges that MS has to face #(https://doi.org/10.3389/fmars.2020.544105) Finally, the actual implementation of BDS target on EFFECTIVE marine protected areas (30% and 10% strictly protected by 2030), i.e. as passive restoration method, as well as the other directives (e.g. WFD, MSFD),  would contribute in achieving the EDG target </t>
  </si>
  <si>
    <t>The common fisheries policy today and tomorrow: a Fisheries and Oceans Pact towards sustainable, science-based, innovative and inclusive fisheries management</t>
  </si>
  <si>
    <t>In accordance with the CFP, all harvested stocks should be fished at maximum sustainable yield (MSY)</t>
  </si>
  <si>
    <t xml:space="preserve">in the North East Atlantic (both EU and non-EU waters), stock status has significantly improved from 2003 to 2021, but still an important share of stocks are overexploited. </t>
  </si>
  <si>
    <t>Positive, but not clear</t>
  </si>
  <si>
    <t>MARINE ECOSYSTEMS</t>
  </si>
  <si>
    <t>https://ec.europa.eu/eurostat/cache/metadata/en/sdg_14_30_esmsip2.htm</t>
  </si>
  <si>
    <t>On the conservation of fisheries resources and the protection of marine ecosystems through technical measures</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</si>
  <si>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 (target in common with biodiversity strategy)</t>
  </si>
  <si>
    <t>similar to indicator 16 of the Biodiversity strategy (209) but here the focus is on marine species</t>
  </si>
  <si>
    <t>Fisheries and aquaculture (PF10) + Biodiversity (PF10)</t>
  </si>
  <si>
    <t>As for the indicator 16 of the Biodiversity Strategy, thereare no data yet to measure it</t>
  </si>
  <si>
    <t>EU Biodiversity Strategy for 2030</t>
  </si>
  <si>
    <t>14. Cities with at least 20.000 inhabitants have an ambitious Urban Greening Plan</t>
  </si>
  <si>
    <t>Biodiversity (PF10)</t>
  </si>
  <si>
    <t>No data and no plan to get them yet</t>
  </si>
  <si>
    <t>no data</t>
  </si>
  <si>
    <t>BIODIVERSITY</t>
  </si>
  <si>
    <t>11.b</t>
  </si>
  <si>
    <t>13. The losses of nutrients from fertilisers are reduced by 50%, resulting in the reduction of the use of fertilisers by at least 20%</t>
  </si>
  <si>
    <t>similar target repeated (187-282). Check with Sust Food System and Zephir</t>
  </si>
  <si>
    <t>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may call for further measures to be taken.</t>
  </si>
  <si>
    <t>Nutrients in freshwater in Europe</t>
  </si>
  <si>
    <t>no gap analysis. Data: EA</t>
  </si>
  <si>
    <t>12. There is a 50% reduction in the number of Red List species threatened by invasive alien species</t>
  </si>
  <si>
    <t>asked to Ana Cristina Cardoso and Eugenio Gervasini (JRC.D2) for confirmation if red or yellow. they decided for grey</t>
  </si>
  <si>
    <t>The expected increase in alien species introductions and establishment of IAS due to global trade (including web trade), travel, and climate change, will possibly lead to increased adverse impacts on biodiversity and ecosystems, human health and the economy. However, there are also actions to mitigate the effects of IAS which should (partly) counterbalance the expected increase in impact, but actually there are not indicators to measure this. The assessment by the ERL Pulse project is due in 2024.</t>
  </si>
  <si>
    <t>to check: red or yellow?</t>
  </si>
  <si>
    <t xml:space="preserve">8 At least 25% of agricultural land is under organic farming management, and the uptake of agro-ecological practise is significantly increased </t>
  </si>
  <si>
    <t>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t>
  </si>
  <si>
    <t>Agricultural area under organic farming in Europe</t>
  </si>
  <si>
    <t>agreement - not on track. Gap analysis present. Data: member states</t>
  </si>
  <si>
    <t>2</t>
  </si>
  <si>
    <t>7. At least 10% of agricultural area is under high-diversity landscape features</t>
  </si>
  <si>
    <t xml:space="preserve">The JRC is currently developing an indicator to monitor progress towards this target but it is not ready yet, so it is too early to draw any conclusion </t>
  </si>
  <si>
    <t>6. The risk and use of chemical pesticides is reduced by 50%, and the use of more hazardous pesticides is reduced by 50% (target partially in common with the Farm to Fork Strategy)</t>
  </si>
  <si>
    <t xml:space="preserve">same targets repeated above (SFS fiche). The conclusion is the same (checked with the Sust Food Syst). 
Stephanie Bopp: Agree, what I used is based on data up to 2021. This is my source: https://food.ec.europa.eu/plants/pesticides/sustainable-use-pesticides/farm-fork-targets-progress/eu-trends_en </t>
  </si>
  <si>
    <t>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t>
  </si>
  <si>
    <t>2b. Strictly protect all remaining EU primary and old-growth forests (target partially in common with the Forest Strategy)</t>
  </si>
  <si>
    <t>all by 2030</t>
  </si>
  <si>
    <t xml:space="preserve">The strict protection of primary and old-growth forests is planned to occur in 2029. The COMM and MS are working in close cooperation for achieving this target. </t>
  </si>
  <si>
    <t>ongoing as planned</t>
  </si>
  <si>
    <t>2.a Strictly protect at least a third of the EU'S protected areas</t>
  </si>
  <si>
    <t>at least one third by 2030</t>
  </si>
  <si>
    <t xml:space="preserve">We lack indicators to check whether we are on track or not. Seven out of the nine actions set in the EU BDS to foster biodiversity protection in the EU still need to be implemented by 2030, but they all appear on track so far. We have no official information reported to EEA by MS. However, there is an independant scientific assessment (https://link.springer.com/article/10.1007/s10531-023-02644-5) showing that currently only 3.5 % of protected areas are strictly protected. </t>
  </si>
  <si>
    <t>Restore degraded land and soil, including land affected by desertification, drought and floods</t>
  </si>
  <si>
    <t>On the production and marketing of forest reproductive material, amending Regulations (EU) 2016/2031 and 2017/625 of the European Parliament and of the Council and repealing Council Directive 1999/105/EC (Regulation on forest reproductive material)</t>
  </si>
  <si>
    <t>Ensuring resilient and sustainable use of EU's natural resources</t>
  </si>
  <si>
    <t>(Specific targets are included in the proposals under this communication)</t>
  </si>
  <si>
    <t>Giving the time issue for restoration and limitations of soft law for SFM, it is questionable of this target can be achieved in a meaningful way.</t>
  </si>
  <si>
    <t>New EU Forest Strategy for 2030</t>
  </si>
  <si>
    <t>Providing financial incentives for forest owners and managers for improving the quantity and quality of EU forests</t>
  </si>
  <si>
    <t>asked COLDITZ Rene (D1)</t>
  </si>
  <si>
    <t xml:space="preserve">Forests </t>
  </si>
  <si>
    <t>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t>
  </si>
  <si>
    <t>Ensuring forest restoration and reinforced sustainable forest management for climate adaptation and forest resilience</t>
  </si>
  <si>
    <t>With the NRL politically agreed, there is a binding legal basis for reaching restoration targets in the EU. Assuming no major obstacles in definitive political adoption, it will be mid 2024 until the law is in force, hence there is not much time. 
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t>
  </si>
  <si>
    <t>Protecting EU’s last remaining primary and old-growth forests</t>
  </si>
  <si>
    <t xml:space="preserve">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t>
  </si>
  <si>
    <t>Developing skills and empowering people for sustainable forest-based bioeconomy</t>
  </si>
  <si>
    <t xml:space="preserve">very general, too keep or not? (asked Sara + Andrea)
Sara Mub: These ambitions are “to promote”, “to ensure”, “to develop” and they are not targets per se. In any case, in order to assess progress, there would need to be dedicated indictors. </t>
  </si>
  <si>
    <t>Bioeconomy</t>
  </si>
  <si>
    <t>4</t>
  </si>
  <si>
    <t>Measures to support deforestation-free value chains</t>
  </si>
  <si>
    <t>Promoting non-wood forest-based bioeconomy, including ecotourism</t>
  </si>
  <si>
    <t>Ensuring sustainable use of wood-based resources for bioenergy</t>
  </si>
  <si>
    <t>Promoting the sustainable forest bioeconomy for long-lived wood products</t>
  </si>
  <si>
    <t>On the making available on the Union market and the export from the Union of certain commodities and products associated with deforestation and forest degradation and repealing Regulation (EU) No 995/2010</t>
  </si>
  <si>
    <t>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t>
  </si>
  <si>
    <t>Updated on 06.11.2023, asked to Elena
not quantified, deleted</t>
  </si>
  <si>
    <t>Proposal on ecosystem accounts</t>
  </si>
  <si>
    <t>https://ecosystem-accounts.jrc.ec.europa.eu/</t>
  </si>
  <si>
    <t>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t>
  </si>
  <si>
    <t>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t>
  </si>
  <si>
    <t xml:space="preserve">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t>
  </si>
  <si>
    <t xml:space="preserve">Common bird index in Europe </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</si>
  <si>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</si>
  <si>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</si>
  <si>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SOIL</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</si>
  <si>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</si>
  <si>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 xml:space="preserve">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t>
  </si>
  <si>
    <t>We do not know in this moment if this target will be reintroduced through the trilogues</t>
  </si>
  <si>
    <t>(agricultural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t>
  </si>
  <si>
    <t>(marine ecosystem) Member States shall also ensure, by 2040 at the latest, that the condition is known for at least 50% of the area distributed over all habitat types listed in group 7 of Annex II and 100% by 2050</t>
  </si>
  <si>
    <t>(marine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</si>
  <si>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</si>
  <si>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</si>
  <si>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slighltly different. asked to  MENGOLINI Anna (JRC-PETTEN) and KOUKOUFIKIS Giorgos from PF20 C7</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</si>
  <si>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</si>
  <si>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</si>
  <si>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t>
  </si>
  <si>
    <t>(terrestrial, coastal and freshwater ecosystems) (from the original Proposal, chapter II, art. 4, par. 7) Member States shall ensure that areas where the habitat types listed in Annex I occur do not deteriorate</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</si>
  <si>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</si>
  <si>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not assessed yet</t>
  </si>
  <si>
    <t>(chapter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t>
  </si>
  <si>
    <t>merged with the previous two</t>
  </si>
  <si>
    <t xml:space="preserve">(chapter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t>
  </si>
  <si>
    <t>Unclear if MS will react on time</t>
  </si>
  <si>
    <t xml:space="preserve">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
</t>
  </si>
  <si>
    <t>Optimise exploitation patterns to provide protection for juveniles and spawning aggregations of marine biological resources</t>
  </si>
  <si>
    <t>EU Action Plan: Protecting and restoring marine ecosystems for sustainable and resilient fisheries</t>
  </si>
  <si>
    <t>Revision of the EU Pollinators Initiative. A new deal for pollinators</t>
  </si>
  <si>
    <t>The target "Improving pollinator conservation and tackling the causes of their decline" was removed, because similar to another target in biodiv strategy.</t>
  </si>
  <si>
    <t xml:space="preserve">Combat desertification, restore degraded land and soil, including land affected by desertification, drought and floods, and strive to achieve a land degradation-neutral world (SDG 15.3) </t>
  </si>
  <si>
    <t xml:space="preserve">Currently, there is no coherent EU methodology to identify areas affected by desertification nor action to combat and restore affected lands. In addition, the incidences of both droughts and floods have increased during the past decade. </t>
  </si>
  <si>
    <t>https://wad.jrc.ec.europa.eu/</t>
  </si>
  <si>
    <t>On Soil Monitoring and Resilience (Soil Monitoring Law)</t>
  </si>
  <si>
    <t xml:space="preserve">no specific targets, that are not already in other docs </t>
  </si>
  <si>
    <t xml:space="preserve">16. The by-catch of species is eliminated or reduced to a level that allows species recovery and conservation </t>
  </si>
  <si>
    <t>ask Elisa Alonso Aller (JRC.D2) for more information</t>
  </si>
  <si>
    <t>no</t>
  </si>
  <si>
    <t>no data (we do not have indicator yet as threshold levels for by-catch have not been defined yet)</t>
  </si>
  <si>
    <t>15. The negative impacts on sensitive species and habitats, including on the seabed through fishing and extraction activities, are substantially reduced to achieve good environmental status</t>
  </si>
  <si>
    <t>we will use an extended version of SDG 14_30</t>
  </si>
  <si>
    <t>The proportion of fish stocks sustainably exploited has increased from 29.32 % in 2009 to 44.93 % in 2019, so an increase of 1.6% per year. If the trend continues, around 60% of fish stocks will be sustainably exploited by 2030.</t>
  </si>
  <si>
    <t>11. At least 25.000 km of free-flowing rivers are restored</t>
  </si>
  <si>
    <t>THIS SHOULD BE MATCHED WITH THE CORRESPONDANCE IN THE NRL, KEEPING THE ASSESSMENT BUT POINTING IT OUT AS BINDING</t>
  </si>
  <si>
    <t xml:space="preserve">The JRC and EEA are currently developing an indicator to characterise the amount of free-flowing rivers, but no data is available yet, so no conclusion can be drawn.  </t>
  </si>
  <si>
    <t>10. Significant progress in the remediation of contaminated soil sites</t>
  </si>
  <si>
    <t>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t>
  </si>
  <si>
    <t>9. Three billion trees are planted in the EU, in full respect of ecological principles</t>
  </si>
  <si>
    <t>Currently, nearly 13.000.000 trees have been planted, but this represents only 0.4 % of the desired target. So unless trees are massively planted, the target will not be reached by 2030.</t>
  </si>
  <si>
    <t>5. The decline of pollinators is reversed (the target is in common with "A New Deal for Pollinators")</t>
  </si>
  <si>
    <t>Based on trends in the grassland butterfly index, pollinators are still declining. Another indicator that would include more pollinators is under development to better characterise the decline of pollinators.</t>
  </si>
  <si>
    <t>negative</t>
  </si>
  <si>
    <t xml:space="preserve">4. By 2030, significant areas of degraded and carbon-rich ecosystems are restored. Habitats and species show no deterioration in conservation trends and status; and at least 30% reach favourable conservation status or at least show a positive trend. </t>
  </si>
  <si>
    <t>The Nature Restoration Law, recently approved, aims to set legally-binding targets at EU level. The monitoring of the trends will be performed by the EEA, which will draw up regular technical reports on progress towards the targets</t>
  </si>
  <si>
    <t>3. Effectively manage all protected areas, defining clear conservation objectives and measures, and monitoring them appropriately</t>
  </si>
  <si>
    <t>We lack indicators to characterise effective management of EU protected areas, but EEA is currently investigating how the information reported by Member States can be used to that purpose. It is too early to draw any conclusion.</t>
  </si>
  <si>
    <t>1.b Legally protect a minimum of 30% of the EU's sea area</t>
  </si>
  <si>
    <t>30% by 2030</t>
  </si>
  <si>
    <t xml:space="preserve">12% of EU's sea area is currently covered by protected areas, including 9% by Natura 2000 designated protected areas and 4.5% by nationally designated protected areas </t>
  </si>
  <si>
    <t>Marine protected areas in Europe’s seas</t>
  </si>
  <si>
    <t>agreement, positive but out of track. Gap analysis present. Data: Natura 2000, CDDA, HELCOM MPAs.
OSPAR Marine Protected Areas Network.
EEA coastline for analysis.
EEA marine assessment areas</t>
  </si>
  <si>
    <t>1.a Legally protect a minimum of 30% of the EU's land area</t>
  </si>
  <si>
    <t>26% of EU’s land area is currently covered by protected areas, including 18.6% by Natura 2000 designated protected areas and 17.3% by nationally designated protected areas. If the designation of protected areas continues at the rate seen in the past decade (1.7 percentage points increase since 2011), the target will not be met (source EEA: https://www.eea.europa.eu/ims/terrestrial-protected-areas-in-europe).</t>
  </si>
  <si>
    <t>Terrestrial protected areas in Europe</t>
  </si>
  <si>
    <t>agreement, positive but out of track. Gap analysis present. Data: Natura 2000, CDDA, EBM 2020.</t>
  </si>
  <si>
    <r>
      <rPr>
        <b/>
        <sz val="14"/>
        <color rgb="FFFFFFFF"/>
        <rFont val="EC Square Sans Pro"/>
        <family val="2"/>
      </rPr>
      <t xml:space="preserve">Actions*
</t>
    </r>
    <r>
      <rPr>
        <sz val="14"/>
        <color rgb="FFFFFFFF"/>
        <rFont val="EC Square Sans Pro"/>
        <family val="2"/>
      </rPr>
      <t>*referring to EGD Objectives set out in COM(2019) 640 ANNEX</t>
    </r>
  </si>
  <si>
    <t>NEW</t>
  </si>
  <si>
    <t>PF34</t>
  </si>
  <si>
    <t>Quantified_F2F</t>
  </si>
  <si>
    <t>SDG_2</t>
  </si>
  <si>
    <t>Climate Neutrality by 2050 (+ interim 2040 climate target)</t>
  </si>
  <si>
    <t>OK</t>
  </si>
  <si>
    <t>2040 target under discussion</t>
  </si>
  <si>
    <t>Reduce at least 55% GHG emissions compared to 1990 levels, by 2030</t>
  </si>
  <si>
    <t xml:space="preserve">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While EU greenhouse gases emissions were reduced by 32.5% between 1990 and 2022, the speed of GHG emission reductions in the decade 2020-2030 needs to triple compared to previous decades.  
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On the other hand, if more stringent policies are set than initially proposed by the EC, this could lead to an overachievement of the 2030 target [20].   
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The detailed analyses underlying the Impact Assessment will give first indications on priorities of the development of the technologies and markets, and the policy packages following the 2040 climate target setting. 
Both 2040 and 2050 targets, require a much deeper transformation of the energy system, through large scale deployment of new technologies that are not yet fully mature, and requiring high investment efforts. 
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In addition, larger emission reductions in difficult-to-abate sectors like agriculture will be needed, and a larger role for land as a carbon sink.  
 </t>
  </si>
  <si>
    <t>Reduce methane emissions of 35% if compared to 2005 levels, by 2030</t>
  </si>
  <si>
    <t xml:space="preserve">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t>
  </si>
  <si>
    <t xml:space="preserve">Reach energy neutrality in the wastewater treatment sector by 2040. To reach energy neutrality and the additional treatment of nitrogen, GHG emissions would be reduced by 4.86 million tonnes (37.32 % of the avoidable emissions from the sector)  </t>
  </si>
  <si>
    <t xml:space="preserve">CLOSE TO ADOPTION 
(to check before publishing) 
https://www.europarl.europa.eu/legislative-train/theme-a-european-green-deal/file-revision-of-the-urban-wastewater-treatment-directive-(refit) </t>
  </si>
  <si>
    <t>on track</t>
  </si>
  <si>
    <t xml:space="preserve">EU ETS. The contribution of the sectors covered by the existing EU Emission trading System (EU ETS) with respect to the EU Climate ambition should be of -62% compared to 2005 (increasing the linear emissions reduction factor from 2.2% per year up to 4.4%), by 2030  </t>
  </si>
  <si>
    <t>OK, text updated by experts</t>
  </si>
  <si>
    <t xml:space="preserve">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t>
  </si>
  <si>
    <t>ETS2. Contribution of the buildings and road transport sectors of 43% emission reductions by 2030 compared to 2005 and of the additional sectors, a combined cost-efficient contribution of 42% emission reductions by 2030 compared to 2005</t>
  </si>
  <si>
    <t xml:space="preserve">OK, POINT OUT BY EXPERTS, text modified </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</si>
  <si>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t>
  </si>
  <si>
    <t>ESR. Upgrade national targets in line with an EU-wide reduction of 40% in the ESR sectors compared to 2005. Member States contribute to the overall EU reduction in 2030 with targets ranging from -10% to -50% below 2005 level (sectors: transport, buildings, agriculture and waste)</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</si>
  <si>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</si>
  <si>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 xml:space="preserve">OK </t>
  </si>
  <si>
    <t xml:space="preserve">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Shape </t>
  </si>
  <si>
    <t>No debit rule. 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</si>
  <si>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For years 2022-2025, similar concerns as for 2030 target remain. The decreasing sink has effects on the no debit regulation and on offsetting schemes.</t>
  </si>
  <si>
    <t>MS specific targets. A budget for each Member State for the years 2026-2029, based on a linear trajectory between 2022 (as an average of 2021-2023) and 2030.</t>
  </si>
  <si>
    <t>OK, text updated</t>
  </si>
  <si>
    <t xml:space="preserve">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t>
  </si>
  <si>
    <t xml:space="preserve">Reduce buildings’ greenhouse gas emissions by 60%, by 2030 (compared to 2015), and reach climate neutrality by 2050 </t>
  </si>
  <si>
    <t>OK moved from TA1 to TA2, and added climate neutrality by 2050 as suggested by DG EMPL</t>
  </si>
  <si>
    <t>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t>
  </si>
  <si>
    <t xml:space="preserve">Methane emissions related to energy production and consumption should be reduced by 58% compared to the level in 2020  </t>
  </si>
  <si>
    <t>DELETED: it was a target that was originally on TA1 as a proposal but when it got moved to a regulation the target was deleted from the proposal and does not appear in the regulation anymore</t>
  </si>
  <si>
    <t xml:space="preserve">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t>
  </si>
  <si>
    <t>REPowerEU sets a target of 10 million tonnes of domestic renewable hydrogen production and 10 million tonnes of renewable hydrogen imports by 2030</t>
  </si>
  <si>
    <t>OK, moved from TA1 to TA2
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</si>
  <si>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 xml:space="preserve">European production capacity is not yet officially monitored, but there are estimates of production of around 23kH2/y. Very far away from the target of 10 MtH2/y. </t>
  </si>
  <si>
    <t>OK
draft by Matteo, asked confirmation to MENGOLINI Anna (JRC-PETTEN) and KOUKOUFIKIS Giorgos from PF20 C7</t>
  </si>
  <si>
    <t>Member States shall ensure that the contribution of renewable fuels of non-biological origin used for final energy and non-energy purposes shall be at least 42% of the hydrogen used for final energy and non-energy purposes in industry by 2030, and 60% by 2035</t>
  </si>
  <si>
    <t>OK, moved from TA1 to TA2</t>
  </si>
  <si>
    <t>The use of renewable hydrogen in Europe is negligible up to now. This includes also industrial processes.</t>
  </si>
  <si>
    <t>Suggested to delete by experts</t>
  </si>
  <si>
    <t>Bring online over 320 GW of solar photovoltaic by 2025 and almost 600 GW by 2030</t>
  </si>
  <si>
    <t xml:space="preserve">In 2022, there were 177 GWac (ac: alternating current). Solar capacity has to almost double to reach the 2030 target.  </t>
  </si>
  <si>
    <t>Energy demand to be covered by solar heat and geothermal should at least triple (currently rate at 1.5%)</t>
  </si>
  <si>
    <t>Share should be 4,5% by 2030. In 2021, the relative size of solar thermal in overall heat consumption was 0.687 TWh (0.1%), over the total of 651 TWh.   
According to EurObserv'ER, there was a 10% growth in 2022, while the required annual rate growth is 12% to reach the target.</t>
  </si>
  <si>
    <t xml:space="preserve">The  installations in 2022 were : 41 GWp (about 34 GWac).  Market needs to increase to meet the targets </t>
  </si>
  <si>
    <t>Member States shall collectively ensure that the share of energy from renewable sources in the Union’s gross final consumption of energy in 2030 is at least 42.5%.</t>
  </si>
  <si>
    <t xml:space="preserve">The EU reached a 21.8 % share of its gross final energy consumption from renewable sources in 2021, with a gap of 20.7% remaining towards the 2030 target. Acceleration is needed to reach the 2030 target. </t>
  </si>
  <si>
    <t>4. Sustainable and smart mobility</t>
  </si>
  <si>
    <t xml:space="preserve">Achieve an annual production of sustainable biomethane of 35 billion cubic meters by 2030
</t>
  </si>
  <si>
    <t>OK, text simplified</t>
  </si>
  <si>
    <t>31.5 bcm from 2021. Biomethane production in 2021 reached 3.5 bcm; this target requires additional 5,000 plants. </t>
  </si>
  <si>
    <t>Member States shall set an indicative target for innovative renewable energy technology of at least 5% of newly installed renewable energy capacity by 2030</t>
  </si>
  <si>
    <t>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t>
  </si>
  <si>
    <t xml:space="preserve">A 1.6 percentage point annual increase leads to 26% share of renewables by 2030. Share in 2021 was 9.7%, a slight decline from the 2020 share of 10%. Acceleration is needed to reach the 2030 target.   </t>
  </si>
  <si>
    <t>OK, Changed the target formulation, based on the text in the doc (here in TA2 there is only the first point, while in TA4 the second one, regarding GHG in transport sector</t>
  </si>
  <si>
    <t xml:space="preserve">In 2021 the EU average share was 9%, with a gap of 20%  remaining towards the 2030 target. Two Member States have already reached this target. Acceleration is needed to reach the 2030 target. </t>
  </si>
  <si>
    <t>REMOVED, similar target in energy efficiency</t>
  </si>
  <si>
    <t xml:space="preserve">A 2.2 percentage point annual increase leads to a share of 45% for 2030. The share was 22.9% in 2021, therefore there is a gap of 22% remaining towards the 2030 target. Acceleration is needed to reach the 2030 target.  </t>
  </si>
  <si>
    <t>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t>
  </si>
  <si>
    <t>OK, changed the target formulation, based on the text in the doc</t>
  </si>
  <si>
    <t xml:space="preserve">Two MS (Malta and Sweden) have already reached their 2030 target. 18 MS have achieved the 2022 target of 18%. However, in 2021, 10 MS experienced a decline in their share respect their 2020 value. This occurred as well for seven MS in 2022, nevertheless two of these have still met their 2022 targets despite the decrease. The EU as an average has reached the 2022 subtarget.  </t>
  </si>
  <si>
    <t>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t>
  </si>
  <si>
    <t xml:space="preserve">The share of renewable energy in the H&amp;C sector increased from 22.9% to 23.2% from 2021 to 2022.  </t>
  </si>
  <si>
    <t xml:space="preserve">A target of 15 % electricity interconnection for 2030 </t>
  </si>
  <si>
    <t>OK, target simplified
The new directive (2023) confirm the target that was already in the prevous directive (2018): https://eur-lex.europa.eu/legal-content/EN/TXT/?uri=uriserv:OJ.L_.2018.328.01.0001.01.ENG&amp;toc=OJ:L:2018:328:TOC "Develop transmission and distribution grid infrastructure, intelligent networks, storage facilities and interconnections, with the objective of arriving at a 15 % electricity interconnection target"</t>
  </si>
  <si>
    <t>Indicative target of at least a 49% share of energy from renewable sources in the building sector in the Union’s final energy consumption in buildings in 2030</t>
  </si>
  <si>
    <t>Renovate each year at least 3% of the total floor area of buildings owned by all levels of public administration</t>
  </si>
  <si>
    <t>Member States shall ensure that the total final energy consumption of all public bodies combined is reduced by at least 1.9 % each year, when compared to 2021</t>
  </si>
  <si>
    <t xml:space="preserve">Member States shall collectively ensure a reduction of energy consumption of at least 11.7 % in 2030 compared to the projections of the 2020 EU Reference Scenario so that the Union’s final energy consumption amounts to no more than 763 Mtoe </t>
  </si>
  <si>
    <t xml:space="preserve">2021 FEC consumption = 968.4 Mtoe
Distance to the 2030 target is 21.2 %.
The Energy Efficiency target for 2020 of 959 Mtoe for EU27 has been reached.
</t>
  </si>
  <si>
    <t xml:space="preserve">Member States shall make efforts to collectively contribute to the indicative Union primary energy consumption target amounting to no more than 992.5 Mtoe in 2030 </t>
  </si>
  <si>
    <r>
      <rPr>
        <sz val="10"/>
        <color rgb="FF000000"/>
        <rFont val="EC Square Sans Pro"/>
        <family val="2"/>
      </rPr>
      <t xml:space="preserve">2021 </t>
    </r>
    <r>
      <rPr>
        <sz val="11"/>
        <color rgb="FF000000"/>
        <rFont val="Calibri"/>
        <family val="2"/>
      </rPr>
      <t xml:space="preserve"> </t>
    </r>
    <r>
      <rPr>
        <sz val="10"/>
        <color rgb="FF000000"/>
        <rFont val="EC Square Sans Pro"/>
        <family val="2"/>
      </rPr>
      <t>primary energy consumption = 1311 Mtoe. Distance to the 2030 target is 24.3%</t>
    </r>
  </si>
  <si>
    <t xml:space="preserve">Member States are required to achieve cumulative end-use energy savings from 2021 to 2030, equivalent to new annual savings of at least 0.8% of final energy consumption in 2021-2023, at least 1.3% in 2024-2025, 1.5% in 2026-2027 and 1.9% in 2028-2030. </t>
  </si>
  <si>
    <t>OK, NEW from the same directive</t>
  </si>
  <si>
    <t>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zero-energy buildings or zero-emission buildings in accordance with Article 9 of Directive 2010/31/EU</t>
  </si>
  <si>
    <t>Stepping up Europe’s 2030 climate ambition - Investing in a climate-neutral future for the benefit of our people</t>
  </si>
  <si>
    <t>Reduce buildings' final energy consumption by 14% compared to 2015</t>
  </si>
  <si>
    <t>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t>
  </si>
  <si>
    <t>Indicative national targets aiming to achieve the deep renovation of at least 35 million building units by 2030 to support reaching an annual energy renovation rate of 3 % or more for the period till 2050 (see latest text adopted by EP on 14.03.2023) </t>
  </si>
  <si>
    <t>REMOVED
It was in proposal, but not in the directive approved. There was already a similar target in the Renovation Wave (see line above)</t>
  </si>
  <si>
    <t xml:space="preserve">Reduce buildings' energy consumption for heating and cooling by 18% compared to 2015 levels </t>
  </si>
  <si>
    <t>OK Text modified and changed from prop to comm, from red to yellow.
It was in proposal, but not in the directive approved. So moved to targets from Comm because it was in the Renovation Wave</t>
  </si>
  <si>
    <t xml:space="preserve">REMOVED, it was in the proposal not in the directive </t>
  </si>
  <si>
    <t>NO, to REMOVE, it was in the proposal but not in the directive approved.</t>
  </si>
  <si>
    <t>OK, CHANGED from proposal to Directive, and text updated</t>
  </si>
  <si>
    <t>Member states will have to renovate 16% of worst-performing non-residential buildings by 2030 and, by 2033, the worst-performing 26% through minimum energy performance requirements.  </t>
  </si>
  <si>
    <t>The national measures will have to ensure that at least 55% of the decrease of the average primary energy use is achieved through the renovation of the worst-performing buildings.  </t>
  </si>
  <si>
    <t>Ok, CHANGED from proposal to Directive, and text updated</t>
  </si>
  <si>
    <t>Phase out the use of fossil fuel based heating systems from all buildings by 2035and if not feasible as demonstrated to the Commission, by 2040 at the latest.</t>
  </si>
  <si>
    <t xml:space="preserve">By 2030, the share of renewable energy in the electricity mix should double to 55-60%, and projections show a share of around 84% by 2050. </t>
  </si>
  <si>
    <t>The share was 38% in 2021, leaving a gap  of 17% to reach the target of 55% in 2030. One MS has already reached its 2030 target. On track to meet the lower end of the target for 2030 if the current acceleration rate is maintained.</t>
  </si>
  <si>
    <t xml:space="preserve">Cumulative EU offshore goals of installed capacity: 60 GW by 2030 and 300 GW by 2050. 
</t>
  </si>
  <si>
    <t xml:space="preserve">OK, text simplified and changed the com of reference </t>
  </si>
  <si>
    <t>In 2022, the cumulative installed capacity for wind offshore is 16.2 GW, requiring a more than 10 times increase in annual installations compared to 2022 (from 1.2 to 13.3 GW/yr) to reach 109 GW by 2030.</t>
  </si>
  <si>
    <t xml:space="preserve">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t>
  </si>
  <si>
    <t>ok</t>
  </si>
  <si>
    <t>The amount of residual (non-recycled) municipal waste decreased by 5% only in the time frame 2012-2021 and slightly increased in the last seven years (2015-2021, +2.6%). Despite increasing recycling levels, the amount of waste generated is increasing at a higher pace. </t>
  </si>
  <si>
    <t>REMOVED, because it was already mentioned in a previous directive (https://eur-lex.europa.eu/legal-content/EN/TXT/?uri=CELEX:31999L0031) of 1999, that precede EGD</t>
  </si>
  <si>
    <t xml:space="preserve">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t>
  </si>
  <si>
    <t xml:space="preserve">This target aims to increase the circular material use rate (CMUR) from 11.7% in 2020 to 23.4% in 2030.  This target has been steady since 2010, registering an increase of less than 1 percentage point [101]. As such, there is a stagnation in the pace of improvement of the CMUR indicator.   </t>
  </si>
  <si>
    <t>not quantified</t>
  </si>
  <si>
    <t>REGULATION (EU) 2024/1252 establishing a framework for ensuring a secure and sustainable supply of critical raw materials and amending Regulations (EU) No 168/2013, (EU) 2018/858, (EU) 2018/1724 and (EU) 2019/1020</t>
  </si>
  <si>
    <t>By 2030, Union extraction capacity is capable of extracting the ores, minerals or concentrates needed to produce at least 10% of the Union’s annual consumption of strategic raw materials, to the extent possible in light of the Union’s reserves</t>
  </si>
  <si>
    <t>text and policy doc modified because the proposal has been approved. 
(rather than a target, this is a benchmark as AT LEAST 10% of the strategic raw materials consumed in EU should be extracted domestically)</t>
  </si>
  <si>
    <t xml:space="preserve">The historical time trends (2011-2022) for the EU self-sufficiency at extraction phase for EU self-sufficiency at extraction phase for the 16 strategic materials can be extracted based on data from [97] and [98] and [99]. Results show that: 
     In 2022, cobalt, copper, lithium and nickel are above the benchmark of 10%, while for their trends have been stably above the benchmark (i.e., copper and nickel) or increased slightly in the period 2011-2022 (i.e., cobalt and lithium)3.  
    For bismuth, boron, gallium, germanium, magnesium, natural graphite, titanium, platinum group metals, heavy rare earth element (HREE) and Light Rare Earth Elements (LREE)), EU’s self-sufficiency has always been below 2%.  
    Between 2016 and 2022, EU’s self-sufficiency for manganese was below the benchmark, with values ranging from 4 to 10% in the timeframe 2016-2022. </t>
  </si>
  <si>
    <t>By 2030, Union processing capacity, including for all intermediate processing steps, is capable of producing at least 40% of the Union’s annual consumption of strategic raw materials</t>
  </si>
  <si>
    <t>text and policy doc modified because the proposal has been approved. 
(rather than a target, this is a benchmark as AT LEAST 40% of the strategic raw materials consumed in EU should be preocessed domestically)</t>
  </si>
  <si>
    <t xml:space="preserve">The historical time trends (2011-2022) for the EU self-sufficiency at processing phase for the 16 strategic materials ancan be extracted based on data from [97] and [98] and [99]. Results show that:  
    The EU’s self-sufficiency for copper, cobalt and germanium was above the benchmark in 2022. For copper, this value has been stably above 80% in the period 2011-2022. For cobalt and germanium, the trend was fluctuating and more unstable, but increasing in between 2018 and 2022.  
    The EU’s self-sufficiency was below the benchmark in 2022 for bismuth, boron, gallium, PGM, with gallium showing a drastic decrease from 2011 (100%) to 2022 (2%).  
    The EU has no self-sufficiency to process lithium, magnesium, natural graphite, titanium, HREE, LREE, while there is no sufficient data available for tungsten, nickel and manganese. 
</t>
  </si>
  <si>
    <t>By 2030, Union recycling capacity, including for all intermediate recycling steps, is capable of producing at least 25% of the Union’s annual consumption of strategic raw materials and is capable of recycling significantly increasing amounts of each strategic raw material from waste</t>
  </si>
  <si>
    <t>text and policy doc modified because the proposal has been approved. 
(rather than a target, this is a benchmark as AT LEAST 25% of the strategic raw materials consumed in EU should come from recycling)</t>
  </si>
  <si>
    <t xml:space="preserve">The historical trends of the recycling capacity for strategic materials can be assessed looking at the evolution of the End-of-Life Recycling Input Rate (EoL-RIR) over time.   
Out of 16 strategic materials:   
    For copper, tungsten cobalt, nickel, HREE, the recycling capacity was above the 25% benchmark in 2022. 
    For bismuth, boron, gallium, germanium, lithium, natural graphite, the EoL-RIR has varied between 0% and 5%. 
    Between 2013 and 2022, for magnesium, manganese, titanium and LREE, the EoL-RIR has been stably below the benchmark. 
Half of the 16 strategic raw materials have values above the 65% target, therefore there is a low diversification of sourcing countries.  These include bismuth, gallium, lithium, magnesium, platinum group metals, HREE and LREE.  
</t>
  </si>
  <si>
    <t xml:space="preserve">Diversify the Union’s imports of strategic raw materials with a view to ensuring that, by 2030, the Union’s annual consumption of each strategic raw material at any relevant stage of processing can rely on imports from several third countries or from overseas countries or territories (OCTs) and that no third country accounts for more than 65% of the Union’s annual consumption of such a strategic raw material. </t>
  </si>
  <si>
    <t xml:space="preserve">text and policy doc modified because the proposal has been approved. </t>
  </si>
  <si>
    <t xml:space="preserve">Half of the 16 strategic raw materials have values above the 65% target, therefore there is a low diversification of sourcing countries.  These include bismuth, gallium, lithium, magnesium, platinum group metals, HREE and LREE.  </t>
  </si>
  <si>
    <t xml:space="preserve">On establishing a framework of measures for strengthening Europe’s net-zero technology products manufacturing ecosystem </t>
  </si>
  <si>
    <t xml:space="preserve">By 2030, manufacturing capacity in the Union of the strategic net-zero technologies listed in the Annex approaches or reaches a benchmark of at least 40% of the Union’s annual deployment needs </t>
  </si>
  <si>
    <t>NOW REGULATION</t>
  </si>
  <si>
    <t xml:space="preserve">Target set in 2023, data is currently not available to assess this target. </t>
  </si>
  <si>
    <t>Producers of starting, lighting and ignition batteries, industrial batteries and electric vehicle batteries or, where appointed in accordance with Article 57(1), producer responsibility organisations, shall take back, free of charge and without an obligation on the end- user to buy a new battery, nor to have bought the battery from them, and shall ensure that all waste SLI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t>
  </si>
  <si>
    <t>text updated by experts</t>
  </si>
  <si>
    <t xml:space="preserve">The calculation methodology is under development and these targets will be updated accordingly, whilst maintaining the same level of ambition.  
Currently, there is no data to assess the distance to the targets. 
Assuming the ambition of the targets, attention might be paid in the implementation phase at Member State level.  
</t>
  </si>
  <si>
    <t>text updated</t>
  </si>
  <si>
    <t xml:space="preserve">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
</t>
  </si>
  <si>
    <t>OK
merged together all the targets related to recycling efficiency (except for lithium)</t>
  </si>
  <si>
    <t xml:space="preserve">Based on the existing draft guidance for calculation and verification rules for recycling efficiency, the targets for lead-acid, nickel-cadmium and other waste batteries are feasible. 
Since, for lead-acid batteries, the battery chemistry and related recycling technologies are fully mature and efficient. For both nickel-cadmium and other waste batteries, it will be important to monitor the performances due to the evolving market for these chemistries.  
</t>
  </si>
  <si>
    <t xml:space="preserve">Based on the current draft guidance for the calculation and verification rules for material recovery, the targets for cobalt, copper, lead and nickel are feasible.  </t>
  </si>
  <si>
    <t>OK, TABLED
Sustainable Food system (PF11) + Waste management (PF12)
target added based on discussion with JRC expert (Valeria De Laurentiis)</t>
  </si>
  <si>
    <t>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t>
  </si>
  <si>
    <t>OK, TABLED
Sustainable Food system (PF11) + Waste management (PF12)
target added based on discussion with JRC expert (Valeria De Laurentiis)
CHECKed WITH SZVET-very similar to a target in F2F</t>
  </si>
  <si>
    <t>All packaging placed on the market shall be recyclable</t>
  </si>
  <si>
    <t xml:space="preserve">CLOSE TO ADOPTION 
(to check before publishing) </t>
  </si>
  <si>
    <t xml:space="preserve">OK, Point VI is new
CLOSE TO ADOPTION </t>
  </si>
  <si>
    <t>Not on track</t>
  </si>
  <si>
    <t xml:space="preserve">Member States shall take measures to achieve a sustained reduction in the consumption of
lightweight plastic carrier bags in their territory. A sustained reduction is considered to be achieved if the annual consumption does not exceed 40 lightweight plastic carrier bags per person, or the equivalent target in weight, by 31 December 2025, and subsequently by 31 December in each year thereafter.
</t>
  </si>
  <si>
    <t xml:space="preserve">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t>
  </si>
  <si>
    <t xml:space="preserve">text updated
CLOSE TO ADOPTION </t>
  </si>
  <si>
    <t xml:space="preserve">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t>
  </si>
  <si>
    <t xml:space="preserve">For all packaging, at EU level, the 2025 recycling rate target is feasible. However, 10 Member States are at risk of missing the 2025 target, including Bulgaria, Croatia, Cyprus, Greece, Hungary, Lithuania, Malta, Poland, Romania and Slovakia [90]. </t>
  </si>
  <si>
    <t xml:space="preserve">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t>
  </si>
  <si>
    <t>Member States shall take the necessary measures to attain a recycling target of 25% of wood by weight of wood contained in packaging waste generated by 31 December 2025 and of 30% by 31 December 2030 </t>
  </si>
  <si>
    <t xml:space="preserve">For wooden packaging, at EU level, the recycling rates are very feasible or have already been achieved. Nonetheless, Croatia and Malta are at risk of missing the 2025 target [90]. </t>
  </si>
  <si>
    <t>Member States shall take the necessary measures to attain a recycling target of 70% of ferrous metals by weight of ferrous metals contained in packaging waste generated by 31 December 2025 and of 80% by 31 December 2030 </t>
  </si>
  <si>
    <t xml:space="preserve">Considering the high recycling rates for metallic packaging, at EU level2, the 2025 and 2030 recycling targets seem achievable. However, 5 Member States are at risk of missing the 2025 target, including Croatia, Denmark, Malta, Portugal and Romania [90]. </t>
  </si>
  <si>
    <t>Member States shall take the necessary measures to attain a recycling target of 50% of aluminium by weight of aluminium contained in packaging waste generated by 31 December 2025 and of 60% by 31 December 2030 </t>
  </si>
  <si>
    <t xml:space="preserve">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t>
  </si>
  <si>
    <t>Member States shall take the necessary measures to attain a recycling target of 70% of glass by weight of glass contained in packaging waste generated by 31 December 2025 and of 75% by 31 December 2030 </t>
  </si>
  <si>
    <t>For glass packaging, at least at EU level, the recycling rate targets are very feasible or have already been achieved. Several Member States are at risk of missing the 2025 target, including Bulgaria, Croatia, Cyprus, Greece, Hungary, Lithuania, Malta, Poland, Portugal and Romania [90].</t>
  </si>
  <si>
    <t>Member States shall take the necessary measures to attain a recycling target of 75% of paper and cardboard by weight of paper and cardboard contained in packaging waste generated by 31 December 2025 and of 85% by 31 December 2030 </t>
  </si>
  <si>
    <t xml:space="preserve">For paper and cardboard packaging, at least at EU level, the recycling rate targets are very feasible or have already been achieved. Nonetheless, Croatia, Malta, Slovakia and Spain are at risk of missing the 2025 target [90]. </t>
  </si>
  <si>
    <t>REMOVED. These targets precede EGD package/communication and as rightly pointed out by DG ENV are not the best indicators to assess the progress of EGD.  </t>
  </si>
  <si>
    <t xml:space="preserve">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t>
  </si>
  <si>
    <t xml:space="preserve">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t>
  </si>
  <si>
    <t>removed. These targets precede EGD package/communication and as rightly pointed out by DG ENV are not the best indicators to assess the progress of EGD.  </t>
  </si>
  <si>
    <t xml:space="preserve">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t>
  </si>
  <si>
    <t xml:space="preserve">Most EU Member States have already set up a separate collection system for textile waste, in preparation of this mandatory target. 
</t>
  </si>
  <si>
    <t>on circularity requirements for vehicle design and on management of end-of-life vehicles</t>
  </si>
  <si>
    <t xml:space="preserve">NEW - Vehicles circularity </t>
  </si>
  <si>
    <t xml:space="preserve">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t>
  </si>
  <si>
    <t>At least 25 % of the target set out in the first subparagraph shall be achieved by including plastics recycled from end-of-life vehicles in the vehicle type concerned.  </t>
  </si>
  <si>
    <t>Member States shall ensure that waste management operators achieve a yearly target for the recycling of plastics of at least 30 % of the total weight of plastics contained in the vehicles delivered to the waste management operators. </t>
  </si>
  <si>
    <t>on Sustainable Carbon Cycles  </t>
  </si>
  <si>
    <t>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t>
  </si>
  <si>
    <t>Amending Directive 2003/87/EC as regards aviation's contribution to the Union’s economy-wide emission reduction target and appropriately implementing a global market-based measure</t>
  </si>
  <si>
    <t>Comprehensive plan to increase the EU 2030 climate target to at least 50% and towards 55% in a responsible way</t>
  </si>
  <si>
    <t>On the use of renewable and low-carbon fuels in maritime transport and amending Directive 2009/16/EC</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</si>
  <si>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</si>
  <si>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REMOVED, same target as below in line 136</t>
  </si>
  <si>
    <t>Sustainable fuels (PF2)</t>
  </si>
  <si>
    <t>Synthetic fuels are not available on the market, conversion pathways are at early technology development levels, facing major techno-economic challenges. The target for 2025 seems unlikely to be reached.</t>
  </si>
  <si>
    <t>Currently at 0%</t>
  </si>
  <si>
    <t>OK, text updated
Renewable fuels of non-biological origin (RFNBO)
moved from area 1 to 4</t>
  </si>
  <si>
    <t>Synthetic fuels are not available on the market, conversion pathways are at early technology development levels, facing major  techno-economic challenges.</t>
  </si>
  <si>
    <t>On ensuring a level playing field for sustainable air transport</t>
  </si>
  <si>
    <t xml:space="preserve">Aviation fuel suppliers shall also ensure that Sustainable Aviation Fuel (SAF) made available to aircraft operators at each Union airport will be at least 2% from 2025, 6% from 2030, 20% from 2035, 34% from 2040, 42% from 2045 and 70% from 2050. </t>
  </si>
  <si>
    <t>OK, Changed from proposal to legal act and modified the text accordingly.
(Do we consider this as target? Check if the assessment still applies here)</t>
  </si>
  <si>
    <t>Share of aviation fuels</t>
  </si>
  <si>
    <t>2% by 2025</t>
  </si>
  <si>
    <t>Several plants are being built to produce sustainable aviation fuels and sustainable aviation fuels are tested by companies. The contribution of aviation fuels is practically negligible currently. No sustainable biofuel use was reported in Eurostat in aviation in 2021</t>
  </si>
  <si>
    <t>The yearly quantity of aviation fuel uplifted by a given aircraft operator at a given Union airport shall be at least 90 % of the yearly aviation fuel required, to avoid tankering practices which would bring additional emissions from extra weight</t>
  </si>
  <si>
    <t>OK, NEW from the new regulation</t>
  </si>
  <si>
    <t xml:space="preserve">Of the SAF targets reported above, synthetic aviation fuels should represent a minimum share of 1.2% from 2030, 5% from 2035, 10% from 2034, 15% from 2045, and 35% from 2050. </t>
  </si>
  <si>
    <t>OK, Text updated and moved from prop to legal</t>
  </si>
  <si>
    <t>Synthetic fuels are not available on the market, conversion pathways are at early technology development levels, facing major  techno-economic challenges</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</si>
  <si>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</si>
  <si>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Share of biofuels</t>
  </si>
  <si>
    <t>1% by 2025%</t>
  </si>
  <si>
    <t xml:space="preserve">0.2% from 2021. The contribution of advanced biofuels and biogas produced from the feedstock listed in Part A of Annex IX in transport already reached 0.8 % in 2021 (without multipliers). Future developments depend on the availability of Part A of Annex IX feedstock. </t>
  </si>
  <si>
    <t>Member States with maritime ports should endeavour to ensure that from 2030 the share of renewable fuels of non-biological origin (RFNBOs) in the total amount of energy supplied to the maritime transport sector is at least 1.2%.</t>
  </si>
  <si>
    <t>OK, moved from area 1 to 4</t>
  </si>
  <si>
    <t>Sustainable and Smart Mobility Strategy – putting European transport on track for the future</t>
  </si>
  <si>
    <t>Cut the emissions of transport sector by 90% relative to 1990, by 2050</t>
  </si>
  <si>
    <t>Decarbonisation of ROAD transport (PF6) + Greenhouse gas emission (PF8) + Sustainable and smart mobility</t>
  </si>
  <si>
    <t>GHG emission from transport</t>
  </si>
  <si>
    <t>90% by 2050</t>
  </si>
  <si>
    <t xml:space="preserve">The current steady reduction of emissions is expected to continue in the coming decades.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</si>
  <si>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there is an idicator (Use of collective transport modes for passenger transport and non-road transport modes for freight transport in Europe ) for the use of public transport</t>
  </si>
  <si>
    <t>https://www.eea.europa.eu/ims/greenhouse-gas-emissions-from-transport</t>
  </si>
  <si>
    <t>EU fisheries are encouraged to continue the positive trend, as observed for the period 2009-2019, towards reducing fuel intensity by reducing the fossil-fuel consumption per kg of landed product for at least an additional 15% for the period 2019-2030</t>
  </si>
  <si>
    <t>reduction of fossil-fuel consumption per kg of landed product</t>
  </si>
  <si>
    <t>15% by 2030</t>
  </si>
  <si>
    <t>Strategy for sustainable and smart mobility</t>
  </si>
  <si>
    <t>Amending Council Directive 92/106/EEC as regards a support framework for intermodal transport of goods and Regulation (EU) 2020/1056 of the European Parliament and the Council as regards calculation of external costs savings and generation of aggregated data</t>
  </si>
  <si>
    <t>Reduce the average door-to-door cost of combined transport operations by at least 10% within 7 years</t>
  </si>
  <si>
    <t xml:space="preserve">Status: Awaiting committee decision
https://oeil.secure.europarl.europa.eu/oeil/popups/ficheprocedure.do?lang=en&amp;reference=2023/0396(COD)   </t>
  </si>
  <si>
    <t>Sustainable and smart mobility</t>
  </si>
  <si>
    <t>No data available</t>
  </si>
  <si>
    <t>GHG intensity reduction target in the maritme sector (link Agreement Council - Parliament on 23.03.2023): -2% from 1 January 2025; -6% from 1 January 2030; -14.5% from 1 January 2035; -31% from 1 January 2040; -62% from 1 January 2045; -80% from 1 January 2050)</t>
  </si>
  <si>
    <t>REMOVED, because it was already there. 
moved from area 1 to 4</t>
  </si>
  <si>
    <t xml:space="preserve">Sustainable and smart mobility + Greenhouse gas emission (PF8) </t>
  </si>
  <si>
    <t xml:space="preserve">2% by 2025, 6% by 2030, 14.5% by 2035, 31% by 2040, 62% by 2045, 80% by 2050. 
</t>
  </si>
  <si>
    <t xml:space="preserve">The EEA projections suggest that, even with measures currently planned in the Member States, emissions from domestic navigation are projected to remain relatively stable in the coming years. International maritime transport emissions are projected to continue increasing. 
More information on EU Agreement reached on cutting maritime transport emissions  
</t>
  </si>
  <si>
    <t>partially covered by "Use of collective transport modes for passenger transport and non-road transport modes for freight transport in Europe"</t>
  </si>
  <si>
    <t>Gap analysis not present. We also don't specify a trend to compare to. Data: Statistical pocketbook 2022, SDG_9_60, SDG_9_50</t>
  </si>
  <si>
    <t>Amending Regulation (EU) 2019/1242 as regards strengthening the CO₂ emission performance standards for new heavy-duty vehicles and integrating reporting obligations, and repealing Regulation (EU) 2018/956</t>
  </si>
  <si>
    <t xml:space="preserve">For [...] “urban buses” manufacturers shall comply with the 90 % (in the reporting period 2030-2034) and 100% (as from 2035) minimum shares in their fleet of new heavy-duty vehicles 
</t>
  </si>
  <si>
    <t>OK, text updated and changed into regulation 
moved from area 1 to 4</t>
  </si>
  <si>
    <t>Decarbonisation of ROAD transport (PF6)</t>
  </si>
  <si>
    <t xml:space="preserve">12.7% of all new busses registered in the EU27 in 2022 were BEV. </t>
  </si>
  <si>
    <t>"Use of collective transport modes for passenger transport and non-road transport modes for freight transport in Europe "</t>
  </si>
  <si>
    <t>No gap analysis. Data: Statistical pocketbook 2022, SDG_09_60, SDG_09_50</t>
  </si>
  <si>
    <t>on the use of renewable and low-carbon fuels in maritime transport and amending Directive 2009/16/EC</t>
  </si>
  <si>
    <t>Renewable and low-carbon fuels should represent between 6% and 9% of the international maritime transport fuel mix by 2030 and between 86% and 88% by 2050</t>
  </si>
  <si>
    <t>This is not anymore in the final text of the adopted Regulation</t>
  </si>
  <si>
    <t>Share of renewable and low-carbon fuels in international maritime transport fuel mix</t>
  </si>
  <si>
    <t>6%-9% by 2030</t>
  </si>
  <si>
    <t>The contribution of renewable and low-carbon fuels in maritime is practically negligible currently.  No sustainable biofuel use was reported in Eurostat in maritime in 2021</t>
  </si>
  <si>
    <t>Amending Regulation (EU) 2019/631 as regards strengthening the CO2 emission performance standards for new passenger cars and new light commercial vehicles in line with the Union’s increased climate ambition</t>
  </si>
  <si>
    <t>From 1 January 2025, a zero- and low-emission vehicles' benchmark equal to a 25 % share of the respective fleets of new passenger cars and 17% of the respective fleets of new light commercial vehicles shall apply in accordance with points 6.3 of Parts A and B of Annex I, respectively.</t>
  </si>
  <si>
    <t>DELETED AFTER SEC-GEN COMMENTS "Not suitable for a gap analysis"</t>
  </si>
  <si>
    <t>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t>
  </si>
  <si>
    <t>share of zero- and low-emission vehicles' benchmark for new light commercial vehicles (Vans)</t>
  </si>
  <si>
    <t>17% by 2025</t>
  </si>
  <si>
    <t>For vans, the new registration share of BEV and PHEV together was 5% in 2022.</t>
  </si>
  <si>
    <t xml:space="preserve">From 1 January 2025, the following EU fleet-wide targets shall apply: (a) for the average emissions of the new passenger car fleet, an EU fleet-wide target equal to a 15 % reduction of the target in 2021 
From 1 January 2030, the following EU fleet-wide targets shall apply: (a) for the average emissions of the new passenger car fleet, an EU fleet-wide target equal to a 55 % reduction of the target in 2021
From 1 January 2035, the following EU fleet-wide targets shall apply: (a) for the average emissions of the new passenger car fleet, an EU fleet-wide target equal to a 100 % reduction of the target in 2021 </t>
  </si>
  <si>
    <t>Reductions of CO2 emissions in the annual new passenger car fleet, compared to the target of 2021</t>
  </si>
  <si>
    <t>15% CO2 reduction (corresponding to 93.6 g/km) by 2025, 55% (49.5 g/km) by 2030, 100 % (0 g/km) by 2035</t>
  </si>
  <si>
    <t xml:space="preserve">Emissions decreasing, today at 110 g/km (reaching 2021 WLTP ref.), but still above 2025 target. On-road real world emissions (JRC certified) still about 140 g/km
</t>
  </si>
  <si>
    <t xml:space="preserve">From 1 January 2025, the following EU fleet-wide targets shall apply: (a) for the average emissions of the new light commercial vehicles fleet, an EU fleet-wide target equal to a 15 % reduction of the target in 2021 
From 1 January 2030, the following EU fleet-wide targets shall apply: (a) for the average emissions of the new light commercial vehicles fleet, an EU fleet-wide target equal to a 55 % reduction of the target in 2021
From 1 January 2035, the following EU fleet-wide targets shall apply: (a) for the average emissions of the new light commercial vehicles fleet, an EU fleet-wide target equal to a 100 % reduction of the target in 2021 </t>
  </si>
  <si>
    <t>Reductions of CO2 emissions in the annual new light commercial vehicles (Vans) fleet, compared to the target of 2021</t>
  </si>
  <si>
    <t>15% CO2 reduction (corresponding to 153.9  g/km) by 2025, 55% (90.6  g/km) by 2030, 100 % (0 g/km) by 2035</t>
  </si>
  <si>
    <t xml:space="preserve">Emissions decreasing, today at 181 g/km (reaching 2021 WLTP ref.). On-road real world emissions above 200 g/km </t>
  </si>
  <si>
    <t>OK, changed into regulation but publication is still missing 
moved from area 1 to 4</t>
  </si>
  <si>
    <t xml:space="preserve">CO2 emissions reduction from HDV (heavy duty vehicles) </t>
  </si>
  <si>
    <t>15% CO2 reduction by 2025, 45% by 2030, 65% by 2035, 90% by 2040</t>
  </si>
  <si>
    <t xml:space="preserve">The average specific CO2 emissions of new heavy-duty vehicles in groups 4, 5, 9 and 10 has decreased by 0.55%, from 52.75g/t.km in 2019 to 52.45g/t.km in 2020. If the same yearly reduction rate persists, the reduction target will not be achieved in time. </t>
  </si>
  <si>
    <t>setting CO2 emission performance standards for new passenger cars and for new light commercial vehicles, and repealing Regulations (EC) No 443/2009 and (EU) No 510/2011</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</si>
  <si>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</si>
  <si>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DELETED
Not strictly EGD (this comes before), just useful given the following amendments and Euro 7 Fiche</t>
  </si>
  <si>
    <t>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t>
  </si>
  <si>
    <t>Assessment of legislative options to boost the production and supply of sustainable alternative fuels for the different transport modes</t>
  </si>
  <si>
    <t>A hydrogen strategy for a climate-neutral Europe</t>
  </si>
  <si>
    <t xml:space="preserve">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t>
  </si>
  <si>
    <t>OK, moved from TA4 to TA2</t>
  </si>
  <si>
    <t>Initiative are ongoing and deployment of electrolysers is increasing, but it is unlikely that the target of deploying 6 GW of hydrogen generation capacity will be reached by the end of 2024.</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</si>
  <si>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</si>
  <si>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Funding call to support the deployment of public recharging and refuelling points as part of alternative fuel infrastructure</t>
  </si>
  <si>
    <t>Annual sustainable growth strategy 2021</t>
  </si>
  <si>
    <t>Communication from the Commission to the European Parliament, the Council, the European Economic and Social Committee, the Committee of the Regions and the European Investment Bank</t>
  </si>
  <si>
    <t xml:space="preserve">Build three million public electric charging points by 2030. Build one million public electric charging points by 2025. </t>
  </si>
  <si>
    <t>REMOVED, This is no longer relevant and was overtaken by AFIR.</t>
  </si>
  <si>
    <t>One million by 2025, 3 millions by 2030</t>
  </si>
  <si>
    <t>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t>
  </si>
  <si>
    <t>https://www.mckinsey.com/industries/automotive-and-assembly/our-insights/europes-ev-opportunity-and-the-charging-infrastructure-needed-to-meet-it</t>
  </si>
  <si>
    <t>Build 1.000 hydrogen refuelling stations by 2030. By 2025, build half of the 1.000 hydrogen stations needed for 2030</t>
  </si>
  <si>
    <t>REMOVED, because already included in AFIR requirements</t>
  </si>
  <si>
    <t>Progress is slow and might be even reversing in some cases. Currently it does not seem a viable economic option to maintain a large network of HRS</t>
  </si>
  <si>
    <t>https://www.statista.com/statistics/859095/eu-hydrogen-number-of-fueling-stations/</t>
  </si>
  <si>
    <t>A strategic rollout plan to outline a set of supplementary actions to support the rapid deployment of alternative fuels infrastructure</t>
  </si>
  <si>
    <t>On the deployment of alternative fuels infrastructure, and repealing Directive 2014/94/EU of the European Parliament and of the Council</t>
  </si>
  <si>
    <t>Sustainable fuels (PF2) ?</t>
  </si>
  <si>
    <t>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</si>
  <si>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</si>
  <si>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merged with above</t>
  </si>
  <si>
    <t>Member States shall ensure a minimum coverage of publicly accessible recharging points dedicated to heavy-duty electric vehicles in their territory. 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t>
  </si>
  <si>
    <t>merged below</t>
  </si>
  <si>
    <t>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t>
  </si>
  <si>
    <t>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</si>
  <si>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Merged above</t>
  </si>
  <si>
    <t>by 31 December 2030, in each safe and secure parking area at least four publicly accessible recharging stations dedicated to heavy-duty electric vehicles with an individual power output of at least 100 kW are deployed</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</si>
  <si>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</si>
  <si>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Member States shall ensure that, by 31 December 2030, at least one publicly accessible hydrogen refuelling station is deployed in each urban node.</t>
  </si>
  <si>
    <t>This target could be reached in a few MSs, but for the majority we do not have information. Hydrogen was not mandatory in the AFID 2014/94/EU. That target is mandatory for the AFIR  (EU) 2023/1804 applicable from 13 April 2024.</t>
  </si>
  <si>
    <t>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</si>
  <si>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</si>
  <si>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</si>
  <si>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</si>
  <si>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Initiatives to increase and better manage the capacity of railways and inland waterways</t>
  </si>
  <si>
    <t>NAIADES III: Boosting future-proof European inland waterway transport</t>
  </si>
  <si>
    <t>Transport by inland waterways and short sea shipping will increase by 25% compared to 2015, by 2030. They will increase by 50% by 2050.</t>
  </si>
  <si>
    <t>REMOVED because milestones</t>
  </si>
  <si>
    <t>+25% by 2030; +50% by 2050</t>
  </si>
  <si>
    <t xml:space="preserve">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t>
  </si>
  <si>
    <t>https://ec.europa.eu/eurostat/databrowser/view/MAR_SG_AM_CW/default/table?lang=en&amp;category=mar.mar_s</t>
  </si>
  <si>
    <t xml:space="preserve">Rail freight traffic will increase by 50% compared to 2015 by 2030. It will double by 2050. </t>
  </si>
  <si>
    <t>+50% by 2030, double by 2050</t>
  </si>
  <si>
    <t>The rail freight traffic, measured in billion tonne-kilometres (tkm), showed an increase of 2.8% in 2021 compared to 2015. The trend is going in the right direction, but not with the desired pace to reach the target of +50% by 2030.</t>
  </si>
  <si>
    <t>https://ec.europa.eu/eurostat/databrowser/view/RAIL_GO_TYPEPAS__custom_4604115/default/table?lang=en</t>
  </si>
  <si>
    <t>High-speed rail traffic will double compared to 2015, by 2030. It will triple by 2050.</t>
  </si>
  <si>
    <t>Double by 2030, triple by 2050</t>
  </si>
  <si>
    <t xml:space="preserve">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t>
  </si>
  <si>
    <t>https://ec.europa.eu/eurostat/databrowser/view/rail_if_line_sp/default/table?lang=en</t>
  </si>
  <si>
    <t>The multimodal Trans-European Transport Network (TEN-T) equipped for sustainable and smart transport with high speed connectivity will be operational for the core network, by 2030. It will be operational for the comprehensive network, by 2050.</t>
  </si>
  <si>
    <t>The state of implementation of TEN-T transport infrastructure at the level of the Core Network Corridors reached in 2017 between 81% and 100% for most (ten out of 13) of the available indicators, whereas for the remaining three requirements the compliance rates range from 11% to 67%. These compliance rates do not always fully reflect the reality in terms of quality or operational functionality of the transport network and the real needs on the ground. Unless there is a strong acceleration towards the target, the core network is unlikely to operate at full capacity by 2030.</t>
  </si>
  <si>
    <t xml:space="preserve">Use of collective transport modes for passenger transport and non-road transport modes for freight transport in Europe </t>
  </si>
  <si>
    <t>no gap analysis. Data: Statistical pocketbook 2022, SDG_09_69, SDG_09_50.</t>
  </si>
  <si>
    <t>https://ec.europa.eu/transport/infrastructure/tentec/tentec-portal/site/index_en.htm</t>
  </si>
  <si>
    <t>Rail and waterborne-based intermodal transport will be able to compete on equal footing with road-only transport in the EU</t>
  </si>
  <si>
    <t>check the report for more info</t>
  </si>
  <si>
    <t>Difficult to find reliable data on intermodal transport as such. See the report for more information: https://op.europa.eu/webpub/eca/special-reports/intermodal-freight-transport-08-2023/en/</t>
  </si>
  <si>
    <t>Review of the Alternative Fuels Infrastructure Directive and the Trans European Network – Transport Regulation</t>
  </si>
  <si>
    <t>on Union guidelines for the development of the trans-European transport network and repealing Decision No 661/2010/EU (revision upcoming)</t>
  </si>
  <si>
    <t>Just as a reference for TEN-T</t>
  </si>
  <si>
    <t>Proposal for more stringent air pollutant emissions standards for combustion-engine vehicles</t>
  </si>
  <si>
    <t>'Fit for 55': delivering the EU's 2030 Climate Target on the way to climate neutrality</t>
  </si>
  <si>
    <t>Scheduled collective travel of under 500 km should be carbon neutral within the EU</t>
  </si>
  <si>
    <t>Nearly all cars, vans, buses as well as new heavy-duty vehicles will be zero-emission</t>
  </si>
  <si>
    <t>https://ec.europa.eu/eurostat/databrowser/view/cli_act_noec/default/table?lang=en</t>
  </si>
  <si>
    <t>At least 30 million zero-emission vehicles will be in operation on European roads</t>
  </si>
  <si>
    <t>There will be at least 30 million zero-emission cars and 80.000 zero-emission lorries in operation on EU roads</t>
  </si>
  <si>
    <t>Zero-emission ocean-going vessels will become market ready</t>
  </si>
  <si>
    <t>Zero-emission large zero-emission aircraft will become market ready</t>
  </si>
  <si>
    <t>On type-approval of motor vehicles and engines and of systems, components and separate technical units intended for such vehicles, with respect to their emissions and battery durability (Euro 7) and repealing Regulations (EC) No 715/2007 and (EC) No 595/2</t>
  </si>
  <si>
    <t>Euro 7 pollutant limits</t>
  </si>
  <si>
    <t>See Fiche on Euro 7. Are those targets? Should we put the general/specific objectives and ask experts to assess them?</t>
  </si>
  <si>
    <t>Euro 7?</t>
  </si>
  <si>
    <t>Revised proposal for a Directive on Combined Transport</t>
  </si>
  <si>
    <t>All external costs of transport within the EU will be covered by the transport users</t>
  </si>
  <si>
    <t>It is very difficult to capture all external costs and how they are covered by the transport users.</t>
  </si>
  <si>
    <t>Seamless multimodal passenger transport will be facilitated by integrated electronic ticketing</t>
  </si>
  <si>
    <t>During 2023 an ISSG on the revision of Delegated Regulation 2017/1926 on multimodal travel information services has followed the work by MOVE on the topic. This revision was a fundamental step on the development of integrated electronic ticketing. Will be part of the 2023 Mobility Package to be published in December. The communication on the creation of a mobility data space will also contribute to achieve a seamless multimodal passenger transport.</t>
  </si>
  <si>
    <t>Freight transport will be paperless</t>
  </si>
  <si>
    <t>The 2023 mobility package will also include a section on the digitalization of freight transport, but it is difficult to identify KPIs to measures these targets</t>
  </si>
  <si>
    <t>The death toll for all modes of transport in the EU will be close to zero</t>
  </si>
  <si>
    <t xml:space="preserve">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t>
  </si>
  <si>
    <t>https://ec.europa.eu/eurostat/databrowser/view/tps00165/default/table?lang=en&amp;category=mar.mar_s</t>
  </si>
  <si>
    <t>Active transport modes, such as cycling, have seen growth with cities announcing over 2300 km of extra cycling infrastructure. This should be doubled in the next decade towards 5000 km in safe bike lanes</t>
  </si>
  <si>
    <t>The proposal for a European Declaration on Cycling, adopted in October, recognises cycling as a sustainable, accessible and inclusive, affordable and healthy means of transport, with strong added value for the EU economy. It lists principles to boost cycling. Also important to mention that all MS plans related to the access to recovery and resilience funds included the construction of new cycling infrastructure. However, it is difficult to quantify at this stage the distance to target.</t>
  </si>
  <si>
    <t>The new EU Urban Mobility Framework</t>
  </si>
  <si>
    <t>Zero-emission in urban logistics</t>
  </si>
  <si>
    <t>OK
asked to  MENGOLINI Anna (JRC-PETTEN) and KOUKOUFIKIS Giorgos from PF20 C7</t>
  </si>
  <si>
    <t>Sustainable cities + Greenhouse gas emission (PF8)</t>
  </si>
  <si>
    <t>under assessment</t>
  </si>
  <si>
    <t>On a new approach for a sustainable blue economy in the EU. Transforming the EU's Blue Economy for a Sustainable Future</t>
  </si>
  <si>
    <t>Increase the uptake of short-sea shipping instead of using more polluting modes</t>
  </si>
  <si>
    <t>The positive trend was put to an end in 2020 most probably because of the COVID-19 pandemic and the subsequent restrictions put in place in the EU and worldwide. In 2021, a partial recovery was observed. Short sea shipping made up 60.9 % of the total sea transport of goods to and from the main EU ports in 2021, 0.5 percentage points more as compared to 2019. This was the highest share since 2010, when it was 62.5%.</t>
  </si>
  <si>
    <t>POLLUTION</t>
  </si>
  <si>
    <t>Renovate the EU’s maritime fleet (e.g. passenger ships and supply vessels for offshore installations) to improve their energy efficiency</t>
  </si>
  <si>
    <t>This is not an Energy Efficiency (PF7) target, to ask in the area of smart mobility</t>
  </si>
  <si>
    <t>Pursue the objective of zero-emission ports</t>
  </si>
  <si>
    <t>5. Greening the Common Agricultural Policy / ‘Farm to Fork’ Strategy</t>
  </si>
  <si>
    <t>‘Farm to Fork’ Strategy Measures, including legislative, to significantly reduce the use and risk of chemical pesticides, as well as the use of fertilizers and antibiotics</t>
  </si>
  <si>
    <t>A Farm to Fork Strategy</t>
  </si>
  <si>
    <t>The target "Halving per capita food waste at retail and consumer levels" was deleted because not part of the legislative proposal for the Directive of the European Parliament and of the Council amending Directive 2008/98/EC on waste. Valid targets on food waste are already in the list.</t>
  </si>
  <si>
    <t>Food waste (F2F Monitor 0270 - Headline)</t>
  </si>
  <si>
    <t>50% by 2030</t>
  </si>
  <si>
    <r>
      <rPr>
        <sz val="10"/>
        <color rgb="FF70AD47"/>
        <rFont val="EC Square Sans Pro"/>
        <family val="2"/>
      </rPr>
      <t xml:space="preserve">The indicator measures the amount of food waste for all stages of the supply chain reported by the MS. Note that currently there is only one data point available, for 2020, therefore no trend can be determined. The MS should report on food waste every four years. </t>
    </r>
    <r>
      <rPr>
        <sz val="10"/>
        <color rgb="FFC00000"/>
        <rFont val="EC Square Sans Pro"/>
        <family val="2"/>
      </rPr>
      <t>(CROSS-CHECK IS NEEDED with PF11 and PF12 fiches)</t>
    </r>
  </si>
  <si>
    <t>no trend available</t>
  </si>
  <si>
    <t>Direct link to data: https://ec.europa.eu/eurostat/databrowser/view/ENV_WASFW__custom_3847709/default/table?lang=en</t>
  </si>
  <si>
    <t>The share of biofuels and biogas produced from the feedstock listed in Part B of Annex IX in the energy content of fuels and electricity supplied to the transport sector shall, except in Cyprus and Malta, be limited to 1.7%. </t>
  </si>
  <si>
    <t>The EU27 share (including Cyprus and Malta) was 1.28% in 2021 and has increased to 1.35% in 2022. This target is currently on track. </t>
  </si>
  <si>
    <t xml:space="preserve">Reduce overall EU sales of antimicrobials for farmed animals and in aquaculture by 50% by 2030.   </t>
  </si>
  <si>
    <t>OK
F2F Monitoring System - from Food System Fiche (Annex II)</t>
  </si>
  <si>
    <t>Sales of antimicrobials for food producing animals (F2F Monitor 0099 - Headline)</t>
  </si>
  <si>
    <t xml:space="preserve">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t>
  </si>
  <si>
    <t>CHEMICALS</t>
  </si>
  <si>
    <t>European Medicines Agency</t>
  </si>
  <si>
    <t>https://www.ema.europa.eu/en/veterinary-regulatory/overview/antimicrobial-resistance/european-surveillance-veterinary-antimicrobial-consumption-esvac#interactive-esvac-database-section</t>
  </si>
  <si>
    <t>Direct link to data: https://esvacbi.ema.europa.eu/analytics/saw.dll?Dashboard</t>
  </si>
  <si>
    <t>Eurostat SDG Monitoring report: https://ec.europa.eu/eurostat/documents/15234730/16817772/KS-04-23-184-EN-N.pdf/845a1782-998d-a767-b097-f22ebe93d422?t=1688373085450&amp;download=true</t>
  </si>
  <si>
    <t>Reduce nutrient losses by at least 50%, while ensuring no deterioration on soil fertility</t>
  </si>
  <si>
    <r>
      <rPr>
        <sz val="10"/>
        <color rgb="FF000000"/>
        <rFont val="EC Square Sans Pro"/>
        <family val="2"/>
      </rPr>
      <t xml:space="preserve">OK
F2F Monitoring System - from Food System Fiche (Annex II)
</t>
    </r>
    <r>
      <rPr>
        <sz val="10"/>
        <color rgb="FFC00000"/>
        <rFont val="EC Square Sans Pro"/>
        <family val="2"/>
      </rPr>
      <t>similar target with Biodiv strategy and Zero Pollution</t>
    </r>
  </si>
  <si>
    <t>Water quality - Nitrates in groundwater (F2F Monitor 0087 - Headline, ESTAT SDG_06_40). Phosphate in rivers (F2F Monitor 0032 - Pool, ESTAT SDG_06_50)</t>
  </si>
  <si>
    <t>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t>
  </si>
  <si>
    <t xml:space="preserve">European Environmental Agency (also ESTAT SDG indicators): </t>
  </si>
  <si>
    <t>SDG_06_40: https://ec.europa.eu/eurostat/databrowser/view/sdg_06_40/default/table?lang=en AND (SDG_06_50):
https://ec.europa.eu/eurostat/databrowser/view/sdg_06_50/default/table?lang=en</t>
  </si>
  <si>
    <t>https://ec.europa.eu/eurostat/statistics-explained/index.php?title=SDG_6_-_Clean_water_and_sanitation#Nitrate_in_groundwater</t>
  </si>
  <si>
    <r>
      <rPr>
        <sz val="10"/>
        <color rgb="FF000000"/>
        <rFont val="EC Square Sans Pro"/>
        <family val="2"/>
      </rPr>
      <t xml:space="preserve">OK
F2F Monitoring System - from Food System Fiche (Annex II)
</t>
    </r>
    <r>
      <rPr>
        <sz val="10"/>
        <color rgb="FFC00000"/>
        <rFont val="EC Square Sans Pro"/>
        <family val="2"/>
      </rPr>
      <t>same target with Biodiversity. The conclusion is the same (checked with the Biodiv fiche)</t>
    </r>
  </si>
  <si>
    <t>Use of more hazardous pesticides (F2F Monitor 0028 - Headline, ESTAT SDG_02_52)</t>
  </si>
  <si>
    <t>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t>
  </si>
  <si>
    <t>https://ec.europa.eu/eurostat/databrowser/view/sdg_02_52/default/table?lang=en</t>
  </si>
  <si>
    <t>https://food.ec.europa.eu/plants/pesticides/sustainable-use-pesticides/farm-fork-targets-progress/eu-trends_en</t>
  </si>
  <si>
    <t>Use and risk of chemical pesticides (F2F Monitor 0211 - Headline)</t>
  </si>
  <si>
    <t>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t>
  </si>
  <si>
    <t>https://food.ec.europa.eu/plants/pesticides/sustainable-use-pesticides/farm-fork-targets-progress/member-states-trends_en</t>
  </si>
  <si>
    <t>REMOVED from counting
F2F Monitoring System - from Food System Fiche (Annex II)</t>
  </si>
  <si>
    <t xml:space="preserve">Fishing pressure relative to maximum sustainable yield (trends in F/FMSY) #0008 - Headline
Organic aquaculture production. (EUMOFA report), Proportion of organic aquaculture production (EUMOFA report, F2F Monitor 0307 - Placeholder). </t>
  </si>
  <si>
    <t>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t>
  </si>
  <si>
    <t>Source:  EUMOFA based on Eurostat (European Market Observatory for Ficheries and Aquculture products)</t>
  </si>
  <si>
    <t>https://www.eumofa.eu/documents/20178/432372/Organic+aquaculture+in+the+EU_final+report_ONLINE.pdf
Table 4 and Figure 4 of the report: https://www.eumofa.eu/documents/20178/432372/Organic+aquaculture+in+the+EU_final+report_ONLINE.pdf</t>
  </si>
  <si>
    <t>ESTAT Organic aquaculture production: https://ec.europa.eu/eurostat/databrowser/view/org_aqtspec/default/table?lang=en</t>
  </si>
  <si>
    <t>Environment and Energy Indicator set - ESTAT (total aquaculture): https://ec.europa.eu/eurostat/databrowser/view/tag00075/default/table?lang=en</t>
  </si>
  <si>
    <t xml:space="preserve">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t>
  </si>
  <si>
    <t>Indicator: GHG food system emissions. (Headline).   https://edgar.jrc.ec.europa.eu/edgar_food</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</si>
  <si>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t>
  </si>
  <si>
    <t xml:space="preserve">Sustainable use of water. Preserving freshwater, boosting water reuse in agriculture.  </t>
  </si>
  <si>
    <t>Water use in agriculture (WEI+)</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</si>
  <si>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t>
  </si>
  <si>
    <t xml:space="preserve">Area under organic farming (% of the total utilised agricultural area). </t>
  </si>
  <si>
    <t xml:space="preserve">Moderate progress rate, but not enough to reach the target by 2030. Compound annual growth rate (CAGR): 6.7% per year (observed i.e. increased from 5.6% to 9.1% (2012-2020)) and 9.3% per year (required to meet target). </t>
  </si>
  <si>
    <t>Increase renewable energy in agriculture and food sector. Adopt energy efficiency solutions in the agriculture and food sector, by reducing energy consumption in the sector</t>
  </si>
  <si>
    <t>Final energy consumption in agriculture, forestry and food industry</t>
  </si>
  <si>
    <t>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t>
  </si>
  <si>
    <t xml:space="preserve">Protect the environment and restore natural resources. Preserve biodiversity and reduce biodiversity loss.  </t>
  </si>
  <si>
    <t>Common Farmland Birds Indicator</t>
  </si>
  <si>
    <t xml:space="preserve">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t>
  </si>
  <si>
    <t xml:space="preserve">Secure and ensure access to a range of quality seeds for plant varieties in order to adapt to the pressures of climate change  </t>
  </si>
  <si>
    <t>Number of plant genetic resources for food and agriculture secured in either medium- or long-term conservation facilities</t>
  </si>
  <si>
    <t>The FAO progress assessment of SDG INDICATOR 2.5.1.a, for the period 1995-2021, observes a global trend of improvement in Europe, with a slowdown in improvement particularly in the last five years.</t>
  </si>
  <si>
    <t>Reduce food waste. Prevent food loss and waste. Halve per capita food waste at retail and consumer levels</t>
  </si>
  <si>
    <t>Food Waste (F2F Monitor 0270 - Headline)</t>
  </si>
  <si>
    <t>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t>
  </si>
  <si>
    <t xml:space="preserve">Scale-up and promote sustainable and socially responsible production methods and circular business models in food processing and retail. </t>
  </si>
  <si>
    <t>Cannot be currently assessed due to lack of data.</t>
  </si>
  <si>
    <t>Reduce the environmental and climate footprint of the EU food system, operating within planetary boundaries</t>
  </si>
  <si>
    <t xml:space="preserve">According to JRC study #(Sala et al., 2023), the EU food system is transgressing some Planetary Boundaries including climate change and novel entities (particulate matter, freshwater ecotoxicity).  </t>
  </si>
  <si>
    <t xml:space="preserve">Ensure fair income and salaries. Improve income of primary producers to ensure their sustainable livelihood.  </t>
  </si>
  <si>
    <t>Indicator 0072 - Farmers income compared to wages in the rest of the economy</t>
  </si>
  <si>
    <t>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t>
  </si>
  <si>
    <t xml:space="preserve">Help farmers and fishers to strengthen their position in the supply chain and to capture a fair share of the added value of sustainable production   </t>
  </si>
  <si>
    <t>Indicator 0079 - Value Added along the food chain</t>
  </si>
  <si>
    <t xml:space="preserve">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t>
  </si>
  <si>
    <t>Improve agricultural rules that strengthen the position of farmers (e.g. producers of products with geographical indications), their cooperatives and producer organisations in the food supply chain. </t>
  </si>
  <si>
    <t>Indicator 0132 - Gross fixed capital formation in agriculture</t>
  </si>
  <si>
    <t xml:space="preserve">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</si>
  <si>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Preserve the affordability of food.  </t>
  </si>
  <si>
    <t>Indicator 0284 - Consumer food inflation</t>
  </si>
  <si>
    <t xml:space="preserve">The annual average of food prices, indexed to 2015, has increased from 80% (2005) to 125% (2022), an average yearly inflation of almost 2.5%. Since 2015, food prices have risen by 25%, and the biggest increase has taken place in 2022. 
</t>
  </si>
  <si>
    <t xml:space="preserve">Foster the competitiveness of the EU supply sector  </t>
  </si>
  <si>
    <t>Indicator 0077 - Agricultural and food products trade balance</t>
  </si>
  <si>
    <t>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t>
  </si>
  <si>
    <t xml:space="preserve">Ensure access to fast broadband to all farmers and all rural areas to achieve the objective of 100% access by 2025 (enabler for jobs, businesses, investments, improvement in quality of life in rural areas and enabler to mainstream precision farming and use of artificial intelligence)  </t>
  </si>
  <si>
    <t>Indicator 0286 - Rural next generation access (NGA) broadband coverage</t>
  </si>
  <si>
    <t xml:space="preserve">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t>
  </si>
  <si>
    <t xml:space="preserve">Create shorter supply chains will support reducing dependence on long-haul transportation.  </t>
  </si>
  <si>
    <t>Indicator 0212 - Annual road freight transport by distance class</t>
  </si>
  <si>
    <t xml:space="preserve">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t>
  </si>
  <si>
    <t xml:space="preserve">Create new job opportunities.   </t>
  </si>
  <si>
    <t>Employment by economic activity. It gives total employment in agriculture, the food industry and food services in absolute terms and also as a share of total employment.</t>
  </si>
  <si>
    <t xml:space="preserve">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</si>
  <si>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 xml:space="preserve">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t>
  </si>
  <si>
    <t>No adequate indicator is available at the moment to assess this objective.</t>
  </si>
  <si>
    <t xml:space="preserve">Promote better animal welfare to improve animal health and food quality   </t>
  </si>
  <si>
    <t>No adequate indicator is available at the moment to assess this objective</t>
  </si>
  <si>
    <t xml:space="preserve">Strengthen educational messages on the importance of healthy nutrition, sustainable food production and consumption, and reducing food waste. </t>
  </si>
  <si>
    <t>DELETED 
F2F Monitoring System - from Food System Fiche (Annex II)</t>
  </si>
  <si>
    <t xml:space="preserve">Provide food information and labelling to empower consumers to make informed, healthy and sustainable food choices  </t>
  </si>
  <si>
    <t xml:space="preserve">Extend the mandatory origin or provenance indications to certain products.  </t>
  </si>
  <si>
    <t xml:space="preserve">Improve availability of sustainable food. Ensure that the healthy option is always the easiest one. Ensure food supply.   </t>
  </si>
  <si>
    <t>Ratio plant to total protein supply</t>
  </si>
  <si>
    <t xml:space="preserve">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t>
  </si>
  <si>
    <t xml:space="preserve">Ensure affordability and access to sufficient, nutritious and sustainable food.  </t>
  </si>
  <si>
    <t>Percent of the population who cannot afford a healthy diet</t>
  </si>
  <si>
    <t>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t>
  </si>
  <si>
    <t xml:space="preserve">Increase reformulation of food products in line with guidelines for healthy and sustainable diets  </t>
  </si>
  <si>
    <t>Ensuring all access to quality, safe, sustainable, nutritious food.</t>
  </si>
  <si>
    <t>Prevalence of moderate or severe food insecurity in the population</t>
  </si>
  <si>
    <t>In Europe, the FAO estimated prevalence of moderate or severe food insecurity was 8% in 2022. This figure has remained stable since 2014 indicating slow progress on this indicator. Among EU countries, values for 2022 ranged between 3% in Luxembourg and 16% in Romania and Bulgaria.</t>
  </si>
  <si>
    <t xml:space="preserve">Move to healthier and more sustainable diets  </t>
  </si>
  <si>
    <t xml:space="preserve">Reverse prevalence of overweight and diet-related diseases   </t>
  </si>
  <si>
    <t xml:space="preserve">Indicator 0015 - Obesity rate by body mass index (BMI). </t>
  </si>
  <si>
    <t>The indicator as reported in Eurostat indicates that the proportion of overweight adults in the EU has slightly increase from 51% in 2014 to 53% in 2019. Reversing the prevalence of overweight in the EU remains a public health challenge considering the negative trends observed.</t>
  </si>
  <si>
    <t xml:space="preserve">Strengthen the resilience of the EU food system. Build up resilience to possible future diseases and pandemics.  Increasing the sustainability of food producers will ultimately increase their resilience.   </t>
  </si>
  <si>
    <t>Indicator 0282 -  Headline indicator: Self-sufficiency rates - commodities</t>
  </si>
  <si>
    <t>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t>
  </si>
  <si>
    <t>No specific targets, synthesis of initiatives and objectives repeated in other docs</t>
  </si>
  <si>
    <t xml:space="preserve">On plants obtained by certain new genomic techniques and their food and feed, and amending Regulation (EU) 2017/625
</t>
  </si>
  <si>
    <t>Examination of the draft national strategic plans, with reference to the ambitions of the European Green Deal and the Farm to Fork Strategy</t>
  </si>
  <si>
    <t>Establishing rules on support for strategic plans to be drawn up by Member States under the common agricultural policy (CAP Strategic Plans) and financed by the European Agricultural Guarantee Fund (EAGF) and by the European Agricultural Fund for Rural De</t>
  </si>
  <si>
    <t>Support viable farm income and the resilience of the agricultural sector across the EU, in order to enhance long-term food security and agricultural diversity, as well as to ensure the economic sustainability of agricultural production</t>
  </si>
  <si>
    <t>Sustainable food system (PF11)</t>
  </si>
  <si>
    <t>Enhance market orientation and increase farm competitiveness both in the short and long term, including greater focus on research, technology and digitalisation</t>
  </si>
  <si>
    <t>Improve farmers' position in the value chain</t>
  </si>
  <si>
    <t>Contribute to climate change mitigation and adaptation, including by reducing greenhouse gas emissions and enhancing carbon sequestration, as well as promoting sustainable energy</t>
  </si>
  <si>
    <t>https://www.eea.europa.eu/ims/greenhouse-gas-emissions-from-agriculture</t>
  </si>
  <si>
    <t>Foster sustainable development and efficient management of natural resources such as water, soil and air, including by reducing chemical dependency.</t>
  </si>
  <si>
    <t>https://ec.europa.eu/eurostat/databrowser/view/sdg_15_50/default/table?lang=en</t>
  </si>
  <si>
    <t>https://ec.europa.eu/eurostat/databrowser/view/sdg_02_60/default/table?lang=en</t>
  </si>
  <si>
    <t>https://ec.europa.eu/eurostat/databrowser/view/sdg_06_40/default/table?lang=en</t>
  </si>
  <si>
    <t>Contribute to halting and reversing biodiversity loss, enhance ecosystem services and preserve habitats and landscapes</t>
  </si>
  <si>
    <t>https://ec.europa.eu/eurostat/databrowser/view/env_bio2/default/table?lang=en</t>
  </si>
  <si>
    <t>https://dopa.jrc.ec.europa.eu/kcbd/dashboard/#Target%208</t>
  </si>
  <si>
    <t>Attract and sustain young farmers and new farmers and facilitate sustainable business development in rural areas</t>
  </si>
  <si>
    <t>Promote employment, growth, gender equality, including the participation of women in farming, social inclusion and local development in rural areas, as well as the circular bio-economy and sustainable forestry</t>
  </si>
  <si>
    <t>SOCIAL SUSTAINABILITY</t>
  </si>
  <si>
    <t>https://ec.europa.eu/eurostat/databrowser/view/sdg_02_20/default/table?lang=en</t>
  </si>
  <si>
    <t>https://ec.europa.eu/eurostat/databrowser/view/sdg_02_30/default/table?lang=en</t>
  </si>
  <si>
    <t>Improve the response of EU agriculture to societal demands on food and health, including high-quality, safe and nutritious food produced in a sustainable way, to reduce food waste, as well as to improve animal welfare and combat antimicrobial resistance</t>
  </si>
  <si>
    <t>Modernise agriculture and rural areas through fostering and sharing knowledge, innovation and digitalisation, and by encouraging their uptake by farmers through improved access to research, innovation, knowledge exchange and training</t>
  </si>
  <si>
    <t>26% of EU’s land area is currently covered by protected areas, including 18.6% by Natura 2000 designated protected areas and 17.3% by nationally designated protected areas.</t>
  </si>
  <si>
    <t xml:space="preserve">12% of EU's sea area is currently covered by protected areas, including 9% by Natura 2000 designated protected areas and 4.5% by nationally designated protected areas. </t>
  </si>
  <si>
    <t xml:space="preserve">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t>
  </si>
  <si>
    <t>The target has been welcomed and endorsed by Council, which is key for this target. This year COM issued guidelines [145]. However, the target still lacks a common non-ambiguous definition of what is primary and old growth forest.   
The strict protection of all primary and old-growth forests is planned to occur in 2029. The COMM and MS are working in close cooperation for achieving this target.</t>
  </si>
  <si>
    <t xml:space="preserve">The Nature Restoration Law, recently approved, aims to set legally-binding targets at EU level. The monitoring of the trends will be performed by the EEA, which will draw up regular technical reports on progress towards the targets </t>
  </si>
  <si>
    <t xml:space="preserve">Based on trends in the grassland butterfly index, pollinators are still declining. Another indicator that would include more pollinators is under development to better characterise the decline of pollinators. </t>
  </si>
  <si>
    <t>ASSESSED IN TA5</t>
  </si>
  <si>
    <t>positive</t>
  </si>
  <si>
    <t>Assessed in TA5</t>
  </si>
  <si>
    <t>THIS SHOULD BE MATCHED WITH THE CORRESPONDANCE IN THE NRL</t>
  </si>
  <si>
    <t xml:space="preserve">Currently, nearly 13.000.000 trees have been planted, but this represents only 0.4 % of the desired target. So unless trees are massively planted, the target will not be reached by 2030. </t>
  </si>
  <si>
    <t>OK
asked to Ana Cristina Cardoso and Eugenio Gervasini (JRC.D2) for confirmation if red or yellow. they decided for grey</t>
  </si>
  <si>
    <t xml:space="preserve">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t>
  </si>
  <si>
    <t>OK
similar target repeated (187-282). Check with Sust Food System and Zephir</t>
  </si>
  <si>
    <t xml:space="preserve">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t>
  </si>
  <si>
    <t>No data is yet available</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</si>
  <si>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</si>
  <si>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REMOVED, because pre EGD
OK, similar to indicator 16 of the Biodiversity strategy (209) but here the focus is on marine species</t>
  </si>
  <si>
    <t>REMOVED, because pre EGD</t>
  </si>
  <si>
    <t xml:space="preserve">In accordance with the CFP, it is crucial to continue and accelerate the work of rebuilding and keeping fish stocks above MSY levels (Maximum Sustainable Yield) </t>
  </si>
  <si>
    <t xml:space="preserve">OK, COM </t>
  </si>
  <si>
    <t>on nature restoration and amending Regulation (EU) 2022/869</t>
  </si>
  <si>
    <t>New target. Data on restoration has not been collected systematically at EU level yet.</t>
  </si>
  <si>
    <t xml:space="preserve">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t>
  </si>
  <si>
    <t>Protected areas do not necessarily mean that they have a restoration programme. Currently, data on the extension of areas under restoration is not available at EU level.</t>
  </si>
  <si>
    <t>15.1,14.2</t>
  </si>
  <si>
    <t>Data on the extension of areas under restoration measures are not yet available at EU level.</t>
  </si>
  <si>
    <r>
      <rPr>
        <sz val="10"/>
        <color rgb="FF000000"/>
        <rFont val="EC Square Sans Pro"/>
        <family val="2"/>
      </rPr>
      <t xml:space="preserve">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t>
    </r>
    <r>
      <rPr>
        <sz val="10"/>
        <color rgb="FFFF0000"/>
        <rFont val="EC Square Sans Pro"/>
        <family val="2"/>
      </rPr>
      <t>Because of the current status of NRL, not enough data is available yet.</t>
    </r>
  </si>
  <si>
    <t xml:space="preserve">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t>
  </si>
  <si>
    <t xml:space="preserve">Only passive restoration methods are available to access this target (i.e. as no take marine protected area), we have reached only 12% of MPA and &lt;1% are strictly protected </t>
  </si>
  <si>
    <t>OK, slighltly different. asked to  MENGOLINI Anna (JRC-PETTEN) and KOUKOUFIKIS Giorgos from PF20 C7</t>
  </si>
  <si>
    <t xml:space="preserve">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Finally, the actual implementation of BDS target on EFFECTIVE marine protected areas (30% and 10% strictly protected by 2030), i.e. as passive restoration method, as well as the other directives (e.g. WFD, MSFD),  would contribute in achieving the EDG target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</si>
  <si>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t xml:space="preserve">Considering the last report on the conservation status and trend in conservation status of marine habitats, most of the marine areas are between categories UNFAVOURABLE (U1/U2) and UNKNOWN (XX) status.
There are some examples of restoration measures already put in place across European Sea, but without an immediate implementation of NRL, as well as other directives (e.g. BBS, WFD, MSFD), the EGD target would not be achieved
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t>
  </si>
  <si>
    <r>
      <rPr>
        <sz val="10"/>
        <color rgb="FF000000"/>
        <rFont val="EC Square Sans Pro"/>
        <family val="2"/>
      </rPr>
      <t xml:space="preserve">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t>
    </r>
    <r>
      <rPr>
        <sz val="10"/>
        <color rgb="FFFF0000"/>
        <rFont val="EC Square Sans Pro"/>
        <family val="2"/>
      </rPr>
      <t>MS should implement more effective monitoring program to assess the status of marine habitats in order to achieve the EGD target</t>
    </r>
  </si>
  <si>
    <t xml:space="preserve">OK
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t>
  </si>
  <si>
    <t>OK
Linked to target 4 of the BDS</t>
  </si>
  <si>
    <t xml:space="preserve">The common farmland bird index is steadily decreasing [143]  </t>
  </si>
  <si>
    <t>OK, NEW!</t>
  </si>
  <si>
    <t xml:space="preserve">A clear picture is expected by end 2023 or early 2024. For the time being, the assessment of the trend is on-going work as planned.
</t>
  </si>
  <si>
    <t>7. Towards a zero-pollution ambition for a toxic free environment</t>
  </si>
  <si>
    <t xml:space="preserve">Proposal for a Directive on water quality (amending the WFD and directives on the protection of groundwater and environmental quality standards for water policies) </t>
  </si>
  <si>
    <t xml:space="preserve">By means of an updated and harmonised list of pollutants affecting surface and groundwater, 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t>
  </si>
  <si>
    <t>Chemicals strategy for sustainability</t>
  </si>
  <si>
    <t xml:space="preserve">The revised Urban Wastewater Treatment Directive (UWWTD) would extend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1,000 p.e. by 2035. In addition, tertiary treatment (for the removal of nitrogen and phosphorus) and quaternary treatment (for the removal of a broad spectrum of micropollutants) should be implemented by 2039 and 2045 for largest plants with a p.e. above 150,000 (with interim targets). </t>
  </si>
  <si>
    <t>on ambient air quality and cleaner air for Europe</t>
  </si>
  <si>
    <t xml:space="preserve">The Ambient Air Quality Directives set EU air quality standards for 12 air pollutants for Member States to not exceed: sulphur dioxide, nitrogen dioxide / nitrogen oxides, particulate matter (PM10, PM2.5), ozone, benzene, lead, carbon monoxide, arsenic, cadmium, nickel, and benzo(a)pyrene. With the revised Ambient Air Quality Directive, the annual limit value for the main pollutant – fine particulate matter (PM2.5) – is cut by more than half.  </t>
  </si>
  <si>
    <t>OK TA7: it was LEGALLY BINDING in the report, now moved to PROPOSAL</t>
  </si>
  <si>
    <t>On minimum requirements for water reuse</t>
  </si>
  <si>
    <t xml:space="preserve">The Water Reuse Regulation aim to encourage and facilitate water reuse in the EU by harmonised minimum water quality requirements for the safe reuse of treated urban wastewaters in agricultural irrigation.  Further requirements are set for monitoring, permitting, risk management, transparency </t>
  </si>
  <si>
    <t xml:space="preserve">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t>
  </si>
  <si>
    <t>WATER</t>
  </si>
  <si>
    <t>Directive 2010/75/EU of the European Parliament and of the Council of 24 November 2010 on industrial emissions (integrated pollution prevention and control) and Council Directive 1999/31/EC of 26 April 1999 on the landfill of waste</t>
  </si>
  <si>
    <t xml:space="preserve">The IED includes aims at preventing or reducing emissions from large industrial installations and large pigs and poultry farms into the environment. The revised IED includes new provisions related to resource, energy and water efficiency and to the reduction of use and emissions of hazardous substances. The scope has been widened to include metal mining, batteries ‘giga-factories’, waste landfills and more pigs and poultry farms. The revised IED contains also a set of measures to facilitate and accelerate the uptake of innovative techniques by industry. </t>
  </si>
  <si>
    <t>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t>
  </si>
  <si>
    <t>on the quality of water intended for human consumption</t>
  </si>
  <si>
    <t>Member States shall take the measures necessary to ensure that water intended for human consumption is wholesome and clean, by meeting the following requirements: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</si>
  <si>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OK TA7</t>
  </si>
  <si>
    <t>SOCIAL</t>
  </si>
  <si>
    <t>EU SDG indicator 06_10 and 06_20</t>
  </si>
  <si>
    <t>ZEPHIR (PF9)</t>
  </si>
  <si>
    <t>Reach good chemical and quantitative status in groundwaters and surfacewaters</t>
  </si>
  <si>
    <t>https://www.eea.europa.eu/data-and-maps/data/waterbase-water-quality-icm-2</t>
  </si>
  <si>
    <t>https://www.eea.europa.eu/ims/ecological-status-of-surface-waters</t>
  </si>
  <si>
    <t>https://www.eea.europa.eu/ims/industrial-pollutant-releases-to-water</t>
  </si>
  <si>
    <t>no, same target, merged with the other on water quality</t>
  </si>
  <si>
    <t xml:space="preserve">Considering water quality and nutrient losses, possible reduction of nutrient inputs into marine ecosystems: nitrogen 32%, phosphorous 17%. 50% reduction of nutrient input could be achieved in four of ten examined regions for nitrogen and in two of ten for phosphorous. Source: Zero Pollution Outlook  [188]. 
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[188]. </t>
  </si>
  <si>
    <t>Have all soils in healthy condition by 2050</t>
  </si>
  <si>
    <t>Share of healthy soil</t>
  </si>
  <si>
    <t>100% by 2050</t>
  </si>
  <si>
    <t xml:space="preserve">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t>
  </si>
  <si>
    <t>https://www.eea.europa.eu/data-and-maps/data/soil-contamination-2</t>
  </si>
  <si>
    <t>OK. Here the focus is on soil quality</t>
  </si>
  <si>
    <t>Pesticide concentration in soil</t>
  </si>
  <si>
    <t xml:space="preserve">Considering soil quality and pesticides, reduction of (more hazardous) pesticide concentration in soil due to increased organic farming and other farm-to-fork objectives. </t>
  </si>
  <si>
    <t>OK, same target of above, but focus on a water quality</t>
  </si>
  <si>
    <t>Chemicals load (duoran and terbuthylazine) in water</t>
  </si>
  <si>
    <t xml:space="preserve">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Source: Zero Pollution Outlook, 2022  </t>
  </si>
  <si>
    <t xml:space="preserve">Pathway to a Healthy Planet for All EU Action Plan: 'Towards Zero Pollution for Air, Water and Soil'
</t>
  </si>
  <si>
    <t>Improve air quality to reduce the number of premature deaths caused by air pollution by 55%</t>
  </si>
  <si>
    <t>Premature deaths attributable to exposure to total PM2.5 (number of cases)</t>
  </si>
  <si>
    <t>55% reduction by 2030 as compared to 2005</t>
  </si>
  <si>
    <t xml:space="preserve">As a result of the revision to the Ambient Air Quality Directive proposed by the Commission, it is likely that reductions by over 70%, compared to 2005 levels, can be achieved in 2030. Source: First 'zero pollution' monitoring and outlook. COM(2022) 674 final </t>
  </si>
  <si>
    <t>Premature deaths due to exposure to fine particulate matter in Europe</t>
  </si>
  <si>
    <t>agreement - on track. Gap analysis present. Data:</t>
  </si>
  <si>
    <t>https://www.eea.europa.eu/ims/health-impacts-of-exposure-to</t>
  </si>
  <si>
    <t>OK, splitted in two</t>
  </si>
  <si>
    <t>Concentration of plastic litter at sea</t>
  </si>
  <si>
    <t>- 50% by 2030</t>
  </si>
  <si>
    <t xml:space="preserve">Concentration of plastic litter at sea: 14 % reduction of plastic litter (in 8% of the basin surface of the Mediterranean Sea and 44 % of all beaches) with a total ban on single-use-plastic items. </t>
  </si>
  <si>
    <t xml:space="preserve">Concentration microplastics </t>
  </si>
  <si>
    <t>-30% by 2030</t>
  </si>
  <si>
    <t xml:space="preserve">Microplastic concentration in soils is expected to further increase (double by 2060 compared to 2019) due to the incorporation of sewage sludge. </t>
  </si>
  <si>
    <t>Reduce by 25% the EU ecosystems where air pollution threatens biodiversity, by 2030 (compared to 2005)</t>
  </si>
  <si>
    <t>Ecosystem area in the EU-27 where the critical loads for eutrophication are exceeded (km2)</t>
  </si>
  <si>
    <t>25% reduction by 2030 compared to 2005</t>
  </si>
  <si>
    <t>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t>
  </si>
  <si>
    <t>Reduce the share of people chronically disturbed by transport noise by 30%, by 2030 (compared to 2017)</t>
  </si>
  <si>
    <t>Number of people highly annoyed</t>
  </si>
  <si>
    <t>30% reduction by 2030 compared to 2017</t>
  </si>
  <si>
    <t xml:space="preserve">Current estimates show that the number will not decline by more than 19% by 2030 Source: Zero Pollution Outlook, 2022 </t>
  </si>
  <si>
    <t>https://ec.europa.eu/eurostat/databrowser/view/ilc_mddw04/default/table?lang=en</t>
  </si>
  <si>
    <t>Total targets</t>
  </si>
  <si>
    <t>Total</t>
  </si>
  <si>
    <t>(Multiple Items)</t>
  </si>
  <si>
    <t>Targets coming from</t>
  </si>
  <si>
    <t>Row Labels</t>
  </si>
  <si>
    <t>Sum of n</t>
  </si>
  <si>
    <t>Sum of Targets from legal acts</t>
  </si>
  <si>
    <t>Sum of Targets from Proposal</t>
  </si>
  <si>
    <t>Legal acts</t>
  </si>
  <si>
    <t>Proposals</t>
  </si>
  <si>
    <t>Coms quant</t>
  </si>
  <si>
    <t>1. Climate</t>
  </si>
  <si>
    <t>2. Energy</t>
  </si>
  <si>
    <t>3. Industry CE</t>
  </si>
  <si>
    <t>4. Mobility</t>
  </si>
  <si>
    <t>5. F2F</t>
  </si>
  <si>
    <t>6. Biodiversity</t>
  </si>
  <si>
    <t>7. Zero pollution</t>
  </si>
  <si>
    <t>Grand Total</t>
  </si>
  <si>
    <t>Column Labels</t>
  </si>
  <si>
    <t>Targets assessed so far</t>
  </si>
  <si>
    <t>Not progressing</t>
  </si>
  <si>
    <t>Not assessed</t>
  </si>
  <si>
    <t>Total assessed</t>
  </si>
  <si>
    <t>N</t>
  </si>
  <si>
    <t>Climate ambition</t>
  </si>
  <si>
    <t>Clean, affordable and secure energy</t>
  </si>
  <si>
    <t>Industrial strategy for a clean and circular economy</t>
  </si>
  <si>
    <t>Target assessment by thematic area</t>
  </si>
  <si>
    <t>Targets assessment in %, considering only the targets already assessed</t>
  </si>
  <si>
    <t>CAP / Farm to Fork</t>
  </si>
  <si>
    <t>Preserving and protecting biodiversity</t>
  </si>
  <si>
    <t>Towards a zero-pollution ambition</t>
  </si>
  <si>
    <t>On track to achieve</t>
  </si>
  <si>
    <t>%</t>
  </si>
  <si>
    <t>Total by type of target</t>
  </si>
  <si>
    <t>Communications</t>
  </si>
  <si>
    <t>(blank)</t>
  </si>
  <si>
    <t>Coms not quant</t>
  </si>
  <si>
    <t>0 Total</t>
  </si>
  <si>
    <t>1 Total</t>
  </si>
  <si>
    <t>2 Total</t>
  </si>
  <si>
    <t>3 Total</t>
  </si>
  <si>
    <t>Total QUANT</t>
  </si>
  <si>
    <t>Target assessment - Total by type of target</t>
  </si>
  <si>
    <t>Legal act</t>
  </si>
  <si>
    <t>Proposal</t>
  </si>
  <si>
    <t>Communication - quantified</t>
  </si>
  <si>
    <t>Communication - not quantified</t>
  </si>
  <si>
    <t>Total by type of target and fiche</t>
  </si>
  <si>
    <t>not progressing</t>
  </si>
  <si>
    <t>accel needed</t>
  </si>
  <si>
    <t>Type of target</t>
  </si>
  <si>
    <t>no data-Com</t>
  </si>
  <si>
    <t>prop</t>
  </si>
  <si>
    <t>leg</t>
  </si>
  <si>
    <t>com</t>
  </si>
  <si>
    <t>Quantifiable</t>
  </si>
  <si>
    <t>Climate Neutrality (2040 target under discussion)</t>
  </si>
  <si>
    <t>Reduce of 55% GHG emissions compared to 1990 levels (2040 target under discussion)</t>
  </si>
  <si>
    <t>Reduce methane emissions of 35% if compared to 2005 levels</t>
  </si>
  <si>
    <t xml:space="preserve">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 However, the EU-wide implementation and the exclusion of agricultural emissions in ETS2 contribute to a reduced uncertainty in attaining the 2030 target compared to the ESR. </t>
  </si>
  <si>
    <t>Reduce buildings’ greenhouse gas emissions by 60%, compared to 2015 levels, by 2030</t>
  </si>
  <si>
    <t xml:space="preserve">The EU reached a 21.8 % share of its gross final energy consumption from renewable sources in 2021, with a g. Gap of 20.7% remaining towards the 2030 targetin 2021. Acceleration is needed to reach the 2030 target. </t>
  </si>
  <si>
    <t>to change the target formulation, based on the text in the doc</t>
  </si>
  <si>
    <t xml:space="preserve">In 2021 the EU average share was 9%, with a g. Gap of 20%  remaining towards the 2030 target.in 2021. Two Mmember Sstates have already reached this target. Acceleration is needed to reach the 2030 target. </t>
  </si>
  <si>
    <t xml:space="preserve">A 2,.2 percentage point annual increase leads to a share of 45% for 2030. The Share was 22.9% in 2021, therefore there is a gap of 22% remaining towards the 2030 target. Acceleration is needed to reach the 2030 target.  </t>
  </si>
  <si>
    <t>changed the target formulation, based on the text in the doc</t>
  </si>
  <si>
    <t>2021  primary energy consumption = 1311 Mtoe. Distance to the 2030 target is 24.3%</t>
  </si>
  <si>
    <t xml:space="preserve">Global manufacturing capacity of electrolysers is expected to more than double at the end of 2023, reaching around 3.3 GW/y in Europe  
If all facilities planned are managing to become fully operational with the expected timing, 104 GW of electrolysers could already be deployed in 2026. </t>
  </si>
  <si>
    <t>Member States shall lay down requirements to ensure that, where technically and economically feasible, non-residential buildings with an effective rated output for heating systems or systems for combined space heating and ventilation of over 290 kW are equipped with building automation and control systems</t>
  </si>
  <si>
    <t xml:space="preserve">Data for these targets is only available for 2020 in Eurostat. However, based on the analysis performed in the impact assessment of the Proposal for a Directive amending Directive 2008/98/EC on waste [96], it is possible to estimate that the target is feasible, but progress needs to accelerate to reach the target value. </t>
  </si>
  <si>
    <t>new, asked Monica</t>
  </si>
  <si>
    <t>check Matteo</t>
  </si>
  <si>
    <t>Difficult to identify KPIs covering different high speed connectivity aspects</t>
  </si>
  <si>
    <t>asked to Monica, also to Isabel and Thomas</t>
  </si>
  <si>
    <t>moved from area 1 to 4</t>
  </si>
  <si>
    <t>A target for the use of RFNBO of 2% of the energy used on board by a ship from 2034</t>
  </si>
  <si>
    <t>Renewable fuels of non-biological origin (RFNBO)
moved from area 1 to 4</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</si>
  <si>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</si>
  <si>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Synthetic aviation fuels are expected to play a role in the decarbonisation of the sector already by 2030 and should contribute to at least 35% of the aviation fuel mix by 2050, according to the EC proposal for ReFuelEU Aviation</t>
  </si>
  <si>
    <t>The EEA projections suggest that, even with measures currently planned in the Member States, emissions from domestic navigation are projected to remain relatively stable in the coming years. International maritme transport emissions are projected to continue increasing.</t>
  </si>
  <si>
    <t>Build 1.000 hydrogen stations by 2030. By 2025, build half of the 1.000 hydrogen stations needed for 2030</t>
  </si>
  <si>
    <t xml:space="preserve">*The amendments in Dir. 2023/2413 are also intended to support the achievement of the Union’s target of an annual production of sustainable biomethane of 35 billion cubic meters by 2030, set out in the SWD(2022) 230 of 18 May 2022 accompanying the REPowerEU Plan
Taken from Directive (EU) 2023/2413 as regards the promotion of energy from renewable sources
</t>
  </si>
  <si>
    <t>Cut the emissions of transport sector by 90%</t>
  </si>
  <si>
    <t>moved from area 1 to 4, check the assessment, looking at EEA projections</t>
  </si>
  <si>
    <t xml:space="preserve">The current steady reduction of emissions is expected to continue in the coming decades. 
More info at https://www.eea.europa.eu/en/analysis/indicators/greenhouse-gas-emissions-from-transport?activeAccordion=309c5ef9-de09-4759-bc02-802370dfa366
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t>
  </si>
  <si>
    <t>For new urban buses the share of zeroemissions vehicles shall be 100% as from the reporting period of the year 2030</t>
  </si>
  <si>
    <t xml:space="preserve">share of zero- and low-emission vehicles' benchmark for new passenger cars </t>
  </si>
  <si>
    <t>25% by 2025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</si>
  <si>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</si>
  <si>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The average specific CO2 emissions of new heavy-duty vehicles in groups 4, 5, 9 and 10 has decreased by 0.55%, from 52.75g/t.km in 2019 to 52.45g/t.km in 2020. If the same yearly reduction rate persists, the reduction target will not be achieved in time.</t>
  </si>
  <si>
    <t xml:space="preserve">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 </t>
  </si>
  <si>
    <t>Initiative are ongoing and deployment of electrolysers is increasing, but it is unlikely that the target of deploying 6 GW of hydrogen generation capacity will be reached by the end of 2024</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</si>
  <si>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</si>
  <si>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The contribution of advanced biofuels and biogas produced from the feedstock listed in Part A of Annex IX in transport already reached 0.8 % in 2021 (without multipliers). Future developments depend on the availability of Part A of Annex IX feedstock</t>
  </si>
  <si>
    <t>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UNR157 and EU Regulation 2022/1426 represent two important milestones in this area as they allow the introduction of automated vehicles of different levels in the EU market. Even if their effect on road fatalities will hardly be visible in the years to come, on the long run, automated vehicles are considered an essential tool to achieve vision zero. For the time being the two regulations require that AVs to be placed on the market guarantee the same safety level of a competent and careful human driver supported by state-of-the-art vehicle technologies. 
Another aspect worth mentioning is the plan to put in place a Road Transport Agency in the EU.</t>
  </si>
  <si>
    <t>3</t>
  </si>
  <si>
    <t>Member States with maritime ports should endeavour to ensure that from 2030 the share of renewable fuels of non-biological origin in the total amount of energy supplied to the maritime transport sector is at least 1,2 %.</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</si>
  <si>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</si>
  <si>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Member States shall ensure that along the TEN-T core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</si>
  <si>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Member States shall ensure a minimum coverage of publicly accessible recharging points dedicated to heavy-duty electric vehicles in their territory.To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t>
  </si>
  <si>
    <t>by 31 December 2030, along the TEN-T core road network, publicly accessible recharging pools dedicated to heavy-duty electric vehicles are deployed in each direction of travel with a maximum distance of 60 km between them and that each recharging pool offers a power output of at least 3 600 kW and includes at least two recharging points with an individual power output of at least 350 kW;</t>
  </si>
  <si>
    <t>Member States shall ensure that a minimum shore-side electricity supply for seagoing container and passenger ships is provided in maritime ports by 1 January 2030 to meet at least 90% of their demands. More specifics according to the type of ports are available in the Regulation</t>
  </si>
  <si>
    <t>There will be at least 30 million zero-emission cars and 80.000 zero-emission lorries in operation</t>
  </si>
  <si>
    <t>asked to  MENGOLINI Anna (JRC-PETTEN) and KOUKOUFIKIS Giorgos from PF20 C7</t>
  </si>
  <si>
    <t>ask to evaluate</t>
  </si>
  <si>
    <t>F2F Monitoring System - from Food System Fiche (Annex II)</t>
  </si>
  <si>
    <t xml:space="preserve">The Overview Report on the Use of Indicators for Animal Welfare at Farm” of DG SANTE recommended the use of the five freedoms (British Farm Animal Welfare Council): 1) Freedom from hunger and thirst, 2) Freedom from discomfort, 3) Freedom from pain, injury or disease, 4) Freedom to express normal behaviour, 5) Freedom from fear and distress. The majority of the EU requirements for animal welfare at farm focus on the provision of resources rather than animal based requirements. Consequently, only limited data are available for measuring these latter. While freedom 1) is the absolute precondition of welfare, its real progress could be measured in areas of freedom 2-5. An overarching indicator would be to look at stocking densities of various species. However such (or other relevant) data are not reported at EU level. </t>
  </si>
  <si>
    <t xml:space="preserve">The indicator measures the amount of food waste for all stages of the supply chain reported by the MS. Note that  at the moment two data points are available, 2020 and 2021, therefore it is still early to define a clear trend. The MS should report on food waste every four years. </t>
  </si>
  <si>
    <t>8</t>
  </si>
  <si>
    <t>Birds are sensitive to environmental pressures and their populations can reflect changes in the health of the environment. Long-term trends show that between 1990 and 2021, the index decreased by 36% in the EU. At present, it seems unlikely that the decline in populations of common farmland birds can be reversed by 2030. To ensure the recovery, Member States need to significantly increase the implementation of existing policies and put new appropriate conservation and restoration objectives and measures in place.</t>
  </si>
  <si>
    <t>According to JRC study, the EU food system is transgressing some Planetary Boundaries including climate change and novel entities (particulate matter, freshwater ecotoxicity). JRC study reference: Sala, S., De Laurentiis, V. and Sanye Mengual, E., Food consumption and waste: environmental impacts from a supply chain perspective, European Commission, 2023, JRC129245.</t>
  </si>
  <si>
    <t xml:space="preserve">Indicator 0284 - Consumer food inflation
Indexed to 2015 – Increase from 80.52% (2005) to 125.18% (2022). Since 2015, the increase has been 25%
Indicator 0065 - Price indices of the means of agricultural production, input
In real prices, the goods and services currently consumed in agriculture became almost 26% more expensive since 2015, while the goods and services contributing to agricultural investment increased by 8%. Combined, the increase of total inputs was 22%.
</t>
  </si>
  <si>
    <t xml:space="preserve">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
</t>
  </si>
  <si>
    <t>This indicator is very dependent on the type of commodity, as there are commodities that are not even produced in the EU in significant quantities (e.g. soya). Within the “main” commodities, the EU is self-sufficient in meat, but has a 17% deficit in dairy. As for cereals, the EU is self-sufficient in soft wheat and barley, but not in maize.</t>
  </si>
  <si>
    <t xml:space="preserve">F2F Monitoring System - from Food System Fiche (Annex II) - changed, previously it was "Create a healthy and sustainable food environment"  </t>
  </si>
  <si>
    <t>The ratio plant to total protein supply indicator is derived from FAO supply data. It examines the contribution of plant food sources to total protein (animal+plant) supply and can inform on the transition towards more plant-based food diets based on food supply data. Since 2012, a slight decrease has been observed across most EU countries (between 1 and 5%) suggesting plant food sources are contributing less to protein supply in relation to animal food sources. Data from national dietary surveys can provide actual food consumption estimates and better inform about the transition towards healthy, sustainable diets.</t>
  </si>
  <si>
    <t>F2F Monitoring System - from Food System Fiche (Annex II)
similar target with Biodiv strategy and Zero Pollution</t>
  </si>
  <si>
    <t>The EU aggregate based on 18 MS show a positive trend (– 0.7 % annual growth rate) between 2015-2020. However, this slight reduction still far away from the 50% aimed by 2030. It should be noted that the long-term trend (2005-2020) for the EU aggregate was slighlty negative (0.003 % annual growth rate). The amount of phosphate in rivers at EU level showed negative trend (4.4 % annual growth rate) in short-run (2015-2020) and positive trend (– 0.5 % annual growth rate) in long-run (2005-2020).</t>
  </si>
  <si>
    <t>Increase sustainable fishing and aquaculture. Bring fish stocks to sustainable levels. Significant increase in organic aquaculture (target in common with CFP)</t>
  </si>
  <si>
    <t xml:space="preserve">This is the most relevant existing indicator for tracing the reduction in fishing effort that is still partly responsible for overfishing in EU seas for the F2F objective "sustainable level of fish stocks"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According to EUMOFA, based on EU (EUROSTAT) and national sources, the total organic aquaculture production in the EU-27 is estimated at 74.032 tonnes in 2020 accounting for 6,4% of the total EU aquaculture production. The EU organic aquaculture production in 2015 was estimated at 46.341 tonnes at EU 27 level (49.723 tonnes at EU 28 level), accounting for 4% of the EU aquaculture sector. Therefore the trend is positive, there is a significant increase (60% in 5 years) in organic aquaculture at EU level, however the share of the total aquaculture production has decreased and shows a relatively low proportion (4%). A strong growth of organic aquaculture is observed in Italy, France, Spain, Germany, Denmark and Bulgaria, while a decrease is reported in Ireland and Hungary. </t>
  </si>
  <si>
    <t>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85.86% of the emissions in 1990).</t>
  </si>
  <si>
    <t>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102 in 2019, in contrast to France's 2.6. Seven MSs recorded a WEI+ score of less than 1, indicating that their water storage capacity exceeded their consumption.</t>
  </si>
  <si>
    <t xml:space="preserve">Increase organic farming with the aim to achieve at least 25% of total farmland under organic farming by 2030 (target in common with the Biodiversity Strategy 2030)  </t>
  </si>
  <si>
    <t>Trade balance of food products has increased. Between 2002 and 2022, the EU28 transformed from a net importer to a net exporter of food products, with a positive trade balance of 40 billion EUR (current prices). However, we are still a net exporter of both agricultural products and fish and fish products. In aggregate, the EU became a net exporter of agricultural products, fish and fish products and food products in 2020 and continues to be one, although the growing trend was discontinued in 2022.</t>
  </si>
  <si>
    <t>There have been almost no changes in the number of tonnes transported in the difference distance categories. Since 2013, approximately 30% of the freight is transported less than 50 km, and another 30% is transported between 50 and 150 km.</t>
  </si>
  <si>
    <t xml:space="preserve">The sales of antimicrobials for use in food-producing animals in Europe (25 countries) fell considerably since 2011. The sales decreased in 22 countries by a range between 5% and 65%. However, 1 country saw only a minor reduction in sales while 2 countries saw sales increase by more than 5%. By 2021, EU Member States had already achieved around one third of this overall reduction target. (18 % reduction in EU sales of antimicrobials for farmed animals and in aquaculture compared with the 2018 baseline). </t>
  </si>
  <si>
    <t>Reduce by 50% the use of more hazardous pesticides (target in common with the Biodiversity Strategy and Zero Pollution Action Plan)</t>
  </si>
  <si>
    <t>F2F Monitoring System - from Food System Fiche (Annex II)
same target with Biodiversity. The conclusion is the same (checked with the Biodiv fiche)</t>
  </si>
  <si>
    <t>Reduce by 50% the use and risk of chemical pesticides (target in common with the Biodiversity Strategy and Zero Pollution Action Plan)</t>
  </si>
  <si>
    <t>Indicator 0072 - Farmers income compared to wages in the rest of the economy
This indicator compares agricultural income to average wages in the economy and provides an estimate for the average income opportunities that a person would have outside of agriculture.It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Indicator 0075- Agricultural farm income by type of farming, region, by farm size also shows a positive trend. Farm net income has nearly doubled from EUR 17 152 in 2013 to EUR 32 107 in 2021 at the EU27 level – corresponding to a CAGR equal to 8%. There are of course discrepancies in growth rates per type of farming activity and per MS.</t>
  </si>
  <si>
    <t>Indicator 0079 - Value Added along the food chain
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Indicator 0134 - Labour productivity in agriculture, in forestry and in the food industry – also indicates a stable yet slow increase over the last decade.</t>
  </si>
  <si>
    <t xml:space="preserve">Gross fixed capital formation is an important indicator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In the EU as whole, total capital formation have Increased from 44K in 2005 to 68K in 2022 , corresponding to a CAGR of 2.8% and percentage increase of 55%. The growth rates also vary across MSs. As expected, the countries with the highest capital formation show limited growth trend e.g. Germany, while highest growth rates are observed in the countries that had lower starting values e.g. Romania, Bulgaria.
</t>
  </si>
  <si>
    <t xml:space="preserve">Ensure access to fast broadband to all farmers and all rural areas (enabler for jobs, businesses, investments, improvement in quality of life in rural areas and enabler to mainstream precision farming and use of artificial intelligence)  </t>
  </si>
  <si>
    <t xml:space="preserve">Rural NGA broadband availability in NGA has significantly improved over the past decade, with the percentage of households having access increasingfrom 18% of rural households in 2013 to 73% in 2022. Most MSs remain above the EU average of 73%. However, despite of showing growth in the last decade, some MSs e.g. Poland (2013: 18%, 2022: 40%) Croatia (2013:&gt;1%, 2022: 52%) still lag behind.  
In addition, indicator 0344 - Gross fixed capital formation in fixed intangible assets, which reports on the investment of farm in intangible assets e.g. computer software, shows positive trend at the EU level. However, the complete analysis across multiple MSs  is constrained due to limited data availability in some countries.
</t>
  </si>
  <si>
    <t>(Proposal for) Regulation of the European Parliament and of the Council</t>
  </si>
  <si>
    <t>Reduce significantly total waste generation and by 50% residual municipal waste</t>
  </si>
  <si>
    <t>Source: EUVR</t>
  </si>
  <si>
    <t>Waste generation</t>
  </si>
  <si>
    <t>significant, 50% by 2030</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</si>
  <si>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 pagg. 209-210 (online data code: env_wasmun).</t>
  </si>
  <si>
    <t>https://ec.europa.eu/eurostat/databrowser/view/ENV_WASMUN__custom_368357/bookmark/table?lang=en&amp;bookmarkId=b14ecb70-e7b6-46ad-b426-a1a40727b861</t>
  </si>
  <si>
    <t xml:space="preserve">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 </t>
  </si>
  <si>
    <t xml:space="preserve">While secondary and tertiary wastewater treatment is being implemented compliant with Directive 91/271/EEC, several chemical micropollutants escape treatment plants and contribute to pollution of the receiving waters. Only a few Member states have already started implementing quaternary treatment for the removal of micropollutants. The ongoing revision of the Directive will require quaternary treatment for all larger plants, also based on an extended producer responsibility (EPR) scheme that will help finance the corresponding treatment costs.  </t>
  </si>
  <si>
    <t>Having all soils in healthy condition by 2050</t>
  </si>
  <si>
    <t>Improve soil quality by reducing nutrient losses and chemical pesticides’ use by 50% (target partially in common with the Farm to Fork strategy and Biodiversity strategy) - focus on water quality and nutrient loss</t>
  </si>
  <si>
    <t>same target of above, but focus on a specific aspect</t>
  </si>
  <si>
    <t>Nutrient (N and P) load in the water</t>
  </si>
  <si>
    <t xml:space="preserve">Possible reduction of nutrient inputs into marine ecosystems:  nitrogen 32 %, phosphorous 17 %.
50 % reduction of nutrient input could be achieved in four of ten examined  regions for nitrogen and in two of ten for phosphorous. </t>
  </si>
  <si>
    <t>Reduce the share of people chronically disturbed by transport noise by 30%</t>
  </si>
  <si>
    <t>info Zero Pollution Outlook</t>
  </si>
  <si>
    <t>Current estimates show that the number will not decline by more than 19% by 2030</t>
  </si>
  <si>
    <t>Reduce by 25% the EU ecosystems where air pollution threatens biodiversity</t>
  </si>
  <si>
    <t>Improve water quality by reducing waste, plastic litter at sea (by 50%) and microplastics released into the environment (by 30%)</t>
  </si>
  <si>
    <t xml:space="preserve">14 % reduction of plastic litter (in 8% of the basin surface of the Mediteranean Sea and 44 % of all beaches) with a total ban on single-use-plastic items. 
25 % reduction of plastic litter (in 50 % of the basin surface and 54 % of all beaches) with a total ban on plastic littering in the EU. </t>
  </si>
  <si>
    <t>Improve soil quality by reducing nutrient losses and chemical pesticides’ use by 50% (target partially in common with the Farm to Fork strategy and Biodiversity strategy) - focus on water quality and chemical pesticides</t>
  </si>
  <si>
    <t xml:space="preserve">56 % reduction in pesticides concentration can be achieved in shelf seas, 12 % in open seas, depending on the persistence of the pesticide.  </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</si>
  <si>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</si>
  <si>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 xml:space="preserve">“During rainfall events, storm water overflows […] and urban runoff represent a sizeable remaining source of loads sent to the environment […] expected to increase due to the combined effects of urbanisation and progressive change of the rain regime due to climate change. Most of this pollution takes place during a relatively short period of time bringing suddenly, in the receiving water body, a peak of untreated pollutants including waste and litters from the streets, such as plastics and micro-plastics (‘flushing effect’). […] Part of this pollution is due to a lack of detailed provisions […]. Reporting under the WFD showed that at least 15% of UWWTPs above 10.000 p.e. are in waterbodies failing to meet the WFD ecological status due to [storm water overflows]. According to a report from the EEA, the absence of proper management measures […] combined with the increasing number of heavy rains events due to climate change are the main reasons why the limit values of the BWD for bacteria are exceeded in several EU bathing areas. The situation differs from one agglomeration to another depending on the local conditions (rainfall patterns, density of population, urbanisation green spaces), but also according to the performance of the collecting/treatment system. The Evaluation also showed that the lack of specific provisions in the Directive has led to an uneven management of the issue across the MS […]. Only very few MS have put in place systematic integrated water management approaches in their cities: the division of competences between services in charge of wastewater collection and/ortreatment, urban planning, monitoring of water bodies quality, often represents an obstacle for designing integrated, optimal and cost effective solutions” (source: SWD(2022) 541 final). The ongoing revision of the Directive will improve the homogeneity and effectiveness of response by requiring member states to set up appropriate management plans. </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</si>
  <si>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</si>
  <si>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In many cases, nitrogen and phosphorus are well removed from wastewater, but there are still regions where additional removal could bring a significant benefit to the environment. In many cases, the costs of additional removal are well below the benefits that could be achieved, and some wastewater treatment plants operate already beyond the requirements of Directive 91/271/EEC. The ongoing revision of the Directive will push nutrient removal further by imposing stricter standards. This will also contribute indirectly to the reduction of GHG emissions.</t>
  </si>
  <si>
    <t>As a result of the revision to the Ambient Air Quality Directive proposed by the Commission, it is likely that reductions by over 70%, compared to 2005 levels, can be achieved in 2030.</t>
  </si>
  <si>
    <t>Improve soil quality by reducing nutrient losses and chemical pesticides’ use by 50% (target partially in common with the Farm to Fork strategy and Biodiversity strategy) - focus on soil quality and pesticides</t>
  </si>
  <si>
    <t>target similar to the ones above: Soil (PF9) + Biodiversity (PF10). Here the focus should be on soil quality</t>
  </si>
  <si>
    <t xml:space="preserve">Reduction of (more hazardous) pesticide concentration in soil due to increased organic farming and other farm-to-fork objectives. </t>
  </si>
  <si>
    <t>Member States will be required to improve and maintain access to sanitation for all, in particular for vulnerable and marginalised</t>
  </si>
  <si>
    <t xml:space="preserve">asked to colleagues in D2 (Quaranta e Pistocchi)
not sure to keep it quantified, but we decided yes since there is a proper indicator measuring it </t>
  </si>
  <si>
    <t>The Eurostat SDG report 2023 shows a positive trend in the access to basic sanitation and connection to secondary waste water treatment. In particular, the share of the population without a bath, shower, or indoor flushing toilet in their household fell from 2.2 % in 2015 to 1.5 % in 2020. Data also show that the share of the EU population connected to secondary waste water treatment has increased continuously since 2000, reaching 81.1 % in 2020. Growth in the share of people connected to secondary treatment indicates that the Urban Waste Water Treatment Directive has helped to reduce pollution and improve water quality in Europe’s rivers, lakes and coastal waters. The ongoing revision of the Directive will bring additional improvements not only for water quality but also for access to sanitation.</t>
  </si>
  <si>
    <t>The obligation to set up urban wastewater collecting systems is extended to all agglomerations with a p.e. of 1.000 or more and all source of urban wastewater should be connected to them</t>
  </si>
  <si>
    <t xml:space="preserve">“Small agglomerations are covered by Directive [91/271/EEC] only in a very general manner and yet constitute a significant pressure on 11% of the EU’s surface water bodies (EEA): […] around 24,9% of the remaining load for BOD, 15,8% for N, 18,9% for P, 26,2% for E. coli and 9,7% for micro-pollutants. The situation varies across MS: some MS like AT, DE, SE and FR have established in their legislation that all urban wastewater needs to be treated. Other MS have set standards for smaller agglomerations with a few, like EE, IE and PT, going beyond the requirements set out in the Directive” (source: SWD(2022) 541 final). The ongoing revision of the Directive will bring additional improvements by requiring collection and treatment of wastewater for agglomerations between 1000 and 2000 p.e.  </t>
  </si>
  <si>
    <t>On persistent organic pollutants</t>
  </si>
  <si>
    <t>Member States shall identify and remove from use equipment (e.g. transformers, capacitors or other receptacles containing liquid stocks) containing more than 0,005 % PCBs and volumes greater than 0,05 dm3, as soon as possible but no later than 31 December 2025</t>
  </si>
  <si>
    <t xml:space="preserve">The municipal waste recycling rate has been steadily increasing since 2010 (38%), reaching 49.6% in 2021 [100].   </t>
  </si>
  <si>
    <t xml:space="preserve">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t>
  </si>
  <si>
    <t>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t>
  </si>
  <si>
    <t>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t>
  </si>
  <si>
    <t>In 2021, the EU residents generated 236.8 million tonnes of municipal waste, corresponding to 530 kilograms (kg) of waste per capita per year. Since 2016, the annual amount of waste generated per capita increased by 37 kg, which represents an increase of 7.5% between 2016 and 2021.
Source: EUROSTAT (2023)</t>
  </si>
  <si>
    <t xml:space="preserve">Considering water quality and nutrient losses, possible reduction of nutrient inputs into marine ecosystems: nitrogen 32%, phosphorous 17%. 50 % reduction of nutrient input could be achieved in four of ten examined regions for nitrogen and in two of ten for phosphorous. 
Source: Zero Pollution Outlook, 2022 </t>
  </si>
  <si>
    <t xml:space="preserve">There is a positive trend in the access to basic sanitation and connection to secondary wastewater treatment. Overall, the share of population without a bath, shower, or indoor flushing toilet in their household has decreased from 2.2% in 2015 to 1.5% in 2020 [28]. However, in some Member States, there are still high shares of the population without access to basic sanitary facilities in 2020, such as Romania (21.2%).  
The share of the EU population connected to secondary wastewater treatment has also increased continuously since 2000, reaching 81.1% in 2020 [28]. The ongoing revision of the Urban Waste Water Treatment Directive will bring additional improvements not only for water quality, but also for access to sanitation. </t>
  </si>
  <si>
    <t>In zones and agglomerations where the levels of sulphur dioxide, nitrogen dioxide, particulate matter (PM10 and PM2.5), lead, benzene, and carbon monoxide, arsenic, cadmium, nickel and benzo(a)pyrene in ambient air are below the respective limit values specified in Section 1 of Annex I Annexes XI and XIV, Member States shall maintain the levels of those pollutants below the limit values</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</si>
  <si>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</si>
  <si>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Details for Sum of n - Main thematic areas*
*referring to EGD Objectives set out in COM(2019) 640 final ANNEX: 1. Climate ambition</t>
  </si>
  <si>
    <t>Reduce methane emissions from 35 to 37% if compared to 2005 levels</t>
  </si>
  <si>
    <t>asked to evaluate</t>
  </si>
  <si>
    <t>Non binding targets, i.e. not included in regulations (e.g. Renewable Energy Directive), therefore highly aspirational comment by PF8: "as the agreed RES and EE targets are lower than in REPowerEU, unclear how to deal with these more granular aspirational targets, some of which may be considered obsolete and are not covered by any specific targets in legislation)"</t>
  </si>
  <si>
    <t>0.2% from 2021. The contribution of advanced biofuels and biogas produced from the feedstock listed in Part A of Annex IX in transport already reached 0.8 % in 2021 (without multipliers). Future developments depend on the availability of Part A of Annex IX feedstock</t>
  </si>
  <si>
    <t xml:space="preserve">The amendments set out in this Directive are also intended to support the achievement of the Union’s target of an annual production of sustainable biomethane of 35 billion cubic meters by 2030, set out in the Commission staff working document of 18 May 2022 accompanying the REPowerEU Plan, entitled ‘Implementing the Repower EU Action Plan: Investment needs, hydrogen accelerator and achieving the bio-methane targets’ </t>
  </si>
  <si>
    <t>Details for Sum of Targets from legal acts - Main thematic areas*
*referring to EGD Objectives set out in COM(2019) 640 final ANNEX: 6. Preserving and protecting biodiversity</t>
  </si>
  <si>
    <t>check with Matteo</t>
  </si>
  <si>
    <t>targets</t>
  </si>
  <si>
    <t>key_policy_documents</t>
  </si>
  <si>
    <t>thematic_areas</t>
  </si>
  <si>
    <t>document_type</t>
  </si>
  <si>
    <t>year</t>
  </si>
  <si>
    <t>Member States shall establish linear trajectory for the progressive achievement of higher energy performance classes for buildings by 2040 and 2050, in line with the pathway for transforming the national building stock into zero-emission buildings and achieving the climate neutrality target.</t>
  </si>
  <si>
    <t>See ‘Commission welcomes political agreement on new rules to boost energy performance of buildings across the EU’ </t>
  </si>
  <si>
    <t>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</si>
  <si>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</si>
  <si>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Minimise or eliminate the use of pesticides in sensitive areas such as urban green areas (target not strictly reported in the Biodiversity dashboard platform)</t>
  </si>
  <si>
    <t>Improve water quality by reducing waste, plastic litter at sea (by 50%) and microplastics released into the environment (by 30%), by 2030</t>
  </si>
  <si>
    <t>quantitative_target</t>
  </si>
  <si>
    <t>distance_to_target</t>
  </si>
  <si>
    <t>trend</t>
  </si>
  <si>
    <t>indicator</t>
  </si>
  <si>
    <t>fiche</t>
  </si>
  <si>
    <t>comments</t>
  </si>
  <si>
    <t>colour</t>
  </si>
  <si>
    <t>(Document still beeing processed in the EP (awaiting committee decision) and in the Council, contributing to the overall 55% emission reduction goal for 2030)</t>
  </si>
  <si>
    <t>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t>
  </si>
  <si>
    <t xml:space="preserve">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t>
  </si>
  <si>
    <t>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t>
  </si>
  <si>
    <t>31.5 bcm from 2021. Biomethane production in 2021 reached 3.5 bcm, this target requires additional 5,000 plants. </t>
  </si>
  <si>
    <t>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t>
  </si>
  <si>
    <t>The amount of renewable fuels and renewable electricity supplied to the transport sector leads to a: 
(i) share of renewable energy within the final consumption of energy in the transport sector of at least 29 % by 2030, or 
(ii) greenhouse gas intensity reduction of at least 14,5 % by 2030, compared to the baseline set out in Article 27(1), in accordance with an indicative trajectory set by the Member State.</t>
  </si>
  <si>
    <t>2015 FEC was 373.5 Mtoe, 2021 FEC buildings= FEC serv + FECres = 129.4+261.8= 391.2 Mtoe. Consumptions increased by 4.5% (2015-2021), instead of reducing</t>
  </si>
  <si>
    <t>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t>
  </si>
  <si>
    <t xml:space="preserve"> Member States shall ensure that all buildings comply with minimum energy performance standards, starting with the worst-performing buildings. Member States shall ensure that buildings and building units owned by public bodies, including Union institutions, offices, bodies and agencies and those rented by such bodies after the date of entry into force of this Directive, achieve at the latest: (i)  from 1 January 2027, at least energy performance class E, from 1 January 2030, at least energy performance class D</t>
  </si>
  <si>
    <t xml:space="preserve"> Member States shall ensure that all buildings comply with minimum energy performance standards, starting with the worst-performing buildings.  Member States shall ensure that  non-residential buildings and building units other than those referred to in point (a) achieve at the latest: (i)  from 1 January 2027, at least energy performance class E, and (ii)  from 1 January 2030, at least energy performance class D</t>
  </si>
  <si>
    <t xml:space="preserve"> Member States shall ensure that all buildings comply with minimum energy performance standards, starting with the worst-performing buildings.  Member States shall ensure that residential buildings and building units achieve at the latest (i)  from 1 January 2030, at least energy performance class E, and (ii)  from 1 January 2033 at least energy performance class D.</t>
  </si>
  <si>
    <t xml:space="preserve">Member States shall ensure that the average primary energy use of the entire residential building stock decreases by at least 16% compared to 2020 by 2030, and by at least 20-22% compared to 2020 by 2035. </t>
  </si>
  <si>
    <t>Study on the critical raw materials for the EU 2023, Study on the EU’s list of critical raw materials (2020)</t>
  </si>
  <si>
    <t>Producers of portable batteries or producer responsibility organisations, shall attain, and maintain durably, at least the following collection targets for waste portable batteries: 45% by 31 December 2023, 63% by 31 December 2027, 73% by 31 December 2030.</t>
  </si>
  <si>
    <t>Producers of LMT (Light Means of Transport) batteries or producer responsibility organisations, shall attain, and maintain durably, at least the following collection targets of waste LMT batteries: 51 % by 31 December 2028, 61 % by 31 December 2031.</t>
  </si>
  <si>
    <t xml:space="preserve">For industrial batteries with a capacity greater than 2kWh, except those with exclusively external storage, electric vehicle batteries and SLI batteries that contain cobalt, lead, lithium or nickel in active materials, the minimum recycled content percentage for each battery model per year and per manufacturing plant shall be: 
From 18 August 2031, 16% cobalt, 85% lead, 6% lithium, and 6% nickel, 
From 18 August 2036, 26% cobalt, 85% lead, 12% lithium, and 15% nickel.  
</t>
  </si>
  <si>
    <t>Cobalt:  6 % by 2031 (26% by 2036), Lead: 85% (85%), Nickel: 6% (12%), Lithium 6% (15%)</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</si>
  <si>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</si>
  <si>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Recycling shall achieve at least the following targets for recycling efficiency:
No later than 31 December 2025
-	65% by average weight of lithium-based batteries,
No later than 31 December 2030
-	70% by average weight of lithium-based batterie</t>
  </si>
  <si>
    <t>The plastic part in packaging shall contain the following minimum percentage of recycled content recovered from post-consumer plastic waste, per packaging type and format:
By 1 January 2030
(i) 30 % for contact sensitive packaging, except single use beverage bottles, made from
polyethylene terephthalate (PET) as the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made from polyethylene terephthalate (PET) as the major component,
(vi) (aa) 25% for contact sensitive packaging made from plastic materials other than PET.
(vii) 65% for single use plastic beverage bottles,
(viii) 65% for other plastic packaging</t>
  </si>
  <si>
    <t xml:space="preserve">Each Member State shall reduce the packaging waste generated per capita, as compared to the packaging waste generated per capita in 2018 as reported to the Commission in accordance with Decision 2005/270/EC by 5% by 2030, 10% by 2035, 15% by 2040 </t>
  </si>
  <si>
    <t xml:space="preserve">Member States shall take the necessary measures to attain the recycling targets of 65% by weight of all packaging waste generated by 31 December 2025, and of 70% by weight of all packaging waste generated by 31 December 2030. </t>
  </si>
  <si>
    <t>Member States shall take the necessary measures to attain a recycling target of 50% of plastic by weight of plastic contained in packaging waste generated by 31 December 2025, and of 55% by weight of plastic in packaging waste generated by 31 December 2030. </t>
  </si>
  <si>
    <t xml:space="preserve">Each vehicle belonging to a vehicle type that is type-approved as of [the first day of the month following 72 months after the date of entry into force of this Regulation] under Regulation (EU) 2018/858 shall be constructed so that it is:  
(a) reusable or recyclable to a minimum of 85 % by mass,  
(b) reusable or recoverable to a minimum of 95 % by mass. </t>
  </si>
  <si>
    <t xml:space="preserve">Member States shall ensure that the following targets are met by the waste management operators: 
(a)the reuse and recovery, as calculated together, shall be a minimum of 95 %, by average weight per vehicle, excluding batteries, and year, 
(b)the reuse and recycling, as calculated together, shall be a minimum of 85 %, by average weight per vehicle, excluding batteries, and year. </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</si>
  <si>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</si>
  <si>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 xml:space="preserve">The yearly average GHG intensity of the energy used on board by a ship during a reporting period shall be reduced, compared to the reference value (91.16 gCO2e/MJ) by: 
2 % from 1 January 2025, 
6 % from 1 January 2030, 
14.5 % from 1 January 2035, 
31 % from 1 January 2040, 
62 % from 1 January 2045, 
80 % from 1 January 2050. </t>
  </si>
  <si>
    <t>GHG intensity reduction target in the maritme sector (link Agreement Council - Parliament on 23.03.2023): -2% from 1 January 2025, -6% from 1 January 2030, -14.5% from 1 January 2035, -31% from 1 January 2040, -62% from 1 January 2045, -80% from 1 January 2050)</t>
  </si>
  <si>
    <t>The average CO2 emissions of the Union fleet of new heavy-duty motor vehicles [...], off-road vehicles and off-road special purpose vehicles shall be reduced by the following percentages compared to the average CO2 emissions of the reporting period of the year 2019: 
(a) 15% for vehicle sub-groups 4-UD, 4-RD, 4-LH, 5-RD, 5-LH, 9-RD, 9-LH, 10-RD and 10-LH for the reporting periods of the years 2025 to 2029, 
(b) 45% for all vehicle sub-groups other than vocational vehicles for the reporting periods of the years 2030 to 2034, 
(c) 65% for all vehicle sub-groups for the reporting periods of the years 2035 to 2039, 
(d) 90% for all vehicle sub-groups for the reporting periods of the year 2040 onwards.</t>
  </si>
  <si>
    <t>From 1 January 2025, the following EU fleet-wide targets shall apply: (a) for the average emissions of the new passenger car fleet, an EU fleet-wide target equal to a 15 % reduction of the target in 2021determined in accordance with point 6.1.1 of Part A of Annex I, (b) for the average emissions of the new light commercial vehicles fleet, an EU fleet-wide target equal to a 15 % reduction of the target in 2021 determined in accordance with point 6.1.1 of Part B of Annex I.</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</si>
  <si>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</si>
  <si>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</si>
  <si>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</si>
  <si>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+25% by 2030, +50% by 2050</t>
  </si>
  <si>
    <t xml:space="preserve">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t>
  </si>
  <si>
    <t xml:space="preserve">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t>
  </si>
  <si>
    <t xml:space="preserve">4. By 2030, significant areas of degraded and carbon-rich ecosystems are restored. Habitats and species show no deterioration in conservation trends and status, and at least 30% reach favourable conservation status or at least show a positive trend. </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</si>
  <si>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</si>
  <si>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</si>
  <si>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</si>
  <si>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</si>
  <si>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 xml:space="preserve">(agricultural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t>
  </si>
  <si>
    <t xml:space="preserve">(a) 110 by 2030, 120 by 2040, 130 by 2050 for Member States listed in Annex V, (b) 105 by 2030, 110 by 2040, 115 by 2050 for Member States listed in Annex IV </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</si>
  <si>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</si>
  <si>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</si>
  <si>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 xml:space="preserve">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t>
  </si>
  <si>
    <t>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t>
  </si>
  <si>
    <t>#orange</t>
  </si>
  <si>
    <t>#green</t>
  </si>
  <si>
    <t>#red</t>
  </si>
  <si>
    <t>#grey</t>
  </si>
  <si>
    <t>The indicator measures the amount of food waste for all stages of the supply chain reported by the MS. Note that currently there is only one data point available, for 2020, therefore no trend can be determined. The MS should report on food waste every four years. (CROSS-CHECK IS NEEDED with PF11 and PF12 fiches)</t>
  </si>
  <si>
    <t>OK
F2F Monitoring System - from Food System Fiche (Annex II)
similar target with Biodiv strategy and Zero Pollution</t>
  </si>
  <si>
    <t>OK
F2F Monitoring System - from Food System Fiche (Annex II)
same target with Biodiversity. The conclusion is the same (checked with the Biodiv fiche)</t>
  </si>
  <si>
    <t>timeline</t>
  </si>
  <si>
    <t>dataset_origin</t>
  </si>
  <si>
    <t>dataset_link</t>
  </si>
  <si>
    <t>key_policy_document</t>
  </si>
  <si>
    <t>target_content</t>
  </si>
  <si>
    <t>target_colour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</si>
</sst>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family val="2"/>
      <scheme val="minor"/>
    </font>
    <font>
      <sz val="11"/>
      <color theme="1"/>
      <name val="EC Square Sans Pro"/>
      <family val="2"/>
    </font>
    <font>
      <b/>
      <sz val="11"/>
      <color theme="1"/>
      <name val="EC Square Sans Pro"/>
      <family val="2"/>
    </font>
    <font>
      <i/>
      <sz val="11"/>
      <color theme="1"/>
      <name val="EC Square Sans Pro"/>
      <family val="2"/>
    </font>
    <font>
      <sz val="12"/>
      <color theme="1"/>
      <name val="EC Square Sans Pro"/>
      <family val="2"/>
    </font>
    <font>
      <u/>
      <sz val="11"/>
      <color theme="10"/>
      <name val="Calibri"/>
      <family val="2"/>
      <scheme val="minor"/>
    </font>
    <font>
      <sz val="10"/>
      <color theme="1"/>
      <name val="EC Square Sans Pro"/>
      <family val="2"/>
    </font>
    <font>
      <sz val="10"/>
      <color theme="4" tint="-0.249977111117893"/>
      <name val="EC Square Sans Pro"/>
      <family val="2"/>
    </font>
    <font>
      <sz val="10"/>
      <name val="EC Square Sans Pro"/>
      <family val="2"/>
    </font>
    <font>
      <b/>
      <sz val="11"/>
      <color theme="1"/>
      <name val="Calibri"/>
      <family val="2"/>
      <scheme val="minor"/>
    </font>
    <font>
      <b/>
      <sz val="14"/>
      <color theme="1"/>
      <name val="EC Square Sans Pro"/>
      <family val="2"/>
    </font>
    <font>
      <sz val="14"/>
      <color theme="1"/>
      <name val="EC Square Sans Pro"/>
      <family val="2"/>
    </font>
    <font>
      <sz val="8"/>
      <color theme="1"/>
      <name val="EC Square Sans Pro"/>
      <family val="2"/>
    </font>
    <font>
      <sz val="10"/>
      <color theme="8"/>
      <name val="EC Square Sans Pro"/>
      <family val="2"/>
    </font>
    <font>
      <sz val="10"/>
      <color rgb="FF000000"/>
      <name val="EC Square Sans Pro"/>
      <family val="2"/>
    </font>
    <font>
      <sz val="10"/>
      <color rgb="FFC00000"/>
      <name val="EC Square Sans Pro"/>
      <family val="2"/>
    </font>
    <font>
      <strike/>
      <sz val="10"/>
      <name val="EC Square Sans Pro"/>
      <family val="2"/>
    </font>
    <font>
      <sz val="10"/>
      <color rgb="FFFF0000"/>
      <name val="EC Square Sans Pro"/>
      <family val="2"/>
    </font>
    <font>
      <sz val="10"/>
      <color rgb="FF70AD47"/>
      <name val="EC Square Sans Pro"/>
      <family val="2"/>
    </font>
    <font>
      <sz val="10"/>
      <color theme="9"/>
      <name val="EC Square Sans Pro"/>
      <family val="2"/>
    </font>
    <font>
      <sz val="11"/>
      <color theme="1"/>
      <name val="Calibri"/>
      <family val="2"/>
      <scheme val="minor"/>
    </font>
    <font>
      <b/>
      <sz val="14"/>
      <color rgb="FFFFFFFF"/>
      <name val="EC Square Sans Pro"/>
      <family val="2"/>
    </font>
    <font>
      <sz val="14"/>
      <color rgb="FFFFFFFF"/>
      <name val="EC Square Sans Pro"/>
      <family val="2"/>
    </font>
    <font>
      <sz val="14"/>
      <color rgb="FF000000"/>
      <name val="EC Square Sans Pro"/>
      <family val="2"/>
    </font>
    <font>
      <i/>
      <sz val="14"/>
      <color rgb="FF000000"/>
      <name val="EC Square Sans Pro"/>
      <family val="2"/>
    </font>
    <font>
      <u/>
      <sz val="11"/>
      <color theme="10"/>
      <name val="EC Square Sans Pro"/>
      <family val="2"/>
    </font>
    <font>
      <sz val="11"/>
      <color rgb="FF444444"/>
      <name val="EC Square Sans Pro"/>
      <family val="2"/>
    </font>
    <font>
      <b/>
      <sz val="14"/>
      <color theme="0"/>
      <name val="EC Square Sans Pro"/>
      <family val="2"/>
    </font>
    <font>
      <sz val="10"/>
      <color theme="10"/>
      <name val="EC Square Sans Pro"/>
      <family val="2"/>
    </font>
    <font>
      <b/>
      <sz val="10"/>
      <name val="EC Square Sans Pro"/>
      <family val="2"/>
    </font>
    <font>
      <b/>
      <sz val="14"/>
      <color rgb="FFC00000"/>
      <name val="EC Square Sans Pro"/>
      <family val="2"/>
    </font>
    <font>
      <strike/>
      <sz val="10"/>
      <color rgb="FFC00000"/>
      <name val="EC Square Sans Pro"/>
      <family val="2"/>
    </font>
    <font>
      <sz val="11"/>
      <color rgb="FF444444"/>
      <name val="Calibri"/>
      <family val="2"/>
      <charset val="1"/>
    </font>
    <font>
      <sz val="10"/>
      <color theme="1"/>
      <name val="EC Square Sans Pro"/>
      <family val="2"/>
      <charset val="1"/>
    </font>
    <font>
      <sz val="10"/>
      <color rgb="FF000000"/>
      <name val="EC Square Sans Pro"/>
      <family val="2"/>
      <charset val="1"/>
    </font>
    <font>
      <sz val="11"/>
      <color theme="1"/>
      <name val="EC Square Sans Pro"/>
      <family val="2"/>
      <charset val="1"/>
    </font>
    <font>
      <sz val="12"/>
      <color theme="1"/>
      <name val="EC Square Sans Pro"/>
      <family val="2"/>
    </font>
    <font>
      <sz val="11"/>
      <color theme="0" tint="-0.249977111117893"/>
      <name val="Calibri"/>
      <family val="2"/>
      <scheme val="minor"/>
    </font>
    <font>
      <b/>
      <sz val="12"/>
      <color theme="0"/>
      <name val="EC Square Sans Pro"/>
      <family val="2"/>
    </font>
    <font>
      <strike/>
      <sz val="10"/>
      <color rgb="FF000000"/>
      <name val="EC Square Sans Pro"/>
      <family val="2"/>
    </font>
    <font>
      <b/>
      <sz val="10"/>
      <color rgb="FFC00000"/>
      <name val="EC Square Sans Pro"/>
      <family val="2"/>
    </font>
    <font>
      <b/>
      <u val="double"/>
      <sz val="10"/>
      <color rgb="FFC00000"/>
      <name val="EC Square Sans Pro"/>
      <family val="2"/>
    </font>
    <font>
      <b/>
      <u val="double"/>
      <sz val="10"/>
      <color rgb="FFFF0000"/>
      <name val="EC Square Sans Pro"/>
      <family val="2"/>
    </font>
    <font>
      <sz val="9"/>
      <color theme="1"/>
      <name val="EC Square Sans Pro"/>
      <family val="2"/>
      <charset val="1"/>
    </font>
    <font>
      <sz val="11"/>
      <color rgb="FF1F497D"/>
      <name val="Calibri"/>
      <family val="2"/>
    </font>
    <font>
      <sz val="10"/>
      <color rgb="FFDE435D"/>
      <name val="EC Square Sans Pro"/>
      <family val="2"/>
    </font>
    <font>
      <sz val="9"/>
      <color theme="1"/>
      <name val="Calibri"/>
      <family val="2"/>
      <charset val="1"/>
    </font>
    <font>
      <sz val="11"/>
      <color rgb="FF000000"/>
      <name val="Calibri"/>
      <family val="2"/>
    </font>
    <font>
      <b/>
      <u/>
      <sz val="10"/>
      <color rgb="FFC00000"/>
      <name val="EC Square Sans Pro"/>
      <family val="2"/>
    </font>
    <font>
      <b/>
      <sz val="10"/>
      <color rgb="FFFF0000"/>
      <name val="EC Square Sans Pro"/>
      <family val="2"/>
    </font>
    <font>
      <sz val="10"/>
      <color rgb="FFFF33CC"/>
      <name val="EC Square Sans Pro"/>
      <family val="2"/>
    </font>
    <font>
      <sz val="11"/>
      <color rgb="FF444444"/>
      <name val="Aptos Narrow"/>
      <charset val="1"/>
    </font>
    <font>
      <sz val="8"/>
      <name val="Calibri"/>
      <family val="2"/>
      <scheme val="minor"/>
    </font>
  </fonts>
  <fills count="24">
    <fill>
      <patternFill patternType="none"/>
    </fill>
    <fill>
      <patternFill patternType="gray125"/>
    </fill>
    <fill>
      <patternFill patternType="solid">
        <fgColor rgb="FFC8A5D6"/>
        <bgColor indexed="64"/>
      </patternFill>
    </fill>
    <fill>
      <patternFill patternType="solid">
        <fgColor rgb="FF808080"/>
        <bgColor indexed="64"/>
      </patternFill>
    </fill>
    <fill>
      <patternFill patternType="solid">
        <fgColor rgb="FFD96666"/>
        <bgColor indexed="64"/>
      </patternFill>
    </fill>
    <fill>
      <patternFill patternType="solid">
        <fgColor rgb="FF9BC2E6"/>
        <bgColor indexed="64"/>
      </patternFill>
    </fill>
    <fill>
      <patternFill patternType="solid">
        <fgColor rgb="FFFFC000"/>
        <bgColor indexed="64"/>
      </patternFill>
    </fill>
    <fill>
      <patternFill patternType="solid">
        <fgColor rgb="FFA9D08E"/>
        <bgColor indexed="64"/>
      </patternFill>
    </fill>
    <fill>
      <patternFill patternType="solid">
        <fgColor theme="8"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FF"/>
        <bgColor rgb="FF000000"/>
      </patternFill>
    </fill>
    <fill>
      <patternFill patternType="solid">
        <fgColor theme="4" tint="0.79998168889431442"/>
        <bgColor theme="4" tint="0.79998168889431442"/>
      </patternFill>
    </fill>
    <fill>
      <patternFill patternType="solid">
        <fgColor rgb="FFFFECAF"/>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2"/>
        <bgColor indexed="64"/>
      </patternFill>
    </fill>
  </fills>
  <borders count="38">
    <border>
      <left/>
      <right/>
      <top/>
      <bottom/>
      <diagonal/>
    </border>
    <border>
      <left/>
      <right/>
      <top/>
      <bottom style="thick">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thin">
        <color indexed="64"/>
      </top>
      <bottom style="dashed">
        <color indexed="64"/>
      </bottom>
      <diagonal/>
    </border>
    <border>
      <left/>
      <right/>
      <top style="dashed">
        <color indexed="64"/>
      </top>
      <bottom style="dashed">
        <color indexed="64"/>
      </bottom>
      <diagonal/>
    </border>
    <border>
      <left/>
      <right/>
      <top style="thin">
        <color indexed="64"/>
      </top>
      <bottom style="dotted">
        <color indexed="64"/>
      </bottom>
      <diagonal/>
    </border>
    <border>
      <left/>
      <right/>
      <top style="dashed">
        <color indexed="64"/>
      </top>
      <bottom style="medium">
        <color indexed="64"/>
      </bottom>
      <diagonal/>
    </border>
    <border>
      <left/>
      <right/>
      <top style="dashed">
        <color indexed="64"/>
      </top>
      <bottom style="thin">
        <color indexed="64"/>
      </bottom>
      <diagonal/>
    </border>
    <border>
      <left/>
      <right/>
      <top/>
      <bottom style="dotted">
        <color indexed="64"/>
      </bottom>
      <diagonal/>
    </border>
    <border>
      <left/>
      <right/>
      <top style="dashed">
        <color indexed="64"/>
      </top>
      <bottom style="dotted">
        <color indexed="64"/>
      </bottom>
      <diagonal/>
    </border>
    <border>
      <left/>
      <right/>
      <top style="medium">
        <color indexed="64"/>
      </top>
      <bottom style="dotted">
        <color indexed="64"/>
      </bottom>
      <diagonal/>
    </border>
    <border>
      <left/>
      <right/>
      <top/>
      <bottom style="dashed">
        <color indexed="64"/>
      </bottom>
      <diagonal/>
    </border>
    <border>
      <left/>
      <right/>
      <top style="dotted">
        <color indexed="64"/>
      </top>
      <bottom style="thin">
        <color indexed="64"/>
      </bottom>
      <diagonal/>
    </border>
    <border>
      <left/>
      <right/>
      <top style="dotted">
        <color indexed="64"/>
      </top>
      <bottom style="dotted">
        <color indexed="64"/>
      </bottom>
      <diagonal/>
    </border>
    <border>
      <left/>
      <right/>
      <top style="dotted">
        <color indexed="64"/>
      </top>
      <bottom/>
      <diagonal/>
    </border>
    <border>
      <left/>
      <right/>
      <top style="dotted">
        <color indexed="64"/>
      </top>
      <bottom style="medium">
        <color indexed="64"/>
      </bottom>
      <diagonal/>
    </border>
    <border>
      <left/>
      <right/>
      <top/>
      <bottom style="thick">
        <color rgb="FF000000"/>
      </bottom>
      <diagonal/>
    </border>
    <border>
      <left/>
      <right/>
      <top style="thin">
        <color theme="4" tint="0.39997558519241921"/>
      </top>
      <bottom/>
      <diagonal/>
    </border>
    <border>
      <left/>
      <right/>
      <top style="dashed">
        <color indexed="64"/>
      </top>
      <bottom style="thick">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ck">
        <color rgb="FF000000"/>
      </top>
      <bottom style="dotted">
        <color indexed="64"/>
      </bottom>
      <diagonal/>
    </border>
    <border>
      <left/>
      <right/>
      <top style="thick">
        <color indexed="64"/>
      </top>
      <bottom style="dotted">
        <color indexed="64"/>
      </bottom>
      <diagonal/>
    </border>
    <border>
      <left/>
      <right/>
      <top style="thin">
        <color indexed="64"/>
      </top>
      <bottom style="medium">
        <color indexed="64"/>
      </bottom>
      <diagonal/>
    </border>
    <border>
      <left/>
      <right/>
      <top style="dotted">
        <color indexed="64"/>
      </top>
      <bottom style="thick">
        <color indexed="64"/>
      </bottom>
      <diagonal/>
    </border>
    <border>
      <left/>
      <right/>
      <top style="dashed">
        <color indexed="64"/>
      </top>
      <bottom style="thin">
        <color rgb="FF000000"/>
      </bottom>
      <diagonal/>
    </border>
    <border>
      <left/>
      <right/>
      <top/>
      <bottom style="thin">
        <color rgb="FF000000"/>
      </bottom>
      <diagonal/>
    </border>
    <border>
      <left/>
      <right/>
      <top/>
      <bottom style="dashed">
        <color rgb="FF000000"/>
      </bottom>
      <diagonal/>
    </border>
    <border>
      <left/>
      <right/>
      <top/>
      <bottom style="medium">
        <color rgb="FF000000"/>
      </bottom>
      <diagonal/>
    </border>
    <border>
      <left/>
      <right/>
      <top style="medium">
        <color indexed="64"/>
      </top>
      <bottom/>
      <diagonal/>
    </border>
    <border>
      <left/>
      <right/>
      <top/>
      <bottom style="thin">
        <color theme="4" tint="0.39997558519241921"/>
      </bottom>
      <diagonal/>
    </border>
    <border>
      <left/>
      <right/>
      <top style="dashed">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5" fillId="0" borderId="0" applyNumberFormat="0" applyFill="0" applyBorder="0" applyAlignment="0" applyProtection="0"/>
    <xf numFmtId="9" fontId="20" fillId="0" borderId="0" applyFont="0" applyFill="0" applyBorder="0" applyAlignment="0" applyProtection="0"/>
  </cellStyleXfs>
  <cellXfs count="533">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wrapText="1"/>
    </xf>
    <xf numFmtId="0" fontId="2" fillId="0" borderId="1" xfId="0" applyFont="1" applyBorder="1" applyAlignment="1">
      <alignment wrapText="1"/>
    </xf>
    <xf numFmtId="0" fontId="5" fillId="0" borderId="0" xfId="1" applyAlignment="1">
      <alignment horizontal="left"/>
    </xf>
    <xf numFmtId="0" fontId="6" fillId="0" borderId="0" xfId="0" applyFont="1" applyAlignment="1">
      <alignment vertical="center" wrapText="1"/>
    </xf>
    <xf numFmtId="0" fontId="4" fillId="0" borderId="5" xfId="0" applyFont="1" applyBorder="1" applyAlignment="1">
      <alignmen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4" fillId="0" borderId="6" xfId="0" applyFont="1" applyBorder="1" applyAlignment="1">
      <alignment vertical="center" wrapText="1"/>
    </xf>
    <xf numFmtId="0" fontId="9" fillId="0" borderId="0" xfId="0" applyFont="1"/>
    <xf numFmtId="0" fontId="11" fillId="0" borderId="0" xfId="0" applyFont="1" applyAlignment="1">
      <alignment horizontal="center" vertical="center" wrapText="1"/>
    </xf>
    <xf numFmtId="0" fontId="8" fillId="0" borderId="0" xfId="1" applyFont="1" applyFill="1" applyBorder="1" applyAlignment="1">
      <alignment horizontal="center" vertical="center" wrapText="1"/>
    </xf>
    <xf numFmtId="0" fontId="4" fillId="10" borderId="0" xfId="0" applyFont="1" applyFill="1" applyAlignment="1">
      <alignment vertical="center" wrapText="1"/>
    </xf>
    <xf numFmtId="0" fontId="6" fillId="10" borderId="0" xfId="0" applyFont="1" applyFill="1" applyAlignment="1">
      <alignment vertical="center" wrapText="1"/>
    </xf>
    <xf numFmtId="0" fontId="8" fillId="10" borderId="15" xfId="1" applyFont="1" applyFill="1" applyBorder="1" applyAlignment="1">
      <alignment vertical="center" wrapText="1"/>
    </xf>
    <xf numFmtId="0" fontId="8" fillId="10" borderId="3" xfId="1" applyFont="1" applyFill="1" applyBorder="1" applyAlignment="1">
      <alignment vertical="center" wrapText="1"/>
    </xf>
    <xf numFmtId="0" fontId="8" fillId="10" borderId="12" xfId="1" applyFont="1" applyFill="1" applyBorder="1" applyAlignment="1">
      <alignment vertical="center" wrapText="1"/>
    </xf>
    <xf numFmtId="0" fontId="8" fillId="10" borderId="17" xfId="1" applyFont="1" applyFill="1" applyBorder="1" applyAlignment="1">
      <alignment vertical="center" wrapText="1"/>
    </xf>
    <xf numFmtId="0" fontId="8" fillId="10" borderId="8" xfId="1" applyFont="1" applyFill="1" applyBorder="1" applyAlignment="1">
      <alignment vertical="center" wrapText="1"/>
    </xf>
    <xf numFmtId="0" fontId="8" fillId="10" borderId="13" xfId="1" applyFont="1" applyFill="1" applyBorder="1" applyAlignment="1">
      <alignment vertical="center" wrapText="1"/>
    </xf>
    <xf numFmtId="0" fontId="8" fillId="10" borderId="11" xfId="1" applyFont="1" applyFill="1" applyBorder="1" applyAlignment="1">
      <alignment vertical="center" wrapText="1"/>
    </xf>
    <xf numFmtId="0" fontId="8" fillId="10" borderId="4" xfId="1" applyFont="1" applyFill="1" applyBorder="1" applyAlignment="1">
      <alignment vertical="center" wrapText="1"/>
    </xf>
    <xf numFmtId="0" fontId="6" fillId="10" borderId="6" xfId="0" applyFont="1" applyFill="1" applyBorder="1" applyAlignment="1">
      <alignment vertical="center" wrapText="1"/>
    </xf>
    <xf numFmtId="0" fontId="8" fillId="10" borderId="6" xfId="1" applyFont="1" applyFill="1" applyBorder="1" applyAlignment="1">
      <alignment vertical="center" wrapText="1"/>
    </xf>
    <xf numFmtId="0" fontId="8" fillId="10" borderId="0" xfId="1" applyFont="1" applyFill="1" applyBorder="1" applyAlignment="1">
      <alignment vertical="center" wrapText="1"/>
    </xf>
    <xf numFmtId="0" fontId="8" fillId="10" borderId="4" xfId="0" applyFont="1" applyFill="1" applyBorder="1" applyAlignment="1">
      <alignment vertical="center" wrapText="1"/>
    </xf>
    <xf numFmtId="0" fontId="8" fillId="10" borderId="9" xfId="1" applyFont="1" applyFill="1" applyBorder="1" applyAlignment="1">
      <alignment vertical="center" wrapText="1"/>
    </xf>
    <xf numFmtId="0" fontId="8" fillId="10" borderId="16" xfId="1" applyFont="1" applyFill="1" applyBorder="1" applyAlignment="1">
      <alignment vertical="center" wrapText="1"/>
    </xf>
    <xf numFmtId="0" fontId="8" fillId="10" borderId="14" xfId="1" applyFont="1" applyFill="1" applyBorder="1" applyAlignment="1">
      <alignment vertical="center" wrapText="1"/>
    </xf>
    <xf numFmtId="0" fontId="8" fillId="10" borderId="19" xfId="1" applyFont="1" applyFill="1" applyBorder="1" applyAlignment="1">
      <alignment vertical="center" wrapText="1"/>
    </xf>
    <xf numFmtId="0" fontId="8" fillId="10" borderId="0" xfId="0" applyFont="1" applyFill="1" applyAlignment="1">
      <alignment vertical="center" wrapText="1"/>
    </xf>
    <xf numFmtId="0" fontId="8" fillId="12" borderId="0" xfId="0" applyFont="1" applyFill="1" applyAlignment="1">
      <alignment vertical="center" wrapText="1"/>
    </xf>
    <xf numFmtId="0" fontId="14" fillId="10" borderId="17" xfId="1" applyFont="1" applyFill="1" applyBorder="1" applyAlignment="1">
      <alignment vertical="center" wrapText="1"/>
    </xf>
    <xf numFmtId="9" fontId="8" fillId="10" borderId="17" xfId="1" applyNumberFormat="1" applyFont="1" applyFill="1" applyBorder="1" applyAlignment="1">
      <alignment vertical="center" wrapText="1"/>
    </xf>
    <xf numFmtId="0" fontId="14" fillId="10" borderId="0" xfId="0" applyFont="1" applyFill="1" applyAlignment="1">
      <alignment horizontal="left" vertical="center" wrapText="1"/>
    </xf>
    <xf numFmtId="0" fontId="0" fillId="0" borderId="0" xfId="0" pivotButton="1"/>
    <xf numFmtId="0" fontId="0" fillId="0" borderId="0" xfId="0" applyAlignment="1">
      <alignment horizontal="left"/>
    </xf>
    <xf numFmtId="9" fontId="0" fillId="0" borderId="0" xfId="2" applyFont="1"/>
    <xf numFmtId="0" fontId="8" fillId="10" borderId="17" xfId="1" quotePrefix="1" applyFont="1" applyFill="1" applyBorder="1" applyAlignment="1">
      <alignment vertical="center" wrapText="1"/>
    </xf>
    <xf numFmtId="0" fontId="9" fillId="14" borderId="21" xfId="0" applyFont="1" applyFill="1" applyBorder="1" applyAlignment="1">
      <alignment horizontal="left"/>
    </xf>
    <xf numFmtId="0" fontId="8" fillId="10" borderId="17" xfId="1" applyFont="1" applyFill="1" applyBorder="1" applyAlignment="1">
      <alignment horizontal="left" vertical="center" wrapText="1"/>
    </xf>
    <xf numFmtId="0" fontId="9" fillId="14" borderId="21" xfId="0" applyFont="1" applyFill="1" applyBorder="1"/>
    <xf numFmtId="0" fontId="22" fillId="5" borderId="20" xfId="0" applyFont="1" applyFill="1" applyBorder="1" applyAlignment="1">
      <alignment horizontal="center" vertical="center" wrapText="1"/>
    </xf>
    <xf numFmtId="0" fontId="23" fillId="9" borderId="20" xfId="0" applyFont="1" applyFill="1" applyBorder="1" applyAlignment="1">
      <alignment horizontal="center" vertical="center" wrapText="1"/>
    </xf>
    <xf numFmtId="0" fontId="24" fillId="9" borderId="20" xfId="0" applyFont="1" applyFill="1" applyBorder="1" applyAlignment="1">
      <alignment horizontal="left" vertical="center" wrapText="1"/>
    </xf>
    <xf numFmtId="0" fontId="21" fillId="7" borderId="20" xfId="0" applyFont="1" applyFill="1" applyBorder="1" applyAlignment="1">
      <alignment horizontal="center" vertical="center" wrapText="1"/>
    </xf>
    <xf numFmtId="0" fontId="21" fillId="8" borderId="20" xfId="0" applyFont="1" applyFill="1" applyBorder="1" applyAlignment="1">
      <alignment horizontal="center" vertical="center" wrapText="1"/>
    </xf>
    <xf numFmtId="0" fontId="21" fillId="2" borderId="20" xfId="0" applyFont="1" applyFill="1" applyBorder="1" applyAlignment="1">
      <alignment horizontal="center" vertical="center" wrapText="1"/>
    </xf>
    <xf numFmtId="10" fontId="8" fillId="10" borderId="17" xfId="1" applyNumberFormat="1" applyFont="1" applyFill="1" applyBorder="1" applyAlignment="1">
      <alignment vertical="center" wrapText="1"/>
    </xf>
    <xf numFmtId="0" fontId="14" fillId="13" borderId="0" xfId="0" applyFont="1" applyFill="1" applyAlignment="1">
      <alignment vertical="center" wrapText="1"/>
    </xf>
    <xf numFmtId="0" fontId="8" fillId="10" borderId="17" xfId="0" applyFont="1" applyFill="1" applyBorder="1" applyAlignment="1">
      <alignment vertical="center" wrapText="1"/>
    </xf>
    <xf numFmtId="0" fontId="8" fillId="10" borderId="6" xfId="0" applyFont="1" applyFill="1" applyBorder="1" applyAlignment="1">
      <alignment vertical="center" wrapText="1"/>
    </xf>
    <xf numFmtId="0" fontId="8" fillId="10" borderId="15" xfId="0" applyFont="1" applyFill="1" applyBorder="1" applyAlignment="1">
      <alignment vertical="center" wrapText="1"/>
    </xf>
    <xf numFmtId="0" fontId="12" fillId="10" borderId="17" xfId="0" applyFont="1" applyFill="1" applyBorder="1" applyAlignment="1">
      <alignment vertical="center" wrapText="1"/>
    </xf>
    <xf numFmtId="0" fontId="8" fillId="10" borderId="12" xfId="0" applyFont="1" applyFill="1" applyBorder="1" applyAlignment="1">
      <alignment vertical="center" wrapText="1"/>
    </xf>
    <xf numFmtId="0" fontId="8" fillId="0" borderId="0" xfId="1" applyFont="1" applyFill="1" applyBorder="1" applyAlignment="1">
      <alignment vertical="center" wrapText="1"/>
    </xf>
    <xf numFmtId="0" fontId="8" fillId="13" borderId="17" xfId="0" applyFont="1" applyFill="1" applyBorder="1" applyAlignment="1">
      <alignment horizontal="left" vertical="center" wrapText="1"/>
    </xf>
    <xf numFmtId="0" fontId="18" fillId="13" borderId="17" xfId="0" applyFont="1" applyFill="1" applyBorder="1" applyAlignment="1">
      <alignment horizontal="left" vertical="center" wrapText="1"/>
    </xf>
    <xf numFmtId="0" fontId="19" fillId="13" borderId="17" xfId="0" applyFont="1" applyFill="1" applyBorder="1" applyAlignment="1">
      <alignment horizontal="left" vertical="center" wrapText="1"/>
    </xf>
    <xf numFmtId="0" fontId="14" fillId="13" borderId="17" xfId="0" applyFont="1" applyFill="1" applyBorder="1" applyAlignment="1">
      <alignment horizontal="left" vertical="center" wrapText="1"/>
    </xf>
    <xf numFmtId="0" fontId="6" fillId="10"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8" fillId="10" borderId="1" xfId="1" applyFont="1" applyFill="1" applyBorder="1" applyAlignment="1">
      <alignment vertical="center" wrapText="1"/>
    </xf>
    <xf numFmtId="0" fontId="12" fillId="0" borderId="0" xfId="0" applyFont="1" applyAlignment="1">
      <alignment horizontal="center" vertical="center" wrapText="1"/>
    </xf>
    <xf numFmtId="0" fontId="8" fillId="10" borderId="10" xfId="1" applyFont="1" applyFill="1" applyBorder="1" applyAlignment="1">
      <alignment vertical="center" wrapText="1"/>
    </xf>
    <xf numFmtId="0" fontId="6" fillId="10" borderId="23" xfId="0" applyFont="1" applyFill="1" applyBorder="1" applyAlignment="1">
      <alignment vertical="center" wrapText="1"/>
    </xf>
    <xf numFmtId="0" fontId="8" fillId="10" borderId="23" xfId="1" applyFont="1" applyFill="1" applyBorder="1" applyAlignment="1">
      <alignment vertical="center" wrapText="1"/>
    </xf>
    <xf numFmtId="0" fontId="8" fillId="10" borderId="24" xfId="1" applyFont="1" applyFill="1" applyBorder="1" applyAlignment="1">
      <alignment vertical="center" wrapText="1"/>
    </xf>
    <xf numFmtId="9" fontId="8" fillId="10" borderId="9" xfId="1" applyNumberFormat="1" applyFont="1" applyFill="1" applyBorder="1" applyAlignment="1">
      <alignment vertical="center" wrapText="1"/>
    </xf>
    <xf numFmtId="0" fontId="14" fillId="10" borderId="17" xfId="1" applyFont="1" applyFill="1" applyBorder="1" applyAlignment="1">
      <alignment horizontal="left" vertical="center" wrapText="1"/>
    </xf>
    <xf numFmtId="9" fontId="8" fillId="10" borderId="17" xfId="1" applyNumberFormat="1" applyFont="1" applyFill="1" applyBorder="1" applyAlignment="1">
      <alignment horizontal="left" vertical="center" wrapText="1"/>
    </xf>
    <xf numFmtId="0" fontId="14" fillId="10" borderId="16" xfId="1" applyFont="1" applyFill="1" applyBorder="1" applyAlignment="1">
      <alignment vertical="center" wrapText="1"/>
    </xf>
    <xf numFmtId="0" fontId="8" fillId="10" borderId="25" xfId="0" applyFont="1" applyFill="1" applyBorder="1" applyAlignment="1">
      <alignment vertical="center" wrapText="1"/>
    </xf>
    <xf numFmtId="0" fontId="8" fillId="10" borderId="24" xfId="0" applyFont="1" applyFill="1" applyBorder="1" applyAlignment="1">
      <alignment vertical="center" wrapText="1"/>
    </xf>
    <xf numFmtId="0" fontId="8" fillId="10" borderId="9" xfId="0" applyFont="1" applyFill="1" applyBorder="1" applyAlignment="1">
      <alignment vertical="center" wrapText="1"/>
    </xf>
    <xf numFmtId="0" fontId="8" fillId="10" borderId="3" xfId="0" applyFont="1" applyFill="1" applyBorder="1" applyAlignment="1">
      <alignment vertical="center" wrapText="1"/>
    </xf>
    <xf numFmtId="0" fontId="8" fillId="10" borderId="23" xfId="0" applyFont="1" applyFill="1" applyBorder="1" applyAlignment="1">
      <alignment vertical="center" wrapText="1"/>
    </xf>
    <xf numFmtId="0" fontId="8" fillId="10" borderId="13" xfId="0" applyFont="1" applyFill="1" applyBorder="1" applyAlignment="1">
      <alignment vertical="center" wrapText="1"/>
    </xf>
    <xf numFmtId="0" fontId="8" fillId="10" borderId="16" xfId="0" applyFont="1" applyFill="1" applyBorder="1" applyAlignment="1">
      <alignment vertical="center" wrapText="1"/>
    </xf>
    <xf numFmtId="0" fontId="8" fillId="10" borderId="1" xfId="0" applyFont="1" applyFill="1" applyBorder="1" applyAlignment="1">
      <alignment vertical="center" wrapText="1"/>
    </xf>
    <xf numFmtId="0" fontId="27" fillId="3" borderId="20" xfId="0" applyFont="1" applyFill="1" applyBorder="1" applyAlignment="1">
      <alignment horizontal="center" vertical="center" wrapText="1"/>
    </xf>
    <xf numFmtId="0" fontId="8" fillId="10" borderId="2" xfId="1" applyFont="1" applyFill="1" applyBorder="1" applyAlignment="1">
      <alignment vertical="center" wrapText="1"/>
    </xf>
    <xf numFmtId="0" fontId="27" fillId="6" borderId="20" xfId="0" applyFont="1" applyFill="1" applyBorder="1" applyAlignment="1">
      <alignment horizontal="center" vertical="center" wrapText="1"/>
    </xf>
    <xf numFmtId="0" fontId="8" fillId="10" borderId="26" xfId="0" applyFont="1" applyFill="1" applyBorder="1" applyAlignment="1">
      <alignment vertical="center" wrapText="1"/>
    </xf>
    <xf numFmtId="0" fontId="8" fillId="10" borderId="26" xfId="1" applyFont="1" applyFill="1" applyBorder="1" applyAlignment="1">
      <alignment vertical="center" wrapText="1"/>
    </xf>
    <xf numFmtId="0" fontId="8" fillId="10" borderId="14" xfId="0" applyFont="1" applyFill="1" applyBorder="1" applyAlignment="1">
      <alignment vertical="center" wrapText="1"/>
    </xf>
    <xf numFmtId="0" fontId="19" fillId="10" borderId="9" xfId="1" applyFont="1" applyFill="1" applyBorder="1" applyAlignment="1">
      <alignment vertical="center" wrapText="1"/>
    </xf>
    <xf numFmtId="0" fontId="8" fillId="10" borderId="26" xfId="1" applyFont="1" applyFill="1" applyBorder="1" applyAlignment="1">
      <alignment horizontal="left" vertical="center" wrapText="1"/>
    </xf>
    <xf numFmtId="0" fontId="8" fillId="10" borderId="16" xfId="1" applyFont="1" applyFill="1" applyBorder="1" applyAlignment="1">
      <alignment horizontal="left" vertical="center" wrapText="1"/>
    </xf>
    <xf numFmtId="0" fontId="8" fillId="13" borderId="16" xfId="0" applyFont="1" applyFill="1" applyBorder="1" applyAlignment="1">
      <alignment horizontal="left" vertical="center" wrapText="1"/>
    </xf>
    <xf numFmtId="0" fontId="8" fillId="13" borderId="17" xfId="0" applyFont="1" applyFill="1" applyBorder="1" applyAlignment="1">
      <alignment vertical="center" wrapText="1"/>
    </xf>
    <xf numFmtId="0" fontId="27" fillId="4" borderId="20" xfId="0" applyFont="1" applyFill="1" applyBorder="1" applyAlignment="1">
      <alignment horizontal="center" vertical="center" wrapText="1"/>
    </xf>
    <xf numFmtId="0" fontId="29" fillId="10" borderId="0" xfId="0" applyFont="1" applyFill="1" applyAlignment="1">
      <alignment vertical="center" wrapText="1"/>
    </xf>
    <xf numFmtId="0" fontId="29" fillId="10" borderId="1" xfId="0" applyFont="1" applyFill="1" applyBorder="1" applyAlignment="1">
      <alignment vertical="center" wrapText="1"/>
    </xf>
    <xf numFmtId="0" fontId="29" fillId="12" borderId="0" xfId="0" applyFont="1" applyFill="1" applyAlignment="1">
      <alignment vertical="center" wrapText="1"/>
    </xf>
    <xf numFmtId="0" fontId="6" fillId="12" borderId="0" xfId="0" applyFont="1" applyFill="1" applyAlignment="1">
      <alignment vertical="center" wrapText="1"/>
    </xf>
    <xf numFmtId="0" fontId="8" fillId="12" borderId="26" xfId="0" applyFont="1" applyFill="1" applyBorder="1" applyAlignment="1">
      <alignment vertical="center" wrapText="1"/>
    </xf>
    <xf numFmtId="0" fontId="8" fillId="12" borderId="26" xfId="1" applyFont="1" applyFill="1" applyBorder="1" applyAlignment="1">
      <alignment vertical="center" wrapText="1"/>
    </xf>
    <xf numFmtId="0" fontId="8" fillId="12" borderId="17" xfId="0" applyFont="1" applyFill="1" applyBorder="1" applyAlignment="1">
      <alignment vertical="center" wrapText="1"/>
    </xf>
    <xf numFmtId="0" fontId="8" fillId="12" borderId="17" xfId="1" applyFont="1" applyFill="1" applyBorder="1" applyAlignment="1">
      <alignment vertical="center" wrapText="1"/>
    </xf>
    <xf numFmtId="0" fontId="14" fillId="12" borderId="17" xfId="1" applyFont="1" applyFill="1" applyBorder="1" applyAlignment="1">
      <alignment vertical="center" wrapText="1"/>
    </xf>
    <xf numFmtId="0" fontId="8" fillId="12" borderId="3" xfId="0" applyFont="1" applyFill="1" applyBorder="1" applyAlignment="1">
      <alignment vertical="center" wrapText="1"/>
    </xf>
    <xf numFmtId="0" fontId="8" fillId="12" borderId="3" xfId="1" applyFont="1" applyFill="1" applyBorder="1" applyAlignment="1">
      <alignment vertical="center" wrapText="1"/>
    </xf>
    <xf numFmtId="0" fontId="14" fillId="16" borderId="0" xfId="0" applyFont="1" applyFill="1" applyAlignment="1">
      <alignment vertical="center" wrapText="1"/>
    </xf>
    <xf numFmtId="0" fontId="8" fillId="12" borderId="9" xfId="0" applyFont="1" applyFill="1" applyBorder="1" applyAlignment="1">
      <alignment vertical="center" wrapText="1"/>
    </xf>
    <xf numFmtId="0" fontId="8" fillId="12" borderId="9" xfId="1" applyFont="1" applyFill="1" applyBorder="1" applyAlignment="1">
      <alignment vertical="center" wrapText="1"/>
    </xf>
    <xf numFmtId="9" fontId="14" fillId="12" borderId="17" xfId="1" applyNumberFormat="1" applyFont="1" applyFill="1" applyBorder="1" applyAlignment="1">
      <alignment vertical="center" wrapText="1"/>
    </xf>
    <xf numFmtId="0" fontId="8" fillId="12" borderId="6" xfId="0" applyFont="1" applyFill="1" applyBorder="1" applyAlignment="1">
      <alignment vertical="center" wrapText="1"/>
    </xf>
    <xf numFmtId="0" fontId="8" fillId="12" borderId="6" xfId="1" applyFont="1" applyFill="1" applyBorder="1" applyAlignment="1">
      <alignment vertical="center" wrapText="1"/>
    </xf>
    <xf numFmtId="0" fontId="8" fillId="12" borderId="4" xfId="0" applyFont="1" applyFill="1" applyBorder="1" applyAlignment="1">
      <alignment vertical="center" wrapText="1"/>
    </xf>
    <xf numFmtId="0" fontId="8" fillId="12" borderId="4" xfId="1" applyFont="1" applyFill="1" applyBorder="1" applyAlignment="1">
      <alignment vertical="center" wrapText="1"/>
    </xf>
    <xf numFmtId="0" fontId="6" fillId="12" borderId="6" xfId="0" applyFont="1" applyFill="1" applyBorder="1" applyAlignment="1">
      <alignment vertical="center" wrapText="1"/>
    </xf>
    <xf numFmtId="0" fontId="6" fillId="12" borderId="23" xfId="0" applyFont="1" applyFill="1" applyBorder="1" applyAlignment="1">
      <alignment vertical="center" wrapText="1"/>
    </xf>
    <xf numFmtId="0" fontId="8" fillId="12" borderId="23" xfId="0" applyFont="1" applyFill="1" applyBorder="1" applyAlignment="1">
      <alignment vertical="center" wrapText="1"/>
    </xf>
    <xf numFmtId="0" fontId="8" fillId="12" borderId="23" xfId="1" applyFont="1" applyFill="1" applyBorder="1" applyAlignment="1">
      <alignment vertical="center" wrapText="1"/>
    </xf>
    <xf numFmtId="0" fontId="8" fillId="12" borderId="14" xfId="0" applyFont="1" applyFill="1" applyBorder="1" applyAlignment="1">
      <alignment vertical="center" wrapText="1"/>
    </xf>
    <xf numFmtId="0" fontId="8" fillId="12" borderId="14" xfId="1" applyFont="1" applyFill="1" applyBorder="1" applyAlignment="1">
      <alignment vertical="center" wrapText="1"/>
    </xf>
    <xf numFmtId="0" fontId="29" fillId="12" borderId="1" xfId="0" applyFont="1" applyFill="1" applyBorder="1" applyAlignment="1">
      <alignment vertical="center" wrapText="1"/>
    </xf>
    <xf numFmtId="0" fontId="6" fillId="12" borderId="1" xfId="0" applyFont="1" applyFill="1" applyBorder="1" applyAlignment="1">
      <alignment vertical="center" wrapText="1"/>
    </xf>
    <xf numFmtId="0" fontId="8" fillId="12" borderId="1" xfId="0" applyFont="1" applyFill="1" applyBorder="1" applyAlignment="1">
      <alignment vertical="center" wrapText="1"/>
    </xf>
    <xf numFmtId="0" fontId="8" fillId="12" borderId="1" xfId="1" applyFont="1" applyFill="1" applyBorder="1" applyAlignment="1">
      <alignment vertical="center" wrapText="1"/>
    </xf>
    <xf numFmtId="0" fontId="8" fillId="12" borderId="0" xfId="1" applyFont="1" applyFill="1" applyBorder="1" applyAlignment="1">
      <alignment vertical="center" wrapText="1"/>
    </xf>
    <xf numFmtId="0" fontId="8" fillId="12" borderId="15" xfId="1" applyFont="1" applyFill="1" applyBorder="1" applyAlignment="1">
      <alignment vertical="center" wrapText="1"/>
    </xf>
    <xf numFmtId="0" fontId="8" fillId="12" borderId="10" xfId="1" applyFont="1" applyFill="1" applyBorder="1" applyAlignment="1">
      <alignment vertical="center" wrapText="1"/>
    </xf>
    <xf numFmtId="0" fontId="8" fillId="12" borderId="12" xfId="0" applyFont="1" applyFill="1" applyBorder="1" applyAlignment="1">
      <alignment vertical="center" wrapText="1"/>
    </xf>
    <xf numFmtId="0" fontId="8" fillId="12" borderId="8" xfId="1" applyFont="1" applyFill="1" applyBorder="1" applyAlignment="1">
      <alignment vertical="center" wrapText="1"/>
    </xf>
    <xf numFmtId="0" fontId="8" fillId="12" borderId="7" xfId="1" applyFont="1" applyFill="1" applyBorder="1" applyAlignment="1">
      <alignment vertical="center" wrapText="1"/>
    </xf>
    <xf numFmtId="0" fontId="8" fillId="12" borderId="12" xfId="1" applyFont="1" applyFill="1" applyBorder="1" applyAlignment="1">
      <alignment vertical="center" wrapText="1"/>
    </xf>
    <xf numFmtId="0" fontId="6" fillId="12" borderId="17" xfId="0" quotePrefix="1" applyFont="1" applyFill="1" applyBorder="1" applyAlignment="1">
      <alignment vertical="center"/>
    </xf>
    <xf numFmtId="0" fontId="8" fillId="12" borderId="18" xfId="1" applyFont="1" applyFill="1" applyBorder="1" applyAlignment="1">
      <alignment vertical="center" wrapText="1"/>
    </xf>
    <xf numFmtId="0" fontId="8" fillId="12" borderId="19" xfId="1" applyFont="1" applyFill="1" applyBorder="1" applyAlignment="1">
      <alignment vertical="center" wrapText="1"/>
    </xf>
    <xf numFmtId="0" fontId="8" fillId="12" borderId="15" xfId="0" applyFont="1" applyFill="1" applyBorder="1" applyAlignment="1">
      <alignment vertical="center" wrapText="1"/>
    </xf>
    <xf numFmtId="0" fontId="8" fillId="12" borderId="13" xfId="0" applyFont="1" applyFill="1" applyBorder="1" applyAlignment="1">
      <alignment vertical="center" wrapText="1"/>
    </xf>
    <xf numFmtId="0" fontId="8" fillId="12" borderId="13" xfId="1" applyFont="1" applyFill="1" applyBorder="1" applyAlignment="1">
      <alignment vertical="center" wrapText="1"/>
    </xf>
    <xf numFmtId="0" fontId="17" fillId="12" borderId="3" xfId="1" applyFont="1" applyFill="1" applyBorder="1" applyAlignment="1">
      <alignment vertical="center" wrapText="1"/>
    </xf>
    <xf numFmtId="0" fontId="8" fillId="12" borderId="16" xfId="0" applyFont="1" applyFill="1" applyBorder="1" applyAlignment="1">
      <alignment vertical="center" wrapText="1"/>
    </xf>
    <xf numFmtId="0" fontId="8" fillId="12" borderId="16" xfId="1" applyFont="1" applyFill="1" applyBorder="1" applyAlignment="1">
      <alignment vertical="center" wrapText="1"/>
    </xf>
    <xf numFmtId="0" fontId="13" fillId="12" borderId="17" xfId="1" applyFont="1" applyFill="1" applyBorder="1" applyAlignment="1">
      <alignment vertical="center" wrapText="1"/>
    </xf>
    <xf numFmtId="0" fontId="8" fillId="12" borderId="24" xfId="1" applyFont="1" applyFill="1" applyBorder="1" applyAlignment="1">
      <alignment vertical="center" wrapText="1"/>
    </xf>
    <xf numFmtId="0" fontId="25" fillId="12" borderId="9" xfId="1" applyFont="1" applyFill="1" applyBorder="1" applyAlignment="1">
      <alignment vertical="center" wrapText="1"/>
    </xf>
    <xf numFmtId="0" fontId="25" fillId="12" borderId="17" xfId="1" applyFont="1" applyFill="1" applyBorder="1" applyAlignment="1">
      <alignment vertical="center" wrapText="1"/>
    </xf>
    <xf numFmtId="0" fontId="8" fillId="12" borderId="19" xfId="0" applyFont="1" applyFill="1" applyBorder="1" applyAlignment="1">
      <alignment vertical="center" wrapText="1"/>
    </xf>
    <xf numFmtId="0" fontId="8" fillId="10" borderId="29" xfId="1" applyFont="1" applyFill="1" applyBorder="1" applyAlignment="1">
      <alignment vertical="center" wrapText="1"/>
    </xf>
    <xf numFmtId="0" fontId="6" fillId="10" borderId="32" xfId="0" applyFont="1" applyFill="1" applyBorder="1" applyAlignment="1">
      <alignment vertical="center" wrapText="1"/>
    </xf>
    <xf numFmtId="0" fontId="15" fillId="10" borderId="0" xfId="0" applyFont="1" applyFill="1" applyAlignment="1">
      <alignment vertical="center" wrapText="1"/>
    </xf>
    <xf numFmtId="0" fontId="8" fillId="10" borderId="31" xfId="1" applyFont="1" applyFill="1" applyBorder="1" applyAlignment="1">
      <alignment vertical="center" wrapText="1"/>
    </xf>
    <xf numFmtId="0" fontId="8" fillId="10" borderId="32" xfId="1" applyFont="1" applyFill="1" applyBorder="1" applyAlignment="1">
      <alignment vertical="center" wrapText="1"/>
    </xf>
    <xf numFmtId="0" fontId="8" fillId="12" borderId="24" xfId="0" applyFont="1" applyFill="1" applyBorder="1" applyAlignment="1">
      <alignment vertical="center" wrapText="1"/>
    </xf>
    <xf numFmtId="0" fontId="8" fillId="10" borderId="25" xfId="0" applyFont="1" applyFill="1" applyBorder="1" applyAlignment="1">
      <alignment horizontal="left" vertical="center" wrapText="1"/>
    </xf>
    <xf numFmtId="0" fontId="8" fillId="10" borderId="6" xfId="0" applyFont="1" applyFill="1" applyBorder="1" applyAlignment="1">
      <alignment horizontal="left" vertical="center" wrapText="1"/>
    </xf>
    <xf numFmtId="0" fontId="8" fillId="10" borderId="4" xfId="0" applyFont="1" applyFill="1" applyBorder="1" applyAlignment="1">
      <alignment horizontal="left" vertical="center" wrapText="1"/>
    </xf>
    <xf numFmtId="0" fontId="8" fillId="10" borderId="9" xfId="0" applyFont="1" applyFill="1" applyBorder="1" applyAlignment="1">
      <alignment horizontal="left" vertical="center" wrapText="1"/>
    </xf>
    <xf numFmtId="0" fontId="8" fillId="10" borderId="3"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3" xfId="0" applyFont="1" applyFill="1" applyBorder="1" applyAlignment="1">
      <alignment horizontal="left" vertical="center" wrapText="1"/>
    </xf>
    <xf numFmtId="0" fontId="8" fillId="10" borderId="16" xfId="0" applyFont="1" applyFill="1" applyBorder="1" applyAlignment="1">
      <alignment horizontal="left" vertical="center" wrapText="1"/>
    </xf>
    <xf numFmtId="0" fontId="8" fillId="10" borderId="12" xfId="0" applyFont="1" applyFill="1" applyBorder="1" applyAlignment="1">
      <alignment horizontal="left" vertical="center" wrapText="1"/>
    </xf>
    <xf numFmtId="0" fontId="8" fillId="10" borderId="0" xfId="0" applyFont="1" applyFill="1" applyAlignment="1">
      <alignment horizontal="left" vertical="center" wrapText="1"/>
    </xf>
    <xf numFmtId="0" fontId="8" fillId="10" borderId="1" xfId="0" applyFont="1" applyFill="1" applyBorder="1" applyAlignment="1">
      <alignment horizontal="left" vertical="center" wrapText="1"/>
    </xf>
    <xf numFmtId="0" fontId="8" fillId="12" borderId="17" xfId="0" applyFont="1" applyFill="1" applyBorder="1" applyAlignment="1">
      <alignment horizontal="left" vertical="center" wrapText="1"/>
    </xf>
    <xf numFmtId="0" fontId="8" fillId="12" borderId="9" xfId="0" applyFont="1" applyFill="1" applyBorder="1" applyAlignment="1">
      <alignment horizontal="left" vertical="center" wrapText="1"/>
    </xf>
    <xf numFmtId="0" fontId="8" fillId="12" borderId="6" xfId="0" applyFont="1" applyFill="1" applyBorder="1" applyAlignment="1">
      <alignment horizontal="left" vertical="center" wrapText="1"/>
    </xf>
    <xf numFmtId="0" fontId="8" fillId="12" borderId="4" xfId="0" applyFont="1" applyFill="1" applyBorder="1" applyAlignment="1">
      <alignment horizontal="left" vertical="center" wrapText="1"/>
    </xf>
    <xf numFmtId="0" fontId="8" fillId="10" borderId="30" xfId="1" applyFont="1" applyFill="1" applyBorder="1" applyAlignment="1">
      <alignment horizontal="left" vertical="center" wrapText="1"/>
    </xf>
    <xf numFmtId="0" fontId="8" fillId="10" borderId="15" xfId="1" applyFont="1" applyFill="1" applyBorder="1" applyAlignment="1">
      <alignment horizontal="left" vertical="center" wrapText="1"/>
    </xf>
    <xf numFmtId="0" fontId="8" fillId="10" borderId="14" xfId="0" applyFont="1" applyFill="1" applyBorder="1" applyAlignment="1">
      <alignment horizontal="left" vertical="center" wrapText="1"/>
    </xf>
    <xf numFmtId="0" fontId="8" fillId="12" borderId="0" xfId="0" applyFont="1" applyFill="1" applyAlignment="1">
      <alignment horizontal="left" vertical="center" wrapText="1"/>
    </xf>
    <xf numFmtId="0" fontId="8" fillId="12" borderId="12" xfId="0" applyFont="1" applyFill="1" applyBorder="1" applyAlignment="1">
      <alignment horizontal="left" vertical="center" wrapText="1"/>
    </xf>
    <xf numFmtId="0" fontId="8" fillId="10" borderId="33" xfId="1" applyFont="1" applyFill="1" applyBorder="1" applyAlignment="1">
      <alignment vertical="center" wrapText="1"/>
    </xf>
    <xf numFmtId="0" fontId="0" fillId="0" borderId="0" xfId="0" applyAlignment="1">
      <alignment horizontal="left" indent="1"/>
    </xf>
    <xf numFmtId="0" fontId="0" fillId="18" borderId="0" xfId="0" applyFill="1"/>
    <xf numFmtId="0" fontId="16" fillId="12" borderId="17" xfId="1" applyFont="1" applyFill="1" applyBorder="1" applyAlignment="1">
      <alignment vertical="center" wrapText="1"/>
    </xf>
    <xf numFmtId="0" fontId="14" fillId="13" borderId="23" xfId="0" applyFont="1" applyFill="1" applyBorder="1" applyAlignment="1">
      <alignment vertical="center" wrapText="1"/>
    </xf>
    <xf numFmtId="0" fontId="8" fillId="10" borderId="23" xfId="1" applyFont="1" applyFill="1" applyBorder="1" applyAlignment="1">
      <alignment horizontal="left" vertical="center" wrapText="1"/>
    </xf>
    <xf numFmtId="0" fontId="8" fillId="10" borderId="0" xfId="1" applyFont="1" applyFill="1" applyBorder="1" applyAlignment="1">
      <alignment horizontal="left" vertical="center" wrapText="1"/>
    </xf>
    <xf numFmtId="0" fontId="8" fillId="12" borderId="11" xfId="0" applyFont="1" applyFill="1" applyBorder="1" applyAlignment="1">
      <alignment vertical="center" wrapText="1"/>
    </xf>
    <xf numFmtId="0" fontId="8" fillId="12" borderId="11" xfId="1" applyFont="1" applyFill="1" applyBorder="1" applyAlignment="1">
      <alignment vertical="center" wrapText="1"/>
    </xf>
    <xf numFmtId="0" fontId="19" fillId="10" borderId="17" xfId="1" applyFont="1" applyFill="1" applyBorder="1" applyAlignment="1">
      <alignment vertical="center" wrapText="1"/>
    </xf>
    <xf numFmtId="0" fontId="8" fillId="0" borderId="17" xfId="1" applyFont="1" applyFill="1" applyBorder="1" applyAlignment="1">
      <alignment vertical="center" wrapText="1"/>
    </xf>
    <xf numFmtId="0" fontId="13" fillId="10" borderId="0" xfId="1" applyFont="1" applyFill="1" applyBorder="1" applyAlignment="1">
      <alignment vertical="center" wrapText="1"/>
    </xf>
    <xf numFmtId="9" fontId="8" fillId="10" borderId="16" xfId="1" applyNumberFormat="1" applyFont="1" applyFill="1" applyBorder="1" applyAlignment="1">
      <alignment vertical="center" wrapText="1"/>
    </xf>
    <xf numFmtId="0" fontId="14" fillId="10" borderId="17" xfId="0" applyFont="1" applyFill="1" applyBorder="1" applyAlignment="1">
      <alignment horizontal="left" vertical="center" wrapText="1"/>
    </xf>
    <xf numFmtId="9" fontId="14" fillId="12" borderId="9" xfId="1" applyNumberFormat="1" applyFont="1" applyFill="1" applyBorder="1" applyAlignment="1">
      <alignment vertical="center" wrapText="1"/>
    </xf>
    <xf numFmtId="10" fontId="8" fillId="10" borderId="9" xfId="1" applyNumberFormat="1" applyFont="1" applyFill="1" applyBorder="1" applyAlignment="1">
      <alignment vertical="center" wrapText="1"/>
    </xf>
    <xf numFmtId="9" fontId="19" fillId="10" borderId="17" xfId="1" applyNumberFormat="1" applyFont="1" applyFill="1" applyBorder="1" applyAlignment="1">
      <alignment vertical="center" wrapText="1"/>
    </xf>
    <xf numFmtId="0" fontId="14" fillId="12" borderId="4" xfId="1" applyFont="1" applyFill="1" applyBorder="1" applyAlignment="1">
      <alignment vertical="center" wrapText="1"/>
    </xf>
    <xf numFmtId="0" fontId="17" fillId="12" borderId="10" xfId="1" applyFont="1" applyFill="1" applyBorder="1" applyAlignment="1">
      <alignment vertical="center" wrapText="1"/>
    </xf>
    <xf numFmtId="0" fontId="17" fillId="12" borderId="8" xfId="1" applyFont="1" applyFill="1" applyBorder="1" applyAlignment="1">
      <alignment vertical="center" wrapText="1"/>
    </xf>
    <xf numFmtId="0" fontId="4" fillId="10" borderId="17" xfId="0" applyFont="1" applyFill="1" applyBorder="1" applyAlignment="1">
      <alignment vertical="center" wrapText="1"/>
    </xf>
    <xf numFmtId="0" fontId="8" fillId="10" borderId="0" xfId="1" applyFont="1" applyFill="1" applyBorder="1" applyAlignment="1">
      <alignment horizontal="left" vertical="top" wrapText="1"/>
    </xf>
    <xf numFmtId="9" fontId="0" fillId="0" borderId="0" xfId="0" applyNumberFormat="1"/>
    <xf numFmtId="9" fontId="9" fillId="0" borderId="0" xfId="0" applyNumberFormat="1" applyFont="1" applyAlignment="1">
      <alignment horizontal="left"/>
    </xf>
    <xf numFmtId="0" fontId="0" fillId="0" borderId="0" xfId="0" applyAlignment="1">
      <alignment horizontal="right"/>
    </xf>
    <xf numFmtId="0" fontId="8" fillId="10" borderId="3" xfId="1" applyFont="1" applyFill="1" applyBorder="1" applyAlignment="1">
      <alignment horizontal="left" vertical="center" wrapText="1"/>
    </xf>
    <xf numFmtId="0" fontId="1" fillId="0" borderId="17" xfId="0" applyFont="1" applyBorder="1" applyAlignment="1">
      <alignment vertical="center" wrapText="1"/>
    </xf>
    <xf numFmtId="0" fontId="8" fillId="0" borderId="6" xfId="1" applyFont="1" applyFill="1" applyBorder="1" applyAlignment="1">
      <alignment vertical="center" wrapText="1"/>
    </xf>
    <xf numFmtId="10" fontId="14" fillId="10" borderId="17" xfId="1" applyNumberFormat="1" applyFont="1" applyFill="1" applyBorder="1" applyAlignment="1">
      <alignment horizontal="left" vertical="center" wrapText="1"/>
    </xf>
    <xf numFmtId="9" fontId="8" fillId="10" borderId="17" xfId="1" applyNumberFormat="1" applyFont="1" applyFill="1" applyBorder="1" applyAlignment="1">
      <alignment horizontal="center" vertical="center" wrapText="1"/>
    </xf>
    <xf numFmtId="0" fontId="8" fillId="10" borderId="17" xfId="0" applyFont="1" applyFill="1" applyBorder="1" applyAlignment="1">
      <alignment horizontal="left" vertical="top" wrapText="1"/>
    </xf>
    <xf numFmtId="0" fontId="8" fillId="10" borderId="9" xfId="0" applyFont="1" applyFill="1" applyBorder="1" applyAlignment="1">
      <alignment horizontal="left" vertical="top" wrapText="1"/>
    </xf>
    <xf numFmtId="0" fontId="27" fillId="3" borderId="20" xfId="0" applyFont="1" applyFill="1" applyBorder="1" applyAlignment="1">
      <alignment horizontal="left" vertical="top" wrapText="1"/>
    </xf>
    <xf numFmtId="0" fontId="8" fillId="10" borderId="0" xfId="0" applyFont="1" applyFill="1" applyAlignment="1">
      <alignment horizontal="left" vertical="top" wrapText="1"/>
    </xf>
    <xf numFmtId="0" fontId="8" fillId="12" borderId="17" xfId="0" applyFont="1" applyFill="1" applyBorder="1" applyAlignment="1">
      <alignment horizontal="left" vertical="top" wrapText="1"/>
    </xf>
    <xf numFmtId="0" fontId="8" fillId="10" borderId="16" xfId="0" applyFont="1" applyFill="1" applyBorder="1" applyAlignment="1">
      <alignment horizontal="left" vertical="top" wrapText="1"/>
    </xf>
    <xf numFmtId="0" fontId="8" fillId="10" borderId="12" xfId="0" applyFont="1" applyFill="1" applyBorder="1" applyAlignment="1">
      <alignment horizontal="left" vertical="top" wrapText="1"/>
    </xf>
    <xf numFmtId="0" fontId="8" fillId="12" borderId="16" xfId="0" applyFont="1" applyFill="1" applyBorder="1" applyAlignment="1">
      <alignment horizontal="left" vertical="top" wrapText="1"/>
    </xf>
    <xf numFmtId="0" fontId="8" fillId="12" borderId="1" xfId="0" applyFont="1" applyFill="1" applyBorder="1" applyAlignment="1">
      <alignment horizontal="left" vertical="top" wrapText="1"/>
    </xf>
    <xf numFmtId="0" fontId="8" fillId="12" borderId="9" xfId="0" applyFont="1" applyFill="1" applyBorder="1" applyAlignment="1">
      <alignment horizontal="left" vertical="top" wrapText="1"/>
    </xf>
    <xf numFmtId="0" fontId="8" fillId="10" borderId="17" xfId="1" applyFont="1" applyFill="1" applyBorder="1" applyAlignment="1">
      <alignment horizontal="left" vertical="top" wrapText="1"/>
    </xf>
    <xf numFmtId="0" fontId="8" fillId="10" borderId="23" xfId="0" applyFont="1" applyFill="1" applyBorder="1" applyAlignment="1">
      <alignment horizontal="left" vertical="top" wrapText="1"/>
    </xf>
    <xf numFmtId="0" fontId="8" fillId="12" borderId="3" xfId="0" applyFont="1" applyFill="1" applyBorder="1" applyAlignment="1">
      <alignment horizontal="left" vertical="top" wrapText="1"/>
    </xf>
    <xf numFmtId="0" fontId="8" fillId="12" borderId="26" xfId="0" applyFont="1" applyFill="1" applyBorder="1" applyAlignment="1">
      <alignment horizontal="left" vertical="top" wrapText="1"/>
    </xf>
    <xf numFmtId="0" fontId="8" fillId="12" borderId="0" xfId="0" applyFont="1" applyFill="1" applyAlignment="1">
      <alignment horizontal="left" vertical="top" wrapText="1"/>
    </xf>
    <xf numFmtId="0" fontId="8" fillId="12" borderId="6" xfId="0" applyFont="1" applyFill="1" applyBorder="1" applyAlignment="1">
      <alignment horizontal="left" vertical="top" wrapText="1"/>
    </xf>
    <xf numFmtId="0" fontId="8" fillId="12" borderId="24" xfId="0" applyFont="1" applyFill="1" applyBorder="1" applyAlignment="1">
      <alignment horizontal="left" vertical="top" wrapText="1"/>
    </xf>
    <xf numFmtId="0" fontId="8" fillId="12" borderId="15" xfId="0" applyFont="1" applyFill="1" applyBorder="1" applyAlignment="1">
      <alignment horizontal="left" vertical="top" wrapText="1"/>
    </xf>
    <xf numFmtId="0" fontId="8" fillId="12" borderId="23"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26" xfId="0" applyFont="1" applyFill="1" applyBorder="1" applyAlignment="1">
      <alignment horizontal="left" vertical="top" wrapText="1"/>
    </xf>
    <xf numFmtId="0" fontId="8" fillId="12" borderId="12" xfId="0" applyFont="1" applyFill="1" applyBorder="1" applyAlignment="1">
      <alignment horizontal="left" vertical="top" wrapText="1"/>
    </xf>
    <xf numFmtId="0" fontId="8" fillId="12" borderId="4" xfId="0" applyFont="1" applyFill="1" applyBorder="1" applyAlignment="1">
      <alignment horizontal="left" vertical="top" wrapText="1"/>
    </xf>
    <xf numFmtId="0" fontId="8" fillId="12" borderId="24" xfId="1" applyFont="1" applyFill="1" applyBorder="1" applyAlignment="1">
      <alignment horizontal="left" vertical="top" wrapText="1"/>
    </xf>
    <xf numFmtId="0" fontId="8" fillId="16" borderId="17" xfId="0" applyFont="1" applyFill="1" applyBorder="1" applyAlignment="1">
      <alignment horizontal="left" vertical="top" wrapText="1"/>
    </xf>
    <xf numFmtId="0" fontId="8" fillId="10" borderId="14" xfId="1" applyFont="1" applyFill="1" applyBorder="1" applyAlignment="1">
      <alignment horizontal="left" vertical="top" wrapText="1"/>
    </xf>
    <xf numFmtId="0" fontId="8" fillId="13" borderId="17" xfId="0" applyFont="1" applyFill="1" applyBorder="1" applyAlignment="1">
      <alignment horizontal="left" vertical="top" wrapText="1"/>
    </xf>
    <xf numFmtId="0" fontId="33" fillId="0" borderId="0" xfId="0" applyFont="1" applyAlignment="1">
      <alignment wrapText="1"/>
    </xf>
    <xf numFmtId="0" fontId="9" fillId="19" borderId="0" xfId="0" applyFont="1" applyFill="1"/>
    <xf numFmtId="9" fontId="9" fillId="19" borderId="0" xfId="0" applyNumberFormat="1" applyFont="1" applyFill="1"/>
    <xf numFmtId="0" fontId="8" fillId="10" borderId="16" xfId="1" applyFont="1" applyFill="1" applyBorder="1" applyAlignment="1">
      <alignment horizontal="left" vertical="top" wrapText="1"/>
    </xf>
    <xf numFmtId="0" fontId="8" fillId="10" borderId="9" xfId="1" applyFont="1" applyFill="1" applyBorder="1" applyAlignment="1">
      <alignment horizontal="left" vertical="top" wrapText="1"/>
    </xf>
    <xf numFmtId="0" fontId="23" fillId="9" borderId="20" xfId="0" applyFont="1" applyFill="1" applyBorder="1" applyAlignment="1">
      <alignment horizontal="left" vertical="top" wrapText="1"/>
    </xf>
    <xf numFmtId="0" fontId="8" fillId="12" borderId="0" xfId="1" applyFont="1" applyFill="1" applyBorder="1" applyAlignment="1">
      <alignment horizontal="left" vertical="top" wrapText="1"/>
    </xf>
    <xf numFmtId="0" fontId="8" fillId="12" borderId="12" xfId="1" applyFont="1" applyFill="1" applyBorder="1" applyAlignment="1">
      <alignment horizontal="left" vertical="top" wrapText="1"/>
    </xf>
    <xf numFmtId="0" fontId="8" fillId="12" borderId="17" xfId="1" applyFont="1" applyFill="1" applyBorder="1" applyAlignment="1">
      <alignment horizontal="left" vertical="top" wrapText="1"/>
    </xf>
    <xf numFmtId="0" fontId="8" fillId="12" borderId="3" xfId="1" applyFont="1" applyFill="1" applyBorder="1" applyAlignment="1">
      <alignment horizontal="left" vertical="top" wrapText="1"/>
    </xf>
    <xf numFmtId="0" fontId="8" fillId="12" borderId="4" xfId="1" applyFont="1" applyFill="1" applyBorder="1" applyAlignment="1">
      <alignment horizontal="left" vertical="top" wrapText="1"/>
    </xf>
    <xf numFmtId="0" fontId="8" fillId="12" borderId="14" xfId="1" applyFont="1" applyFill="1" applyBorder="1" applyAlignment="1">
      <alignment horizontal="left" vertical="top" wrapText="1"/>
    </xf>
    <xf numFmtId="0" fontId="8" fillId="12" borderId="19" xfId="1" applyFont="1" applyFill="1" applyBorder="1" applyAlignment="1">
      <alignment horizontal="left" vertical="top" wrapText="1"/>
    </xf>
    <xf numFmtId="0" fontId="36" fillId="0" borderId="0" xfId="0" applyFont="1" applyAlignment="1">
      <alignment vertical="center" wrapText="1"/>
    </xf>
    <xf numFmtId="0" fontId="8" fillId="0" borderId="1" xfId="1" applyFont="1" applyFill="1" applyBorder="1" applyAlignment="1">
      <alignment vertical="center" wrapText="1"/>
    </xf>
    <xf numFmtId="0" fontId="8" fillId="0" borderId="4" xfId="1" applyFont="1" applyFill="1" applyBorder="1" applyAlignment="1">
      <alignment vertical="center" wrapText="1"/>
    </xf>
    <xf numFmtId="0" fontId="8" fillId="0" borderId="14" xfId="1" applyFont="1" applyFill="1" applyBorder="1" applyAlignment="1">
      <alignment vertical="center" wrapText="1"/>
    </xf>
    <xf numFmtId="0" fontId="8" fillId="0" borderId="17" xfId="0" applyFont="1" applyBorder="1" applyAlignment="1">
      <alignment vertical="center" wrapText="1"/>
    </xf>
    <xf numFmtId="0" fontId="8" fillId="0" borderId="12" xfId="0" applyFont="1" applyBorder="1" applyAlignment="1">
      <alignment vertical="center" wrapText="1"/>
    </xf>
    <xf numFmtId="0" fontId="8" fillId="0" borderId="3" xfId="0" applyFont="1" applyBorder="1" applyAlignment="1">
      <alignment vertical="center" wrapText="1"/>
    </xf>
    <xf numFmtId="0" fontId="37" fillId="0" borderId="0" xfId="0" applyFont="1"/>
    <xf numFmtId="0" fontId="17" fillId="12" borderId="9" xfId="1" applyFont="1" applyFill="1" applyBorder="1" applyAlignment="1">
      <alignment vertical="top" wrapText="1"/>
    </xf>
    <xf numFmtId="0" fontId="38" fillId="17" borderId="20" xfId="0" applyFont="1" applyFill="1" applyBorder="1" applyAlignment="1">
      <alignment horizontal="center" vertical="center" wrapText="1"/>
    </xf>
    <xf numFmtId="0" fontId="38" fillId="6" borderId="20" xfId="0" applyFont="1" applyFill="1" applyBorder="1" applyAlignment="1">
      <alignment horizontal="center" vertical="center" wrapText="1"/>
    </xf>
    <xf numFmtId="0" fontId="9" fillId="20" borderId="0" xfId="0" applyFont="1" applyFill="1"/>
    <xf numFmtId="0" fontId="0" fillId="20" borderId="0" xfId="0" applyFill="1"/>
    <xf numFmtId="0" fontId="9" fillId="14" borderId="0" xfId="0" applyFont="1" applyFill="1"/>
    <xf numFmtId="0" fontId="9" fillId="14" borderId="34" xfId="0" applyFont="1" applyFill="1" applyBorder="1"/>
    <xf numFmtId="0" fontId="9" fillId="0" borderId="34" xfId="0" applyFont="1" applyBorder="1"/>
    <xf numFmtId="0" fontId="9" fillId="0" borderId="34" xfId="0" applyFont="1" applyBorder="1" applyAlignment="1">
      <alignment horizontal="left"/>
    </xf>
    <xf numFmtId="0" fontId="9" fillId="21" borderId="0" xfId="0" applyFont="1" applyFill="1"/>
    <xf numFmtId="0" fontId="9" fillId="21" borderId="34" xfId="0" applyFont="1" applyFill="1" applyBorder="1"/>
    <xf numFmtId="0" fontId="0" fillId="21" borderId="0" xfId="0" applyFill="1"/>
    <xf numFmtId="0" fontId="18" fillId="13" borderId="17" xfId="0" applyFont="1" applyFill="1" applyBorder="1" applyAlignment="1">
      <alignment horizontal="left" vertical="top" wrapText="1"/>
    </xf>
    <xf numFmtId="0" fontId="18" fillId="13" borderId="16" xfId="0" applyFont="1" applyFill="1" applyBorder="1" applyAlignment="1">
      <alignment horizontal="left" vertical="top" wrapText="1"/>
    </xf>
    <xf numFmtId="0" fontId="8" fillId="10" borderId="14" xfId="1" applyFont="1" applyFill="1" applyBorder="1" applyAlignment="1">
      <alignment vertical="top" wrapText="1"/>
    </xf>
    <xf numFmtId="0" fontId="8" fillId="10" borderId="17" xfId="1" applyFont="1" applyFill="1" applyBorder="1" applyAlignment="1">
      <alignment vertical="top" wrapText="1"/>
    </xf>
    <xf numFmtId="9" fontId="8" fillId="10" borderId="23" xfId="1" applyNumberFormat="1" applyFont="1" applyFill="1" applyBorder="1" applyAlignment="1">
      <alignment vertical="center" wrapText="1"/>
    </xf>
    <xf numFmtId="0" fontId="5" fillId="10" borderId="17" xfId="1" applyFill="1" applyBorder="1" applyAlignment="1">
      <alignment vertical="center" wrapText="1"/>
    </xf>
    <xf numFmtId="0" fontId="0" fillId="0" borderId="0" xfId="0" applyAlignment="1">
      <alignment wrapText="1"/>
    </xf>
    <xf numFmtId="0" fontId="9" fillId="0" borderId="0" xfId="0" applyFont="1" applyAlignment="1">
      <alignment wrapText="1"/>
    </xf>
    <xf numFmtId="0" fontId="33" fillId="0" borderId="0" xfId="0" applyFont="1" applyAlignment="1">
      <alignment vertical="top" wrapText="1"/>
    </xf>
    <xf numFmtId="0" fontId="44" fillId="0" borderId="0" xfId="0" applyFont="1"/>
    <xf numFmtId="0" fontId="43" fillId="0" borderId="0" xfId="0" applyFont="1" applyAlignment="1">
      <alignment wrapText="1"/>
    </xf>
    <xf numFmtId="0" fontId="14" fillId="10" borderId="17" xfId="1" applyFont="1" applyFill="1" applyBorder="1" applyAlignment="1">
      <alignment vertical="top" wrapText="1"/>
    </xf>
    <xf numFmtId="0" fontId="8" fillId="0" borderId="0" xfId="1" applyFont="1" applyFill="1" applyAlignment="1">
      <alignment horizontal="center" vertical="center" wrapText="1"/>
    </xf>
    <xf numFmtId="0" fontId="8" fillId="0" borderId="0" xfId="1" applyFont="1" applyAlignment="1">
      <alignment horizontal="center" vertical="center" wrapText="1"/>
    </xf>
    <xf numFmtId="0" fontId="8" fillId="10" borderId="18" xfId="1" applyFont="1" applyFill="1" applyBorder="1" applyAlignment="1">
      <alignment vertical="center" wrapText="1"/>
    </xf>
    <xf numFmtId="0" fontId="19" fillId="10" borderId="0" xfId="1" applyFont="1" applyFill="1" applyBorder="1" applyAlignment="1">
      <alignment vertical="center" wrapText="1"/>
    </xf>
    <xf numFmtId="0" fontId="19" fillId="10" borderId="3" xfId="1" applyFont="1" applyFill="1" applyBorder="1" applyAlignment="1">
      <alignment vertical="center" wrapText="1"/>
    </xf>
    <xf numFmtId="0" fontId="19" fillId="12" borderId="17" xfId="1" applyFont="1" applyFill="1" applyBorder="1" applyAlignment="1">
      <alignment vertical="center" wrapText="1"/>
    </xf>
    <xf numFmtId="0" fontId="16" fillId="12" borderId="4" xfId="1" applyFont="1" applyFill="1" applyBorder="1" applyAlignment="1">
      <alignment vertical="center" wrapText="1"/>
    </xf>
    <xf numFmtId="0" fontId="14" fillId="0" borderId="17" xfId="1" applyFont="1" applyFill="1" applyBorder="1" applyAlignment="1">
      <alignment vertical="top" wrapText="1"/>
    </xf>
    <xf numFmtId="0" fontId="46" fillId="0" borderId="0" xfId="0" applyFont="1" applyAlignment="1">
      <alignment wrapText="1"/>
    </xf>
    <xf numFmtId="0" fontId="14" fillId="13" borderId="6" xfId="0" applyFont="1" applyFill="1" applyBorder="1" applyAlignment="1">
      <alignment vertical="center" wrapText="1"/>
    </xf>
    <xf numFmtId="0" fontId="8" fillId="10" borderId="24" xfId="0" applyFont="1" applyFill="1" applyBorder="1" applyAlignment="1">
      <alignment horizontal="left" vertical="top" wrapText="1"/>
    </xf>
    <xf numFmtId="0" fontId="8" fillId="12" borderId="16" xfId="0" applyFont="1" applyFill="1" applyBorder="1" applyAlignment="1">
      <alignment horizontal="left" vertical="center" wrapText="1"/>
    </xf>
    <xf numFmtId="0" fontId="8" fillId="10" borderId="15" xfId="0" applyFont="1" applyFill="1" applyBorder="1" applyAlignment="1">
      <alignment horizontal="left" vertical="top" wrapText="1"/>
    </xf>
    <xf numFmtId="0" fontId="8" fillId="12" borderId="11" xfId="0" applyFont="1" applyFill="1" applyBorder="1" applyAlignment="1">
      <alignment horizontal="left" vertical="top" wrapText="1"/>
    </xf>
    <xf numFmtId="0" fontId="8" fillId="10" borderId="3" xfId="1" applyFont="1" applyFill="1" applyBorder="1" applyAlignment="1">
      <alignment horizontal="left" vertical="top" wrapText="1"/>
    </xf>
    <xf numFmtId="0" fontId="8" fillId="10" borderId="13" xfId="0" applyFont="1" applyFill="1" applyBorder="1" applyAlignment="1">
      <alignment horizontal="left" vertical="top" wrapText="1"/>
    </xf>
    <xf numFmtId="0" fontId="8" fillId="10" borderId="6" xfId="0" applyFont="1" applyFill="1" applyBorder="1" applyAlignment="1">
      <alignment horizontal="left" vertical="top" wrapText="1"/>
    </xf>
    <xf numFmtId="0" fontId="8" fillId="10" borderId="19" xfId="0" applyFont="1" applyFill="1" applyBorder="1" applyAlignment="1">
      <alignment horizontal="left" vertical="top" wrapText="1"/>
    </xf>
    <xf numFmtId="0" fontId="8" fillId="16" borderId="6" xfId="0" applyFont="1" applyFill="1" applyBorder="1" applyAlignment="1">
      <alignment horizontal="left" vertical="top" wrapText="1"/>
    </xf>
    <xf numFmtId="0" fontId="8" fillId="16" borderId="15" xfId="0" applyFont="1" applyFill="1" applyBorder="1" applyAlignment="1">
      <alignment horizontal="left" vertical="top" wrapText="1"/>
    </xf>
    <xf numFmtId="0" fontId="8" fillId="10" borderId="11" xfId="1" applyFont="1" applyFill="1" applyBorder="1" applyAlignment="1">
      <alignment horizontal="left" vertical="top" wrapText="1"/>
    </xf>
    <xf numFmtId="0" fontId="8" fillId="10" borderId="14" xfId="0" applyFont="1" applyFill="1" applyBorder="1" applyAlignment="1">
      <alignment horizontal="left" vertical="top" wrapText="1"/>
    </xf>
    <xf numFmtId="0" fontId="8" fillId="12" borderId="24" xfId="0" applyFont="1" applyFill="1" applyBorder="1" applyAlignment="1">
      <alignment horizontal="left" vertical="center" wrapText="1"/>
    </xf>
    <xf numFmtId="0" fontId="8" fillId="12" borderId="13" xfId="0" applyFont="1" applyFill="1" applyBorder="1" applyAlignment="1">
      <alignment horizontal="left" vertical="center" wrapText="1"/>
    </xf>
    <xf numFmtId="0" fontId="8" fillId="16" borderId="14" xfId="0" applyFont="1" applyFill="1" applyBorder="1" applyAlignment="1">
      <alignment horizontal="left" vertical="top" wrapText="1"/>
    </xf>
    <xf numFmtId="0" fontId="8" fillId="12" borderId="19" xfId="0" applyFont="1" applyFill="1" applyBorder="1" applyAlignment="1">
      <alignment horizontal="left" vertical="top" wrapText="1"/>
    </xf>
    <xf numFmtId="0" fontId="8" fillId="10" borderId="31" xfId="0" applyFont="1" applyFill="1" applyBorder="1" applyAlignment="1">
      <alignment vertical="center" wrapText="1"/>
    </xf>
    <xf numFmtId="0" fontId="8" fillId="10" borderId="19" xfId="0" applyFont="1" applyFill="1" applyBorder="1" applyAlignment="1">
      <alignment vertical="center" wrapText="1"/>
    </xf>
    <xf numFmtId="0" fontId="8" fillId="16" borderId="15" xfId="0" applyFont="1" applyFill="1" applyBorder="1" applyAlignment="1">
      <alignment vertical="center" wrapText="1"/>
    </xf>
    <xf numFmtId="0" fontId="8" fillId="10" borderId="27" xfId="0" applyFont="1" applyFill="1" applyBorder="1" applyAlignment="1">
      <alignment vertical="center" wrapText="1"/>
    </xf>
    <xf numFmtId="0" fontId="44" fillId="0" borderId="3" xfId="0" applyFont="1" applyBorder="1"/>
    <xf numFmtId="0" fontId="44" fillId="0" borderId="9" xfId="0" applyFont="1" applyBorder="1"/>
    <xf numFmtId="0" fontId="44" fillId="0" borderId="12" xfId="0" applyFont="1" applyBorder="1"/>
    <xf numFmtId="0" fontId="16" fillId="12" borderId="16" xfId="1" applyFont="1" applyFill="1" applyBorder="1" applyAlignment="1">
      <alignment vertical="center" wrapText="1"/>
    </xf>
    <xf numFmtId="0" fontId="16" fillId="12" borderId="0" xfId="1" applyFont="1" applyFill="1" applyBorder="1" applyAlignment="1">
      <alignment vertical="center" wrapText="1"/>
    </xf>
    <xf numFmtId="0" fontId="8" fillId="10" borderId="28" xfId="1" applyFont="1" applyFill="1" applyBorder="1" applyAlignment="1">
      <alignment vertical="center" wrapText="1"/>
    </xf>
    <xf numFmtId="0" fontId="8" fillId="10" borderId="27" xfId="1" applyFont="1" applyFill="1" applyBorder="1" applyAlignment="1">
      <alignment vertical="center" wrapText="1"/>
    </xf>
    <xf numFmtId="0" fontId="14" fillId="12" borderId="23" xfId="1" applyFont="1" applyFill="1" applyBorder="1" applyAlignment="1">
      <alignment vertical="center" wrapText="1"/>
    </xf>
    <xf numFmtId="0" fontId="14" fillId="12" borderId="3" xfId="1" applyFont="1" applyFill="1" applyBorder="1" applyAlignment="1">
      <alignment vertical="center" wrapText="1"/>
    </xf>
    <xf numFmtId="0" fontId="8" fillId="0" borderId="31" xfId="1" applyFont="1" applyFill="1" applyBorder="1" applyAlignment="1">
      <alignment vertical="center" wrapText="1"/>
    </xf>
    <xf numFmtId="0" fontId="8" fillId="10" borderId="22" xfId="1" applyFont="1" applyFill="1" applyBorder="1" applyAlignment="1">
      <alignment vertical="center" wrapText="1"/>
    </xf>
    <xf numFmtId="0" fontId="19" fillId="10" borderId="15" xfId="1" applyFont="1" applyFill="1" applyBorder="1" applyAlignment="1">
      <alignment vertical="center" wrapText="1"/>
    </xf>
    <xf numFmtId="0" fontId="8" fillId="12" borderId="11" xfId="1" applyFont="1" applyFill="1" applyBorder="1" applyAlignment="1">
      <alignment horizontal="left" vertical="center" wrapText="1"/>
    </xf>
    <xf numFmtId="0" fontId="26" fillId="12" borderId="3" xfId="0" applyFont="1" applyFill="1" applyBorder="1" applyAlignment="1">
      <alignment vertical="center" wrapText="1"/>
    </xf>
    <xf numFmtId="0" fontId="33" fillId="0" borderId="17" xfId="0" applyFont="1" applyBorder="1" applyAlignment="1">
      <alignment vertical="center" wrapText="1"/>
    </xf>
    <xf numFmtId="0" fontId="13" fillId="10" borderId="9" xfId="1" applyFont="1" applyFill="1" applyBorder="1" applyAlignment="1">
      <alignment vertical="center" wrapText="1"/>
    </xf>
    <xf numFmtId="0" fontId="32" fillId="0" borderId="17" xfId="0" applyFont="1" applyBorder="1" applyAlignment="1">
      <alignment wrapText="1"/>
    </xf>
    <xf numFmtId="0" fontId="8" fillId="10" borderId="1" xfId="1" applyFont="1" applyFill="1" applyBorder="1" applyAlignment="1">
      <alignment horizontal="left" vertical="center" wrapText="1"/>
    </xf>
    <xf numFmtId="9" fontId="14" fillId="10" borderId="17" xfId="1" applyNumberFormat="1" applyFont="1" applyFill="1" applyBorder="1" applyAlignment="1">
      <alignment horizontal="left" vertical="center" wrapText="1"/>
    </xf>
    <xf numFmtId="10" fontId="8" fillId="10" borderId="12" xfId="1" applyNumberFormat="1" applyFont="1" applyFill="1" applyBorder="1" applyAlignment="1">
      <alignment vertical="center" wrapText="1"/>
    </xf>
    <xf numFmtId="9" fontId="39" fillId="12" borderId="16" xfId="1" applyNumberFormat="1" applyFont="1" applyFill="1" applyBorder="1" applyAlignment="1">
      <alignment vertical="center" wrapText="1"/>
    </xf>
    <xf numFmtId="10" fontId="8" fillId="10" borderId="23" xfId="1" applyNumberFormat="1" applyFont="1" applyFill="1" applyBorder="1" applyAlignment="1">
      <alignment vertical="center" wrapText="1"/>
    </xf>
    <xf numFmtId="9" fontId="19" fillId="10" borderId="26" xfId="1" applyNumberFormat="1" applyFont="1" applyFill="1" applyBorder="1" applyAlignment="1">
      <alignment vertical="center" wrapText="1"/>
    </xf>
    <xf numFmtId="10" fontId="8" fillId="10" borderId="12" xfId="1" applyNumberFormat="1" applyFont="1" applyFill="1" applyBorder="1" applyAlignment="1">
      <alignment horizontal="left" vertical="center" wrapText="1"/>
    </xf>
    <xf numFmtId="9" fontId="8" fillId="10" borderId="0" xfId="1" applyNumberFormat="1" applyFont="1" applyFill="1" applyBorder="1" applyAlignment="1">
      <alignment vertical="center" wrapText="1"/>
    </xf>
    <xf numFmtId="9" fontId="14" fillId="12" borderId="16" xfId="1" applyNumberFormat="1" applyFont="1" applyFill="1" applyBorder="1" applyAlignment="1">
      <alignment vertical="center" wrapText="1"/>
    </xf>
    <xf numFmtId="10" fontId="8" fillId="10" borderId="3" xfId="1" applyNumberFormat="1" applyFont="1" applyFill="1" applyBorder="1" applyAlignment="1">
      <alignment vertical="center" wrapText="1"/>
    </xf>
    <xf numFmtId="0" fontId="14" fillId="10" borderId="13" xfId="1" applyFont="1" applyFill="1" applyBorder="1" applyAlignment="1">
      <alignment vertical="center" wrapText="1"/>
    </xf>
    <xf numFmtId="9" fontId="8" fillId="10" borderId="11" xfId="1" applyNumberFormat="1" applyFont="1" applyFill="1" applyBorder="1" applyAlignment="1">
      <alignment vertical="center" wrapText="1"/>
    </xf>
    <xf numFmtId="0" fontId="5" fillId="0" borderId="24" xfId="1" applyBorder="1" applyAlignment="1">
      <alignment horizontal="left" vertical="top"/>
    </xf>
    <xf numFmtId="0" fontId="17" fillId="10" borderId="17" xfId="1" applyFont="1" applyFill="1" applyBorder="1" applyAlignment="1">
      <alignment vertical="top" wrapText="1"/>
    </xf>
    <xf numFmtId="9" fontId="8" fillId="10" borderId="13" xfId="1" applyNumberFormat="1" applyFont="1" applyFill="1" applyBorder="1" applyAlignment="1">
      <alignment vertical="top" wrapText="1"/>
    </xf>
    <xf numFmtId="0" fontId="33" fillId="0" borderId="17" xfId="0" applyFont="1" applyBorder="1" applyAlignment="1">
      <alignment wrapText="1"/>
    </xf>
    <xf numFmtId="0" fontId="43" fillId="0" borderId="17" xfId="0" applyFont="1" applyBorder="1" applyAlignment="1">
      <alignment wrapText="1"/>
    </xf>
    <xf numFmtId="0" fontId="33" fillId="0" borderId="3" xfId="0" applyFont="1" applyBorder="1" applyAlignment="1">
      <alignment vertical="top"/>
    </xf>
    <xf numFmtId="0" fontId="6" fillId="0" borderId="17" xfId="0" applyFont="1" applyBorder="1" applyAlignment="1">
      <alignment vertical="center" wrapText="1"/>
    </xf>
    <xf numFmtId="0" fontId="33" fillId="0" borderId="23" xfId="0" applyFont="1" applyBorder="1" applyAlignment="1">
      <alignment wrapText="1"/>
    </xf>
    <xf numFmtId="9" fontId="8" fillId="10" borderId="12" xfId="1" applyNumberFormat="1" applyFont="1" applyFill="1" applyBorder="1" applyAlignment="1">
      <alignment vertical="center" wrapText="1"/>
    </xf>
    <xf numFmtId="0" fontId="34" fillId="0" borderId="16" xfId="0" applyFont="1" applyBorder="1" applyAlignment="1">
      <alignment vertical="top" wrapText="1"/>
    </xf>
    <xf numFmtId="0" fontId="17" fillId="12" borderId="0" xfId="1" applyFont="1" applyFill="1" applyBorder="1" applyAlignment="1">
      <alignment vertical="top" wrapText="1"/>
    </xf>
    <xf numFmtId="9" fontId="8" fillId="12" borderId="11" xfId="1" applyNumberFormat="1" applyFont="1" applyFill="1" applyBorder="1" applyAlignment="1">
      <alignment vertical="center" wrapText="1"/>
    </xf>
    <xf numFmtId="0" fontId="35" fillId="0" borderId="3" xfId="0" applyFont="1" applyBorder="1" applyAlignment="1">
      <alignment vertical="top" wrapText="1"/>
    </xf>
    <xf numFmtId="0" fontId="33" fillId="0" borderId="1" xfId="0" applyFont="1" applyBorder="1" applyAlignment="1">
      <alignment wrapText="1"/>
    </xf>
    <xf numFmtId="0" fontId="33" fillId="0" borderId="17" xfId="0" applyFont="1" applyBorder="1" applyAlignment="1">
      <alignment vertical="top" wrapText="1"/>
    </xf>
    <xf numFmtId="0" fontId="14" fillId="0" borderId="13" xfId="0" applyFont="1" applyBorder="1" applyAlignment="1">
      <alignment vertical="top" wrapText="1"/>
    </xf>
    <xf numFmtId="0" fontId="33" fillId="0" borderId="9" xfId="0" applyFont="1" applyBorder="1" applyAlignment="1">
      <alignment wrapText="1"/>
    </xf>
    <xf numFmtId="0" fontId="17" fillId="12" borderId="12" xfId="1" applyFont="1" applyFill="1" applyBorder="1" applyAlignment="1">
      <alignment vertical="center" wrapText="1"/>
    </xf>
    <xf numFmtId="0" fontId="8" fillId="12" borderId="23" xfId="1" applyFont="1" applyFill="1" applyBorder="1" applyAlignment="1">
      <alignment vertical="top" wrapText="1"/>
    </xf>
    <xf numFmtId="0" fontId="8" fillId="12" borderId="1" xfId="1" applyFont="1" applyFill="1" applyBorder="1" applyAlignment="1">
      <alignment horizontal="left" vertical="top" wrapText="1"/>
    </xf>
    <xf numFmtId="0" fontId="8" fillId="12" borderId="6" xfId="1" applyFont="1" applyFill="1" applyBorder="1" applyAlignment="1">
      <alignment horizontal="left" vertical="top" wrapText="1"/>
    </xf>
    <xf numFmtId="0" fontId="8" fillId="12" borderId="9" xfId="1" applyFont="1" applyFill="1" applyBorder="1" applyAlignment="1">
      <alignment vertical="top" wrapText="1"/>
    </xf>
    <xf numFmtId="0" fontId="8" fillId="12" borderId="17" xfId="1" applyFont="1" applyFill="1" applyBorder="1" applyAlignment="1">
      <alignment vertical="top" wrapText="1"/>
    </xf>
    <xf numFmtId="0" fontId="17" fillId="12" borderId="17" xfId="1" applyFont="1" applyFill="1" applyBorder="1" applyAlignment="1">
      <alignment vertical="center" wrapText="1"/>
    </xf>
    <xf numFmtId="0" fontId="8" fillId="12" borderId="6" xfId="1" applyFont="1" applyFill="1" applyBorder="1" applyAlignment="1">
      <alignment vertical="top" wrapText="1"/>
    </xf>
    <xf numFmtId="0" fontId="18" fillId="13" borderId="26" xfId="0" applyFont="1" applyFill="1" applyBorder="1" applyAlignment="1">
      <alignment horizontal="left" vertical="top" wrapText="1"/>
    </xf>
    <xf numFmtId="0" fontId="8" fillId="10" borderId="6" xfId="1" applyFont="1" applyFill="1" applyBorder="1" applyAlignment="1">
      <alignment vertical="top" wrapText="1"/>
    </xf>
    <xf numFmtId="0" fontId="18" fillId="13" borderId="1" xfId="0" applyFont="1" applyFill="1" applyBorder="1" applyAlignment="1">
      <alignment horizontal="left" vertical="top" wrapText="1"/>
    </xf>
    <xf numFmtId="0" fontId="8" fillId="10" borderId="16" xfId="1" applyFont="1" applyFill="1" applyBorder="1" applyAlignment="1">
      <alignment vertical="top" wrapText="1"/>
    </xf>
    <xf numFmtId="0" fontId="8" fillId="10" borderId="4" xfId="1" applyFont="1" applyFill="1" applyBorder="1" applyAlignment="1">
      <alignment vertical="top" wrapText="1"/>
    </xf>
    <xf numFmtId="0" fontId="8" fillId="13" borderId="26" xfId="0" applyFont="1" applyFill="1" applyBorder="1" applyAlignment="1">
      <alignment horizontal="left" vertical="center" wrapText="1"/>
    </xf>
    <xf numFmtId="0" fontId="8" fillId="13" borderId="1" xfId="0" applyFont="1" applyFill="1" applyBorder="1" applyAlignment="1">
      <alignment horizontal="left" vertical="center" wrapText="1"/>
    </xf>
    <xf numFmtId="0" fontId="18" fillId="13" borderId="16" xfId="0" applyFont="1" applyFill="1" applyBorder="1" applyAlignment="1">
      <alignment horizontal="left" vertical="center" wrapText="1"/>
    </xf>
    <xf numFmtId="0" fontId="14" fillId="13" borderId="26" xfId="0" applyFont="1" applyFill="1" applyBorder="1" applyAlignment="1">
      <alignment horizontal="left" vertical="center" wrapText="1"/>
    </xf>
    <xf numFmtId="0" fontId="19" fillId="13" borderId="1" xfId="0" applyFont="1" applyFill="1" applyBorder="1" applyAlignment="1">
      <alignment horizontal="left" vertical="center" wrapText="1"/>
    </xf>
    <xf numFmtId="0" fontId="19" fillId="10" borderId="17" xfId="1" applyFont="1" applyFill="1" applyBorder="1" applyAlignment="1">
      <alignment horizontal="left" vertical="center" wrapText="1"/>
    </xf>
    <xf numFmtId="0" fontId="12" fillId="10" borderId="14" xfId="0" applyFont="1" applyFill="1" applyBorder="1" applyAlignment="1">
      <alignment vertical="center" wrapText="1"/>
    </xf>
    <xf numFmtId="0" fontId="19" fillId="13" borderId="26" xfId="0" applyFont="1" applyFill="1" applyBorder="1" applyAlignment="1">
      <alignment horizontal="left" vertical="center" wrapText="1"/>
    </xf>
    <xf numFmtId="0" fontId="25" fillId="12" borderId="3" xfId="1" applyFont="1" applyFill="1" applyBorder="1" applyAlignment="1">
      <alignment vertical="center" wrapText="1"/>
    </xf>
    <xf numFmtId="0" fontId="25" fillId="10" borderId="23" xfId="1" applyFont="1" applyFill="1" applyBorder="1" applyAlignment="1">
      <alignment vertical="center" wrapText="1"/>
    </xf>
    <xf numFmtId="0" fontId="17" fillId="12" borderId="17" xfId="1" applyFont="1" applyFill="1" applyBorder="1" applyAlignment="1">
      <alignment horizontal="left" vertical="top" wrapText="1"/>
    </xf>
    <xf numFmtId="0" fontId="33" fillId="0" borderId="0" xfId="0" applyFont="1" applyAlignment="1">
      <alignment vertical="top"/>
    </xf>
    <xf numFmtId="0" fontId="49" fillId="12" borderId="17" xfId="1" applyFont="1" applyFill="1" applyBorder="1" applyAlignment="1">
      <alignment vertical="top" wrapText="1"/>
    </xf>
    <xf numFmtId="0" fontId="50" fillId="10" borderId="17" xfId="1" applyFont="1" applyFill="1" applyBorder="1" applyAlignment="1">
      <alignment vertical="center" wrapText="1"/>
    </xf>
    <xf numFmtId="0" fontId="34" fillId="0" borderId="0" xfId="0" applyFont="1" applyAlignment="1">
      <alignment wrapText="1"/>
    </xf>
    <xf numFmtId="0" fontId="30" fillId="15" borderId="20" xfId="0" applyFont="1" applyFill="1" applyBorder="1" applyAlignment="1">
      <alignment horizontal="center" vertical="top" wrapText="1"/>
    </xf>
    <xf numFmtId="0" fontId="15" fillId="10" borderId="8" xfId="1" applyFont="1" applyFill="1" applyBorder="1" applyAlignment="1">
      <alignment vertical="top" wrapText="1"/>
    </xf>
    <xf numFmtId="0" fontId="15" fillId="10" borderId="10" xfId="1" applyFont="1" applyFill="1" applyBorder="1" applyAlignment="1">
      <alignment vertical="top" wrapText="1"/>
    </xf>
    <xf numFmtId="0" fontId="15" fillId="0" borderId="24" xfId="1" applyFont="1" applyFill="1" applyBorder="1" applyAlignment="1">
      <alignment vertical="top" wrapText="1"/>
    </xf>
    <xf numFmtId="0" fontId="15" fillId="10" borderId="24" xfId="1" applyFont="1" applyFill="1" applyBorder="1" applyAlignment="1">
      <alignment vertical="top" wrapText="1"/>
    </xf>
    <xf numFmtId="0" fontId="14" fillId="0" borderId="9" xfId="1" applyFont="1" applyFill="1" applyBorder="1" applyAlignment="1">
      <alignment vertical="top" wrapText="1"/>
    </xf>
    <xf numFmtId="0" fontId="15" fillId="10" borderId="0" xfId="1" applyFont="1" applyFill="1" applyBorder="1" applyAlignment="1">
      <alignment vertical="top" wrapText="1"/>
    </xf>
    <xf numFmtId="0" fontId="14" fillId="10" borderId="0" xfId="1" applyFont="1" applyFill="1" applyBorder="1" applyAlignment="1">
      <alignment vertical="top" wrapText="1"/>
    </xf>
    <xf numFmtId="0" fontId="6" fillId="10" borderId="30" xfId="1" applyFont="1" applyFill="1" applyBorder="1" applyAlignment="1">
      <alignment vertical="top" wrapText="1"/>
    </xf>
    <xf numFmtId="0" fontId="15" fillId="10" borderId="12" xfId="1" applyFont="1" applyFill="1" applyBorder="1" applyAlignment="1">
      <alignment vertical="top" wrapText="1"/>
    </xf>
    <xf numFmtId="0" fontId="14" fillId="0" borderId="12" xfId="0" applyFont="1" applyBorder="1" applyAlignment="1">
      <alignment vertical="top"/>
    </xf>
    <xf numFmtId="0" fontId="15" fillId="10" borderId="17" xfId="1" applyFont="1" applyFill="1" applyBorder="1" applyAlignment="1">
      <alignment vertical="top" wrapText="1"/>
    </xf>
    <xf numFmtId="0" fontId="15" fillId="12" borderId="3" xfId="1" applyFont="1" applyFill="1" applyBorder="1" applyAlignment="1">
      <alignment vertical="top" wrapText="1"/>
    </xf>
    <xf numFmtId="0" fontId="42" fillId="10" borderId="0" xfId="1" applyFont="1" applyFill="1" applyBorder="1" applyAlignment="1">
      <alignment vertical="top" wrapText="1"/>
    </xf>
    <xf numFmtId="0" fontId="50" fillId="10" borderId="0" xfId="1" applyFont="1" applyFill="1" applyBorder="1" applyAlignment="1">
      <alignment vertical="top" wrapText="1"/>
    </xf>
    <xf numFmtId="0" fontId="14" fillId="0" borderId="19" xfId="1" applyFont="1" applyFill="1" applyBorder="1" applyAlignment="1">
      <alignment vertical="top" wrapText="1"/>
    </xf>
    <xf numFmtId="0" fontId="14" fillId="0" borderId="23" xfId="1" applyFont="1" applyFill="1" applyBorder="1" applyAlignment="1">
      <alignment vertical="top" wrapText="1"/>
    </xf>
    <xf numFmtId="0" fontId="17" fillId="0" borderId="23" xfId="1" applyFont="1" applyFill="1" applyBorder="1" applyAlignment="1">
      <alignment vertical="top" wrapText="1"/>
    </xf>
    <xf numFmtId="0" fontId="14" fillId="0" borderId="15" xfId="1" applyFont="1" applyFill="1" applyBorder="1" applyAlignment="1">
      <alignment vertical="top" wrapText="1"/>
    </xf>
    <xf numFmtId="0" fontId="15" fillId="10" borderId="15" xfId="1" applyFont="1" applyFill="1" applyBorder="1" applyAlignment="1">
      <alignment vertical="top" wrapText="1"/>
    </xf>
    <xf numFmtId="0" fontId="15" fillId="10" borderId="9" xfId="1" applyFont="1" applyFill="1" applyBorder="1" applyAlignment="1">
      <alignment vertical="top" wrapText="1"/>
    </xf>
    <xf numFmtId="0" fontId="15" fillId="10" borderId="16" xfId="1" applyFont="1" applyFill="1" applyBorder="1" applyAlignment="1">
      <alignment vertical="top" wrapText="1"/>
    </xf>
    <xf numFmtId="0" fontId="15" fillId="10" borderId="3" xfId="1" applyFont="1" applyFill="1" applyBorder="1" applyAlignment="1">
      <alignment vertical="top" wrapText="1"/>
    </xf>
    <xf numFmtId="0" fontId="15" fillId="12" borderId="4" xfId="1" applyFont="1" applyFill="1" applyBorder="1" applyAlignment="1">
      <alignment vertical="top" wrapText="1"/>
    </xf>
    <xf numFmtId="0" fontId="15" fillId="12" borderId="0" xfId="1" applyFont="1" applyFill="1" applyBorder="1" applyAlignment="1">
      <alignment vertical="top" wrapText="1"/>
    </xf>
    <xf numFmtId="0" fontId="14" fillId="12" borderId="0" xfId="1" applyFont="1" applyFill="1" applyBorder="1" applyAlignment="1">
      <alignment vertical="top" wrapText="1"/>
    </xf>
    <xf numFmtId="0" fontId="15" fillId="12" borderId="30" xfId="1" applyFont="1" applyFill="1" applyBorder="1" applyAlignment="1">
      <alignment vertical="top" wrapText="1"/>
    </xf>
    <xf numFmtId="0" fontId="15" fillId="12" borderId="9" xfId="1" applyFont="1" applyFill="1" applyBorder="1" applyAlignment="1">
      <alignment vertical="top" wrapText="1"/>
    </xf>
    <xf numFmtId="0" fontId="14" fillId="12" borderId="9" xfId="1" applyFont="1" applyFill="1" applyBorder="1" applyAlignment="1">
      <alignment vertical="top" wrapText="1"/>
    </xf>
    <xf numFmtId="0" fontId="15" fillId="12" borderId="15" xfId="1" applyFont="1" applyFill="1" applyBorder="1" applyAlignment="1">
      <alignment vertical="top" wrapText="1"/>
    </xf>
    <xf numFmtId="0" fontId="15" fillId="12" borderId="11" xfId="1" applyFont="1" applyFill="1" applyBorder="1" applyAlignment="1">
      <alignment vertical="top" wrapText="1"/>
    </xf>
    <xf numFmtId="0" fontId="15" fillId="12" borderId="17" xfId="1" applyFont="1" applyFill="1" applyBorder="1" applyAlignment="1">
      <alignment vertical="top" wrapText="1"/>
    </xf>
    <xf numFmtId="0" fontId="15" fillId="10" borderId="1" xfId="1" applyFont="1" applyFill="1" applyBorder="1" applyAlignment="1">
      <alignment vertical="top" wrapText="1"/>
    </xf>
    <xf numFmtId="0" fontId="15" fillId="10" borderId="26" xfId="1" applyFont="1" applyFill="1" applyBorder="1" applyAlignment="1">
      <alignment vertical="top" wrapText="1"/>
    </xf>
    <xf numFmtId="0" fontId="15" fillId="0" borderId="17" xfId="1" applyFont="1" applyFill="1" applyBorder="1" applyAlignment="1">
      <alignment vertical="top" wrapText="1"/>
    </xf>
    <xf numFmtId="0" fontId="15" fillId="10" borderId="6" xfId="1" applyFont="1" applyFill="1" applyBorder="1" applyAlignment="1">
      <alignment vertical="top" wrapText="1"/>
    </xf>
    <xf numFmtId="0" fontId="15" fillId="10" borderId="4" xfId="1" applyFont="1" applyFill="1" applyBorder="1" applyAlignment="1">
      <alignment vertical="top" wrapText="1"/>
    </xf>
    <xf numFmtId="0" fontId="15" fillId="10" borderId="29" xfId="1" applyFont="1" applyFill="1" applyBorder="1" applyAlignment="1">
      <alignment vertical="top" wrapText="1"/>
    </xf>
    <xf numFmtId="0" fontId="15" fillId="10" borderId="31" xfId="1" applyFont="1" applyFill="1" applyBorder="1" applyAlignment="1">
      <alignment vertical="top" wrapText="1"/>
    </xf>
    <xf numFmtId="0" fontId="50" fillId="10" borderId="32" xfId="1" applyFont="1" applyFill="1" applyBorder="1" applyAlignment="1">
      <alignment vertical="top" wrapText="1"/>
    </xf>
    <xf numFmtId="0" fontId="15" fillId="10" borderId="23" xfId="1" applyFont="1" applyFill="1" applyBorder="1" applyAlignment="1">
      <alignment vertical="top" wrapText="1"/>
    </xf>
    <xf numFmtId="0" fontId="14" fillId="10" borderId="3" xfId="1" applyFont="1" applyFill="1" applyBorder="1" applyAlignment="1">
      <alignment vertical="top" wrapText="1"/>
    </xf>
    <xf numFmtId="0" fontId="14" fillId="10" borderId="9" xfId="1" applyFont="1" applyFill="1" applyBorder="1" applyAlignment="1">
      <alignment vertical="top" wrapText="1"/>
    </xf>
    <xf numFmtId="0" fontId="50" fillId="10" borderId="17" xfId="1" applyFont="1" applyFill="1" applyBorder="1" applyAlignment="1">
      <alignment vertical="top" wrapText="1"/>
    </xf>
    <xf numFmtId="0" fontId="14" fillId="10" borderId="32" xfId="1" applyFont="1" applyFill="1" applyBorder="1" applyAlignment="1">
      <alignment vertical="top" wrapText="1"/>
    </xf>
    <xf numFmtId="0" fontId="19" fillId="0" borderId="17" xfId="1" applyFont="1" applyFill="1" applyBorder="1" applyAlignment="1">
      <alignment vertical="top" wrapText="1"/>
    </xf>
    <xf numFmtId="0" fontId="14" fillId="10" borderId="16" xfId="1" applyFont="1" applyFill="1" applyBorder="1" applyAlignment="1">
      <alignment vertical="top" wrapText="1"/>
    </xf>
    <xf numFmtId="0" fontId="14" fillId="10" borderId="11" xfId="1" applyFont="1" applyFill="1" applyBorder="1" applyAlignment="1">
      <alignment vertical="top" wrapText="1"/>
    </xf>
    <xf numFmtId="0" fontId="15" fillId="12" borderId="16" xfId="1" applyFont="1" applyFill="1" applyBorder="1" applyAlignment="1">
      <alignment vertical="top" wrapText="1"/>
    </xf>
    <xf numFmtId="0" fontId="15" fillId="12" borderId="26" xfId="1" applyFont="1" applyFill="1" applyBorder="1" applyAlignment="1">
      <alignment vertical="top" wrapText="1"/>
    </xf>
    <xf numFmtId="0" fontId="8" fillId="12" borderId="0" xfId="1" applyFont="1" applyFill="1" applyBorder="1" applyAlignment="1">
      <alignment vertical="top" wrapText="1"/>
    </xf>
    <xf numFmtId="0" fontId="40" fillId="12" borderId="10" xfId="1" applyFont="1" applyFill="1" applyBorder="1" applyAlignment="1">
      <alignment vertical="top" wrapText="1"/>
    </xf>
    <xf numFmtId="0" fontId="48" fillId="12" borderId="15" xfId="1" applyFont="1" applyFill="1" applyBorder="1" applyAlignment="1">
      <alignment vertical="top" wrapText="1"/>
    </xf>
    <xf numFmtId="0" fontId="48" fillId="12" borderId="8" xfId="1" applyFont="1" applyFill="1" applyBorder="1" applyAlignment="1">
      <alignment vertical="top" wrapText="1"/>
    </xf>
    <xf numFmtId="0" fontId="15" fillId="12" borderId="8" xfId="1" applyFont="1" applyFill="1" applyBorder="1" applyAlignment="1">
      <alignment vertical="top" wrapText="1"/>
    </xf>
    <xf numFmtId="0" fontId="48" fillId="12" borderId="9" xfId="1" applyFont="1" applyFill="1" applyBorder="1" applyAlignment="1">
      <alignment vertical="top" wrapText="1"/>
    </xf>
    <xf numFmtId="0" fontId="15" fillId="12" borderId="12" xfId="1" applyFont="1" applyFill="1" applyBorder="1" applyAlignment="1">
      <alignment vertical="top" wrapText="1"/>
    </xf>
    <xf numFmtId="0" fontId="15" fillId="11" borderId="6" xfId="1" applyFont="1" applyFill="1" applyBorder="1" applyAlignment="1">
      <alignment vertical="top" wrapText="1"/>
    </xf>
    <xf numFmtId="0" fontId="14" fillId="12" borderId="24" xfId="1" applyFont="1" applyFill="1" applyBorder="1" applyAlignment="1">
      <alignment vertical="top" wrapText="1"/>
    </xf>
    <xf numFmtId="0" fontId="48" fillId="12" borderId="0" xfId="1" applyFont="1" applyFill="1" applyBorder="1" applyAlignment="1">
      <alignment vertical="top" wrapText="1"/>
    </xf>
    <xf numFmtId="0" fontId="15" fillId="12" borderId="19" xfId="1" applyFont="1" applyFill="1" applyBorder="1" applyAlignment="1">
      <alignment vertical="top" wrapText="1"/>
    </xf>
    <xf numFmtId="0" fontId="15" fillId="12" borderId="13" xfId="1" applyFont="1" applyFill="1" applyBorder="1" applyAlignment="1">
      <alignment vertical="top" wrapText="1"/>
    </xf>
    <xf numFmtId="0" fontId="15" fillId="12" borderId="6" xfId="1" applyFont="1" applyFill="1" applyBorder="1" applyAlignment="1">
      <alignment vertical="top" wrapText="1"/>
    </xf>
    <xf numFmtId="0" fontId="15" fillId="12" borderId="23" xfId="1" applyFont="1" applyFill="1" applyBorder="1" applyAlignment="1">
      <alignment vertical="top" wrapText="1"/>
    </xf>
    <xf numFmtId="0" fontId="14" fillId="12" borderId="23" xfId="1" applyFont="1" applyFill="1" applyBorder="1" applyAlignment="1">
      <alignment vertical="top" wrapText="1"/>
    </xf>
    <xf numFmtId="0" fontId="15" fillId="10" borderId="14" xfId="1" applyFont="1" applyFill="1" applyBorder="1" applyAlignment="1">
      <alignment vertical="top" wrapText="1"/>
    </xf>
    <xf numFmtId="0" fontId="14" fillId="13" borderId="17" xfId="0" applyFont="1" applyFill="1" applyBorder="1" applyAlignment="1">
      <alignment vertical="top" wrapText="1"/>
    </xf>
    <xf numFmtId="0" fontId="15" fillId="0" borderId="1" xfId="1" applyFont="1" applyFill="1" applyBorder="1" applyAlignment="1">
      <alignment vertical="top" wrapText="1"/>
    </xf>
    <xf numFmtId="0" fontId="15" fillId="0" borderId="4" xfId="1" applyFont="1" applyFill="1" applyBorder="1" applyAlignment="1">
      <alignment vertical="top" wrapText="1"/>
    </xf>
    <xf numFmtId="0" fontId="15" fillId="12" borderId="1" xfId="1" applyFont="1" applyFill="1" applyBorder="1" applyAlignment="1">
      <alignment vertical="top" wrapText="1"/>
    </xf>
    <xf numFmtId="0" fontId="41" fillId="12" borderId="17" xfId="1" applyFont="1" applyFill="1" applyBorder="1" applyAlignment="1">
      <alignment vertical="top" wrapText="1"/>
    </xf>
    <xf numFmtId="0" fontId="14" fillId="12" borderId="17" xfId="1" applyFont="1" applyFill="1" applyBorder="1" applyAlignment="1">
      <alignment vertical="top" wrapText="1"/>
    </xf>
    <xf numFmtId="0" fontId="31" fillId="12" borderId="4" xfId="1" applyFont="1" applyFill="1" applyBorder="1" applyAlignment="1">
      <alignment vertical="top" wrapText="1"/>
    </xf>
    <xf numFmtId="0" fontId="15" fillId="12" borderId="24" xfId="1" applyFont="1" applyFill="1" applyBorder="1" applyAlignment="1">
      <alignment vertical="top" wrapText="1"/>
    </xf>
    <xf numFmtId="0" fontId="14" fillId="12" borderId="4" xfId="1" applyFont="1" applyFill="1" applyBorder="1" applyAlignment="1">
      <alignment vertical="top" wrapText="1"/>
    </xf>
    <xf numFmtId="0" fontId="14" fillId="12" borderId="3" xfId="1" applyFont="1" applyFill="1" applyBorder="1" applyAlignment="1">
      <alignment vertical="top" wrapText="1"/>
    </xf>
    <xf numFmtId="0" fontId="15" fillId="12" borderId="14" xfId="1" applyFont="1" applyFill="1" applyBorder="1" applyAlignment="1">
      <alignment vertical="top" wrapText="1"/>
    </xf>
    <xf numFmtId="0" fontId="14" fillId="12" borderId="19" xfId="1" applyFont="1" applyFill="1" applyBorder="1" applyAlignment="1">
      <alignment vertical="top" wrapText="1"/>
    </xf>
    <xf numFmtId="0" fontId="14" fillId="12" borderId="12" xfId="1" applyFont="1" applyFill="1" applyBorder="1" applyAlignment="1">
      <alignment vertical="top" wrapText="1"/>
    </xf>
    <xf numFmtId="0" fontId="14" fillId="10" borderId="27" xfId="1" applyFont="1" applyFill="1" applyBorder="1" applyAlignment="1">
      <alignment vertical="top" wrapText="1"/>
    </xf>
    <xf numFmtId="0" fontId="15" fillId="10" borderId="0" xfId="0" applyFont="1" applyFill="1" applyAlignment="1">
      <alignment vertical="top" wrapText="1"/>
    </xf>
    <xf numFmtId="0" fontId="8" fillId="10" borderId="15" xfId="1" applyFont="1" applyFill="1" applyBorder="1" applyAlignment="1">
      <alignment horizontal="right" vertical="center" wrapText="1"/>
    </xf>
    <xf numFmtId="0" fontId="21" fillId="3" borderId="20" xfId="0" applyFont="1" applyFill="1" applyBorder="1" applyAlignment="1">
      <alignment horizontal="center" vertical="center" wrapText="1"/>
    </xf>
    <xf numFmtId="0" fontId="7" fillId="10" borderId="25" xfId="1" applyFont="1" applyFill="1" applyBorder="1" applyAlignment="1">
      <alignment vertical="center" wrapText="1"/>
    </xf>
    <xf numFmtId="0" fontId="7" fillId="10" borderId="6" xfId="1" applyFont="1" applyFill="1" applyBorder="1" applyAlignment="1">
      <alignment vertical="center" wrapText="1"/>
    </xf>
    <xf numFmtId="0" fontId="7" fillId="10" borderId="24" xfId="1" applyFont="1" applyFill="1" applyBorder="1" applyAlignment="1">
      <alignment vertical="center" wrapText="1"/>
    </xf>
    <xf numFmtId="0" fontId="7" fillId="10" borderId="9" xfId="1" applyFont="1" applyFill="1" applyBorder="1" applyAlignment="1">
      <alignment vertical="center" wrapText="1"/>
    </xf>
    <xf numFmtId="0" fontId="7" fillId="10" borderId="0" xfId="1" applyFont="1" applyFill="1" applyBorder="1" applyAlignment="1">
      <alignment vertical="center" wrapText="1"/>
    </xf>
    <xf numFmtId="0" fontId="7" fillId="10" borderId="23" xfId="1" applyFont="1" applyFill="1" applyBorder="1" applyAlignment="1">
      <alignment vertical="center" wrapText="1"/>
    </xf>
    <xf numFmtId="0" fontId="7" fillId="10" borderId="3" xfId="1" applyFont="1" applyFill="1" applyBorder="1" applyAlignment="1">
      <alignment vertical="center" wrapText="1"/>
    </xf>
    <xf numFmtId="0" fontId="7" fillId="10" borderId="12" xfId="1" applyFont="1" applyFill="1" applyBorder="1" applyAlignment="1">
      <alignment vertical="center" wrapText="1"/>
    </xf>
    <xf numFmtId="0" fontId="7" fillId="10" borderId="17" xfId="1" applyFont="1" applyFill="1" applyBorder="1" applyAlignment="1">
      <alignment vertical="center" wrapText="1"/>
    </xf>
    <xf numFmtId="0" fontId="7" fillId="12" borderId="0" xfId="1" applyFont="1" applyFill="1" applyBorder="1" applyAlignment="1">
      <alignment vertical="center" wrapText="1"/>
    </xf>
    <xf numFmtId="0" fontId="7" fillId="10" borderId="19" xfId="1" applyFont="1" applyFill="1" applyBorder="1" applyAlignment="1">
      <alignment vertical="center" wrapText="1"/>
    </xf>
    <xf numFmtId="0" fontId="7" fillId="10" borderId="15" xfId="1" applyFont="1" applyFill="1" applyBorder="1" applyAlignment="1">
      <alignment vertical="center" wrapText="1"/>
    </xf>
    <xf numFmtId="0" fontId="7" fillId="10" borderId="13" xfId="1" applyFont="1" applyFill="1" applyBorder="1" applyAlignment="1">
      <alignment vertical="center" wrapText="1"/>
    </xf>
    <xf numFmtId="0" fontId="7" fillId="12" borderId="12" xfId="1" applyFont="1" applyFill="1" applyBorder="1" applyAlignment="1">
      <alignment vertical="center" wrapText="1"/>
    </xf>
    <xf numFmtId="0" fontId="7" fillId="12" borderId="3" xfId="1" applyFont="1" applyFill="1" applyBorder="1" applyAlignment="1">
      <alignment vertical="center" wrapText="1"/>
    </xf>
    <xf numFmtId="0" fontId="7" fillId="12" borderId="17" xfId="1" applyFont="1" applyFill="1" applyBorder="1" applyAlignment="1">
      <alignment vertical="center" wrapText="1"/>
    </xf>
    <xf numFmtId="0" fontId="7" fillId="12" borderId="16" xfId="1" applyFont="1" applyFill="1" applyBorder="1" applyAlignment="1">
      <alignment vertical="center" wrapText="1"/>
    </xf>
    <xf numFmtId="0" fontId="7" fillId="12" borderId="9" xfId="1" applyFont="1" applyFill="1" applyBorder="1" applyAlignment="1">
      <alignment vertical="center" wrapText="1"/>
    </xf>
    <xf numFmtId="0" fontId="7" fillId="12" borderId="11" xfId="1" applyFont="1" applyFill="1" applyBorder="1" applyAlignment="1">
      <alignment vertical="center" wrapText="1"/>
    </xf>
    <xf numFmtId="0" fontId="7" fillId="10" borderId="1" xfId="1" applyFont="1" applyFill="1" applyBorder="1" applyAlignment="1">
      <alignment vertical="center" wrapText="1"/>
    </xf>
    <xf numFmtId="0" fontId="7" fillId="10" borderId="26" xfId="1" applyFont="1" applyFill="1" applyBorder="1" applyAlignment="1">
      <alignment vertical="center" wrapText="1"/>
    </xf>
    <xf numFmtId="0" fontId="7" fillId="10" borderId="4" xfId="1" applyFont="1" applyFill="1" applyBorder="1" applyAlignment="1">
      <alignment vertical="center" wrapText="1"/>
    </xf>
    <xf numFmtId="0" fontId="7" fillId="10" borderId="29" xfId="1" applyFont="1" applyFill="1" applyBorder="1" applyAlignment="1">
      <alignment vertical="center" wrapText="1"/>
    </xf>
    <xf numFmtId="0" fontId="7" fillId="10" borderId="16" xfId="1" applyFont="1" applyFill="1" applyBorder="1" applyAlignment="1">
      <alignment vertical="center" wrapText="1"/>
    </xf>
    <xf numFmtId="0" fontId="7" fillId="10" borderId="11" xfId="1" applyFont="1" applyFill="1" applyBorder="1" applyAlignment="1">
      <alignment vertical="center" wrapText="1"/>
    </xf>
    <xf numFmtId="0" fontId="7" fillId="12" borderId="26" xfId="1" applyFont="1" applyFill="1" applyBorder="1" applyAlignment="1">
      <alignment vertical="center" wrapText="1"/>
    </xf>
    <xf numFmtId="0" fontId="7" fillId="12" borderId="6" xfId="1" applyFont="1" applyFill="1" applyBorder="1" applyAlignment="1">
      <alignment vertical="center" wrapText="1"/>
    </xf>
    <xf numFmtId="0" fontId="7" fillId="12" borderId="24" xfId="1" applyFont="1" applyFill="1" applyBorder="1" applyAlignment="1">
      <alignment vertical="center" wrapText="1"/>
    </xf>
    <xf numFmtId="0" fontId="7" fillId="12" borderId="15" xfId="1" applyFont="1" applyFill="1" applyBorder="1" applyAlignment="1">
      <alignment vertical="center" wrapText="1"/>
    </xf>
    <xf numFmtId="0" fontId="7" fillId="12" borderId="23" xfId="1" applyFont="1" applyFill="1" applyBorder="1" applyAlignment="1">
      <alignment vertical="center" wrapText="1"/>
    </xf>
    <xf numFmtId="0" fontId="7" fillId="10" borderId="14" xfId="1" applyFont="1" applyFill="1" applyBorder="1" applyAlignment="1">
      <alignment vertical="center" wrapText="1"/>
    </xf>
    <xf numFmtId="0" fontId="7" fillId="12" borderId="1" xfId="1" applyFont="1" applyFill="1" applyBorder="1" applyAlignment="1">
      <alignment vertical="center" wrapText="1"/>
    </xf>
    <xf numFmtId="0" fontId="7" fillId="12" borderId="4" xfId="1" applyFont="1" applyFill="1" applyBorder="1" applyAlignment="1">
      <alignment vertical="center" wrapText="1"/>
    </xf>
    <xf numFmtId="0" fontId="7" fillId="12" borderId="19" xfId="1" applyFont="1" applyFill="1" applyBorder="1" applyAlignment="1">
      <alignment vertical="center" wrapText="1"/>
    </xf>
    <xf numFmtId="0" fontId="28" fillId="16" borderId="17" xfId="1" applyFont="1" applyFill="1" applyBorder="1" applyAlignment="1">
      <alignment vertical="center" wrapText="1"/>
    </xf>
    <xf numFmtId="0" fontId="28" fillId="16" borderId="12" xfId="1" applyFont="1" applyFill="1" applyBorder="1" applyAlignment="1">
      <alignment vertical="center" wrapText="1"/>
    </xf>
    <xf numFmtId="0" fontId="40" fillId="12" borderId="17" xfId="1" applyFont="1" applyFill="1" applyBorder="1" applyAlignment="1">
      <alignment vertical="top" wrapText="1"/>
    </xf>
    <xf numFmtId="0" fontId="8" fillId="10" borderId="2" xfId="1" applyFont="1" applyFill="1" applyBorder="1" applyAlignment="1">
      <alignment horizontal="left" vertical="top" wrapText="1"/>
    </xf>
    <xf numFmtId="0" fontId="8" fillId="13" borderId="4" xfId="0" applyFont="1" applyFill="1" applyBorder="1" applyAlignment="1">
      <alignment horizontal="left" vertical="top" wrapText="1"/>
    </xf>
    <xf numFmtId="0" fontId="8" fillId="13" borderId="4" xfId="0" applyFont="1" applyFill="1" applyBorder="1" applyAlignment="1">
      <alignment vertical="center" wrapText="1"/>
    </xf>
    <xf numFmtId="0" fontId="15" fillId="0" borderId="2" xfId="1" applyFont="1" applyFill="1" applyBorder="1" applyAlignment="1">
      <alignment vertical="top" wrapText="1"/>
    </xf>
    <xf numFmtId="0" fontId="15" fillId="10" borderId="27" xfId="1" applyFont="1" applyFill="1" applyBorder="1" applyAlignment="1">
      <alignment vertical="top" wrapText="1"/>
    </xf>
    <xf numFmtId="0" fontId="8" fillId="13" borderId="17" xfId="1" applyFont="1" applyFill="1" applyBorder="1" applyAlignment="1">
      <alignment vertical="center" wrapText="1"/>
    </xf>
    <xf numFmtId="0" fontId="14" fillId="10" borderId="2" xfId="1" applyFont="1" applyFill="1" applyBorder="1" applyAlignment="1">
      <alignment vertical="center" wrapText="1"/>
    </xf>
    <xf numFmtId="0" fontId="51" fillId="0" borderId="0" xfId="0" applyFont="1" applyAlignment="1">
      <alignment wrapText="1"/>
    </xf>
    <xf numFmtId="0" fontId="8" fillId="10" borderId="16" xfId="1" applyFont="1" applyFill="1" applyBorder="1" applyAlignment="1">
      <alignment horizontal="right" vertical="center" wrapText="1"/>
    </xf>
    <xf numFmtId="0" fontId="6" fillId="0" borderId="0" xfId="0" applyFont="1" applyAlignment="1">
      <alignment horizontal="left" vertical="center"/>
    </xf>
    <xf numFmtId="0" fontId="6" fillId="0" borderId="0" xfId="0" applyFont="1" applyAlignment="1">
      <alignment horizontal="center" vertical="center" wrapText="1"/>
    </xf>
    <xf numFmtId="0" fontId="4" fillId="0" borderId="0" xfId="1" applyFont="1" applyFill="1" applyAlignment="1">
      <alignment horizontal="center" vertical="center" wrapText="1"/>
    </xf>
    <xf numFmtId="0" fontId="11" fillId="22" borderId="20" xfId="0" applyFont="1" applyFill="1" applyBorder="1" applyAlignment="1">
      <alignment horizontal="center" vertical="center" wrapText="1"/>
    </xf>
    <xf numFmtId="0" fontId="8" fillId="10" borderId="35" xfId="1" applyFont="1" applyFill="1" applyBorder="1" applyAlignment="1">
      <alignment vertical="center" wrapText="1"/>
    </xf>
    <xf numFmtId="0" fontId="15" fillId="10" borderId="35" xfId="1" applyFont="1" applyFill="1" applyBorder="1" applyAlignment="1">
      <alignment vertical="top" wrapText="1"/>
    </xf>
    <xf numFmtId="0" fontId="17" fillId="0" borderId="23" xfId="1" applyFont="1" applyBorder="1" applyAlignment="1">
      <alignment vertical="top" wrapText="1"/>
    </xf>
    <xf numFmtId="0" fontId="45" fillId="10" borderId="17" xfId="1" applyFont="1" applyFill="1" applyBorder="1" applyAlignment="1">
      <alignment vertical="top" wrapText="1"/>
    </xf>
    <xf numFmtId="0" fontId="15" fillId="10" borderId="30" xfId="1" applyFont="1" applyFill="1" applyBorder="1" applyAlignment="1">
      <alignment vertical="top" wrapText="1"/>
    </xf>
    <xf numFmtId="0" fontId="19" fillId="10" borderId="0" xfId="1" applyFont="1" applyFill="1" applyAlignment="1">
      <alignment vertical="top" wrapText="1"/>
    </xf>
    <xf numFmtId="0" fontId="19" fillId="10" borderId="15" xfId="1" applyFont="1" applyFill="1" applyBorder="1" applyAlignment="1">
      <alignment vertical="top" wrapText="1"/>
    </xf>
    <xf numFmtId="0" fontId="17" fillId="12" borderId="4" xfId="1" applyFont="1" applyFill="1" applyBorder="1" applyAlignment="1">
      <alignment horizontal="left" vertical="top" wrapText="1"/>
    </xf>
    <xf numFmtId="0" fontId="17" fillId="12" borderId="9" xfId="1" applyFont="1" applyFill="1" applyBorder="1" applyAlignment="1">
      <alignment horizontal="left" vertical="top" wrapText="1"/>
    </xf>
    <xf numFmtId="0" fontId="17" fillId="12" borderId="0" xfId="1" applyFont="1" applyFill="1" applyBorder="1" applyAlignment="1">
      <alignment horizontal="left" vertical="top" wrapText="1"/>
    </xf>
    <xf numFmtId="0" fontId="14" fillId="0" borderId="0" xfId="0" applyFont="1" applyAlignment="1">
      <alignment wrapText="1"/>
    </xf>
    <xf numFmtId="0" fontId="10" fillId="0" borderId="0" xfId="0" applyFont="1" applyAlignment="1">
      <alignment horizontal="center" vertical="center" wrapText="1"/>
    </xf>
    <xf numFmtId="0" fontId="0" fillId="0" borderId="0" xfId="0" applyNumberFormat="1"/>
    <xf numFmtId="0" fontId="6" fillId="10" borderId="0" xfId="0" applyFont="1" applyFill="1" applyBorder="1" applyAlignment="1">
      <alignment vertical="center" wrapText="1"/>
    </xf>
    <xf numFmtId="0" fontId="0" fillId="0" borderId="37" xfId="0" applyBorder="1"/>
    <xf numFmtId="0" fontId="0" fillId="23" borderId="36" xfId="0" applyFill="1" applyBorder="1"/>
    <xf numFmtId="0" fontId="0" fillId="23" borderId="4" xfId="0" applyFill="1" applyBorder="1"/>
    <xf numFmtId="0" fontId="1" fillId="0" borderId="0" xfId="0" applyFont="1" applyAlignment="1">
      <alignment horizontal="center"/>
    </xf>
    <xf numFmtId="0" fontId="0" fillId="23" borderId="36" xfId="0" applyFill="1" applyBorder="1" applyAlignment="1">
      <alignment vertical="center" wrapText="1"/>
    </xf>
    <xf numFmtId="0" fontId="0" fillId="0" borderId="37" xfId="0" applyBorder="1" applyAlignment="1">
      <alignment vertical="center" wrapText="1"/>
    </xf>
  </cellXfs>
  <cellStyles count="3">
    <cellStyle name="Hyperlink" xfId="1" builtinId="8"/>
    <cellStyle name="Normal" xfId="0" builtinId="0"/>
    <cellStyle name="Per cent" xfId="2" builtinId="5"/>
  </cellStyles>
  <dxfs count="55">
    <dxf>
      <font>
        <strike val="0"/>
        <outline val="0"/>
        <shadow val="0"/>
        <u val="none"/>
        <vertAlign val="baseline"/>
        <sz val="12"/>
        <color theme="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0"/>
        <color auto="1"/>
        <name val="EC Square Sans Pro"/>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strike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strike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style="dotted">
          <color indexed="64"/>
        </top>
        <bottom style="dotted">
          <color indexed="64"/>
        </bottom>
      </border>
    </dxf>
    <dxf>
      <font>
        <b val="0"/>
        <i val="0"/>
        <strike val="0"/>
        <condense val="0"/>
        <extend val="0"/>
        <outline val="0"/>
        <shadow val="0"/>
        <u val="none"/>
        <vertAlign val="baseline"/>
        <sz val="10"/>
        <color rgb="FFC00000"/>
        <name val="EC Square Sans Pro"/>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general"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auto="1"/>
        <name val="EC Square Sans Pro"/>
        <scheme val="none"/>
      </font>
      <fill>
        <patternFill patternType="solid">
          <fgColor indexed="64"/>
          <bgColor theme="0"/>
        </patternFill>
      </fill>
      <alignment horizontal="lef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0"/>
        <color theme="4" tint="-0.249977111117893"/>
        <name val="EC Square Sans Pro"/>
        <scheme val="none"/>
      </font>
      <fill>
        <patternFill>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auto="1"/>
        <name val="EC Square Sans Pro"/>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EC Square Sans Pro"/>
        <family val="2"/>
        <scheme val="none"/>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0"/>
        <color theme="1"/>
        <name val="EC Square Sans Pro"/>
        <scheme val="none"/>
      </font>
      <fill>
        <patternFill>
          <fgColor indexed="64"/>
          <bgColor theme="0"/>
        </patternFill>
      </fill>
      <alignment vertical="center" textRotation="0" wrapText="1" indent="0" justifyLastLine="0" shrinkToFit="0" readingOrder="0"/>
    </dxf>
    <dxf>
      <font>
        <b/>
        <i val="0"/>
        <strike val="0"/>
        <outline val="0"/>
        <shadow val="0"/>
        <u val="none"/>
        <vertAlign val="baseline"/>
        <sz val="10"/>
        <color auto="1"/>
        <name val="EC Square Sans Pro"/>
        <scheme val="none"/>
      </font>
      <fill>
        <patternFill>
          <fgColor indexed="64"/>
          <bgColor theme="0"/>
        </patternFill>
      </fill>
      <alignment vertical="center" textRotation="0" wrapText="1" indent="0" justifyLastLine="0" shrinkToFit="0" readingOrder="0"/>
    </dxf>
    <dxf>
      <font>
        <strike val="0"/>
        <outline val="0"/>
        <shadow val="0"/>
        <u val="none"/>
        <vertAlign val="baseline"/>
        <sz val="12"/>
        <color theme="1"/>
        <name val="EC Square Sans Pro"/>
        <scheme val="none"/>
      </font>
      <alignment vertical="center" textRotation="0" wrapText="1" indent="0" justifyLastLine="0" shrinkToFit="0" readingOrder="0"/>
    </dxf>
    <dxf>
      <border>
        <bottom style="thick">
          <color rgb="FF000000"/>
        </bottom>
      </border>
    </dxf>
    <dxf>
      <font>
        <b val="0"/>
        <strike val="0"/>
        <outline val="0"/>
        <shadow val="0"/>
        <u val="none"/>
        <vertAlign val="baseline"/>
        <sz val="14"/>
        <color theme="1"/>
        <name val="EC Square Sans Pro"/>
        <scheme val="none"/>
      </font>
      <fill>
        <patternFill patternType="solid">
          <fgColor indexed="64"/>
          <bgColor theme="9" tint="0.39997558519241921"/>
        </patternFill>
      </fill>
      <alignment horizontal="center" vertical="center" textRotation="0" wrapText="1" indent="0" justifyLastLine="0" shrinkToFit="0" readingOrder="0"/>
    </dxf>
  </dxfs>
  <tableStyles count="0" defaultTableStyle="TableStyleMedium2" defaultPivotStyle="PivotStyleLight16"/>
  <colors>
    <mruColors>
      <color rgb="FFB2D4B7"/>
      <color rgb="FFDBECD0"/>
      <color rgb="FFCDE4BE"/>
      <color rgb="FFED6D7D"/>
      <color rgb="FFDE435D"/>
      <color rgb="FF99CA3C"/>
      <color rgb="FFF6BE3E"/>
      <color rgb="FFF56A7D"/>
      <color rgb="FFFF9B9B"/>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AllTargetsAssessed_sum!$B$75</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AllTargetsAssessed_sum!$B$77:$B$83</c:f>
              <c:numCache>
                <c:formatCode>General</c:formatCode>
                <c:ptCount val="7"/>
                <c:pt idx="0">
                  <c:v>2</c:v>
                </c:pt>
                <c:pt idx="1">
                  <c:v>0</c:v>
                </c:pt>
                <c:pt idx="2">
                  <c:v>0</c:v>
                </c:pt>
                <c:pt idx="3">
                  <c:v>2</c:v>
                </c:pt>
                <c:pt idx="4">
                  <c:v>5</c:v>
                </c:pt>
                <c:pt idx="5">
                  <c:v>1</c:v>
                </c:pt>
                <c:pt idx="6">
                  <c:v>0</c:v>
                </c:pt>
              </c:numCache>
            </c:numRef>
          </c:val>
          <c:extLst>
            <c:ext xmlns:c16="http://schemas.microsoft.com/office/drawing/2014/chart" uri="{C3380CC4-5D6E-409C-BE32-E72D297353CC}">
              <c16:uniqueId val="{00000000-60E3-400B-A9EF-D7CB0B5A1117}"/>
            </c:ext>
          </c:extLst>
        </c:ser>
        <c:ser>
          <c:idx val="1"/>
          <c:order val="1"/>
          <c:tx>
            <c:strRef>
              <c:f>AllTargetsAssessed_sum!$C$75</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Lbls>
            <c:dLbl>
              <c:idx val="5"/>
              <c:layout>
                <c:manualLayout>
                  <c:x val="-1.8354705661792277E-3"/>
                  <c:y val="2.9573768067723929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E3-400B-A9EF-D7CB0B5A1117}"/>
                </c:ext>
              </c:extLst>
            </c:dLbl>
            <c:dLbl>
              <c:idx val="6"/>
              <c:layout>
                <c:manualLayout>
                  <c:x val="1.9740532433445818E-3"/>
                  <c:y val="2.9573768081495287E-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AllTargetsAssessed_sum!$C$77:$C$83</c:f>
              <c:numCache>
                <c:formatCode>General</c:formatCode>
                <c:ptCount val="7"/>
                <c:pt idx="0">
                  <c:v>1</c:v>
                </c:pt>
                <c:pt idx="1">
                  <c:v>0</c:v>
                </c:pt>
                <c:pt idx="2">
                  <c:v>0</c:v>
                </c:pt>
                <c:pt idx="3">
                  <c:v>1</c:v>
                </c:pt>
                <c:pt idx="4">
                  <c:v>1</c:v>
                </c:pt>
                <c:pt idx="5">
                  <c:v>0</c:v>
                </c:pt>
                <c:pt idx="6">
                  <c:v>0</c:v>
                </c:pt>
              </c:numCache>
            </c:numRef>
          </c:val>
          <c:extLst>
            <c:ext xmlns:c16="http://schemas.microsoft.com/office/drawing/2014/chart" uri="{C3380CC4-5D6E-409C-BE32-E72D297353CC}">
              <c16:uniqueId val="{00000003-60E3-400B-A9EF-D7CB0B5A1117}"/>
            </c:ext>
          </c:extLst>
        </c:ser>
        <c:ser>
          <c:idx val="2"/>
          <c:order val="2"/>
          <c:tx>
            <c:strRef>
              <c:f>AllTargetsAssessed_sum!$D$75</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Lbls>
            <c:dLbl>
              <c:idx val="4"/>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AllTargetsAssessed_sum!$D$77:$D$83</c:f>
              <c:numCache>
                <c:formatCode>General</c:formatCode>
                <c:ptCount val="7"/>
                <c:pt idx="0">
                  <c:v>5</c:v>
                </c:pt>
                <c:pt idx="1">
                  <c:v>0</c:v>
                </c:pt>
                <c:pt idx="2">
                  <c:v>1</c:v>
                </c:pt>
                <c:pt idx="3">
                  <c:v>4</c:v>
                </c:pt>
                <c:pt idx="4">
                  <c:v>22</c:v>
                </c:pt>
                <c:pt idx="5">
                  <c:v>0</c:v>
                </c:pt>
                <c:pt idx="6">
                  <c:v>11</c:v>
                </c:pt>
              </c:numCache>
            </c:numRef>
          </c:val>
          <c:extLst>
            <c:ext xmlns:c16="http://schemas.microsoft.com/office/drawing/2014/chart" uri="{C3380CC4-5D6E-409C-BE32-E72D297353CC}">
              <c16:uniqueId val="{00000005-60E3-400B-A9EF-D7CB0B5A1117}"/>
            </c:ext>
          </c:extLst>
        </c:ser>
        <c:ser>
          <c:idx val="3"/>
          <c:order val="3"/>
          <c:tx>
            <c:strRef>
              <c:f>AllTargetsAssessed_sum!$E$75</c:f>
              <c:strCache>
                <c:ptCount val="1"/>
                <c:pt idx="0">
                  <c:v>On track</c:v>
                </c:pt>
              </c:strCache>
            </c:strRef>
          </c:tx>
          <c:spPr>
            <a:solidFill>
              <a:schemeClr val="accent6"/>
            </a:solidFill>
            <a:ln>
              <a:noFill/>
            </a:ln>
            <a:effectLst>
              <a:outerShdw blurRad="57150" dist="19050" dir="5400000" algn="ctr" rotWithShape="0">
                <a:srgbClr val="000000">
                  <a:alpha val="63000"/>
                </a:srgbClr>
              </a:outerShdw>
            </a:effectLst>
          </c:spPr>
          <c:invertIfNegative val="0"/>
          <c:dLbls>
            <c:dLbl>
              <c:idx val="1"/>
              <c:layout>
                <c:manualLayout>
                  <c:x val="6.9291338582677165E-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0E3-400B-A9EF-D7CB0B5A1117}"/>
                </c:ext>
              </c:extLst>
            </c:dLbl>
            <c:dLbl>
              <c:idx val="3"/>
              <c:delete val="1"/>
              <c:extLst>
                <c:ext xmlns:c15="http://schemas.microsoft.com/office/drawing/2012/chart" uri="{CE6537A1-D6FC-4f65-9D91-7224C49458BB}"/>
                <c:ext xmlns:c16="http://schemas.microsoft.com/office/drawing/2014/chart" uri="{C3380CC4-5D6E-409C-BE32-E72D297353CC}">
                  <c16:uniqueId val="{00000007-60E3-400B-A9EF-D7CB0B5A11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AllTargetsAssessed_sum!$A$77:$A$83</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AllTargetsAssessed_sum!$E$77:$E$83</c:f>
              <c:numCache>
                <c:formatCode>General</c:formatCode>
                <c:ptCount val="7"/>
                <c:pt idx="0">
                  <c:v>1</c:v>
                </c:pt>
                <c:pt idx="1">
                  <c:v>0</c:v>
                </c:pt>
                <c:pt idx="2">
                  <c:v>0</c:v>
                </c:pt>
                <c:pt idx="3">
                  <c:v>1</c:v>
                </c:pt>
                <c:pt idx="4">
                  <c:v>7</c:v>
                </c:pt>
                <c:pt idx="5">
                  <c:v>0</c:v>
                </c:pt>
                <c:pt idx="6">
                  <c:v>4</c:v>
                </c:pt>
              </c:numCache>
            </c:numRef>
          </c:val>
          <c:extLst>
            <c:ext xmlns:c16="http://schemas.microsoft.com/office/drawing/2014/chart" uri="{C3380CC4-5D6E-409C-BE32-E72D297353CC}">
              <c16:uniqueId val="{00000008-60E3-400B-A9EF-D7CB0B5A1117}"/>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1492958380202474"/>
          <c:y val="0.90399467672174783"/>
          <c:w val="0.65904120713921555"/>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FB-45B6-AEE0-D7482897E7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FB-45B6-AEE0-D7482897E74F}"/>
              </c:ext>
            </c:extLst>
          </c:dPt>
          <c:val>
            <c:numRef>
              <c:f>AllTargetsAssessed_sum!$Z$3:$Z$4</c:f>
              <c:numCache>
                <c:formatCode>General</c:formatCode>
                <c:ptCount val="2"/>
                <c:pt idx="0">
                  <c:v>70</c:v>
                </c:pt>
                <c:pt idx="1">
                  <c:v>30</c:v>
                </c:pt>
              </c:numCache>
            </c:numRef>
          </c:val>
          <c:extLst>
            <c:ext xmlns:c16="http://schemas.microsoft.com/office/drawing/2014/chart" uri="{C3380CC4-5D6E-409C-BE32-E72D297353CC}">
              <c16:uniqueId val="{00000001-5563-4EE1-9006-77A834BE24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5E-4E0D-B0F5-F3ED400CD9F2}"/>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5E-4E0D-B0F5-F3ED400CD9F2}"/>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5E-4E0D-B0F5-F3ED400CD9F2}"/>
              </c:ext>
            </c:extLst>
          </c:dPt>
          <c:dPt>
            <c:idx val="3"/>
            <c:invertIfNegative val="0"/>
            <c:bubble3D val="0"/>
            <c:spPr>
              <a:solidFill>
                <a:schemeClr val="accent6">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67</c:v>
                </c:pt>
                <c:pt idx="1">
                  <c:v>29</c:v>
                </c:pt>
                <c:pt idx="2">
                  <c:v>119</c:v>
                </c:pt>
                <c:pt idx="3">
                  <c:v>51</c:v>
                </c:pt>
              </c:numCache>
            </c:numRef>
          </c:val>
          <c:extLst>
            <c:ext xmlns:c16="http://schemas.microsoft.com/office/drawing/2014/chart" uri="{C3380CC4-5D6E-409C-BE32-E72D297353CC}">
              <c16:uniqueId val="{00000008-185E-4E0D-B0F5-F3ED400CD9F2}"/>
            </c:ext>
          </c:extLst>
        </c:ser>
        <c:ser>
          <c:idx val="1"/>
          <c:order val="1"/>
          <c:tx>
            <c:strRef>
              <c:f>AllTargetsAssessed_sum!$A$64</c:f>
              <c:strCache>
                <c:ptCount val="1"/>
                <c:pt idx="0">
                  <c:v>Proposal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85E-4E0D-B0F5-F3ED400CD9F2}"/>
              </c:ext>
            </c:extLst>
          </c:dPt>
          <c:dPt>
            <c:idx val="1"/>
            <c:invertIfNegative val="0"/>
            <c:bubble3D val="0"/>
            <c:spPr>
              <a:solidFill>
                <a:srgbClr val="E6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85E-4E0D-B0F5-F3ED400CD9F2}"/>
              </c:ext>
            </c:extLst>
          </c:dPt>
          <c:dPt>
            <c:idx val="2"/>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185E-4E0D-B0F5-F3ED400CD9F2}"/>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18</c:v>
                </c:pt>
                <c:pt idx="1">
                  <c:v>3</c:v>
                </c:pt>
                <c:pt idx="2">
                  <c:v>23</c:v>
                </c:pt>
                <c:pt idx="3">
                  <c:v>17</c:v>
                </c:pt>
              </c:numCache>
            </c:numRef>
          </c:val>
          <c:extLst>
            <c:ext xmlns:c16="http://schemas.microsoft.com/office/drawing/2014/chart" uri="{C3380CC4-5D6E-409C-BE32-E72D297353CC}">
              <c16:uniqueId val="{00000010-185E-4E0D-B0F5-F3ED400CD9F2}"/>
            </c:ext>
          </c:extLst>
        </c:ser>
        <c:ser>
          <c:idx val="2"/>
          <c:order val="2"/>
          <c:tx>
            <c:strRef>
              <c:f>AllTargetsAssessed_sum!$A$65</c:f>
              <c:strCache>
                <c:ptCount val="1"/>
                <c:pt idx="0">
                  <c:v>Communication - quantified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pattFill prst="pct75">
                <a:fgClr>
                  <a:schemeClr val="bg1">
                    <a:lumMod val="7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185E-4E0D-B0F5-F3ED400CD9F2}"/>
              </c:ext>
            </c:extLst>
          </c:dPt>
          <c:dPt>
            <c:idx val="1"/>
            <c:invertIfNegative val="0"/>
            <c:bubble3D val="0"/>
            <c:spPr>
              <a:pattFill prst="pct75">
                <a:fgClr>
                  <a:srgbClr val="FF5B5B"/>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185E-4E0D-B0F5-F3ED400CD9F2}"/>
              </c:ext>
            </c:extLst>
          </c:dPt>
          <c:dPt>
            <c:idx val="2"/>
            <c:invertIfNegative val="0"/>
            <c:bubble3D val="0"/>
            <c:spPr>
              <a:pattFill prst="pct75">
                <a:fgClr>
                  <a:schemeClr val="accent4">
                    <a:lumMod val="40000"/>
                    <a:lumOff val="6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85E-4E0D-B0F5-F3ED400CD9F2}"/>
              </c:ext>
            </c:extLst>
          </c:dPt>
          <c:dPt>
            <c:idx val="3"/>
            <c:invertIfNegative val="0"/>
            <c:bubble3D val="0"/>
            <c:spPr>
              <a:pattFill prst="pct75">
                <a:fgClr>
                  <a:schemeClr val="accent6">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185E-4E0D-B0F5-F3ED400CD9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26</c:v>
                </c:pt>
                <c:pt idx="1">
                  <c:v>11</c:v>
                </c:pt>
                <c:pt idx="2">
                  <c:v>34</c:v>
                </c:pt>
                <c:pt idx="3">
                  <c:v>18</c:v>
                </c:pt>
              </c:numCache>
            </c:numRef>
          </c:val>
          <c:extLst>
            <c:ext xmlns:c16="http://schemas.microsoft.com/office/drawing/2014/chart" uri="{C3380CC4-5D6E-409C-BE32-E72D297353CC}">
              <c16:uniqueId val="{00000011-185E-4E0D-B0F5-F3ED400CD9F2}"/>
            </c:ext>
          </c:extLst>
        </c:ser>
        <c:ser>
          <c:idx val="3"/>
          <c:order val="3"/>
          <c:tx>
            <c:strRef>
              <c:f>AllTargetsAssessed_sum!$A$66</c:f>
              <c:strCache>
                <c:ptCount val="1"/>
                <c:pt idx="0">
                  <c:v>Communication - not quantified</c:v>
                </c:pt>
              </c:strCache>
            </c:strRef>
          </c:tx>
          <c:spPr>
            <a:pattFill prst="pct5">
              <a:fgClr>
                <a:schemeClr val="bg1">
                  <a:lumMod val="75000"/>
                </a:schemeClr>
              </a:fgClr>
              <a:bgClr>
                <a:schemeClr val="bg1"/>
              </a:bgClr>
            </a:pattFill>
            <a:ln>
              <a:noFill/>
            </a:ln>
            <a:effectLst>
              <a:outerShdw blurRad="57150" dist="19050" dir="5400000" algn="ctr" rotWithShape="0">
                <a:srgbClr val="000000">
                  <a:alpha val="63000"/>
                </a:srgbClr>
              </a:outerShdw>
            </a:effectLst>
          </c:spPr>
          <c:invertIfNegative val="0"/>
          <c:dPt>
            <c:idx val="1"/>
            <c:invertIfNegative val="0"/>
            <c:bubble3D val="0"/>
            <c:spPr>
              <a:pattFill prst="pct5">
                <a:fgClr>
                  <a:srgbClr val="F44646"/>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D8A8-4A53-BCCF-4893295C5A7E}"/>
              </c:ext>
            </c:extLst>
          </c:dPt>
          <c:dPt>
            <c:idx val="2"/>
            <c:invertIfNegative val="0"/>
            <c:bubble3D val="0"/>
            <c:spPr>
              <a:pattFill prst="pct5">
                <a:fgClr>
                  <a:schemeClr val="accent4">
                    <a:lumMod val="60000"/>
                    <a:lumOff val="40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D8A8-4A53-BCCF-4893295C5A7E}"/>
              </c:ext>
            </c:extLst>
          </c:dPt>
          <c:dPt>
            <c:idx val="3"/>
            <c:invertIfNegative val="0"/>
            <c:bubble3D val="0"/>
            <c:spPr>
              <a:pattFill prst="pct5">
                <a:fgClr>
                  <a:srgbClr val="92D050"/>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8A8-4A53-BCCF-4893295C5A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AllTargetsAssessed_sum!$B$66:$E$66</c:f>
              <c:numCache>
                <c:formatCode>General</c:formatCode>
                <c:ptCount val="4"/>
                <c:pt idx="0">
                  <c:v>24</c:v>
                </c:pt>
                <c:pt idx="1">
                  <c:v>12</c:v>
                </c:pt>
                <c:pt idx="2">
                  <c:v>27</c:v>
                </c:pt>
                <c:pt idx="3">
                  <c:v>13</c:v>
                </c:pt>
              </c:numCache>
            </c:numRef>
          </c:val>
          <c:extLst>
            <c:ext xmlns:c16="http://schemas.microsoft.com/office/drawing/2014/chart" uri="{C3380CC4-5D6E-409C-BE32-E72D297353CC}">
              <c16:uniqueId val="{00000012-185E-4E0D-B0F5-F3ED400CD9F2}"/>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AllTargetsAssessed_sum!$B$86</c:f>
              <c:strCache>
                <c:ptCount val="1"/>
                <c:pt idx="0">
                  <c:v>no data</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bg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39-4953-9BE9-3CE62C087330}"/>
              </c:ext>
            </c:extLst>
          </c:dPt>
          <c:dLbls>
            <c:dLbl>
              <c:idx val="0"/>
              <c:delete val="1"/>
              <c:extLst>
                <c:ext xmlns:c15="http://schemas.microsoft.com/office/drawing/2012/chart" uri="{CE6537A1-D6FC-4f65-9D91-7224C49458BB}"/>
                <c:ext xmlns:c16="http://schemas.microsoft.com/office/drawing/2014/chart" uri="{C3380CC4-5D6E-409C-BE32-E72D297353CC}">
                  <c16:uniqueId val="{00000002-7439-4953-9BE9-3CE62C087330}"/>
                </c:ext>
              </c:extLst>
            </c:dLbl>
            <c:dLbl>
              <c:idx val="2"/>
              <c:layout>
                <c:manualLayout>
                  <c:x val="-4.699490384713647E-3"/>
                  <c:y val="3.472182111278179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39-4953-9BE9-3CE62C087330}"/>
                </c:ext>
              </c:extLst>
            </c:dLbl>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AllTargetsAssessed_sum!$B$88:$B$94</c:f>
              <c:numCache>
                <c:formatCode>0%</c:formatCode>
                <c:ptCount val="7"/>
                <c:pt idx="0">
                  <c:v>0.22222222222222221</c:v>
                </c:pt>
                <c:pt idx="1">
                  <c:v>0</c:v>
                </c:pt>
                <c:pt idx="2">
                  <c:v>0</c:v>
                </c:pt>
                <c:pt idx="3">
                  <c:v>0.25</c:v>
                </c:pt>
                <c:pt idx="4">
                  <c:v>0.14285714285714285</c:v>
                </c:pt>
                <c:pt idx="5">
                  <c:v>1</c:v>
                </c:pt>
                <c:pt idx="6">
                  <c:v>0</c:v>
                </c:pt>
              </c:numCache>
            </c:numRef>
          </c:val>
          <c:extLst>
            <c:ext xmlns:c16="http://schemas.microsoft.com/office/drawing/2014/chart" uri="{C3380CC4-5D6E-409C-BE32-E72D297353CC}">
              <c16:uniqueId val="{00000004-7439-4953-9BE9-3CE62C087330}"/>
            </c:ext>
          </c:extLst>
        </c:ser>
        <c:ser>
          <c:idx val="1"/>
          <c:order val="1"/>
          <c:tx>
            <c:strRef>
              <c:f>AllTargetsAssessed_sum!$C$86</c:f>
              <c:strCache>
                <c:ptCount val="1"/>
                <c:pt idx="0">
                  <c:v>Not progressing</c:v>
                </c:pt>
              </c:strCache>
            </c:strRef>
          </c:tx>
          <c:spPr>
            <a:solidFill>
              <a:srgbClr val="C00000"/>
            </a:solidFill>
            <a:ln>
              <a:noFill/>
            </a:ln>
            <a:effectLst>
              <a:outerShdw blurRad="57150" dist="19050" dir="5400000" algn="ctr" rotWithShape="0">
                <a:srgbClr val="000000">
                  <a:alpha val="63000"/>
                </a:srgbClr>
              </a:outerShdw>
            </a:effectLst>
          </c:spPr>
          <c:invertIfNegative val="0"/>
          <c:dPt>
            <c:idx val="4"/>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439-4953-9BE9-3CE62C087330}"/>
              </c:ext>
            </c:extLst>
          </c:dPt>
          <c:dLbls>
            <c:dLbl>
              <c:idx val="0"/>
              <c:layout>
                <c:manualLayout>
                  <c:x val="-2.7835816342982773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439-4953-9BE9-3CE62C087330}"/>
                </c:ext>
              </c:extLst>
            </c:dLbl>
            <c:dLbl>
              <c:idx val="1"/>
              <c:delete val="1"/>
              <c:extLst>
                <c:ext xmlns:c15="http://schemas.microsoft.com/office/drawing/2012/chart" uri="{CE6537A1-D6FC-4f65-9D91-7224C49458BB}"/>
                <c:ext xmlns:c16="http://schemas.microsoft.com/office/drawing/2014/chart" uri="{C3380CC4-5D6E-409C-BE32-E72D297353CC}">
                  <c16:uniqueId val="{00000008-7439-4953-9BE9-3CE62C087330}"/>
                </c:ext>
              </c:extLst>
            </c:dLbl>
            <c:dLbl>
              <c:idx val="2"/>
              <c:layout>
                <c:manualLayout>
                  <c:x val="-2.8949684739839558E-4"/>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439-4953-9BE9-3CE62C087330}"/>
                </c:ext>
              </c:extLst>
            </c:dLbl>
            <c:dLbl>
              <c:idx val="5"/>
              <c:layout>
                <c:manualLayout>
                  <c:x val="-2.0053716235354851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439-4953-9BE9-3CE62C08733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AllTargetsAssessed_sum!$C$88:$C$94</c:f>
              <c:numCache>
                <c:formatCode>0%</c:formatCode>
                <c:ptCount val="7"/>
                <c:pt idx="0">
                  <c:v>0.1111111111111111</c:v>
                </c:pt>
                <c:pt idx="1">
                  <c:v>0</c:v>
                </c:pt>
                <c:pt idx="2">
                  <c:v>0</c:v>
                </c:pt>
                <c:pt idx="3">
                  <c:v>0.125</c:v>
                </c:pt>
                <c:pt idx="4">
                  <c:v>2.8571428571428571E-2</c:v>
                </c:pt>
                <c:pt idx="5">
                  <c:v>0</c:v>
                </c:pt>
                <c:pt idx="6">
                  <c:v>0</c:v>
                </c:pt>
              </c:numCache>
            </c:numRef>
          </c:val>
          <c:extLst>
            <c:ext xmlns:c16="http://schemas.microsoft.com/office/drawing/2014/chart" uri="{C3380CC4-5D6E-409C-BE32-E72D297353CC}">
              <c16:uniqueId val="{0000000B-7439-4953-9BE9-3CE62C087330}"/>
            </c:ext>
          </c:extLst>
        </c:ser>
        <c:ser>
          <c:idx val="2"/>
          <c:order val="2"/>
          <c:tx>
            <c:strRef>
              <c:f>AllTargetsAssessed_sum!$D$86</c:f>
              <c:strCache>
                <c:ptCount val="1"/>
                <c:pt idx="0">
                  <c:v>Acceleration needed</c:v>
                </c:pt>
              </c:strCache>
            </c:strRef>
          </c:tx>
          <c:spPr>
            <a:solidFill>
              <a:schemeClr val="accent4"/>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AllTargetsAssessed_sum!$D$88:$D$94</c:f>
              <c:numCache>
                <c:formatCode>0%</c:formatCode>
                <c:ptCount val="7"/>
                <c:pt idx="0">
                  <c:v>0.55555555555555558</c:v>
                </c:pt>
                <c:pt idx="1">
                  <c:v>0</c:v>
                </c:pt>
                <c:pt idx="2">
                  <c:v>1</c:v>
                </c:pt>
                <c:pt idx="3">
                  <c:v>0.5</c:v>
                </c:pt>
                <c:pt idx="4">
                  <c:v>0.62857142857142856</c:v>
                </c:pt>
                <c:pt idx="5">
                  <c:v>0</c:v>
                </c:pt>
                <c:pt idx="6">
                  <c:v>0.73333333333333328</c:v>
                </c:pt>
              </c:numCache>
            </c:numRef>
          </c:val>
          <c:extLst>
            <c:ext xmlns:c16="http://schemas.microsoft.com/office/drawing/2014/chart" uri="{C3380CC4-5D6E-409C-BE32-E72D297353CC}">
              <c16:uniqueId val="{0000000E-7439-4953-9BE9-3CE62C087330}"/>
            </c:ext>
          </c:extLst>
        </c:ser>
        <c:ser>
          <c:idx val="3"/>
          <c:order val="3"/>
          <c:tx>
            <c:strRef>
              <c:f>AllTargetsAssessed_sum!$E$86</c:f>
              <c:strCache>
                <c:ptCount val="1"/>
                <c:pt idx="0">
                  <c:v>On track to achieve</c:v>
                </c:pt>
              </c:strCache>
            </c:strRef>
          </c:tx>
          <c:spPr>
            <a:solidFill>
              <a:schemeClr val="accent6"/>
            </a:soli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39-4953-9BE9-3CE62C0873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AllTargetsAssessed_sum!$A$88:$A$94</c:f>
              <c:strCache>
                <c:ptCount val="7"/>
                <c:pt idx="0">
                  <c:v>Climate ambition</c:v>
                </c:pt>
                <c:pt idx="1">
                  <c:v>Clean, affordable and secure energy</c:v>
                </c:pt>
                <c:pt idx="2">
                  <c:v>Industrial strategy for a clean and circular economy</c:v>
                </c:pt>
                <c:pt idx="3">
                  <c:v>Sustainable and smart mobility</c:v>
                </c:pt>
                <c:pt idx="4">
                  <c:v>CAP / Farm to Fork</c:v>
                </c:pt>
                <c:pt idx="5">
                  <c:v>Preserving and protecting biodiversity</c:v>
                </c:pt>
                <c:pt idx="6">
                  <c:v>Towards a zero-pollution ambition</c:v>
                </c:pt>
              </c:strCache>
            </c:strRef>
          </c:cat>
          <c:val>
            <c:numRef>
              <c:f>AllTargetsAssessed_sum!$E$88:$E$94</c:f>
              <c:numCache>
                <c:formatCode>0%</c:formatCode>
                <c:ptCount val="7"/>
                <c:pt idx="0">
                  <c:v>0.1111111111111111</c:v>
                </c:pt>
                <c:pt idx="1">
                  <c:v>0</c:v>
                </c:pt>
                <c:pt idx="2">
                  <c:v>0</c:v>
                </c:pt>
                <c:pt idx="3">
                  <c:v>0.125</c:v>
                </c:pt>
                <c:pt idx="4">
                  <c:v>0.2</c:v>
                </c:pt>
                <c:pt idx="5">
                  <c:v>0</c:v>
                </c:pt>
                <c:pt idx="6">
                  <c:v>0.26666666666666666</c:v>
                </c:pt>
              </c:numCache>
            </c:numRef>
          </c:val>
          <c:extLst>
            <c:ext xmlns:c16="http://schemas.microsoft.com/office/drawing/2014/chart" uri="{C3380CC4-5D6E-409C-BE32-E72D297353CC}">
              <c16:uniqueId val="{00000011-7439-4953-9BE9-3CE62C087330}"/>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0%"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3409587928607844"/>
          <c:y val="0.89666338582677163"/>
          <c:w val="0.64232773439712754"/>
          <c:h val="7.5558836395450579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a:t>
            </a:r>
            <a:r>
              <a:rPr lang="en-US" baseline="0"/>
              <a:t> </a:t>
            </a:r>
            <a:r>
              <a:rPr lang="en-US"/>
              <a:t>legal acts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AllTargetsAssessed_sum!$A$63</c:f>
              <c:strCache>
                <c:ptCount val="1"/>
                <c:pt idx="0">
                  <c:v>Legal 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E04-4FA8-957C-28B1509DA025}"/>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E04-4FA8-957C-28B1509DA025}"/>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E04-4FA8-957C-28B1509DA025}"/>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E04-4FA8-957C-28B1509DA025}"/>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AllTargetsAssessed_sum!$B$63:$E$63</c:f>
              <c:numCache>
                <c:formatCode>General</c:formatCode>
                <c:ptCount val="4"/>
                <c:pt idx="0">
                  <c:v>67</c:v>
                </c:pt>
                <c:pt idx="1">
                  <c:v>29</c:v>
                </c:pt>
                <c:pt idx="2">
                  <c:v>119</c:v>
                </c:pt>
                <c:pt idx="3">
                  <c:v>51</c:v>
                </c:pt>
              </c:numCache>
            </c:numRef>
          </c:val>
          <c:extLst>
            <c:ext xmlns:c16="http://schemas.microsoft.com/office/drawing/2014/chart" uri="{C3380CC4-5D6E-409C-BE32-E72D297353CC}">
              <c16:uniqueId val="{00000008-FE04-4FA8-957C-28B1509DA02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AllTargetsAssessed_sum!$B$61:$E$61</c:f>
              <c:strCache>
                <c:ptCount val="4"/>
                <c:pt idx="0">
                  <c:v>no data</c:v>
                </c:pt>
                <c:pt idx="1">
                  <c:v>Not progressing</c:v>
                </c:pt>
                <c:pt idx="2">
                  <c:v>Acceleration needed</c:v>
                </c:pt>
                <c:pt idx="3">
                  <c:v>On track</c:v>
                </c:pt>
              </c:strCache>
            </c:strRef>
          </c:cat>
          <c:val>
            <c:numRef>
              <c:f>#REF!</c:f>
              <c:numCache>
                <c:formatCode>General</c:formatCode>
                <c:ptCount val="1"/>
                <c:pt idx="0">
                  <c:v>1</c:v>
                </c:pt>
              </c:numCache>
            </c:numRef>
          </c:val>
          <c:extLst>
            <c:ext xmlns:c16="http://schemas.microsoft.com/office/drawing/2014/chart" uri="{C3380CC4-5D6E-409C-BE32-E72D297353CC}">
              <c16:uniqueId val="{00000008-491B-4129-8539-47101ADA920C}"/>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proposals</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AllTargetsAssessed_sum!$A$64</c:f>
              <c:strCache>
                <c:ptCount val="1"/>
                <c:pt idx="0">
                  <c:v>Proposal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3C-4D47-B8C9-35677DFCF030}"/>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3C-4D47-B8C9-35677DFCF030}"/>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3C-4D47-B8C9-35677DFCF030}"/>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3C-4D47-B8C9-35677DFCF030}"/>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AllTargetsAssessed_sum!$B$64:$E$64</c:f>
              <c:numCache>
                <c:formatCode>General</c:formatCode>
                <c:ptCount val="4"/>
                <c:pt idx="0">
                  <c:v>18</c:v>
                </c:pt>
                <c:pt idx="1">
                  <c:v>3</c:v>
                </c:pt>
                <c:pt idx="2">
                  <c:v>23</c:v>
                </c:pt>
                <c:pt idx="3">
                  <c:v>17</c:v>
                </c:pt>
              </c:numCache>
            </c:numRef>
          </c:val>
          <c:extLst>
            <c:ext xmlns:c16="http://schemas.microsoft.com/office/drawing/2014/chart" uri="{C3380CC4-5D6E-409C-BE32-E72D297353CC}">
              <c16:uniqueId val="{00000008-4A3C-4D47-B8C9-35677DFCF030}"/>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Total assessment: targets from Comm - quantified</a:t>
            </a:r>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76229680106691999"/>
        </c:manualLayout>
      </c:layout>
      <c:barChart>
        <c:barDir val="bar"/>
        <c:grouping val="clustered"/>
        <c:varyColors val="0"/>
        <c:ser>
          <c:idx val="0"/>
          <c:order val="0"/>
          <c:tx>
            <c:strRef>
              <c:f>AllTargetsAssessed_sum!$A$65</c:f>
              <c:strCache>
                <c:ptCount val="1"/>
                <c:pt idx="0">
                  <c:v>Communication - quantified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6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84-43A1-9695-61E22E8EFAFF}"/>
              </c:ext>
            </c:extLst>
          </c:dPt>
          <c:dPt>
            <c:idx val="1"/>
            <c:invertIfNegative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84-43A1-9695-61E22E8EFAFF}"/>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84-43A1-9695-61E22E8EFAFF}"/>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84-43A1-9695-61E22E8EFAFF}"/>
              </c:ext>
            </c:extLst>
          </c:dPt>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AllTargetsAssessed_sum!$B$61:$E$61</c:f>
              <c:strCache>
                <c:ptCount val="4"/>
                <c:pt idx="0">
                  <c:v>no data</c:v>
                </c:pt>
                <c:pt idx="1">
                  <c:v>Not progressing</c:v>
                </c:pt>
                <c:pt idx="2">
                  <c:v>Acceleration needed</c:v>
                </c:pt>
                <c:pt idx="3">
                  <c:v>On track</c:v>
                </c:pt>
              </c:strCache>
            </c:strRef>
          </c:cat>
          <c:val>
            <c:numRef>
              <c:f>AllTargetsAssessed_sum!$B$65:$E$65</c:f>
              <c:numCache>
                <c:formatCode>General</c:formatCode>
                <c:ptCount val="4"/>
                <c:pt idx="0">
                  <c:v>26</c:v>
                </c:pt>
                <c:pt idx="1">
                  <c:v>11</c:v>
                </c:pt>
                <c:pt idx="2">
                  <c:v>34</c:v>
                </c:pt>
                <c:pt idx="3">
                  <c:v>18</c:v>
                </c:pt>
              </c:numCache>
            </c:numRef>
          </c:val>
          <c:extLst>
            <c:ext xmlns:c16="http://schemas.microsoft.com/office/drawing/2014/chart" uri="{C3380CC4-5D6E-409C-BE32-E72D297353CC}">
              <c16:uniqueId val="{00000008-1484-43A1-9695-61E22E8EFAFF}"/>
            </c:ext>
          </c:extLst>
        </c:ser>
        <c:dLbls>
          <c:dLblPos val="inEnd"/>
          <c:showLegendKey val="0"/>
          <c:showVal val="1"/>
          <c:showCatName val="0"/>
          <c:showSerName val="0"/>
          <c:showPercent val="0"/>
          <c:showBubbleSize val="0"/>
        </c:dLbls>
        <c:gapWidth val="86"/>
        <c:overlap val="4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a:t>Climate ambition</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D4-4B76-9443-AAFA1440447C}"/>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D4-4B76-9443-AAFA1440447C}"/>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D4-4B76-9443-AAFA1440447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F4F"/>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5</c:v>
                </c:pt>
                <c:pt idx="1">
                  <c:v>1</c:v>
                </c:pt>
                <c:pt idx="2">
                  <c:v>22</c:v>
                </c:pt>
                <c:pt idx="3">
                  <c:v>7</c:v>
                </c:pt>
              </c:numCache>
            </c:numRef>
          </c:val>
          <c:extLst>
            <c:ext xmlns:c16="http://schemas.microsoft.com/office/drawing/2014/chart" uri="{C3380CC4-5D6E-409C-BE32-E72D297353CC}">
              <c16:uniqueId val="{00000008-35D4-4B76-9443-AAFA1440447C}"/>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DAF-484B-9EBC-29E7CE2BCF77}"/>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DAF-484B-9EBC-29E7CE2BCF77}"/>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DAF-484B-9EBC-29E7CE2BCF77}"/>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DAF-484B-9EBC-29E7CE2BCF77}"/>
              </c:ext>
            </c:extLst>
          </c:dPt>
          <c:dLbls>
            <c:dLbl>
              <c:idx val="0"/>
              <c:delete val="1"/>
              <c:extLst>
                <c:ext xmlns:c15="http://schemas.microsoft.com/office/drawing/2012/chart" uri="{CE6537A1-D6FC-4f65-9D91-7224C49458BB}"/>
                <c:ext xmlns:c16="http://schemas.microsoft.com/office/drawing/2014/chart" uri="{C3380CC4-5D6E-409C-BE32-E72D297353CC}">
                  <c16:uniqueId val="{00000007-3DAF-484B-9EBC-29E7CE2BCF77}"/>
                </c:ext>
              </c:extLst>
            </c:dLbl>
            <c:dLbl>
              <c:idx val="1"/>
              <c:delete val="1"/>
              <c:extLst>
                <c:ext xmlns:c15="http://schemas.microsoft.com/office/drawing/2012/chart" uri="{CE6537A1-D6FC-4f65-9D91-7224C49458BB}"/>
                <c:ext xmlns:c16="http://schemas.microsoft.com/office/drawing/2014/chart" uri="{C3380CC4-5D6E-409C-BE32-E72D297353CC}">
                  <c16:uniqueId val="{00000009-3DAF-484B-9EBC-29E7CE2BCF7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1F-D2E5-4891-9772-889CD322DF6C}"/>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DAF-484B-9EBC-29E7CE2BCF77}"/>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DAF-484B-9EBC-29E7CE2BCF77}"/>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DAF-484B-9EBC-29E7CE2BCF77}"/>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DAF-484B-9EBC-29E7CE2BCF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20-D2E5-4891-9772-889CD322DF6C}"/>
            </c:ext>
          </c:extLst>
        </c:ser>
        <c:dLbls>
          <c:dLblPos val="inEnd"/>
          <c:showLegendKey val="0"/>
          <c:showVal val="1"/>
          <c:showCatName val="0"/>
          <c:showSerName val="0"/>
          <c:showPercent val="0"/>
          <c:showBubbleSize val="0"/>
        </c:dLbls>
        <c:gapWidth val="22"/>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56-4885-89EA-13006A952BA5}"/>
            </c:ext>
          </c:extLst>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7E56-4885-89EA-13006A952BA5}"/>
            </c:ext>
          </c:extLst>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3-7E56-4885-89EA-13006A952BA5}"/>
            </c:ext>
          </c:extLst>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6-7E56-4885-89EA-13006A952BA5}"/>
            </c:ext>
          </c:extLst>
        </c:ser>
        <c:dLbls>
          <c:dLblPos val="inEnd"/>
          <c:showLegendKey val="0"/>
          <c:showVal val="1"/>
          <c:showCatName val="0"/>
          <c:showSerName val="0"/>
          <c:showPercent val="0"/>
          <c:showBubbleSize val="0"/>
        </c:dLbls>
        <c:gapWidth val="57"/>
        <c:overlap val="100"/>
        <c:axId val="630551992"/>
        <c:axId val="630546088"/>
      </c:barChart>
      <c:catAx>
        <c:axId val="630551992"/>
        <c:scaling>
          <c:orientation val="maxMin"/>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t"/>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1760935011328712"/>
          <c:y val="0.90399476482023233"/>
          <c:w val="0.73311528366646472"/>
          <c:h val="7.544736402972142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r>
              <a:rPr lang="en-US" i="0"/>
              <a:t>CAP</a:t>
            </a:r>
            <a:r>
              <a:rPr lang="en-US" i="0" baseline="0"/>
              <a:t> / Farm to Fork</a:t>
            </a:r>
            <a:endParaRPr lang="en-US" i="1"/>
          </a:p>
        </c:rich>
      </c:tx>
      <c:layout>
        <c:manualLayout>
          <c:xMode val="edge"/>
          <c:yMode val="edge"/>
          <c:x val="0.2767222222222222"/>
          <c:y val="3.83693045563549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title>
    <c:autoTitleDeleted val="0"/>
    <c:plotArea>
      <c:layout>
        <c:manualLayout>
          <c:layoutTarget val="inner"/>
          <c:xMode val="edge"/>
          <c:yMode val="edge"/>
          <c:x val="0.29171609798775155"/>
          <c:y val="0.18665911540639787"/>
          <c:w val="0.67772834645669289"/>
          <c:h val="0.68212797767367683"/>
        </c:manualLayout>
      </c:layout>
      <c:barChart>
        <c:barDir val="bar"/>
        <c:grouping val="stacked"/>
        <c:varyColors val="0"/>
        <c:ser>
          <c:idx val="0"/>
          <c:order val="0"/>
          <c:tx>
            <c:strRef>
              <c:f>AllTargetsAssessed_sum!$A$103</c:f>
              <c:strCache>
                <c:ptCount val="1"/>
                <c:pt idx="0">
                  <c:v>Legal acts</c:v>
                </c:pt>
              </c:strCache>
            </c:strRef>
          </c:tx>
          <c:spPr>
            <a:solidFill>
              <a:schemeClr val="bg1">
                <a:lumMod val="50000"/>
              </a:schemeClr>
            </a:solidFill>
            <a:ln>
              <a:noFill/>
            </a:ln>
            <a:effectLst>
              <a:outerShdw blurRad="57150" dist="19050" dir="5400000" algn="ctr" rotWithShape="0">
                <a:srgbClr val="000000">
                  <a:alpha val="63000"/>
                </a:srgbClr>
              </a:outerShdw>
            </a:effectLst>
          </c:spPr>
          <c:invertIfNegative val="0"/>
          <c:dPt>
            <c:idx val="1"/>
            <c:invertIfNegative val="0"/>
            <c:bubble3D val="0"/>
            <c:spPr>
              <a:solidFill>
                <a:srgbClr val="F56A7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D9-4DFC-AAEF-F3A18EC5B878}"/>
              </c:ext>
            </c:extLst>
          </c:dPt>
          <c:dPt>
            <c:idx val="2"/>
            <c:invertIfNegative val="0"/>
            <c:bubble3D val="0"/>
            <c:spPr>
              <a:solidFill>
                <a:srgbClr val="F9A13E"/>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D9-4DFC-AAEF-F3A18EC5B878}"/>
              </c:ext>
            </c:extLst>
          </c:dPt>
          <c:dPt>
            <c:idx val="3"/>
            <c:invertIfNegative val="0"/>
            <c:bubble3D val="0"/>
            <c:spPr>
              <a:solidFill>
                <a:srgbClr val="99CA3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D9-4DFC-AAEF-F3A18EC5B878}"/>
              </c:ext>
            </c:extLst>
          </c:dPt>
          <c:dLbls>
            <c:delete val="1"/>
          </c:dLbls>
          <c:cat>
            <c:strRef>
              <c:f>AllTargetsAssessed_sum!$B$101:$E$101</c:f>
              <c:strCache>
                <c:ptCount val="4"/>
                <c:pt idx="0">
                  <c:v>no data</c:v>
                </c:pt>
                <c:pt idx="1">
                  <c:v>Not progressing</c:v>
                </c:pt>
                <c:pt idx="2">
                  <c:v>Acceleration needed</c:v>
                </c:pt>
                <c:pt idx="3">
                  <c:v>On track</c:v>
                </c:pt>
              </c:strCache>
            </c:strRef>
          </c:cat>
          <c:val>
            <c:numRef>
              <c:f>AllTargetsAssessed_sum!$B$103:$E$103</c:f>
              <c:numCache>
                <c:formatCode>General</c:formatCode>
                <c:ptCount val="4"/>
                <c:pt idx="0">
                  <c:v>5</c:v>
                </c:pt>
                <c:pt idx="1">
                  <c:v>1</c:v>
                </c:pt>
                <c:pt idx="2">
                  <c:v>22</c:v>
                </c:pt>
                <c:pt idx="3">
                  <c:v>7</c:v>
                </c:pt>
              </c:numCache>
            </c:numRef>
          </c:val>
          <c:extLst>
            <c:ext xmlns:c16="http://schemas.microsoft.com/office/drawing/2014/chart" uri="{C3380CC4-5D6E-409C-BE32-E72D297353CC}">
              <c16:uniqueId val="{00000006-DAD9-4DFC-AAEF-F3A18EC5B878}"/>
            </c:ext>
          </c:extLst>
        </c:ser>
        <c:ser>
          <c:idx val="1"/>
          <c:order val="1"/>
          <c:tx>
            <c:strRef>
              <c:f>AllTargetsAssessed_sum!$A$104</c:f>
              <c:strCache>
                <c:ptCount val="1"/>
                <c:pt idx="0">
                  <c:v>Proposals</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DAD9-4DFC-AAEF-F3A18EC5B878}"/>
              </c:ext>
            </c:extLst>
          </c:dPt>
          <c:dPt>
            <c:idx val="1"/>
            <c:invertIfNegative val="0"/>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DAD9-4DFC-AAEF-F3A18EC5B878}"/>
              </c:ext>
            </c:extLst>
          </c:dPt>
          <c:dPt>
            <c:idx val="2"/>
            <c:invertIfNegative val="0"/>
            <c:bubble3D val="0"/>
            <c:spPr>
              <a:solidFill>
                <a:schemeClr val="accent4"/>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AD9-4DFC-AAEF-F3A18EC5B878}"/>
              </c:ext>
            </c:extLst>
          </c:dPt>
          <c:dPt>
            <c:idx val="3"/>
            <c:invertIfNegative val="0"/>
            <c:bubble3D val="0"/>
            <c:spPr>
              <a:solidFill>
                <a:srgbClr val="C2DF8A"/>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AD9-4DFC-AAEF-F3A18EC5B878}"/>
              </c:ext>
            </c:extLst>
          </c:dPt>
          <c:dLbls>
            <c:dLbl>
              <c:idx val="0"/>
              <c:delete val="1"/>
              <c:extLst>
                <c:ext xmlns:c15="http://schemas.microsoft.com/office/drawing/2012/chart" uri="{CE6537A1-D6FC-4f65-9D91-7224C49458BB}"/>
                <c:ext xmlns:c16="http://schemas.microsoft.com/office/drawing/2014/chart" uri="{C3380CC4-5D6E-409C-BE32-E72D297353CC}">
                  <c16:uniqueId val="{00000008-DAD9-4DFC-AAEF-F3A18EC5B878}"/>
                </c:ext>
              </c:extLst>
            </c:dLbl>
            <c:dLbl>
              <c:idx val="1"/>
              <c:delete val="1"/>
              <c:extLst>
                <c:ext xmlns:c15="http://schemas.microsoft.com/office/drawing/2012/chart" uri="{CE6537A1-D6FC-4f65-9D91-7224C49458BB}"/>
                <c:ext xmlns:c16="http://schemas.microsoft.com/office/drawing/2014/chart" uri="{C3380CC4-5D6E-409C-BE32-E72D297353CC}">
                  <c16:uniqueId val="{0000000A-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AllTargetsAssessed_sum!$B$104:$E$104</c:f>
              <c:numCache>
                <c:formatCode>General</c:formatCode>
                <c:ptCount val="4"/>
                <c:pt idx="0">
                  <c:v>2</c:v>
                </c:pt>
                <c:pt idx="1">
                  <c:v>1</c:v>
                </c:pt>
                <c:pt idx="2">
                  <c:v>4</c:v>
                </c:pt>
                <c:pt idx="3">
                  <c:v>1</c:v>
                </c:pt>
              </c:numCache>
            </c:numRef>
          </c:val>
          <c:extLst>
            <c:ext xmlns:c16="http://schemas.microsoft.com/office/drawing/2014/chart" uri="{C3380CC4-5D6E-409C-BE32-E72D297353CC}">
              <c16:uniqueId val="{0000000F-DAD9-4DFC-AAEF-F3A18EC5B878}"/>
            </c:ext>
          </c:extLst>
        </c:ser>
        <c:ser>
          <c:idx val="2"/>
          <c:order val="2"/>
          <c:tx>
            <c:strRef>
              <c:f>AllTargetsAssessed_sum!$A$105</c:f>
              <c:strCache>
                <c:ptCount val="1"/>
                <c:pt idx="0">
                  <c:v>Communications</c:v>
                </c:pt>
              </c:strCache>
            </c:strRef>
          </c:tx>
          <c:spPr>
            <a:pattFill prst="pct25">
              <a:fgClr>
                <a:srgbClr val="C2DF8A"/>
              </a:fgClr>
              <a:bgClr>
                <a:schemeClr val="bg1"/>
              </a:bgClr>
            </a:pattFill>
            <a:ln>
              <a:noFill/>
            </a:ln>
            <a:effectLst>
              <a:outerShdw blurRad="57150" dist="19050" dir="5400000" algn="ctr" rotWithShape="0">
                <a:srgbClr val="000000">
                  <a:alpha val="63000"/>
                </a:srgbClr>
              </a:outerShdw>
            </a:effectLst>
          </c:spPr>
          <c:invertIfNegative val="0"/>
          <c:dPt>
            <c:idx val="0"/>
            <c:invertIfNegative val="0"/>
            <c:bubble3D val="0"/>
            <c:spPr>
              <a:pattFill prst="pct25">
                <a:fgClr>
                  <a:schemeClr val="bg1">
                    <a:lumMod val="65000"/>
                  </a:schemeClr>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AD9-4DFC-AAEF-F3A18EC5B878}"/>
              </c:ext>
            </c:extLst>
          </c:dPt>
          <c:dPt>
            <c:idx val="1"/>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AD9-4DFC-AAEF-F3A18EC5B878}"/>
              </c:ext>
            </c:extLst>
          </c:dPt>
          <c:dPt>
            <c:idx val="2"/>
            <c:invertIfNegative val="0"/>
            <c:bubble3D val="0"/>
            <c:spPr>
              <a:pattFill prst="pct25">
                <a:fgClr>
                  <a:srgbClr val="F9A13E"/>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AD9-4DFC-AAEF-F3A18EC5B878}"/>
              </c:ext>
            </c:extLst>
          </c:dPt>
          <c:dPt>
            <c:idx val="3"/>
            <c:invertIfNegative val="0"/>
            <c:bubble3D val="0"/>
            <c:spPr>
              <a:pattFill prst="pct25">
                <a:fgClr>
                  <a:srgbClr val="C2DF8A"/>
                </a:fgClr>
                <a:bgClr>
                  <a:schemeClr val="bg1"/>
                </a:bgClr>
              </a:patt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AD9-4DFC-AAEF-F3A18EC5B878}"/>
              </c:ext>
            </c:extLst>
          </c:dPt>
          <c:dLbls>
            <c:dLbl>
              <c:idx val="1"/>
              <c:delete val="1"/>
              <c:extLst>
                <c:ext xmlns:c15="http://schemas.microsoft.com/office/drawing/2012/chart" uri="{CE6537A1-D6FC-4f65-9D91-7224C49458BB}"/>
                <c:ext xmlns:c16="http://schemas.microsoft.com/office/drawing/2014/chart" uri="{C3380CC4-5D6E-409C-BE32-E72D297353CC}">
                  <c16:uniqueId val="{00000013-DAD9-4DFC-AAEF-F3A18EC5B8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EC Square Sans Cond Pro" panose="020B0506040000020004" pitchFamily="34" charset="0"/>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AllTargetsAssessed_sum!$B$101:$E$101</c:f>
              <c:strCache>
                <c:ptCount val="4"/>
                <c:pt idx="0">
                  <c:v>no data</c:v>
                </c:pt>
                <c:pt idx="1">
                  <c:v>Not progressing</c:v>
                </c:pt>
                <c:pt idx="2">
                  <c:v>Acceleration needed</c:v>
                </c:pt>
                <c:pt idx="3">
                  <c:v>On track</c:v>
                </c:pt>
              </c:strCache>
            </c:strRef>
          </c:cat>
          <c:val>
            <c:numRef>
              <c:f>AllTargetsAssessed_sum!$B$105:$E$105</c:f>
              <c:numCache>
                <c:formatCode>General</c:formatCode>
                <c:ptCount val="4"/>
                <c:pt idx="0">
                  <c:v>0</c:v>
                </c:pt>
                <c:pt idx="1">
                  <c:v>0</c:v>
                </c:pt>
                <c:pt idx="2">
                  <c:v>1</c:v>
                </c:pt>
                <c:pt idx="3">
                  <c:v>0</c:v>
                </c:pt>
              </c:numCache>
            </c:numRef>
          </c:val>
          <c:extLst>
            <c:ext xmlns:c16="http://schemas.microsoft.com/office/drawing/2014/chart" uri="{C3380CC4-5D6E-409C-BE32-E72D297353CC}">
              <c16:uniqueId val="{00000018-DAD9-4DFC-AAEF-F3A18EC5B878}"/>
            </c:ext>
          </c:extLst>
        </c:ser>
        <c:dLbls>
          <c:dLblPos val="inEnd"/>
          <c:showLegendKey val="0"/>
          <c:showVal val="1"/>
          <c:showCatName val="0"/>
          <c:showSerName val="0"/>
          <c:showPercent val="0"/>
          <c:showBubbleSize val="0"/>
        </c:dLbls>
        <c:gapWidth val="86"/>
        <c:overlap val="100"/>
        <c:axId val="630551992"/>
        <c:axId val="630546088"/>
      </c:barChart>
      <c:catAx>
        <c:axId val="6305519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crossAx val="630546088"/>
        <c:crosses val="autoZero"/>
        <c:auto val="1"/>
        <c:lblAlgn val="ctr"/>
        <c:lblOffset val="100"/>
        <c:noMultiLvlLbl val="0"/>
      </c:catAx>
      <c:valAx>
        <c:axId val="630546088"/>
        <c:scaling>
          <c:orientation val="minMax"/>
        </c:scaling>
        <c:delete val="1"/>
        <c:axPos val="b"/>
        <c:numFmt formatCode="General" sourceLinked="1"/>
        <c:majorTickMark val="none"/>
        <c:minorTickMark val="none"/>
        <c:tickLblPos val="nextTo"/>
        <c:crossAx val="630551992"/>
        <c:crosses val="autoZero"/>
        <c:crossBetween val="between"/>
      </c:valAx>
      <c:spPr>
        <a:noFill/>
        <a:ln>
          <a:noFill/>
        </a:ln>
        <a:effectLst/>
      </c:spPr>
    </c:plotArea>
    <c:legend>
      <c:legendPos val="b"/>
      <c:layout>
        <c:manualLayout>
          <c:xMode val="edge"/>
          <c:yMode val="edge"/>
          <c:x val="0.48442578011081938"/>
          <c:y val="0.90581979467756402"/>
          <c:w val="0.42056642919635046"/>
          <c:h val="6.88637496262334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EC Square Sans Cond Pro" panose="020B0506040000020004" pitchFamily="34" charset="0"/>
              <a:ea typeface="+mn-ea"/>
              <a:cs typeface="+mn-cs"/>
            </a:defRPr>
          </a:pPr>
          <a:endParaRPr lang="en-FR"/>
        </a:p>
      </c:txPr>
    </c:legend>
    <c:plotVisOnly val="1"/>
    <c:dispBlanksAs val="gap"/>
    <c:showDLblsOverMax val="0"/>
  </c:chart>
  <c:spPr>
    <a:solidFill>
      <a:schemeClr val="bg1"/>
    </a:solidFill>
    <a:ln w="9525" cap="flat" cmpd="sng" algn="ctr">
      <a:noFill/>
      <a:round/>
    </a:ln>
    <a:effectLst/>
  </c:spPr>
  <c:txPr>
    <a:bodyPr/>
    <a:lstStyle/>
    <a:p>
      <a:pPr>
        <a:defRPr>
          <a:latin typeface="EC Square Sans Cond Pro" panose="020B0506040000020004" pitchFamily="34" charset="0"/>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190500</xdr:colOff>
      <xdr:row>33</xdr:row>
      <xdr:rowOff>152400</xdr:rowOff>
    </xdr:from>
    <xdr:to>
      <xdr:col>20</xdr:col>
      <xdr:colOff>485775</xdr:colOff>
      <xdr:row>51</xdr:row>
      <xdr:rowOff>104775</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16</xdr:row>
      <xdr:rowOff>19050</xdr:rowOff>
    </xdr:from>
    <xdr:to>
      <xdr:col>18</xdr:col>
      <xdr:colOff>219075</xdr:colOff>
      <xdr:row>31</xdr:row>
      <xdr:rowOff>171450</xdr:rowOff>
    </xdr:to>
    <xdr:graphicFrame macro="">
      <xdr:nvGraphicFramePr>
        <xdr:cNvPr id="3" name="Chart 2">
          <a:extLst>
            <a:ext uri="{FF2B5EF4-FFF2-40B4-BE49-F238E27FC236}">
              <a16:creationId xmlns:a16="http://schemas.microsoft.com/office/drawing/2014/main" id="{00000000-0008-0000-12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133350</xdr:colOff>
      <xdr:row>33</xdr:row>
      <xdr:rowOff>152400</xdr:rowOff>
    </xdr:from>
    <xdr:to>
      <xdr:col>33</xdr:col>
      <xdr:colOff>161925</xdr:colOff>
      <xdr:row>51</xdr:row>
      <xdr:rowOff>76200</xdr:rowOff>
    </xdr:to>
    <xdr:graphicFrame macro="">
      <xdr:nvGraphicFramePr>
        <xdr:cNvPr id="4" name="Chart 3">
          <a:extLst>
            <a:ext uri="{FF2B5EF4-FFF2-40B4-BE49-F238E27FC236}">
              <a16:creationId xmlns:a16="http://schemas.microsoft.com/office/drawing/2014/main" id="{00000000-0008-0000-12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16</xdr:row>
      <xdr:rowOff>0</xdr:rowOff>
    </xdr:from>
    <xdr:to>
      <xdr:col>28</xdr:col>
      <xdr:colOff>514350</xdr:colOff>
      <xdr:row>30</xdr:row>
      <xdr:rowOff>76200</xdr:rowOff>
    </xdr:to>
    <xdr:graphicFrame macro="">
      <xdr:nvGraphicFramePr>
        <xdr:cNvPr id="20" name="Chart 19">
          <a:extLst>
            <a:ext uri="{FF2B5EF4-FFF2-40B4-BE49-F238E27FC236}">
              <a16:creationId xmlns:a16="http://schemas.microsoft.com/office/drawing/2014/main" id="{00000000-0008-0000-1200-000014000000}"/>
            </a:ext>
            <a:ext uri="{147F2762-F138-4A5C-976F-8EAC2B608ADB}">
              <a16:predDERef xmlns:a16="http://schemas.microsoft.com/office/drawing/2014/main" pre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514350</xdr:colOff>
      <xdr:row>15</xdr:row>
      <xdr:rowOff>161925</xdr:rowOff>
    </xdr:from>
    <xdr:to>
      <xdr:col>39</xdr:col>
      <xdr:colOff>419100</xdr:colOff>
      <xdr:row>30</xdr:row>
      <xdr:rowOff>47625</xdr:rowOff>
    </xdr:to>
    <xdr:graphicFrame macro="">
      <xdr:nvGraphicFramePr>
        <xdr:cNvPr id="21" name="Chart 20">
          <a:extLst>
            <a:ext uri="{FF2B5EF4-FFF2-40B4-BE49-F238E27FC236}">
              <a16:creationId xmlns:a16="http://schemas.microsoft.com/office/drawing/2014/main" id="{00000000-0008-0000-1200-000015000000}"/>
            </a:ext>
            <a:ext uri="{147F2762-F138-4A5C-976F-8EAC2B608ADB}">
              <a16:predDERef xmlns:a16="http://schemas.microsoft.com/office/drawing/2014/main" pre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0</xdr:colOff>
      <xdr:row>16</xdr:row>
      <xdr:rowOff>0</xdr:rowOff>
    </xdr:from>
    <xdr:to>
      <xdr:col>49</xdr:col>
      <xdr:colOff>514350</xdr:colOff>
      <xdr:row>30</xdr:row>
      <xdr:rowOff>76200</xdr:rowOff>
    </xdr:to>
    <xdr:graphicFrame macro="">
      <xdr:nvGraphicFramePr>
        <xdr:cNvPr id="22" name="Chart 21">
          <a:extLst>
            <a:ext uri="{FF2B5EF4-FFF2-40B4-BE49-F238E27FC236}">
              <a16:creationId xmlns:a16="http://schemas.microsoft.com/office/drawing/2014/main" id="{00000000-0008-0000-1200-000016000000}"/>
            </a:ext>
            <a:ext uri="{147F2762-F138-4A5C-976F-8EAC2B608ADB}">
              <a16:predDERef xmlns:a16="http://schemas.microsoft.com/office/drawing/2014/main" pre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57</xdr:row>
      <xdr:rowOff>0</xdr:rowOff>
    </xdr:from>
    <xdr:to>
      <xdr:col>18</xdr:col>
      <xdr:colOff>28575</xdr:colOff>
      <xdr:row>72</xdr:row>
      <xdr:rowOff>152400</xdr:rowOff>
    </xdr:to>
    <xdr:graphicFrame macro="">
      <xdr:nvGraphicFramePr>
        <xdr:cNvPr id="24" name="Chart 22">
          <a:extLst>
            <a:ext uri="{FF2B5EF4-FFF2-40B4-BE49-F238E27FC236}">
              <a16:creationId xmlns:a16="http://schemas.microsoft.com/office/drawing/2014/main" id="{00000000-0008-0000-1200-000018000000}"/>
            </a:ext>
            <a:ext uri="{147F2762-F138-4A5C-976F-8EAC2B608ADB}">
              <a16:predDERef xmlns:a16="http://schemas.microsoft.com/office/drawing/2014/main" pre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600075</xdr:colOff>
      <xdr:row>56</xdr:row>
      <xdr:rowOff>9525</xdr:rowOff>
    </xdr:from>
    <xdr:to>
      <xdr:col>29</xdr:col>
      <xdr:colOff>581025</xdr:colOff>
      <xdr:row>73</xdr:row>
      <xdr:rowOff>19050</xdr:rowOff>
    </xdr:to>
    <xdr:graphicFrame macro="">
      <xdr:nvGraphicFramePr>
        <xdr:cNvPr id="10" name="Chart 9">
          <a:extLst>
            <a:ext uri="{FF2B5EF4-FFF2-40B4-BE49-F238E27FC236}">
              <a16:creationId xmlns:a16="http://schemas.microsoft.com/office/drawing/2014/main" id="{00000000-0008-0000-1200-00000A000000}"/>
            </a:ext>
            <a:ext uri="{147F2762-F138-4A5C-976F-8EAC2B608ADB}">
              <a16:predDERef xmlns:a16="http://schemas.microsoft.com/office/drawing/2014/main" pre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0</xdr:colOff>
      <xdr:row>74</xdr:row>
      <xdr:rowOff>0</xdr:rowOff>
    </xdr:from>
    <xdr:to>
      <xdr:col>18</xdr:col>
      <xdr:colOff>28575</xdr:colOff>
      <xdr:row>89</xdr:row>
      <xdr:rowOff>152400</xdr:rowOff>
    </xdr:to>
    <xdr:graphicFrame macro="">
      <xdr:nvGraphicFramePr>
        <xdr:cNvPr id="11" name="Chart 10">
          <a:extLst>
            <a:ext uri="{FF2B5EF4-FFF2-40B4-BE49-F238E27FC236}">
              <a16:creationId xmlns:a16="http://schemas.microsoft.com/office/drawing/2014/main" id="{00000000-0008-0000-1200-00000B000000}"/>
            </a:ext>
            <a:ext uri="{147F2762-F138-4A5C-976F-8EAC2B608ADB}">
              <a16:predDERef xmlns:a16="http://schemas.microsoft.com/office/drawing/2014/main" pre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85725</xdr:colOff>
      <xdr:row>1</xdr:row>
      <xdr:rowOff>114300</xdr:rowOff>
    </xdr:from>
    <xdr:to>
      <xdr:col>28</xdr:col>
      <xdr:colOff>295275</xdr:colOff>
      <xdr:row>7</xdr:row>
      <xdr:rowOff>171450</xdr:rowOff>
    </xdr:to>
    <xdr:graphicFrame macro="">
      <xdr:nvGraphicFramePr>
        <xdr:cNvPr id="5" name="Chart 4">
          <a:extLst>
            <a:ext uri="{FF2B5EF4-FFF2-40B4-BE49-F238E27FC236}">
              <a16:creationId xmlns:a16="http://schemas.microsoft.com/office/drawing/2014/main" id="{00000000-0008-0000-1200-000005000000}"/>
            </a:ext>
            <a:ext uri="{147F2762-F138-4A5C-976F-8EAC2B608ADB}">
              <a16:predDERef xmlns:a16="http://schemas.microsoft.com/office/drawing/2014/main" pred="{00000000-0008-0000-03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5643.423120023152" createdVersion="6" refreshedVersion="7" minRefreshableVersion="3" recordCount="348" xr:uid="{00000000-000A-0000-FFFF-FFFF27000000}">
  <cacheSource type="worksheet">
    <worksheetSource name="Table683"/>
  </cacheSource>
  <cacheFields count="65">
    <cacheField name="Main thematic areas*_x000a_*referring to EGD Objectives set out in COM(2019) 640 final ANNEX" numFmtId="0">
      <sharedItems containsBlank="1" count="8">
        <s v="1. Climate ambition"/>
        <s v="2. Clean, affordable and secure energy"/>
        <s v="4. Sustainable and smart mobility"/>
        <s v="3. Industrial strategy for a clean and circular economy"/>
        <s v="5. Greening the Common Agricultural Policy / ‘Farm to Fork’ Strategy"/>
        <s v="6. Preserving and protecting biodiversity"/>
        <s v="7. Towards a zero-pollution ambition for a toxic free environment"/>
        <m/>
      </sharedItems>
    </cacheField>
    <cacheField name="Actions*_x000a_*referring to EGD Objectives set out in COM(2019) 640 ANNEX" numFmtId="0">
      <sharedItems containsBlank="1" longText="1"/>
    </cacheField>
    <cacheField name="Key Policy documents " numFmtId="0">
      <sharedItems containsBlank="1" count="102" longText="1">
        <s v="Establishing the framework for achieving climate neutrality and amending regulations (EC) No 401/2009 and (EU) 2018/1999 (&quot;European Climate Law&quot;)"/>
        <s v="Forging a climate-resilient Europe - the new EU Strategy on Adaptation to Climate Change"/>
        <s v="Establishing a carbon border adjustment mechanism"/>
        <s v="Restructuring the Union framework for the taxation of energy products and electricity (recast)"/>
        <s v="On an EU Strategy to reduce methane emissions"/>
        <s v="amending Directive (EU) 2018/2001, Regulation (EU) 2018/1999 and Directive 98/70/EC as regards the promotion of energy from renewable sources, and repealing Council Directive (EU) 2015/652"/>
        <s v="Concerning urban wastewater treatment (recast)"/>
        <s v="Amending Directive 2003/87/EC establishing a system for greenhouse gas emission allowance trading within the Union, Decision (EU) 2015/1814 concerning the establishment and operation of a market stability reserve for the Union greenhouse gas emission trading system"/>
        <s v="Amending Regulation (EU) 2018/842 on binding annual greenhouse gas emission reductions by Member States from 2021 to 2030 contributing to climate action to meet commitments under the Paris Agreement, and Regulation (EU) 2018/1999"/>
        <s v="Amending Regulations (EU) 2018/841 as regards the scope, simplifying the compliance rules, setting out the targets of the Member States for 2030 and committing to the collective achievement of climate neutrality by 2035 in the land use, forestry and agriculture sector, and (EU) 2018/1999 as regards improvement in monitoring, reporting, tracking of progress and review"/>
        <s v="A Renovation Wave for Europe - greening our buildings, creating jobs, improving lives"/>
        <s v="on methane emissions reduction in the energy sector"/>
        <s v="REPowerEU Plan"/>
        <s v="EU Solar Energy Strategy"/>
        <s v="Guidelines for trans-European energy infrastructure, amending Regulations (EC) No 715/2009, (EU) 2019/942 and (EU) 2019/943 and Directives 2009/73/EC and (EU) 2019/944, and repealing Regulation (EU) No 347/2013"/>
        <s v="amending Regulations (EU) 2019/943 and (EU) 2019/942 as well as Directives (EU) 2018/2001 and (EU) 2019/944 to improve the Union’s electricity market design"/>
        <s v="On the Energy Transition of the EU Fisheries and Aquaculture sector"/>
        <s v="On energy efficiency and amending Regulation (EU) 2023/955 (recast)"/>
        <s v="Stepping up Europe’s 2030 climate ambition - Investing in a climate-neutral future for the benefit of our people"/>
        <s v="On the Energy Performance of Buildings (recast)"/>
        <s v="An EU-wide assessment of National Energy and Climate Plans. Driving forward the green transition and promoting economic recovery through integrated energy and climate planning"/>
        <s v="Laying down rules for the application of Regulation (EU) 2018/1999 of the European Parliament and of the Council as regards the structure, format, technical details and process for the integrated national energy and climate progress reports"/>
        <s v="On the Governance of the Energy Union and Climate Action,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
        <s v="Powering a Climate neutrality economy: An EU Strategy for Energy System Integration"/>
        <s v="European Wind Power Action Plan"/>
        <s v="Delivering on the EU offshore renewable energy ambitions"/>
        <s v="A new Circular Economy Action Plan. For a cleaner and more competitive Europe"/>
        <s v="EU Strategy for Sustainable and Circular Textiles"/>
        <s v="Updating the 2020 New Industrial Strategy: Building a stronger Single Market for Europe’s recovery"/>
        <s v="A New Industrial Strategy for Europe"/>
        <s v="REGULATION (EU) 2024/1252 establishing a framework for ensuring a secure and sustainable supply of critical raw materials and amending Regulations (EU) No 168/2013, (EU) 2018/858, (EU) 2018/1724 and (EU) 2019/1020"/>
        <s v="On establishing a framework of measures for strengthening Europe’s net-zero technology products manufacturing ecosystem "/>
        <s v="A Green Deal Industrial Plan for the Net-Zero Age"/>
        <s v="Concerning batteries and waste batteries, amending Directive 2008/98/EC and Regulation (EU) 2019/1020 and repealing Directive 2006/66/EC"/>
        <s v="Amending Directive 2008/98/EC on waste"/>
        <s v="On preventing plastic pellet losses to reduce microplastic pollution"/>
        <s v="On packaging and packaging waste, amending Regulation (EU) 2019/1020 and Directive (EU) 2019/904, and repealing Directive 94/62/EC"/>
        <s v="EU policy framework on biobased, biodegradable and compostable plastics"/>
        <s v="On the reduction of the impact of certain plastic products on the environment"/>
        <s v="On waste electrical and electronic equipment (WEEE) (recast)"/>
        <s v="on circularity requirements for vehicle design and on management of end-of-life vehicles"/>
        <s v="on Sustainable Carbon Cycles  "/>
        <s v="Amending Directive 1999/31/EC on the landfill of waste"/>
        <s v="Amending Directive 2003/87/EC as regards aviation's contribution to the Union’s economy-wide emission reduction target and appropriately implementing a global market-based measure"/>
        <s v="On the use of renewable and low-carbon fuels in maritime transport and amending Directive 2009/16/EC"/>
        <s v="On ensuring a level playing field for sustainable air transport"/>
        <s v="Sustainable and Smart Mobility Strategy – putting European transport on track for the future"/>
        <s v="Amending Council Directive 92/106/EEC as regards a support framework for intermodal transport of goods and Regulation (EU) 2020/1056 of the European Parliament and the Council as regards calculation of external costs savings and generation of aggregated data"/>
        <s v="Amending Regulation (EU) 2019/1242 as regards strengthening the CO₂ emission performance standards for new heavy-duty vehicles and integrating reporting obligations, and repealing Regulation (EU) 2018/956"/>
        <s v="Amending Regulation (EU) 2019/631 as regards strengthening the CO2 emission performance standards for new passenger cars and new light commercial vehicles in line with the Union’s increased climate ambition"/>
        <s v="setting CO2 emission performance standards for new passenger cars and for new light commercial vehicles, and repealing Regulations (EC) No 443/2009 and (EU) No 510/2011"/>
        <s v="A hydrogen strategy for a climate-neutral Europe"/>
        <s v="Annual sustainable growth strategy 2021"/>
        <s v="A strategic rollout plan to outline a set of supplementary actions to support the rapid deployment of alternative fuels infrastructure"/>
        <s v="On the deployment of alternative fuels infrastructure, and repealing Directive 2014/94/EU of the European Parliament and of the Council"/>
        <s v="NAIADES III: Boosting future-proof European inland waterway transport"/>
        <s v="on Union guidelines for the development of the trans-European transport network and repealing Decision No 661/2010/EU (revision upcoming)"/>
        <s v="'Fit for 55': delivering the EU's 2030 Climate Target on the way to climate neutrality"/>
        <s v="On type-approval of motor vehicles and engines and of systems, components and separate technical units intended for such vehicles, with respect to their emissions and battery durability (Euro 7) and repealing Regulations (EC) No 715/2007 and (EC) No 595/2"/>
        <s v="The new EU Urban Mobility Framework"/>
        <s v="On a new approach for a sustainable blue economy in the EU. Transforming the EU's Blue Economy for a Sustainable Future"/>
        <s v="A Farm to Fork Strategy"/>
        <s v="Ensuring resilient and sustainable use of EU's natural resources"/>
        <s v="On plants obtained by certain new genomic techniques and their food and feed, and amending Regulation (EU) 2017/625_x000a_"/>
        <s v="Establishing rules on support for strategic plans to be drawn up by Member States under the common agricultural policy (CAP Strategic Plans) and financed by the European Agricultural Guarantee Fund (EAGF) and by the European Agricultural Fund for Rural De"/>
        <s v="EU Biodiversity Strategy for 2030"/>
        <s v="On Soil Monitoring and Resilience (Soil Monitoring Law)"/>
        <s v="EU Soil Strategy for 2030"/>
        <s v="Revision of the EU Pollinators Initiative. A new deal for pollinators"/>
        <s v="EU Action Plan: Protecting and restoring marine ecosystems for sustainable and resilient fisheries"/>
        <s v="On the conservation of fisheries resources and the protection of marine ecosystems through technical measures"/>
        <s v="The common fisheries policy today and tomorrow: a Fisheries and Oceans Pact towards sustainable, science-based, innovative and inclusive fisheries management"/>
        <s v="On the production and marketing of forest reproductive material, amending Regulations (EU) 2016/2031 and 2017/625 of the European Parliament and of the Council and repealing Council Directive 1999/105/EC (Regulation on forest reproductive material)"/>
        <s v="on nature restoration and amending Regulation (EU) 2022/869"/>
        <s v="On Nature Restoration"/>
        <s v="Proposal on ecosystem accounts"/>
        <s v="On the making available on the Union market and the export from the Union of certain commodities and products associated with deforestation and forest degradation and repealing Regulation (EU) No 995/2010"/>
        <s v="New EU Forest Strategy for 2030"/>
        <s v="Proposal for a Directive on water quality (amending the WFD and directives on the protection of groundwater and environmental quality standards for water policies) "/>
        <s v="on ambient air quality and cleaner air for Europe"/>
        <s v="On minimum requirements for water reuse"/>
        <s v="Directive 2010/75/EU of the European Parliament and of the Council of 24 November 2010 on industrial emissions (integrated pollution prevention and control) and Council Directive 1999/31/EC of 26 April 1999 on the landfill of waste"/>
        <s v="on the quality of water intended for human consumption"/>
        <s v="Pathway to a Healthy Planet for All EU Action Plan: 'Towards Zero Pollution for Air, Water and Soil'_x000a_"/>
        <m/>
        <s v="Establishing a European assessment framework for ‘safe and sustainable by design’ chemicals and materials" u="1"/>
        <s v="On establishing a framework of measures for strengthening Europe’s net-zero technology products manufacturing ecosystem (Net Zero Industry Act)" u="1"/>
        <s v="On the production and marketing of plant reproductive material in the Union, amending Regulations (EU) 2016/2031, 2017/625 and 2018/848 of the European Parliament and of the Council, and repealing Council Directives 66/401/EEC, 66/402/EEC, 68/193/EEC, 2002/53/EC, 2002/54/EC, 2002/55/EC, 2002/56/EC, 2002/57/EC, 2008/72/EC and 2008/90/EC (Regulation on plant reproductive material)_x000a_" u="1"/>
        <s v="setting CO2 emission performance standards for new passenger cars and for new light commercial vehicles, and repealing Regulations (EC) No 443/2009 and (EU) No 510/2013" u="1"/>
        <s v="Chemicals Strategy for Sustainability Towards a Toxic-Free Environment" u="1"/>
        <s v="REPoweEU Plan" u="1"/>
        <s v="On the quality of water intended for human consumption (recast)" u="1"/>
        <s v="Upcoming (second quarter 2023)" u="1"/>
        <s v="An EU Strategy to harness the potential of offshore renewable energy for a climate neutral future" u="1"/>
        <s v="On reporting of environmental data from industrial installations and establishing an Industrial Emissions Portal" u="1"/>
        <s v="On persistent organic pollutants" u="1"/>
        <s v="amending Directive 2000/60/EC establishing a framework for Community action in the field of water policy, Directive 2006/118/EC on the protection of groundwater against pollution and deterioration and Directive 2008/105/EC on environmental quality standards in the field of water policy" u="1"/>
        <s v="amending Council Directive 92/106/EEC as regards a support framework for  intermodal transport of goods and Regulation (EU) 2020/1056 of the European  Parliament and the Council as regards calculation of external costs savings and  generation of aggregated data" u="1"/>
        <s v="Establishing a framework for ensuring a secure and sustainable supply of critical raw materials and amending Regulations (EU) 168/2013, (EU) 2018/858, 2018/1724 and (EU) 2019/1020" u="1"/>
        <s v="Pathway to a Healthy Planet for All EU Action Plan: 'Towards Zero Pollution for Air, Water and Soil'" u="1"/>
        <s v="on guidelines for trans-European energy infrastructure, amending Regulations (EC) No 715/2009, (EU) 2019/942 and (EU) 2019/943 and Directives 2009/73/EC and (EU) 2019/944, and repealing Regulation (EU) No 347/2013" u="1"/>
        <s v="setting CO2 emission performance standards for new passenger cars and for new light commercial vehicles, and repealing Regulations (EC) No 443/2009 and (EU) No 510/2012" u="1"/>
      </sharedItems>
    </cacheField>
    <cacheField name="Type of Document" numFmtId="0">
      <sharedItems containsBlank="1" count="18">
        <s v="Regulation of the European Parliament and of the Council"/>
        <s v="Communication from the Commission to the European Parliament, the Council, the European Economic and Social Committee and the Committee of the Regions"/>
        <s v="Proposal for a Council Directive"/>
        <s v="Directive of the European Parliament and of the Council"/>
        <s v="Proposal for a Directive of the European Parliament and of the Council"/>
        <s v="Proposal for a Regulation of the European Parliament and of the Council"/>
        <s v="Commission Implementing Regulation"/>
        <s v="Communication from the Commission to the European Parliament, the Council, the European Economic and Social Committee, the Committee of the Regions and the European Investment Bank"/>
        <m/>
        <s v="Regulation (EU) of the European Parliament and of the Council" u="1"/>
        <s v="(Proposal for) Regulation of the European Parliament and of the Council" u="1"/>
        <s v="Proposal for a directive" u="1"/>
        <s v="Proposal for a Regulation of the European Parliament and of the Council amending Regulation (EU) No 691/2011" u="1"/>
        <s v="(Amendments adopted to the) Proposal for a Regulation of the European Parliament and of the Council" u="1"/>
        <s v="Communication from the Commission to the European Parliament, the Council, the European " u="1"/>
        <s v="Communication from the Commission to the European Parliament, the Council, the European Economic and Social Committee and the Committee and the Committee of the Regions" u="1"/>
        <s v="Proposal" u="1"/>
        <s v="Commission Recommendation" u="1"/>
      </sharedItems>
    </cacheField>
    <cacheField name="Year of publication" numFmtId="0">
      <sharedItems containsString="0" containsBlank="1" containsNumber="1" containsInteger="1" minValue="2008" maxValue="2024" count="11">
        <n v="2021"/>
        <n v="2023"/>
        <n v="2020"/>
        <n v="2022"/>
        <n v="2024"/>
        <n v="2018"/>
        <n v="2019"/>
        <n v="2012"/>
        <n v="2013"/>
        <m/>
        <n v="2008" u="1"/>
      </sharedItems>
    </cacheField>
    <cacheField name="Binding doc" numFmtId="0">
      <sharedItems containsString="0" containsBlank="1" containsNumber="1" containsInteger="1" minValue="0" maxValue="2"/>
    </cacheField>
    <cacheField name="Type target" numFmtId="0">
      <sharedItems containsString="0" containsBlank="1" containsNumber="1" containsInteger="1" minValue="0" maxValue="3" count="5">
        <n v="3"/>
        <m/>
        <n v="0"/>
        <n v="1"/>
        <n v="2"/>
      </sharedItems>
    </cacheField>
    <cacheField name="Targets from legal acts" numFmtId="0">
      <sharedItems containsString="0" containsBlank="1" containsNumber="1" containsInteger="1" minValue="0" maxValue="1"/>
    </cacheField>
    <cacheField name="Targets from Proposal" numFmtId="0">
      <sharedItems containsString="0" containsBlank="1" containsNumber="1" containsInteger="1" minValue="0" maxValue="1"/>
    </cacheField>
    <cacheField name="n" numFmtId="0">
      <sharedItems containsString="0" containsBlank="1" containsNumber="1" containsInteger="1" minValue="0" maxValue="1" count="3">
        <n v="1"/>
        <m/>
        <n v="0" u="1"/>
      </sharedItems>
    </cacheField>
    <cacheField name="Targets" numFmtId="0">
      <sharedItems containsBlank="1" longText="1"/>
    </cacheField>
    <cacheField name="Timeline" numFmtId="0">
      <sharedItems containsString="0" containsBlank="1" containsNumber="1" containsInteger="1" minValue="2023" maxValue="2050"/>
    </cacheField>
    <cacheField name="Quantified" numFmtId="0">
      <sharedItems containsBlank="1" containsMixedTypes="1" containsNumber="1" containsInteger="1" minValue="0" maxValue="1" count="4">
        <n v="1"/>
        <m/>
        <n v="0"/>
        <s v=" "/>
      </sharedItems>
    </cacheField>
    <cacheField name="Double counting" numFmtId="0">
      <sharedItems containsString="0" containsBlank="1" containsNumber="1" containsInteger="1" minValue="1" maxValue="1" count="2">
        <m/>
        <n v="1"/>
      </sharedItems>
    </cacheField>
    <cacheField name="Comments" numFmtId="0">
      <sharedItems containsBlank="1" longText="1"/>
    </cacheField>
    <cacheField name="NEW" numFmtId="0">
      <sharedItems containsString="0" containsBlank="1" containsNumber="1" containsInteger="1" minValue="1" maxValue="1"/>
    </cacheField>
    <cacheField name="Fiche" numFmtId="0">
      <sharedItems containsBlank="1" count="56">
        <s v="Greenhouse gas emission (PF8)"/>
        <s v="Climate adaptation"/>
        <m/>
        <s v="Waste water"/>
        <s v="LULUCF (PF8)"/>
        <s v="Energy efficiency (PF7) + Greenhouse gas emission (PF8)"/>
        <s v="Hydrogen (PF3)"/>
        <s v="Sustainable cities"/>
        <s v="Renewable Energies in the Energy System (PF2)"/>
        <s v="Energy efficiency (PF7) "/>
        <s v="Solar energy (PF2)"/>
        <s v="Energy infrastructure (PF2)"/>
        <s v="Fisheries &amp; Aquaculture (PF10)"/>
        <s v="Wind and offshore (PF2)"/>
        <s v="Waste management (PF12)"/>
        <s v="Textiles (PF12)"/>
        <s v="Critical Raw Materials (PF12 and 13)"/>
        <s v="Batteries (PF12)"/>
        <s v="Sustainable Food system (PF11)"/>
        <s v="Plastic and packaging (PF12)"/>
        <s v="Plastic and packaging (PF12) + Waste Management (PF12)"/>
        <s v="Sustainable fuels (PF2)"/>
        <s v="Decarbonisation of ROAD transport (PF6) + Greenhouse gas emission (PF8) + Sustainable and smart mobility"/>
        <s v="Sustainable and smart mobility"/>
        <s v="Sustainable and smart mobility + Greenhouse gas emission (PF8) "/>
        <s v="Decarbonisation of ROAD transport (PF6)"/>
        <s v="Sustainable fuels (PF2) ?"/>
        <s v="Euro 7?"/>
        <s v="Sustainable cities + Greenhouse gas emission (PF8)"/>
        <s v="Biodiversity (PF10)"/>
        <s v="Soil (PF9)"/>
        <s v="Fisheries and aquaculture (PF10) + Biodiversity (PF10)"/>
        <s v="Nature restoration (PF10)"/>
        <s v="Bioeconomy"/>
        <s v="Forests "/>
        <s v="ZEPHIR (PF9)"/>
        <s v="Sustainable Food system (PF11) + Waste management (PF12)" u="1"/>
        <s v="Sustainable Food system (PF11) + Biodiversity (PF10)" u="1"/>
        <s v="Forest" u="1"/>
        <s v="Biodiversity (PF10) + ask Pieter Beck at JRC.D1" u="1"/>
        <s v="ask Jose Barredo (D1)" u="1"/>
        <s v="Sustainable and smart mobility + Greenhouse gas emission (PF8)" u="1"/>
        <s v="Transport?" u="1"/>
        <s v="ZEPHIR (PF9) + Soil (PF9) + Biodiversity (PF10)" u="1"/>
        <s v="Biodiversity (PF10) + PF11" u="1"/>
        <s v="Decarbonisation of ROAD transport (PF6) + Greenhouse gas emission (PF8)" u="1"/>
        <s v="Bioeconomy (asked Sara + Andrea)" u="1"/>
        <s v="PF10" u="1"/>
        <s v="PF 10 " u="1"/>
        <s v="Biodiversity + PF 10 " u="1"/>
        <s v="Climate adaptation?" u="1"/>
        <s v="PF 10 + 11" u="1"/>
        <s v="Biodiversity (PF10) + Sustainable Food system (PF11)" u="1"/>
        <s v="Energy efficiency (PF7)" u="1"/>
        <s v="LULUCF (PF8) + Greenhouse gas emissions (PF8)" u="1"/>
        <s v="PF10 + Biodiversity (PF10)" u="1"/>
      </sharedItems>
    </cacheField>
    <cacheField name="Indicator" numFmtId="0">
      <sharedItems containsBlank="1"/>
    </cacheField>
    <cacheField name="Quantitative Target" numFmtId="0">
      <sharedItems containsBlank="1" containsMixedTypes="1" containsNumber="1" minValue="1.9E-2" maxValue="1"/>
    </cacheField>
    <cacheField name="Distance to Target (GAP)" numFmtId="0">
      <sharedItems containsBlank="1" longText="1"/>
    </cacheField>
    <cacheField name="Trend" numFmtId="0">
      <sharedItems containsBlank="1" containsMixedTypes="1" containsNumber="1" containsInteger="1" minValue="1" maxValue="1"/>
    </cacheField>
    <cacheField name="Colour" numFmtId="0">
      <sharedItems containsString="0" containsBlank="1" containsNumber="1" containsInteger="1" minValue="0" maxValue="3" count="5">
        <n v="2"/>
        <m/>
        <n v="3"/>
        <n v="0"/>
        <n v="1"/>
      </sharedItems>
    </cacheField>
    <cacheField name="Indicator 8th EAP" numFmtId="0">
      <sharedItems containsBlank="1"/>
    </cacheField>
    <cacheField name="Comments (data used by EAP/presence of gap analysis in EAP)" numFmtId="0">
      <sharedItems containsBlank="1"/>
    </cacheField>
    <cacheField name="Subtopic" numFmtId="0">
      <sharedItems containsBlank="1"/>
    </cacheField>
    <cacheField name="Other topics related" numFmtId="0">
      <sharedItems containsBlank="1"/>
    </cacheField>
    <cacheField name="Main SDG Targets related (draft)" numFmtId="0">
      <sharedItems containsBlank="1" containsMixedTypes="1" containsNumber="1" minValue="2.1" maxValue="15.5" count="53">
        <n v="13.2"/>
        <m/>
        <n v="13.1"/>
        <n v="9.1"/>
        <n v="7.2"/>
        <n v="7.3"/>
        <n v="7.1"/>
        <s v="7.a"/>
        <n v="9.4"/>
        <n v="11.6"/>
        <n v="12.5"/>
        <n v="12.6"/>
        <n v="12.2"/>
        <n v="12.3"/>
        <n v="11.2"/>
        <n v="3.6"/>
        <n v="2.4"/>
        <n v="12.4"/>
        <n v="14.4"/>
        <n v="6.4"/>
        <n v="15.5"/>
        <n v="2.5"/>
        <n v="2.2999999999999998"/>
        <n v="2.1"/>
        <n v="8.1999999999999993"/>
        <n v="8.3000000000000007"/>
        <n v="8.5"/>
        <n v="4.7"/>
        <n v="12.8"/>
        <n v="2.2000000000000002"/>
        <s v="2.c"/>
        <s v="2.a"/>
        <s v="5.a"/>
        <n v="15.1"/>
        <n v="14.5"/>
        <n v="15.2"/>
        <n v="15.3"/>
        <n v="6.6"/>
        <s v="11.b"/>
        <n v="14.6"/>
        <n v="14.2"/>
        <s v="15.1,14.2"/>
        <s v="15.1,14.a"/>
        <n v="11.7"/>
        <s v="14.a"/>
        <n v="6.3"/>
        <n v="6.2"/>
        <n v="6.1"/>
        <n v="3.9"/>
        <n v="11.1"/>
        <n v="11.4" u="1"/>
        <n v="14.7" u="1"/>
        <n v="14.1" u="1"/>
      </sharedItems>
    </cacheField>
    <cacheField name="SDG goal" numFmtId="1">
      <sharedItems containsBlank="1" containsMixedTypes="1" containsNumber="1" containsInteger="1" minValue="2" maxValue="15"/>
    </cacheField>
    <cacheField name="Origin of main dataset" numFmtId="0">
      <sharedItems containsBlank="1" containsMixedTypes="1" containsNumber="1" containsInteger="1" minValue="14" maxValue="14"/>
    </cacheField>
    <cacheField name="Link to main possible dataset" numFmtId="0">
      <sharedItems containsBlank="1" containsMixedTypes="1" containsNumber="1" containsInteger="1" minValue="15" maxValue="15"/>
    </cacheField>
    <cacheField name="Alternative / complementary dataset 1" numFmtId="0">
      <sharedItems containsBlank="1" containsMixedTypes="1" containsNumber="1" containsInteger="1" minValue="14" maxValue="14"/>
    </cacheField>
    <cacheField name="Alternative /complementary dataset 2" numFmtId="0">
      <sharedItems containsBlank="1" containsMixedTypes="1" containsNumber="1" containsInteger="1" minValue="15" maxValue="15"/>
    </cacheField>
    <cacheField name="PF2" numFmtId="0">
      <sharedItems containsBlank="1" containsMixedTypes="1" containsNumber="1" containsInteger="1" minValue="14" maxValue="14"/>
    </cacheField>
    <cacheField name="PF3" numFmtId="0">
      <sharedItems containsBlank="1" containsMixedTypes="1" containsNumber="1" containsInteger="1" minValue="15" maxValue="15"/>
    </cacheField>
    <cacheField name="PF4" numFmtId="0">
      <sharedItems containsString="0" containsBlank="1" containsNumber="1" containsInteger="1" minValue="14" maxValue="14"/>
    </cacheField>
    <cacheField name="PF5" numFmtId="0">
      <sharedItems containsString="0" containsBlank="1" containsNumber="1" containsInteger="1" minValue="15" maxValue="15"/>
    </cacheField>
    <cacheField name="PF6" numFmtId="0">
      <sharedItems containsBlank="1" containsMixedTypes="1" containsNumber="1" containsInteger="1" minValue="14" maxValue="14"/>
    </cacheField>
    <cacheField name="PF7" numFmtId="0">
      <sharedItems containsBlank="1" containsMixedTypes="1" containsNumber="1" containsInteger="1" minValue="15" maxValue="15"/>
    </cacheField>
    <cacheField name="PF8" numFmtId="0">
      <sharedItems containsBlank="1" containsMixedTypes="1" containsNumber="1" containsInteger="1" minValue="14" maxValue="14"/>
    </cacheField>
    <cacheField name="PF9" numFmtId="0">
      <sharedItems containsBlank="1" containsMixedTypes="1" containsNumber="1" containsInteger="1" minValue="15" maxValue="15"/>
    </cacheField>
    <cacheField name="PF10" numFmtId="0">
      <sharedItems containsBlank="1" containsMixedTypes="1" containsNumber="1" containsInteger="1" minValue="14" maxValue="14"/>
    </cacheField>
    <cacheField name="PF11" numFmtId="0">
      <sharedItems containsBlank="1" containsMixedTypes="1" containsNumber="1" containsInteger="1" minValue="15" maxValue="15"/>
    </cacheField>
    <cacheField name="PF12" numFmtId="0">
      <sharedItems containsBlank="1" containsMixedTypes="1" containsNumber="1" containsInteger="1" minValue="14" maxValue="14"/>
    </cacheField>
    <cacheField name="PF13" numFmtId="0">
      <sharedItems containsBlank="1" containsMixedTypes="1" containsNumber="1" containsInteger="1" minValue="15" maxValue="15"/>
    </cacheField>
    <cacheField name="PF14" numFmtId="0">
      <sharedItems containsBlank="1" containsMixedTypes="1" containsNumber="1" containsInteger="1" minValue="14" maxValue="14"/>
    </cacheField>
    <cacheField name="PF15" numFmtId="0">
      <sharedItems containsString="0" containsBlank="1" containsNumber="1" containsInteger="1" minValue="15" maxValue="15"/>
    </cacheField>
    <cacheField name="PF16" numFmtId="0">
      <sharedItems containsString="0" containsBlank="1" containsNumber="1" containsInteger="1" minValue="14" maxValue="14"/>
    </cacheField>
    <cacheField name="PF17" numFmtId="0">
      <sharedItems containsString="0" containsBlank="1" containsNumber="1" containsInteger="1" minValue="15" maxValue="15"/>
    </cacheField>
    <cacheField name="PF18" numFmtId="0">
      <sharedItems containsString="0" containsBlank="1" containsNumber="1" containsInteger="1" minValue="14" maxValue="14"/>
    </cacheField>
    <cacheField name="PF19" numFmtId="0">
      <sharedItems containsString="0" containsBlank="1" containsNumber="1" containsInteger="1" minValue="15" maxValue="15"/>
    </cacheField>
    <cacheField name="PF20" numFmtId="0">
      <sharedItems containsBlank="1" containsMixedTypes="1" containsNumber="1" containsInteger="1" minValue="14" maxValue="14"/>
    </cacheField>
    <cacheField name="PF21" numFmtId="0">
      <sharedItems containsBlank="1" containsMixedTypes="1" containsNumber="1" containsInteger="1" minValue="15" maxValue="15"/>
    </cacheField>
    <cacheField name="PF22" numFmtId="0">
      <sharedItems containsBlank="1" containsMixedTypes="1" containsNumber="1" containsInteger="1" minValue="14" maxValue="14"/>
    </cacheField>
    <cacheField name="PF23" numFmtId="0">
      <sharedItems containsString="0" containsBlank="1" containsNumber="1" containsInteger="1" minValue="15" maxValue="15"/>
    </cacheField>
    <cacheField name="PF24" numFmtId="0">
      <sharedItems containsBlank="1" containsMixedTypes="1" containsNumber="1" containsInteger="1" minValue="14" maxValue="14"/>
    </cacheField>
    <cacheField name="PF25" numFmtId="0">
      <sharedItems containsBlank="1" containsMixedTypes="1" containsNumber="1" containsInteger="1" minValue="15" maxValue="15"/>
    </cacheField>
    <cacheField name="PF26" numFmtId="0">
      <sharedItems containsBlank="1" containsMixedTypes="1" containsNumber="1" containsInteger="1" minValue="14" maxValue="14"/>
    </cacheField>
    <cacheField name="PF27" numFmtId="0">
      <sharedItems containsString="0" containsBlank="1" containsNumber="1" containsInteger="1" minValue="15" maxValue="15"/>
    </cacheField>
    <cacheField name="PF28" numFmtId="0">
      <sharedItems containsString="0" containsBlank="1" containsNumber="1" containsInteger="1" minValue="14" maxValue="14"/>
    </cacheField>
    <cacheField name="PF29" numFmtId="0">
      <sharedItems containsString="0" containsBlank="1" containsNumber="1" containsInteger="1" minValue="15" maxValue="15"/>
    </cacheField>
    <cacheField name="PF30" numFmtId="0">
      <sharedItems containsString="0" containsBlank="1" containsNumber="1" containsInteger="1" minValue="14" maxValue="14"/>
    </cacheField>
    <cacheField name="PF31" numFmtId="0">
      <sharedItems containsString="0" containsBlank="1" containsNumber="1" containsInteger="1" minValue="15" maxValue="15"/>
    </cacheField>
    <cacheField name="PF32" numFmtId="0">
      <sharedItems containsBlank="1" containsMixedTypes="1" containsNumber="1" containsInteger="1" minValue="14" maxValue="14"/>
    </cacheField>
    <cacheField name="PF33" numFmtId="0">
      <sharedItems containsString="0" containsBlank="1" containsNumber="1" containsInteger="1" minValue="15" maxValue="15"/>
    </cacheField>
    <cacheField name="PF34" numFmtId="0">
      <sharedItems containsString="0" containsBlank="1" containsNumber="1" containsInteger="1" minValue="14" maxValue="1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8">
  <r>
    <x v="0"/>
    <s v="Proposal on a European ‘Climate Law’ enshrining the 2050 climate neutrality objective"/>
    <x v="0"/>
    <x v="0"/>
    <x v="0"/>
    <n v="1"/>
    <x v="0"/>
    <n v="1"/>
    <m/>
    <x v="0"/>
    <s v="Climate Neutrality by 2050 (+ interim 2040 climate target)"/>
    <n v="2050"/>
    <x v="0"/>
    <x v="0"/>
    <s v="OK"/>
    <m/>
    <x v="0"/>
    <s v="net zero GHG emission"/>
    <s v="net zero by 2050"/>
    <m/>
    <s v="not on track"/>
    <x v="0"/>
    <s v="Total greenhouse gas emission trends and projections in Europe' "/>
    <s v="agreement - not on track. Gap analysis present. EEA data (same as fiche)"/>
    <s v="CLIMATE"/>
    <m/>
    <x v="0"/>
    <n v="13"/>
    <s v="European Environment Agency"/>
    <s v="https://ec.europa.eu/eurostat/databrowser/view/SDG_13_10/default/table?lang=en&amp;category=sdg.sdg_13"/>
    <m/>
    <m/>
    <m/>
    <m/>
    <m/>
    <m/>
    <m/>
    <m/>
    <s v="x"/>
    <m/>
    <m/>
    <m/>
    <m/>
    <m/>
    <m/>
    <m/>
    <m/>
    <m/>
    <m/>
    <m/>
    <m/>
    <m/>
    <m/>
    <m/>
    <s v="(x)"/>
    <s v="(x)"/>
    <s v="(x)"/>
    <m/>
    <m/>
    <m/>
    <m/>
    <m/>
    <s v="(x)"/>
    <m/>
    <m/>
  </r>
  <r>
    <x v="0"/>
    <s v="Proposal on a European ‘Climate Law’ enshrining the 2050 climate neutrality objective"/>
    <x v="0"/>
    <x v="0"/>
    <x v="0"/>
    <m/>
    <x v="1"/>
    <m/>
    <m/>
    <x v="1"/>
    <s v="2040 target under discussion"/>
    <n v="2040"/>
    <x v="1"/>
    <x v="0"/>
    <m/>
    <m/>
    <x v="0"/>
    <s v="net zero GHG emission"/>
    <s v="net zero by 2050"/>
    <m/>
    <m/>
    <x v="1"/>
    <m/>
    <m/>
    <m/>
    <m/>
    <x v="1"/>
    <e v="#N/A"/>
    <m/>
    <m/>
    <m/>
    <m/>
    <m/>
    <m/>
    <m/>
    <m/>
    <m/>
    <m/>
    <m/>
    <m/>
    <m/>
    <m/>
    <m/>
    <m/>
    <m/>
    <m/>
    <m/>
    <m/>
    <m/>
    <m/>
    <m/>
    <m/>
    <m/>
    <m/>
    <m/>
    <m/>
    <m/>
    <m/>
    <m/>
    <m/>
    <m/>
    <m/>
    <m/>
    <m/>
    <m/>
  </r>
  <r>
    <x v="0"/>
    <s v="Proposal on a European ‘Climate Law’ enshrining the 2050 climate neutrality objective"/>
    <x v="0"/>
    <x v="0"/>
    <x v="0"/>
    <n v="1"/>
    <x v="0"/>
    <n v="1"/>
    <m/>
    <x v="0"/>
    <s v="Reduce at least 55% GHG emissions compared to 1990 levels, by 2030"/>
    <n v="2030"/>
    <x v="0"/>
    <x v="0"/>
    <s v="OK"/>
    <m/>
    <x v="0"/>
    <s v="GHG emissions"/>
    <s v="reduction of 55% by 2030"/>
    <s v="The 55% economy wide reduction objective is not per se enshrined in a legislative instrument accompanied by a target. It follows from the cumulative reduction of 62% in the ETS, together 40% reduction in ESR, (now complemented by 42% in the ETS2), and a land sink contribution of –225 Mt CO2. _x000a__x000a_While EU greenhouse gases emissions were reduced by 32.5% between 1990 and 2022, the speed of GHG emission reductions in the decade 2020-2030 needs to triple compared to previous decades.  _x000a__x000a_According to the Member States’ own projections reported in 2023 under Article 18 of the Governance of the Energy Union Regulation, total EU emissions are expected to fall in 2030 by about 50% below the 2005 level (the exact figure is not reported by the EEA Trends and Projections Report). This falls short of the 55% objective, but the MS projections cannot accurately capture the evolution in the ETS (see discussion on the ETS target) _x000a__x000a_Reaching the 55 % objective further depends on the development of the LULUCF sector, where the risk of not reaching the sink of –225 Mt CO2 cannot be ruled out, and on delivery of ESR, which is not fully on track and related functioning of ETS2. The EU forest sink is quickly developing away from the 2030 EU climate targets. If this negative development continues, the overall 55% emissions 2030 target for the EU may be at risk. Furthermore, natural disturbances are expected to increase with the ongoing climate change [18], [19] making the situation even more critical.  _x000a__x000a_On the other hand, if more stringent policies are set than initially proposed by the EC, this could lead to an overachievement of the 2030 target [20].   _x000a__x000a_On the way to climate neutrality by 2050, the commission is currently setting interim targets for 2040, in compliance with Art. 4.3 of the Climate law. While 2040 targets are not yet set, it is clear that much of the transition to 2050 has to be realized by 2040. The European Scientific Advisory Board on Climate Change advised emission reductions of 90-95 % by 2040 compared to 1990. This target was recently re-iterated by Commissioner Hoekstra.  _x000a__x000a_The detailed analyses underlying the Impact Assessment will give first indications on priorities of the development of the technologies and markets, and the policy packages following the 2040 climate target setting. _x000a__x000a_ _x000a__x000a_Both 2040 and 2050 targets, require a much deeper transformation of the energy system, through large scale deployment of new technologies that are not yet fully mature, and requiring high investment efforts. _x000a__x000a_The 2050 climate neutrality target is currently not yet backed by a comprehensive set of legislative instruments to deliver it (as is the case for the 2030 target). While some of the current instruments will keep delivering reductions well beyond 2030 (e.g. CO2 standards for vehicles, ReFuel EU Aviation, FuelEU Maritime), there will be a need to complete the legislative framework to address issues such as carbon capture, industrial carbon removals, the post-2030 emission reduction trajectory overall and across sectors/ policy instruments. _x000a__x000a_In addition, larger emission reductions in difficult-to-abate sectors like agriculture will be needed, and a larger role for land as a carbon sink.  _x000a__x000a_ "/>
    <s v="not on track"/>
    <x v="0"/>
    <s v="Total greenhouse gas emission trends and projections in Europe' "/>
    <s v="agreement - not on track. Gap analysis present. EEA data (same as fiche)"/>
    <s v="CLIMATE"/>
    <s v="EMISSIONS"/>
    <x v="0"/>
    <n v="13"/>
    <s v="European Environment Agency"/>
    <s v="https://ec.europa.eu/eurostat/databrowser/view/SDG_13_10/default/table?lang=en&amp;category=sdg.sdg_13"/>
    <m/>
    <m/>
    <m/>
    <m/>
    <m/>
    <m/>
    <m/>
    <m/>
    <s v="x"/>
    <m/>
    <m/>
    <m/>
    <m/>
    <m/>
    <m/>
    <m/>
    <m/>
    <m/>
    <m/>
    <m/>
    <m/>
    <m/>
    <m/>
    <m/>
    <s v="(x)"/>
    <s v="(x)"/>
    <s v="(x)"/>
    <m/>
    <m/>
    <m/>
    <m/>
    <m/>
    <s v="(x)"/>
    <m/>
    <m/>
  </r>
  <r>
    <x v="0"/>
    <s v="New EU Strategy on Adaptation to Climate Change"/>
    <x v="1"/>
    <x v="1"/>
    <x v="0"/>
    <n v="0"/>
    <x v="2"/>
    <n v="0"/>
    <n v="0"/>
    <x v="0"/>
    <s v="Achieve a climate-resilient society status, fully adapted to the unavoidable impacts of climate change"/>
    <n v="2050"/>
    <x v="2"/>
    <x v="0"/>
    <m/>
    <m/>
    <x v="1"/>
    <m/>
    <m/>
    <s v=" [BJ(1]In the CETO we provide 3.3 GW/y as of today, with all the reserves we have regarding theoretical vs effective manufacturing capacities."/>
    <m/>
    <x v="1"/>
    <m/>
    <m/>
    <s v="CLIMATE ADAPTATION"/>
    <m/>
    <x v="2"/>
    <s v="13"/>
    <m/>
    <s v="https://joint-research-centre.ec.europa.eu/scientific-activities-z/resilience/resilience-dashboards_en"/>
    <m/>
    <m/>
    <m/>
    <m/>
    <m/>
    <m/>
    <m/>
    <m/>
    <s v="x"/>
    <m/>
    <m/>
    <m/>
    <m/>
    <m/>
    <m/>
    <m/>
    <m/>
    <m/>
    <m/>
    <m/>
    <m/>
    <m/>
    <m/>
    <m/>
    <m/>
    <m/>
    <m/>
    <m/>
    <m/>
    <m/>
    <m/>
    <m/>
    <m/>
    <m/>
    <m/>
  </r>
  <r>
    <x v="0"/>
    <s v="Proposal for a carbon border adjustment mechanism for selected sectors"/>
    <x v="2"/>
    <x v="0"/>
    <x v="1"/>
    <m/>
    <x v="1"/>
    <m/>
    <m/>
    <x v="1"/>
    <m/>
    <m/>
    <x v="1"/>
    <x v="0"/>
    <m/>
    <m/>
    <x v="2"/>
    <m/>
    <m/>
    <m/>
    <m/>
    <x v="1"/>
    <m/>
    <m/>
    <m/>
    <m/>
    <x v="1"/>
    <e v="#N/A"/>
    <m/>
    <m/>
    <m/>
    <m/>
    <m/>
    <m/>
    <m/>
    <m/>
    <m/>
    <m/>
    <m/>
    <m/>
    <m/>
    <m/>
    <m/>
    <m/>
    <m/>
    <m/>
    <m/>
    <m/>
    <m/>
    <m/>
    <m/>
    <m/>
    <m/>
    <m/>
    <m/>
    <m/>
    <m/>
    <m/>
    <m/>
    <m/>
    <m/>
    <m/>
    <m/>
    <m/>
    <m/>
  </r>
  <r>
    <x v="0"/>
    <s v="Proposal for a revision of the Energy Taxation Directive"/>
    <x v="3"/>
    <x v="2"/>
    <x v="0"/>
    <m/>
    <x v="1"/>
    <m/>
    <m/>
    <x v="1"/>
    <m/>
    <m/>
    <x v="1"/>
    <x v="0"/>
    <s v="(Document still beeing processed in the EP (awaiting committee decision) and in the Council; contributing to the overall 55% emission reduction goal for 2030)"/>
    <m/>
    <x v="2"/>
    <m/>
    <m/>
    <m/>
    <m/>
    <x v="1"/>
    <m/>
    <m/>
    <m/>
    <m/>
    <x v="1"/>
    <m/>
    <m/>
    <m/>
    <m/>
    <m/>
    <m/>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4"/>
    <x v="1"/>
    <x v="2"/>
    <n v="0"/>
    <x v="3"/>
    <n v="0"/>
    <n v="0"/>
    <x v="0"/>
    <s v="Reduce methane emissions of 35% if compared to 2005 levels, by 2030"/>
    <n v="2030"/>
    <x v="0"/>
    <x v="0"/>
    <s v="OK"/>
    <m/>
    <x v="0"/>
    <m/>
    <m/>
    <s v="Acceleration is needed to reduce methane emissions, particularly in the energy sector where the most cost-effective methane emission reductions can be achieved. This requires an efficient and timely implementation of emission abatement technologies and setting up monitoring capability of companies to detect and fix methane leaks. "/>
    <m/>
    <x v="0"/>
    <m/>
    <m/>
    <m/>
    <m/>
    <x v="0"/>
    <n v="13"/>
    <m/>
    <m/>
    <m/>
    <m/>
    <m/>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5"/>
    <x v="3"/>
    <x v="1"/>
    <m/>
    <x v="1"/>
    <m/>
    <m/>
    <x v="1"/>
    <s v="Member States shall ensure that the contribution of renewable fuels of non-biological origin used for final energy and non-energy purposes shall be at least 42 % of the hydrogen used for final energy and non-energy purposes in industry by 2030, and 60 % by 2035"/>
    <n v="2030"/>
    <x v="1"/>
    <x v="0"/>
    <m/>
    <m/>
    <x v="2"/>
    <m/>
    <m/>
    <m/>
    <m/>
    <x v="1"/>
    <m/>
    <m/>
    <m/>
    <m/>
    <x v="1"/>
    <m/>
    <m/>
    <m/>
    <m/>
    <m/>
    <m/>
    <s v="x"/>
    <m/>
    <m/>
    <m/>
    <m/>
    <m/>
    <m/>
    <m/>
    <m/>
    <m/>
    <s v="(x)"/>
    <m/>
    <m/>
    <m/>
    <m/>
    <m/>
    <m/>
    <m/>
    <m/>
    <m/>
    <m/>
    <m/>
    <m/>
    <m/>
    <m/>
    <m/>
    <m/>
    <m/>
    <m/>
    <m/>
    <m/>
    <m/>
  </r>
  <r>
    <x v="1"/>
    <m/>
    <x v="6"/>
    <x v="4"/>
    <x v="3"/>
    <n v="1"/>
    <x v="4"/>
    <n v="0"/>
    <n v="1"/>
    <x v="0"/>
    <s v="Reach energy neutrality in the wastewater treatment sector by 2040. To reach energy neutrality and the additional treatment of nitrogen, GHG emissions would be reduced by 4.86 million tonnes (37.32 % of the avoidable emissions from the sector)  "/>
    <n v="2040"/>
    <x v="0"/>
    <x v="0"/>
    <s v="CLOSE TO ADOPTION _x000a_(to check before publishing) _x000a_https://www.europarl.europa.eu/legislative-train/theme-a-european-green-deal/file-revision-of-the-urban-wastewater-treatment-directive-(refit) "/>
    <m/>
    <x v="3"/>
    <m/>
    <m/>
    <s v="There is a considerable potential for reducing fossil fuel based energy use and GHG emissions in wastewater treatment, and market incentives are increasingly attractive for investments in this direction. The ongoing revision of the Directive will further stimulate investments, particularly by requiring wastewater managers to undertake energy audits and to reach energy neutrality by 2040 in all plants above 10,000 p.e. "/>
    <s v="on track"/>
    <x v="2"/>
    <s v="no corresponding indicator"/>
    <m/>
    <s v="ENERGY EFFICIENCY"/>
    <m/>
    <x v="0"/>
    <n v="13"/>
    <m/>
    <m/>
    <m/>
    <m/>
    <s v="x"/>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7"/>
    <x v="3"/>
    <x v="1"/>
    <n v="1"/>
    <x v="0"/>
    <n v="1"/>
    <m/>
    <x v="0"/>
    <s v="EU ETS. The contribution of the sectors covered by the existing EU Emission trading System (EU ETS) with respect to the EU Climate ambition should be of -62% compared to 2005 (increasing the linear emissions reduction factor from 2.2% per year up to 4.4%), by 2030  "/>
    <n v="2030"/>
    <x v="0"/>
    <x v="0"/>
    <s v="OK, text updated by experts"/>
    <m/>
    <x v="0"/>
    <m/>
    <m/>
    <s v="The decreasing trajectory of the number of CO2 emission allowances leads to -62% less CO2 emission in 2030 compared to 2005. ETS 1 emissions fell by 38% between 2005 and 2022. The 2023 greenhouse gas emission projections reported by the MS to the EEA result in a reduction of ETS emissions of 55% to 59% in the ETS sectors in 2030 (with existing measures – with additional measures projection).  While these projections are somewhat short of the 62% target, it is important to note that -being the ETS a EU-wide market-based (cap and trade) instrument, this objective is not directly addressed by MS specific policies and cannot be consistently and comprehensively covered by the individual MS GHG emission projections. As the ETS instrument is in place and functioning, technologies are available and affordable, the target can be met.  "/>
    <m/>
    <x v="2"/>
    <s v="&quot;Total greenhouse gas emission trends and projections in Europe &quot;"/>
    <m/>
    <s v="EMISSIONS"/>
    <m/>
    <x v="0"/>
    <n v="13"/>
    <m/>
    <m/>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7"/>
    <x v="3"/>
    <x v="1"/>
    <n v="1"/>
    <x v="0"/>
    <n v="1"/>
    <m/>
    <x v="0"/>
    <s v="ETS2. Contribution of the buildings and road transport sectors of 43% emission reductions by 2030 compared to 2005 and of the additional sectors, a combined cost-efficient contribution of 42% emission reductions by 2030 compared to 2005"/>
    <n v="2030"/>
    <x v="0"/>
    <x v="0"/>
    <s v="OK, POINT OUT BY EXPERTS, text modified "/>
    <m/>
    <x v="0"/>
    <m/>
    <m/>
    <s v="The ETS2 is a new EU-wide cap-and-trade economic instrument that covers the emissions from fuels in the road transport, buildings, and other (mainly smaller industries) sectors. As such, it overlaps significantly with the ESR in terms of sectors covered, but important differences are that a) it is implemented at the EU level (rather than with individual MS targets to be enacted by MS specific policies), and b) it does not cover non-CO2 emissions (many of which are from the hard-to-tackle agricultural sector). _x000a__x000a_Between 2005 and 2022 the emissions covered by the ETS 2 fell by 16% according to own estimates of the JRC (as the instrument is a new, official reporting by the Member States is not yet available). Due to the overlapping sector coverage, similar considerations as for ESR, apply to ETS2 projections. However, the EU-wide implementation and the exclusion of agricultural emissions in ETS2 contribute to a reduced uncertainty in attaining the 2030 target compared to the ESR. "/>
    <m/>
    <x v="3"/>
    <m/>
    <m/>
    <m/>
    <m/>
    <x v="0"/>
    <n v="13"/>
    <m/>
    <m/>
    <m/>
    <m/>
    <m/>
    <m/>
    <m/>
    <m/>
    <m/>
    <m/>
    <m/>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8"/>
    <x v="0"/>
    <x v="1"/>
    <n v="1"/>
    <x v="0"/>
    <n v="1"/>
    <m/>
    <x v="0"/>
    <s v="ESR. Upgrade national targets in line with an EU-wide reduction of 40% in the ESR sectors compared to 2005. Member States contribute to the overall EU reduction in 2030 with targets ranging from -10% to -50% below 2005 level (sectors: transport, buildings, agriculture and waste)"/>
    <n v="2030"/>
    <x v="0"/>
    <x v="0"/>
    <s v="OK"/>
    <m/>
    <x v="0"/>
    <s v="EU-wide reduction of GHG emissions in the ESR"/>
    <s v="EU reduction of 40% by 2030, compared to 2005. MS reduction targets ranging from -10% to -50%"/>
    <s v="The current (2022) reduction is 17% relative to 2005; far from the 40 % reduction target in 2030. Between 2013-2020 MS have met or overachieved their ESD obligations- with the largest reductions in buildings and small industry sectors. Emissions are expected to continue falling in the coming decade owing –among other things- to source control legislation such as improved building standards, building renovations, and CO2 standards for road vehicles. After power generation, the transport and buildings sectors are currently experiencing the fastest decarbonisation rates, but further progress in transport and in buildings is subject to different challenges. While transport emissions are regulated by EU-wide CO2 emission standards for vehicles (which have a relatively fast turnover rate), renovating the building stock is a more challenging effort, largely enshrined in MS policies. Therefore, the MS projections for building emissions significantly lag behind the cost-effective rate of reduction required for meeting the 55% reduction goal (EEA Trends and Projections 2023). _x000a__x000a_Overall EU ESR emissions, according to 2023 Member States projections,  are expected to fall by 27-32% (with existing – with additional measures), i.e. 8 -13 percentage point below the more stringent 40% target for 2030, with only 6 MS projected to (over-) achieve their targets. In particular for agriculture, current MS projections for further emission reductions are small (around 0%), while initial JRC analysis suggest small declines in GHG emissions related to changes in agricultural output, and limited impacts from the CAP instruments. The increasing urgency for agriculture to step up emission reductions for reaching ESD targets is mentioned in Climate Action Progress Report 2023. "/>
    <s v="Positive, on track"/>
    <x v="0"/>
    <m/>
    <m/>
    <s v="CLIMATE"/>
    <m/>
    <x v="0"/>
    <n v="13"/>
    <m/>
    <m/>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9"/>
    <x v="0"/>
    <x v="1"/>
    <n v="1"/>
    <x v="0"/>
    <n v="1"/>
    <m/>
    <x v="0"/>
    <s v="Achieve an EU net greenhouse gas removal of 310 million tonnes CO2 equivalent per year for the land use, land use change and forestry (LULUCF) sector"/>
    <n v="2030"/>
    <x v="0"/>
    <x v="0"/>
    <s v="OK "/>
    <m/>
    <x v="4"/>
    <s v="EU net greenhouse gas removal for LULUCF sector"/>
    <s v="-310 MtCO2e by 2030"/>
    <s v="The revised LULUCF regulation sets a target of removing 310 Mt CO2 by 2030. The long-term EU Forest sink is developing away from this target and jeopardizing the fulfilment of the overall LULUCF sector target for 2030. Furthermore, natural disturbances are expected to increase with ongoing climate change, with potentially a further reduction of the carbon sink, making the situation even more difficult. _x000a__x000a_In 2020 the gap between the reported LULUCF emissions in 2016-2018 and the target of -310 Mt CO2e for 2030 was -42 Mt CO2e for the EU. The EU GHG inventory 2023 shows that this gap has now widened: to reach -310 Mt CO2e, the EU needs to improve its LULUCF sink by -80 Mt CO2e between 2021 and 2030. The LULUCF targets will be difficult to achieve unless substantial changes in forest management are implemented very soon.  _x000a__x0009__x000a__x000a_Shape "/>
    <s v="Negative, out of track"/>
    <x v="4"/>
    <s v="&quot;Greenhouse gas emissions from land use, land-use change and forestry in Europe &quot;"/>
    <s v="Agreement, out of target. Gap analysis present. Data:National emissions reported to the UNFCCC and to the EU Greenhouse Gas Monitoring Mechanism._x000a_Approximated estimates for greenhouse gas emissions._x000a_Member States' greenhouse gas (GHG) emission projections"/>
    <s v="LAND"/>
    <s v="CLIMATE - EMISSIONS"/>
    <x v="0"/>
    <n v="13"/>
    <s v="Sustainable Development Indicator set - ESTAT"/>
    <s v="https://ec.europa.eu/eurostat/databrowser/view/sdg_13_21/default/table?lang=en"/>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9"/>
    <x v="0"/>
    <x v="1"/>
    <n v="1"/>
    <x v="0"/>
    <n v="1"/>
    <m/>
    <x v="0"/>
    <s v="No debit rule. 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
    <n v="2025"/>
    <x v="0"/>
    <x v="0"/>
    <s v="OK"/>
    <m/>
    <x v="4"/>
    <s v="GHG emissions and removals from LULUCF sector "/>
    <s v="GHG emissions do not exceed GHG removals, in every MS, by 2025"/>
    <s v="Assessing the distance to target is difficult. Comparing purely the GHG reporting from countries for 2021, it looks that the EU is more or less on the accounting benchmark. However, the recalculations of the inventories will lead to ‘technical corrections’, and we see a risk that these corrections will more likely lead to an overall accounting debit (i.e. not reaching the target) than a credit in LULUCF sector as a whole. _x000a_For years 2022-2025, similar concerns as for 2030 target remain. The decreasing sink has effects on the no debit regulation and on offsetting schemes."/>
    <s v="we may be just on track to meet the commitments, but there is clear risk of not achieving them"/>
    <x v="0"/>
    <s v="&quot;Greenhouse gas emissions from land use, land-use change and forestry in Europe &quot;"/>
    <s v="Gap analysis not  present. Data:National emissions reported to the UNFCCC and to the EU Greenhouse Gas Monitoring Mechanism."/>
    <s v="LAND"/>
    <s v="CLIMATE - EMISSIONS"/>
    <x v="0"/>
    <n v="13"/>
    <s v="Contained in the reference policy document"/>
    <s v="https://ec.europa.eu/eurostat/databrowser/view/sdg_13_21/default/table?lang=en"/>
    <m/>
    <m/>
    <m/>
    <m/>
    <m/>
    <m/>
    <m/>
    <m/>
    <s v="x"/>
    <m/>
    <m/>
    <m/>
    <m/>
    <m/>
    <m/>
    <m/>
    <m/>
    <m/>
    <m/>
    <m/>
    <m/>
    <m/>
    <m/>
    <m/>
    <m/>
    <m/>
    <m/>
    <m/>
    <m/>
    <m/>
    <m/>
    <m/>
    <m/>
    <m/>
    <m/>
  </r>
  <r>
    <x v="0"/>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9"/>
    <x v="0"/>
    <x v="1"/>
    <n v="1"/>
    <x v="0"/>
    <n v="1"/>
    <m/>
    <x v="0"/>
    <s v="MS specific targets. A budget for each Member State for the years 2026-2029, based on a linear trajectory between 2022 (as an average of 2021-2023) and 2030."/>
    <n v="2030"/>
    <x v="0"/>
    <x v="0"/>
    <s v="OK, text updated"/>
    <m/>
    <x v="4"/>
    <s v="GHG emissions and removals from LULUCF sector "/>
    <s v="GHG emissions and removals do not exceed the limits for every MS, by 2030"/>
    <s v="Intermediary targets for linear trajectories in MS will be affected by several factors, such as historical GHG Inventory corrections, and new requirements on comprehensive land use reporting (2026 onwards) + improved methodologies, i.e. Tier 2 reporting for all pools (2028 onwards) + Tier 3 reporting for special areas (2030 onwards). Overall, this makes it difficult to assess the distance to the target. A situation intermediates between the one in 2021-2025 and the one in 2030 is likely. "/>
    <s v="difficult to assess due to many targets. The situation is very variable between MS and between land reporting categories"/>
    <x v="3"/>
    <s v="&quot;Greenhouse gas emissions from land use, land-use change and forestry in Europe &quot;"/>
    <s v="Gap analysis not  present. Data:National emissions reported to the UNFCCC and to the EU Greenhouse Gas Monitoring Mechanism."/>
    <s v="LAND"/>
    <s v="CLIMATE - EMISSIONS"/>
    <x v="0"/>
    <n v="13"/>
    <s v="Contained in the reference policy document"/>
    <s v="https://ec.europa.eu/eurostat/databrowser/view/sdg_13_21/default/table?lang=en"/>
    <m/>
    <m/>
    <m/>
    <m/>
    <m/>
    <m/>
    <m/>
    <m/>
    <s v="x"/>
    <m/>
    <m/>
    <m/>
    <m/>
    <m/>
    <m/>
    <m/>
    <m/>
    <m/>
    <m/>
    <m/>
    <m/>
    <m/>
    <m/>
    <m/>
    <m/>
    <m/>
    <m/>
    <m/>
    <m/>
    <m/>
    <m/>
    <m/>
    <m/>
    <m/>
    <m/>
  </r>
  <r>
    <x v="1"/>
    <m/>
    <x v="10"/>
    <x v="1"/>
    <x v="2"/>
    <n v="0"/>
    <x v="3"/>
    <n v="0"/>
    <n v="0"/>
    <x v="0"/>
    <s v="Reduce buildings’ greenhouse gas emissions by 60%, by 2030 (compared to 2015), and reach climate neutrality by 2050 "/>
    <n v="2030"/>
    <x v="0"/>
    <x v="0"/>
    <s v="OK moved from TA1 to TA2, and added climate neutrality by 2050 as suggested by DG EMPL"/>
    <m/>
    <x v="5"/>
    <s v="Buildings’ greenhouse gas emissions"/>
    <s v="Reduce by 60%"/>
    <s v="According to the EEA, in 2015 there was 1091.6 of Million tonnes of CO2 equivalent Greenhouse gas emissions from energy use in buildings in Europe, stemming from both fossil fuel used and electricity and heat used in buildings. In 2021 this vale was reduced to 924.7 MtCO2e, a 15% reduction was achieved in this period of 6 years. In order to achieve a 60% reduction, acceleration is needed"/>
    <s v="Acceleration needed"/>
    <x v="0"/>
    <s v="no corresponding indicator"/>
    <m/>
    <s v="BUILDINGS"/>
    <s v="EMISSIONS"/>
    <x v="0"/>
    <n v="13"/>
    <s v="Environment and Energy Indicator set - ESTAT"/>
    <s v="https://www.eea.europa.eu/data-and-maps/indicators/greenhouse-gas-emissions-from-energy/assessment"/>
    <m/>
    <m/>
    <s v="(x)"/>
    <m/>
    <m/>
    <m/>
    <m/>
    <s v="x"/>
    <m/>
    <m/>
    <m/>
    <m/>
    <m/>
    <m/>
    <m/>
    <m/>
    <m/>
    <m/>
    <m/>
    <m/>
    <m/>
    <m/>
    <m/>
    <m/>
    <m/>
    <m/>
    <m/>
    <m/>
    <m/>
    <m/>
    <m/>
    <m/>
    <m/>
    <m/>
    <m/>
  </r>
  <r>
    <x v="0"/>
    <m/>
    <x v="4"/>
    <x v="1"/>
    <x v="2"/>
    <m/>
    <x v="1"/>
    <m/>
    <m/>
    <x v="1"/>
    <s v="Reduce methane emissions from 35 to 37% if compared to 2005 levels. "/>
    <n v="2030"/>
    <x v="1"/>
    <x v="0"/>
    <m/>
    <m/>
    <x v="2"/>
    <m/>
    <m/>
    <m/>
    <m/>
    <x v="1"/>
    <m/>
    <m/>
    <s v="EMISSIONS"/>
    <m/>
    <x v="1"/>
    <m/>
    <m/>
    <m/>
    <m/>
    <m/>
    <m/>
    <m/>
    <m/>
    <m/>
    <m/>
    <m/>
    <s v="(x)"/>
    <s v="x"/>
    <m/>
    <m/>
    <m/>
    <m/>
    <m/>
    <m/>
    <m/>
    <m/>
    <m/>
    <m/>
    <m/>
    <m/>
    <m/>
    <m/>
    <m/>
    <m/>
    <m/>
    <m/>
    <m/>
    <m/>
    <m/>
    <m/>
    <m/>
    <m/>
    <m/>
  </r>
  <r>
    <x v="1"/>
    <m/>
    <x v="11"/>
    <x v="5"/>
    <x v="0"/>
    <n v="0"/>
    <x v="1"/>
    <m/>
    <m/>
    <x v="1"/>
    <s v="Methane emissions related to energy production and consumption should be reduced by 58% compared to the level in 2020  "/>
    <n v="2030"/>
    <x v="1"/>
    <x v="0"/>
    <s v="DELETED: it was a target that was originally on TA1 as a proposal but when it got moved to a regulation the target was deleted from the proposal and does not appear in the regulation anymore"/>
    <m/>
    <x v="0"/>
    <m/>
    <m/>
    <s v="According to the 2030 Climate Target Plan’s Impact Assessment, the most cost-effective methane emission reductions can be achieved in the energy sector. Reaching the 58% reduction target would imply a further ramping up of CH4 emissions energy sector reductions, requiring an efficient and timely implementation of emission abatement technologies and setting up monitoring capability of companies to detect and fix methane leaks. "/>
    <m/>
    <x v="0"/>
    <m/>
    <m/>
    <s v="EMISSIONS"/>
    <m/>
    <x v="0"/>
    <n v="13"/>
    <s v="European Environment Agency"/>
    <s v="https://www.eea.europa.eu/data-and-maps/data/data-viewers/greenhouse-gases-viewer"/>
    <m/>
    <m/>
    <m/>
    <m/>
    <m/>
    <m/>
    <m/>
    <m/>
    <s v="(x)"/>
    <s v="x"/>
    <m/>
    <m/>
    <m/>
    <m/>
    <m/>
    <m/>
    <m/>
    <m/>
    <m/>
    <m/>
    <m/>
    <m/>
    <m/>
    <m/>
    <m/>
    <m/>
    <m/>
    <m/>
    <m/>
    <m/>
    <m/>
    <m/>
    <m/>
    <m/>
    <m/>
  </r>
  <r>
    <x v="1"/>
    <m/>
    <x v="12"/>
    <x v="1"/>
    <x v="3"/>
    <m/>
    <x v="1"/>
    <m/>
    <m/>
    <x v="1"/>
    <s v="Provide a hydrogen accelerator to build 17.5 GW of electrolysers to fuel EU industry with homegrown production of 10 million tonnes renewable hydrogen"/>
    <n v="2030"/>
    <x v="1"/>
    <x v="0"/>
    <m/>
    <m/>
    <x v="2"/>
    <m/>
    <m/>
    <m/>
    <m/>
    <x v="1"/>
    <m/>
    <m/>
    <m/>
    <m/>
    <x v="1"/>
    <m/>
    <m/>
    <m/>
    <m/>
    <m/>
    <s v="(x)"/>
    <s v="x"/>
    <m/>
    <m/>
    <m/>
    <m/>
    <m/>
    <m/>
    <m/>
    <m/>
    <m/>
    <m/>
    <m/>
    <m/>
    <m/>
    <m/>
    <m/>
    <m/>
    <m/>
    <m/>
    <m/>
    <m/>
    <m/>
    <m/>
    <m/>
    <m/>
    <m/>
    <m/>
    <m/>
    <m/>
    <m/>
    <m/>
    <m/>
  </r>
  <r>
    <x v="1"/>
    <m/>
    <x v="12"/>
    <x v="1"/>
    <x v="3"/>
    <n v="0"/>
    <x v="3"/>
    <n v="0"/>
    <n v="0"/>
    <x v="0"/>
    <s v="REPowerEU sets a target of 10 million tonnes of domestic renewable hydrogen production and 10 million tonnes of renewable hydrogen imports by 2030"/>
    <n v="2030"/>
    <x v="0"/>
    <x v="0"/>
    <s v="OK, moved from TA1 to TA2_x000a_Non binding targets, i.e. not included in regulations (e.g. Renewable Energy Directive), therefore highly aspirational comment by PF8: &quot;as the agreed RES and EE targets are lower than in REPowerEU, unclear how to deal with these more granular aspirational targets, some of which may be considered obsolete and are not covered by any specific targets in legislation)&quot;"/>
    <m/>
    <x v="6"/>
    <m/>
    <m/>
    <s v="European production capacity is not yet officially monitored, but there are estimates of production of around 23kH2/y. Very far away from the target of 10 MtH2/y. "/>
    <s v="NA"/>
    <x v="0"/>
    <s v="no corresponding indicator"/>
    <m/>
    <s v="HYDROGEN"/>
    <m/>
    <x v="3"/>
    <n v="9"/>
    <s v="Hydrogen Europe"/>
    <s v="https://hydrogeneurope.eu/wp-content/uploads/2022/10/Clean_Hydrogen_Monitor_10-2022_DIGITAL.pdf"/>
    <m/>
    <m/>
    <s v="(x)"/>
    <s v="x"/>
    <m/>
    <m/>
    <m/>
    <m/>
    <m/>
    <m/>
    <m/>
    <m/>
    <m/>
    <m/>
    <m/>
    <m/>
    <m/>
    <m/>
    <m/>
    <m/>
    <m/>
    <m/>
    <m/>
    <m/>
    <m/>
    <m/>
    <m/>
    <m/>
    <m/>
    <m/>
    <m/>
    <m/>
    <m/>
    <m/>
    <m/>
  </r>
  <r>
    <x v="1"/>
    <s v="Proposals for revisions of relevant legislative measures to deliver on the increased climate ambition, following the review of Emissions Trading System Directive; Effort Sharing Regulation; Land use, land use change and forestry Regulation; Energy Efficiency Directive; Renewable Energy Directive; CO2 emissions performance standards for cars and vans"/>
    <x v="13"/>
    <x v="1"/>
    <x v="3"/>
    <n v="0"/>
    <x v="3"/>
    <n v="0"/>
    <n v="0"/>
    <x v="0"/>
    <s v="Set up at least one renewables-based energy community in every municipality with a population higher than 10.000"/>
    <n v="2025"/>
    <x v="0"/>
    <x v="0"/>
    <s v="OK_x000a_draft by Matteo, asked confirmation to MENGOLINI Anna (JRC-PETTEN) and KOUKOUFIKIS Giorgos from PF20 C7"/>
    <m/>
    <x v="7"/>
    <m/>
    <m/>
    <s v="Energy communities in the EU are still a niche in most national energy markets, with an estimated 9000 energy communities currently in operation across the EU. Precisely, In the EU countries there are 9252 energy communities, although we can see large disparities between the member countries: more than half of these are found in Germany, which has 4848 energy communities, followed by other states of the Union, while Bulgaria, Malta, Romania, and Hungary have just one."/>
    <m/>
    <x v="0"/>
    <m/>
    <m/>
    <s v="RENEWABLES"/>
    <m/>
    <x v="4"/>
    <n v="7"/>
    <m/>
    <s v="https://energy.ec.europa.eu/news/focus-energy-communities-transform-eus-energy-system-2022-12-13_en#:~:text=However%2C%20they%20are%20still%20a,in%20operation%20across%20the%20EU."/>
    <s v="https://www.balcanicaucaso.org/eng/Areas/Balkans/Europe-and-energy-communities-223982#:~:text=In%20the%20EU%20countries%20there,and%20Hungary%20have%20just%20one."/>
    <s v="https://www.nature.com/articles/s41597-022-01902-5"/>
    <s v="(x)"/>
    <m/>
    <m/>
    <m/>
    <m/>
    <s v="x"/>
    <m/>
    <m/>
    <m/>
    <m/>
    <m/>
    <m/>
    <m/>
    <m/>
    <m/>
    <m/>
    <m/>
    <m/>
    <m/>
    <m/>
    <m/>
    <m/>
    <m/>
    <m/>
    <m/>
    <m/>
    <m/>
    <m/>
    <m/>
    <m/>
    <m/>
    <m/>
    <m/>
  </r>
  <r>
    <x v="1"/>
    <m/>
    <x v="5"/>
    <x v="3"/>
    <x v="1"/>
    <n v="1"/>
    <x v="0"/>
    <n v="1"/>
    <m/>
    <x v="0"/>
    <s v="Member States shall ensure that the contribution of renewable fuels of non-biological origin used for final energy and non-energy purposes shall be at least 42% of the hydrogen used for final energy and non-energy purposes in industry by 2030, and 60% by 2035"/>
    <n v="2030"/>
    <x v="0"/>
    <x v="0"/>
    <s v="OK, moved from TA1 to TA2"/>
    <m/>
    <x v="6"/>
    <m/>
    <m/>
    <s v="The use of renewable hydrogen in Europe is negligible up to now. This includes also industrial processes."/>
    <s v="Currently 0%"/>
    <x v="4"/>
    <m/>
    <m/>
    <m/>
    <m/>
    <x v="4"/>
    <n v="7"/>
    <m/>
    <m/>
    <m/>
    <m/>
    <m/>
    <m/>
    <m/>
    <m/>
    <m/>
    <m/>
    <m/>
    <m/>
    <m/>
    <m/>
    <m/>
    <m/>
    <m/>
    <m/>
    <m/>
    <m/>
    <m/>
    <m/>
    <m/>
    <m/>
    <m/>
    <m/>
    <m/>
    <m/>
    <m/>
    <m/>
    <m/>
    <m/>
    <m/>
    <m/>
    <m/>
    <m/>
    <m/>
  </r>
  <r>
    <x v="1"/>
    <m/>
    <x v="5"/>
    <x v="3"/>
    <x v="1"/>
    <m/>
    <x v="1"/>
    <m/>
    <m/>
    <x v="1"/>
    <s v="With a view to supporting the 40GW electrolyser strategic goal outlined in last year’s hydrogen strategy, there is also a new sub target for renewable fuels from non-biological origin (RFNBO) of 2.6% (single counted)"/>
    <n v="2030"/>
    <x v="1"/>
    <x v="0"/>
    <s v="Suggested to delete by experts"/>
    <m/>
    <x v="2"/>
    <m/>
    <m/>
    <m/>
    <m/>
    <x v="1"/>
    <m/>
    <m/>
    <m/>
    <m/>
    <x v="1"/>
    <m/>
    <m/>
    <m/>
    <m/>
    <m/>
    <s v="x"/>
    <m/>
    <m/>
    <m/>
    <m/>
    <m/>
    <m/>
    <m/>
    <m/>
    <m/>
    <m/>
    <m/>
    <m/>
    <m/>
    <m/>
    <m/>
    <m/>
    <m/>
    <m/>
    <m/>
    <m/>
    <m/>
    <m/>
    <m/>
    <m/>
    <m/>
    <m/>
    <m/>
    <m/>
    <m/>
    <m/>
    <m/>
    <m/>
  </r>
  <r>
    <x v="1"/>
    <m/>
    <x v="5"/>
    <x v="3"/>
    <x v="1"/>
    <m/>
    <x v="1"/>
    <m/>
    <m/>
    <x v="1"/>
    <s v="A Member State may reduce the contribution of renewable fuels of non-biological origin used for final energy and non-energy purposes referred to in Article 22a(1), fifth subparagraph, by 20 % in 2030, provided that: (a) that Member State is on track towards its national contribution to the binding overall Union target set in Article 3(1), first subparagraph, which is at least equivalent to its expected national contribution in accordance with the formula referred to in Annex II to Regulation (EU) 2018/1999; and (b) the share of hydrogen, or its derivatives, produced from fossil fuels which is consumed in that Member State is not more than 23 % in 2030 and not more than 20 % in 2035"/>
    <m/>
    <x v="1"/>
    <x v="0"/>
    <s v="Suggested to delete by experts"/>
    <m/>
    <x v="2"/>
    <m/>
    <m/>
    <m/>
    <m/>
    <x v="1"/>
    <m/>
    <m/>
    <m/>
    <m/>
    <x v="1"/>
    <m/>
    <m/>
    <m/>
    <m/>
    <m/>
    <m/>
    <m/>
    <m/>
    <m/>
    <m/>
    <m/>
    <m/>
    <m/>
    <m/>
    <m/>
    <m/>
    <m/>
    <m/>
    <m/>
    <m/>
    <m/>
    <m/>
    <m/>
    <m/>
    <m/>
    <m/>
    <m/>
    <m/>
    <m/>
    <m/>
    <m/>
    <m/>
    <m/>
    <m/>
    <m/>
    <m/>
    <m/>
    <m/>
  </r>
  <r>
    <x v="1"/>
    <m/>
    <x v="12"/>
    <x v="1"/>
    <x v="3"/>
    <m/>
    <x v="1"/>
    <m/>
    <m/>
    <x v="1"/>
    <s v="Bring the total renewable energy generation capacities to 1,236 GW"/>
    <n v="2030"/>
    <x v="1"/>
    <x v="0"/>
    <s v="The regulation has repealed it "/>
    <m/>
    <x v="8"/>
    <s v="total renewable energy generation capacity"/>
    <s v="1,236 GW"/>
    <m/>
    <s v="Moderate"/>
    <x v="1"/>
    <m/>
    <m/>
    <s v="RENEWABLES"/>
    <m/>
    <x v="1"/>
    <e v="#N/A"/>
    <s v="European Environment Agency"/>
    <s v="https://www.eea.europa.eu/ims/share-of-energy-consumption-from"/>
    <m/>
    <m/>
    <s v="x"/>
    <m/>
    <m/>
    <m/>
    <m/>
    <m/>
    <m/>
    <m/>
    <m/>
    <m/>
    <m/>
    <m/>
    <m/>
    <m/>
    <m/>
    <m/>
    <m/>
    <m/>
    <m/>
    <m/>
    <m/>
    <m/>
    <m/>
    <m/>
    <m/>
    <m/>
    <m/>
    <m/>
    <m/>
    <m/>
    <m/>
    <m/>
    <m/>
  </r>
  <r>
    <x v="1"/>
    <s v="‘Renovation wave’ initiative for the building sector"/>
    <x v="12"/>
    <x v="1"/>
    <x v="3"/>
    <n v="0"/>
    <x v="3"/>
    <n v="0"/>
    <n v="0"/>
    <x v="0"/>
    <s v="Doubling the current deployment rate of individual heat pumps, resulting in a cumulative 10 million units by 2027 and 30 million units by 2030"/>
    <n v="2027"/>
    <x v="0"/>
    <x v="0"/>
    <s v="OK"/>
    <m/>
    <x v="9"/>
    <s v="Deployment rate of individual heat pumps"/>
    <s v="Double"/>
    <s v="The deployment rate was 2.2 million heat pumps in 2021 and 3 million in 2022."/>
    <s v="Positive but out of track"/>
    <x v="2"/>
    <s v="no corresponding indicator"/>
    <m/>
    <s v="ENERGY EFFICIENCY"/>
    <m/>
    <x v="5"/>
    <n v="7"/>
    <s v="Climate Change Indicator set - ESTAT"/>
    <s v="https://ec.europa.eu/eurostat/databrowser/view/nrg_inf_hptc/default/table?lang=en&amp;category=mar.mar_s"/>
    <m/>
    <m/>
    <s v="x"/>
    <m/>
    <m/>
    <m/>
    <m/>
    <m/>
    <m/>
    <m/>
    <m/>
    <m/>
    <m/>
    <m/>
    <m/>
    <m/>
    <m/>
    <m/>
    <m/>
    <m/>
    <m/>
    <m/>
    <m/>
    <m/>
    <m/>
    <m/>
    <m/>
    <m/>
    <m/>
    <m/>
    <m/>
    <m/>
    <m/>
    <m/>
    <m/>
  </r>
  <r>
    <x v="1"/>
    <m/>
    <x v="12"/>
    <x v="1"/>
    <x v="3"/>
    <m/>
    <x v="1"/>
    <m/>
    <m/>
    <x v="1"/>
    <s v="Increase the binding EU energy efficiency target from 9% to 13% compared to 2020 "/>
    <n v="2030"/>
    <x v="1"/>
    <x v="0"/>
    <s v="The regulation has repealed it "/>
    <m/>
    <x v="9"/>
    <m/>
    <m/>
    <m/>
    <m/>
    <x v="1"/>
    <m/>
    <m/>
    <m/>
    <m/>
    <x v="1"/>
    <m/>
    <m/>
    <m/>
    <m/>
    <m/>
    <s v="x"/>
    <m/>
    <m/>
    <m/>
    <m/>
    <m/>
    <m/>
    <m/>
    <m/>
    <m/>
    <m/>
    <m/>
    <m/>
    <m/>
    <m/>
    <m/>
    <m/>
    <m/>
    <m/>
    <m/>
    <m/>
    <m/>
    <m/>
    <m/>
    <m/>
    <m/>
    <m/>
    <m/>
    <m/>
    <m/>
    <m/>
    <m/>
    <m/>
  </r>
  <r>
    <x v="1"/>
    <m/>
    <x v="13"/>
    <x v="1"/>
    <x v="3"/>
    <n v="0"/>
    <x v="3"/>
    <n v="0"/>
    <n v="0"/>
    <x v="0"/>
    <s v="Bring online over 320 GW of solar photovoltaic by 2025 and almost 600 GW by 2030"/>
    <n v="2030"/>
    <x v="0"/>
    <x v="0"/>
    <s v="OK"/>
    <m/>
    <x v="10"/>
    <m/>
    <m/>
    <s v="In 2022, there were 177 GWac (ac: alternating current). Solar capacity has to almost double to reach the 2030 target.  "/>
    <s v="not on track"/>
    <x v="2"/>
    <m/>
    <m/>
    <s v="RENEWABLES"/>
    <m/>
    <x v="4"/>
    <n v="7"/>
    <s v="Statista"/>
    <s v="https://www.statista.com/statistics/497540/connected-and-cumulated-photovoltaic-capacity-in-the-european-union-eu/"/>
    <m/>
    <m/>
    <s v="x"/>
    <m/>
    <m/>
    <m/>
    <m/>
    <m/>
    <m/>
    <m/>
    <m/>
    <m/>
    <m/>
    <m/>
    <m/>
    <m/>
    <m/>
    <m/>
    <m/>
    <m/>
    <m/>
    <m/>
    <m/>
    <m/>
    <m/>
    <m/>
    <m/>
    <m/>
    <m/>
    <m/>
    <m/>
    <m/>
    <m/>
    <m/>
    <m/>
  </r>
  <r>
    <x v="1"/>
    <m/>
    <x v="13"/>
    <x v="1"/>
    <x v="3"/>
    <n v="0"/>
    <x v="3"/>
    <n v="0"/>
    <n v="0"/>
    <x v="0"/>
    <s v="Energy demand to be covered by solar heat and geothermal should at least triple (currently rate at 1.5%)"/>
    <n v="2030"/>
    <x v="0"/>
    <x v="0"/>
    <s v="OK"/>
    <m/>
    <x v="10"/>
    <m/>
    <m/>
    <s v="Share should be 4,5% by 2030. In 2021, the relative size of solar thermal in overall heat consumption was 0.687 TWh (0.1%), over the total of 651 TWh.   _x000a_According to EurObserv'ER, there was a 10% growth in 2022, while the required annual rate growth is 12% to reach the target."/>
    <s v="not on track"/>
    <x v="0"/>
    <s v="no corresponding indicator"/>
    <m/>
    <s v="RENEWABLES"/>
    <m/>
    <x v="4"/>
    <n v="7"/>
    <m/>
    <m/>
    <m/>
    <m/>
    <s v="x"/>
    <m/>
    <m/>
    <m/>
    <m/>
    <m/>
    <m/>
    <m/>
    <m/>
    <m/>
    <m/>
    <m/>
    <m/>
    <m/>
    <m/>
    <m/>
    <m/>
    <m/>
    <m/>
    <m/>
    <m/>
    <m/>
    <m/>
    <m/>
    <m/>
    <m/>
    <m/>
    <m/>
    <m/>
    <m/>
    <m/>
    <m/>
    <m/>
  </r>
  <r>
    <x v="1"/>
    <m/>
    <x v="13"/>
    <x v="1"/>
    <x v="3"/>
    <n v="0"/>
    <x v="3"/>
    <n v="0"/>
    <n v="0"/>
    <x v="0"/>
    <s v="Over this decade, the EU will need to install, on average, approximately 45 GW per year of PV to reach the share of 45% of energy coming from renewables set out in the RePowerEU Plan"/>
    <n v="2030"/>
    <x v="0"/>
    <x v="0"/>
    <s v="OK"/>
    <m/>
    <x v="10"/>
    <m/>
    <m/>
    <s v="The  installations in 2022 were : 41 GWp (about 34 GWac).  Market needs to increase to meet the targets "/>
    <s v="not on track"/>
    <x v="2"/>
    <s v="no corresponding indicator"/>
    <m/>
    <s v="RENEWABLES"/>
    <m/>
    <x v="4"/>
    <n v="7"/>
    <s v="Statista"/>
    <s v="https://www.statista.com/statistics/497540/connected-and-cumulated-photovoltaic-capacity-in-the-european-union-eu/"/>
    <m/>
    <m/>
    <s v="x"/>
    <m/>
    <m/>
    <m/>
    <m/>
    <m/>
    <m/>
    <m/>
    <m/>
    <m/>
    <m/>
    <m/>
    <m/>
    <m/>
    <m/>
    <m/>
    <m/>
    <m/>
    <m/>
    <m/>
    <m/>
    <m/>
    <m/>
    <m/>
    <m/>
    <m/>
    <m/>
    <m/>
    <m/>
    <m/>
    <m/>
    <m/>
    <m/>
  </r>
  <r>
    <x v="1"/>
    <m/>
    <x v="13"/>
    <x v="1"/>
    <x v="3"/>
    <n v="0"/>
    <x v="2"/>
    <n v="0"/>
    <n v="0"/>
    <x v="0"/>
    <s v="Ensure that energy poor and vulnerable consumers have access to solar energy, e.g. through social housing installations, energy communities, or financing support for individual installations"/>
    <m/>
    <x v="2"/>
    <x v="0"/>
    <m/>
    <m/>
    <x v="10"/>
    <m/>
    <m/>
    <s v="No specific solar data available on this"/>
    <m/>
    <x v="3"/>
    <m/>
    <m/>
    <s v="RENEWABLES"/>
    <m/>
    <x v="6"/>
    <s v="7"/>
    <m/>
    <m/>
    <m/>
    <m/>
    <s v="(x)"/>
    <m/>
    <m/>
    <m/>
    <m/>
    <s v="x"/>
    <m/>
    <m/>
    <m/>
    <m/>
    <m/>
    <m/>
    <m/>
    <m/>
    <m/>
    <m/>
    <m/>
    <m/>
    <m/>
    <m/>
    <m/>
    <m/>
    <m/>
    <m/>
    <m/>
    <m/>
    <m/>
    <m/>
    <m/>
    <m/>
    <m/>
    <m/>
    <m/>
  </r>
  <r>
    <x v="1"/>
    <s v="‘Renovation wave’ initiative for the building sector"/>
    <x v="13"/>
    <x v="1"/>
    <x v="3"/>
    <m/>
    <x v="1"/>
    <m/>
    <m/>
    <x v="1"/>
    <s v="Support building-integrated PVs for both new buildings and renovations"/>
    <m/>
    <x v="1"/>
    <x v="0"/>
    <m/>
    <m/>
    <x v="10"/>
    <m/>
    <m/>
    <s v="not provided"/>
    <m/>
    <x v="1"/>
    <s v="no corresponding indicator "/>
    <m/>
    <m/>
    <m/>
    <x v="1"/>
    <m/>
    <m/>
    <m/>
    <m/>
    <m/>
    <s v="(x)"/>
    <m/>
    <m/>
    <m/>
    <m/>
    <s v="x"/>
    <m/>
    <m/>
    <m/>
    <m/>
    <m/>
    <m/>
    <m/>
    <m/>
    <m/>
    <m/>
    <m/>
    <m/>
    <m/>
    <m/>
    <m/>
    <m/>
    <m/>
    <m/>
    <m/>
    <m/>
    <m/>
    <m/>
    <m/>
    <m/>
    <m/>
    <m/>
    <m/>
  </r>
  <r>
    <x v="1"/>
    <m/>
    <x v="5"/>
    <x v="3"/>
    <x v="1"/>
    <n v="1"/>
    <x v="0"/>
    <n v="1"/>
    <m/>
    <x v="0"/>
    <s v="Member States shall collectively ensure that the share of energy from renewable sources in the Union’s gross final consumption of energy in 2030 is at least 42.5%."/>
    <n v="2030"/>
    <x v="0"/>
    <x v="0"/>
    <s v="OK"/>
    <m/>
    <x v="8"/>
    <s v="Share of renewables in the energy mix"/>
    <n v="0.42499999999999999"/>
    <s v="The EU reached a 21.8 % share of its gross final energy consumption from renewable sources in 2021, with a gap of 20.7% remaining towards the 2030 target. Acceleration is needed to reach the 2030 target. "/>
    <s v="Positive, on track"/>
    <x v="0"/>
    <s v="&quot;Share of energy consumption from renewable sources in Europe&quot;"/>
    <s v="2020 target and gap analisys included. Data:eurostat."/>
    <m/>
    <m/>
    <x v="4"/>
    <n v="7"/>
    <s v="Environment and Energy Indicator set - ESTAT"/>
    <s v="https://ec.europa.eu/eurostat/databrowser/view/nrg_ind_ren/default/table?lang=en"/>
    <m/>
    <m/>
    <s v="x"/>
    <m/>
    <m/>
    <m/>
    <m/>
    <m/>
    <m/>
    <m/>
    <m/>
    <m/>
    <m/>
    <m/>
    <m/>
    <m/>
    <m/>
    <m/>
    <m/>
    <m/>
    <m/>
    <m/>
    <m/>
    <m/>
    <m/>
    <m/>
    <m/>
    <m/>
    <m/>
    <m/>
    <m/>
    <m/>
    <m/>
    <m/>
    <m/>
  </r>
  <r>
    <x v="2"/>
    <m/>
    <x v="5"/>
    <x v="3"/>
    <x v="3"/>
    <n v="1"/>
    <x v="0"/>
    <n v="1"/>
    <n v="0"/>
    <x v="0"/>
    <s v="Achieve an annual production of sustainable biomethane of 35 billion cubic meters by 2030_x000a_"/>
    <n v="2030"/>
    <x v="0"/>
    <x v="0"/>
    <s v="OK, text simplified"/>
    <m/>
    <x v="2"/>
    <m/>
    <m/>
    <s v="31.5 bcm from 2021. Biomethane production in 2021 reached 3.5 bcm; this target requires additional 5,000 plants. "/>
    <m/>
    <x v="0"/>
    <m/>
    <m/>
    <m/>
    <m/>
    <x v="4"/>
    <n v="7"/>
    <m/>
    <m/>
    <m/>
    <m/>
    <m/>
    <m/>
    <m/>
    <m/>
    <m/>
    <m/>
    <m/>
    <m/>
    <m/>
    <m/>
    <m/>
    <m/>
    <m/>
    <m/>
    <m/>
    <m/>
    <m/>
    <m/>
    <m/>
    <m/>
    <m/>
    <m/>
    <m/>
    <m/>
    <m/>
    <m/>
    <m/>
    <m/>
    <m/>
    <m/>
    <m/>
    <m/>
    <m/>
  </r>
  <r>
    <x v="1"/>
    <m/>
    <x v="5"/>
    <x v="3"/>
    <x v="1"/>
    <n v="1"/>
    <x v="0"/>
    <n v="1"/>
    <m/>
    <x v="0"/>
    <s v="Member States shall set an indicative target for innovative renewable energy technology of at least 5% of newly installed renewable energy capacity by 2030"/>
    <n v="2030"/>
    <x v="0"/>
    <x v="0"/>
    <s v="OK"/>
    <m/>
    <x v="8"/>
    <m/>
    <m/>
    <m/>
    <m/>
    <x v="2"/>
    <m/>
    <m/>
    <m/>
    <m/>
    <x v="4"/>
    <n v="7"/>
    <m/>
    <m/>
    <m/>
    <m/>
    <m/>
    <m/>
    <m/>
    <m/>
    <m/>
    <m/>
    <m/>
    <m/>
    <m/>
    <m/>
    <m/>
    <m/>
    <m/>
    <m/>
    <m/>
    <m/>
    <m/>
    <m/>
    <m/>
    <m/>
    <m/>
    <m/>
    <m/>
    <m/>
    <m/>
    <m/>
    <m/>
    <m/>
    <m/>
    <m/>
    <m/>
    <m/>
    <m/>
  </r>
  <r>
    <x v="1"/>
    <m/>
    <x v="5"/>
    <x v="3"/>
    <x v="1"/>
    <n v="1"/>
    <x v="0"/>
    <n v="1"/>
    <m/>
    <x v="0"/>
    <s v="By 31 December 2025, each Member State shall agree to establish a framework for cooperation on joint projects with one or more other Member States for the production of renewable energy, subject to the following: by 31 December 2030, Member States shall endeavour to agree on establishing at least two joint projects;  by 31 December 2033, Member States with an annual electricity consumption of more than 100 TWh shall endeavour to agree on establishing a third joint project"/>
    <n v="2030"/>
    <x v="0"/>
    <x v="0"/>
    <s v="OK"/>
    <m/>
    <x v="9"/>
    <m/>
    <m/>
    <m/>
    <m/>
    <x v="0"/>
    <m/>
    <m/>
    <m/>
    <m/>
    <x v="7"/>
    <n v="7"/>
    <m/>
    <m/>
    <m/>
    <m/>
    <m/>
    <m/>
    <m/>
    <m/>
    <m/>
    <m/>
    <m/>
    <m/>
    <m/>
    <m/>
    <m/>
    <m/>
    <m/>
    <m/>
    <m/>
    <m/>
    <m/>
    <m/>
    <m/>
    <m/>
    <m/>
    <m/>
    <m/>
    <m/>
    <m/>
    <m/>
    <m/>
    <m/>
    <m/>
    <m/>
    <m/>
    <m/>
    <m/>
  </r>
  <r>
    <x v="1"/>
    <m/>
    <x v="5"/>
    <x v="3"/>
    <x v="1"/>
    <n v="1"/>
    <x v="0"/>
    <n v="1"/>
    <m/>
    <x v="0"/>
    <s v="Member States shall endeavour to increase the share of renewable sources in the amount of energy sources used for final energy and non-energy purposes in the industry sector by an indicative increase of at least 1.6 percentage points as an annual average calculated for the periods 2021 to 2025 and 2026 to 2030."/>
    <n v="2030"/>
    <x v="0"/>
    <x v="0"/>
    <s v="OK"/>
    <m/>
    <x v="8"/>
    <s v="Renewable energy use for industry"/>
    <s v="1.6 percentage point annual increase"/>
    <s v="A 1.6 percentage point annual increase leads to 26% share of renewables by 2030. Share in 2021 was 9.7%, a slight decline from the 2020 share of 10%. Acceleration is needed to reach the 2030 target.   "/>
    <s v="Currently little increase due to Covid-19 impact."/>
    <x v="0"/>
    <m/>
    <m/>
    <s v="RENEWABLES"/>
    <s v="INDUSTRY"/>
    <x v="4"/>
    <n v="7"/>
    <s v="Environment and Energy Indicator set - ESTAT"/>
    <s v="https://ec.europa.eu/eurostat/databrowser/view/ten00129/default/table?lang=en"/>
    <m/>
    <m/>
    <s v="x"/>
    <m/>
    <m/>
    <m/>
    <m/>
    <m/>
    <m/>
    <m/>
    <m/>
    <m/>
    <m/>
    <s v="(x)"/>
    <m/>
    <m/>
    <m/>
    <m/>
    <m/>
    <m/>
    <m/>
    <m/>
    <m/>
    <m/>
    <m/>
    <m/>
    <m/>
    <m/>
    <m/>
    <m/>
    <m/>
    <m/>
    <m/>
    <m/>
    <m/>
  </r>
  <r>
    <x v="1"/>
    <m/>
    <x v="5"/>
    <x v="3"/>
    <x v="1"/>
    <n v="1"/>
    <x v="0"/>
    <n v="1"/>
    <m/>
    <x v="0"/>
    <s v="The amount of renewable fuels and renewable electricity supplied to the transport sector leads to a: _x000a_(i) share of renewable energy within the final consumption of energy in the transport sector of at least 29 % by 2030; or _x000a_(ii) greenhouse gas intensity reduction of at least 14,5 % by 2030, compared to the baseline set out in Article 27(1), in accordance with an indicative trajectory set by the Member State."/>
    <n v="2030"/>
    <x v="0"/>
    <x v="0"/>
    <s v="OK, Changed the target formulation, based on the text in the doc (here in TA2 there is only the first point, while in TA4 the second one, regarding GHG in transport sector"/>
    <m/>
    <x v="8"/>
    <s v="Share of renewable energy in final energy consumption for transport"/>
    <n v="0.28999999999999998"/>
    <s v="In 2021 the EU average share was 9%, with a gap of 20%  remaining towards the 2030 target. Two Member States have already reached this target. Acceleration is needed to reach the 2030 target. "/>
    <s v="Acceleration needed"/>
    <x v="0"/>
    <s v="no corresponding indicator"/>
    <m/>
    <s v="TRANSPORT"/>
    <s v="EMISSIONS"/>
    <x v="0"/>
    <n v="13"/>
    <s v="European Environment Agency"/>
    <s v="https://www.eea.europa.eu/ims/greenhouse-gas-emission-intensity-of"/>
    <m/>
    <m/>
    <s v="(x)"/>
    <m/>
    <m/>
    <m/>
    <s v="x"/>
    <m/>
    <s v="(x)"/>
    <m/>
    <m/>
    <m/>
    <m/>
    <m/>
    <m/>
    <m/>
    <m/>
    <m/>
    <m/>
    <m/>
    <m/>
    <m/>
    <m/>
    <m/>
    <m/>
    <m/>
    <m/>
    <m/>
    <m/>
    <m/>
    <m/>
    <m/>
    <m/>
    <m/>
    <m/>
  </r>
  <r>
    <x v="1"/>
    <m/>
    <x v="5"/>
    <x v="3"/>
    <x v="1"/>
    <n v="1"/>
    <x v="1"/>
    <m/>
    <m/>
    <x v="1"/>
    <s v="Member States shall endeavour to increase the share of energy from renewable sources and from waste heat and cold in district heating and cooling by an indicative 2,2 percentage points as an annual average calculated for the period 2021 to 2030, starting from the share of energy from renewable sources and from waste heat and cold in district heating and cooling in 2020"/>
    <n v="2030"/>
    <x v="1"/>
    <x v="0"/>
    <s v="REMOVED, similar target in energy efficiency"/>
    <m/>
    <x v="8"/>
    <s v="Share of energy from renewables and from waste heat and cold in district heating and cooling"/>
    <s v="Increase 2.1 percentage points"/>
    <s v="A 2.2 percentage point annual increase leads to a share of 45% for 2030. The share was 22.9% in 2021, therefore there is a gap of 22% remaining towards the 2030 target. Acceleration is needed to reach the 2030 target.  "/>
    <s v="Currently no increase due to Covid-19 impact."/>
    <x v="0"/>
    <s v="no corresponding indicator"/>
    <m/>
    <s v="RENEWABLES"/>
    <m/>
    <x v="4"/>
    <s v="7"/>
    <s v="Environment and Energy Indicator set - ESTAT"/>
    <s v="https://ec.europa.eu/eurostat/databrowser/view/nrg_ind_urhcd/default/table?lang=en"/>
    <m/>
    <m/>
    <s v="x"/>
    <m/>
    <m/>
    <m/>
    <m/>
    <m/>
    <m/>
    <m/>
    <m/>
    <m/>
    <m/>
    <m/>
    <m/>
    <m/>
    <m/>
    <m/>
    <m/>
    <m/>
    <m/>
    <m/>
    <m/>
    <m/>
    <m/>
    <m/>
    <m/>
    <m/>
    <m/>
    <m/>
    <m/>
    <m/>
    <m/>
    <m/>
    <m/>
  </r>
  <r>
    <x v="1"/>
    <m/>
    <x v="5"/>
    <x v="3"/>
    <x v="1"/>
    <n v="1"/>
    <x v="0"/>
    <n v="1"/>
    <m/>
    <x v="0"/>
    <s v="By 2022 achieve 18% of the total increase in the share of energy from renewable sources between that Member State's binding 2020 national target, and its contribution to the 2030 target of share of energy from renewable sources in gross final consumption of energy. Achieve 43% by 2025, 65% by 2027"/>
    <n v="2030"/>
    <x v="0"/>
    <x v="0"/>
    <s v="OK, changed the target formulation, based on the text in the doc"/>
    <m/>
    <x v="8"/>
    <s v="Share of energy from renewable sources in gross final energy consumption of energy "/>
    <n v="0.65"/>
    <s v="Two MS (Malta and Sweden) have already reached their 2030 target. 18 MS have achieved the 2022 target of 18%. However, in 2021, 10 MS experienced a decline in their share respect their 2020 value. This occurred as well for seven MS in 2022, nevertheless two of these have still met their 2022 targets despite the decrease. The EU as an average has reached the 2022 subtarget.  "/>
    <s v="Positive, on track"/>
    <x v="2"/>
    <s v="&quot;Share of energy consumption from renewable sources in Europe&quot;"/>
    <m/>
    <s v="RENEWABLES"/>
    <m/>
    <x v="4"/>
    <n v="7"/>
    <m/>
    <m/>
    <m/>
    <m/>
    <s v="x"/>
    <m/>
    <m/>
    <m/>
    <m/>
    <m/>
    <m/>
    <m/>
    <m/>
    <m/>
    <m/>
    <m/>
    <m/>
    <m/>
    <m/>
    <m/>
    <m/>
    <m/>
    <m/>
    <m/>
    <m/>
    <m/>
    <m/>
    <m/>
    <m/>
    <m/>
    <m/>
    <m/>
    <m/>
    <m/>
    <m/>
    <m/>
    <m/>
  </r>
  <r>
    <x v="1"/>
    <m/>
    <x v="5"/>
    <x v="3"/>
    <x v="1"/>
    <n v="1"/>
    <x v="0"/>
    <n v="1"/>
    <m/>
    <x v="0"/>
    <s v="Each Member State shall increase the share of renewable energy in the heating and cooling sector by at least 0.8 percentage points as an annual average calculated for the period 2021 to 2025 and by at least 1.1 percentage points as an annual average calculated for the period 2026 to 2030, starting from the share of renewable energy in the sector in 2020"/>
    <n v="2030"/>
    <x v="0"/>
    <x v="0"/>
    <s v="OK"/>
    <m/>
    <x v="9"/>
    <s v="Increase in renewables for heating and cooling"/>
    <s v="0.8% per year at MS level until 2026 and 1.1% from 2026 to 2030"/>
    <s v="The share of renewable energy in the H&amp;C sector increased from 22.9% to 23.2% from 2021 to 2022.  "/>
    <s v="Acceleration needed"/>
    <x v="0"/>
    <m/>
    <m/>
    <s v="ENERGY EFFICIENCY"/>
    <m/>
    <x v="4"/>
    <n v="7"/>
    <s v="Sustainable Development Indicator set - ESTAT"/>
    <s v="https://ec.europa.eu/eurostat/databrowser/view/sdg_07_40/default/table?lang=en"/>
    <m/>
    <m/>
    <s v="x"/>
    <m/>
    <m/>
    <m/>
    <m/>
    <m/>
    <m/>
    <m/>
    <m/>
    <m/>
    <m/>
    <m/>
    <m/>
    <m/>
    <m/>
    <m/>
    <m/>
    <m/>
    <m/>
    <m/>
    <m/>
    <m/>
    <m/>
    <m/>
    <m/>
    <m/>
    <m/>
    <m/>
    <m/>
    <m/>
    <m/>
    <m/>
    <m/>
  </r>
  <r>
    <x v="1"/>
    <s v="Strategy for smart sector integration"/>
    <x v="5"/>
    <x v="3"/>
    <x v="1"/>
    <n v="1"/>
    <x v="0"/>
    <n v="1"/>
    <m/>
    <x v="0"/>
    <s v="A target of 15 % electricity interconnection for 2030 "/>
    <n v="2030"/>
    <x v="0"/>
    <x v="0"/>
    <s v="OK, target simplified_x000a_The new directive (2023) confirm the target that was already in the prevous directive (2018): https://eur-lex.europa.eu/legal-content/EN/TXT/?uri=uriserv:OJ.L_.2018.328.01.0001.01.ENG&amp;toc=OJ:L:2018:328:TOC &quot;Develop transmission and distribution grid infrastructure, intelligent networks, storage facilities and interconnections, with the objective of arriving at a 15 % electricity interconnection target&quot;"/>
    <m/>
    <x v="11"/>
    <m/>
    <m/>
    <s v="The EU energy infrastructure is undergoing a transformation in line with the green transition set out in the EGD, and the energy security priorities outlined in the REPowerEU plan. The ten-year network development plans for electricity, prepared by TSOs, include a list of relevant projects that can be eligible PCIs. The main investments in the electricity infrastructure identified in the REPowerEU plan included the Biscay Bay electricity interconnector between France and Spain, the Celtic interconnector between France &amp;Ireland, and the EuroAsia interconnector between Greece&amp; Cyprus."/>
    <m/>
    <x v="0"/>
    <m/>
    <m/>
    <s v="ENERGY INFRASTRUCTURE"/>
    <m/>
    <x v="8"/>
    <n v="9"/>
    <m/>
    <m/>
    <m/>
    <m/>
    <s v="x"/>
    <m/>
    <m/>
    <m/>
    <m/>
    <m/>
    <m/>
    <m/>
    <m/>
    <m/>
    <m/>
    <m/>
    <m/>
    <m/>
    <m/>
    <m/>
    <m/>
    <m/>
    <m/>
    <m/>
    <m/>
    <m/>
    <m/>
    <m/>
    <m/>
    <m/>
    <m/>
    <m/>
    <m/>
    <m/>
    <m/>
    <m/>
    <m/>
  </r>
  <r>
    <x v="1"/>
    <m/>
    <x v="5"/>
    <x v="3"/>
    <x v="1"/>
    <n v="1"/>
    <x v="0"/>
    <n v="1"/>
    <m/>
    <x v="0"/>
    <s v="Indicative target of at least a 49% share of energy from renewable sources in the building sector in the Union’s final energy consumption in buildings in 2030"/>
    <n v="2030"/>
    <x v="0"/>
    <x v="0"/>
    <s v="OK, text simplified"/>
    <m/>
    <x v="9"/>
    <s v="Renewables in buildings"/>
    <s v="49% by 2030"/>
    <s v="No data available for buildings, only for the H&amp;C sector"/>
    <m/>
    <x v="3"/>
    <m/>
    <m/>
    <s v="BUILDINGS"/>
    <s v="RENEWABLES"/>
    <x v="4"/>
    <n v="7"/>
    <m/>
    <m/>
    <m/>
    <m/>
    <s v="(x)"/>
    <m/>
    <m/>
    <m/>
    <m/>
    <s v="x"/>
    <m/>
    <m/>
    <m/>
    <m/>
    <m/>
    <m/>
    <m/>
    <m/>
    <m/>
    <m/>
    <m/>
    <m/>
    <m/>
    <m/>
    <m/>
    <m/>
    <m/>
    <m/>
    <m/>
    <m/>
    <m/>
    <m/>
    <m/>
    <m/>
    <m/>
    <m/>
    <m/>
  </r>
  <r>
    <x v="1"/>
    <s v="Evaluation and review of the Trans-European Network – Energy Regulation"/>
    <x v="14"/>
    <x v="0"/>
    <x v="3"/>
    <m/>
    <x v="1"/>
    <m/>
    <m/>
    <x v="1"/>
    <m/>
    <m/>
    <x v="1"/>
    <x v="0"/>
    <m/>
    <m/>
    <x v="2"/>
    <m/>
    <m/>
    <m/>
    <m/>
    <x v="1"/>
    <m/>
    <m/>
    <m/>
    <m/>
    <x v="1"/>
    <m/>
    <m/>
    <m/>
    <m/>
    <m/>
    <m/>
    <m/>
    <m/>
    <m/>
    <m/>
    <m/>
    <m/>
    <m/>
    <m/>
    <m/>
    <m/>
    <m/>
    <m/>
    <m/>
    <m/>
    <m/>
    <m/>
    <m/>
    <m/>
    <m/>
    <m/>
    <m/>
    <m/>
    <m/>
    <m/>
    <m/>
    <m/>
    <m/>
    <m/>
    <m/>
    <m/>
    <m/>
    <m/>
  </r>
  <r>
    <x v="1"/>
    <s v="Strategy for smart sector integration"/>
    <x v="15"/>
    <x v="5"/>
    <x v="1"/>
    <m/>
    <x v="1"/>
    <m/>
    <m/>
    <x v="1"/>
    <m/>
    <m/>
    <x v="1"/>
    <x v="0"/>
    <m/>
    <m/>
    <x v="2"/>
    <m/>
    <m/>
    <m/>
    <m/>
    <x v="1"/>
    <m/>
    <m/>
    <m/>
    <m/>
    <x v="1"/>
    <m/>
    <m/>
    <m/>
    <m/>
    <m/>
    <m/>
    <m/>
    <m/>
    <m/>
    <m/>
    <m/>
    <m/>
    <m/>
    <m/>
    <m/>
    <m/>
    <m/>
    <m/>
    <m/>
    <m/>
    <m/>
    <m/>
    <m/>
    <m/>
    <m/>
    <m/>
    <m/>
    <m/>
    <m/>
    <m/>
    <m/>
    <m/>
    <m/>
    <m/>
    <m/>
    <m/>
    <m/>
    <m/>
  </r>
  <r>
    <x v="1"/>
    <m/>
    <x v="16"/>
    <x v="1"/>
    <x v="1"/>
    <n v="0"/>
    <x v="2"/>
    <n v="0"/>
    <n v="0"/>
    <x v="0"/>
    <s v="The fisheries sector must follow the two mutually reinforcing paths of reducing energy intensity, on the one hand, and switching to renewable and low-carbon energy sources, on the other hand"/>
    <m/>
    <x v="2"/>
    <x v="0"/>
    <m/>
    <m/>
    <x v="12"/>
    <m/>
    <m/>
    <m/>
    <m/>
    <x v="1"/>
    <m/>
    <m/>
    <s v="FISHERY"/>
    <s v="ENERGY EFFICIENCY"/>
    <x v="4"/>
    <s v="7"/>
    <m/>
    <m/>
    <m/>
    <m/>
    <s v="x"/>
    <m/>
    <m/>
    <m/>
    <m/>
    <m/>
    <m/>
    <m/>
    <m/>
    <m/>
    <m/>
    <m/>
    <m/>
    <m/>
    <m/>
    <m/>
    <m/>
    <m/>
    <m/>
    <m/>
    <m/>
    <m/>
    <m/>
    <m/>
    <m/>
    <m/>
    <m/>
    <m/>
    <m/>
    <m/>
    <m/>
    <m/>
    <m/>
  </r>
  <r>
    <x v="1"/>
    <s v="‘Renovation wave’ initiative for the building sector"/>
    <x v="17"/>
    <x v="3"/>
    <x v="1"/>
    <n v="1"/>
    <x v="1"/>
    <m/>
    <m/>
    <x v="1"/>
    <s v="Renovate each year at least 3% of the total floor area of buildings owned by all levels of public administration"/>
    <n v="2030"/>
    <x v="1"/>
    <x v="0"/>
    <m/>
    <m/>
    <x v="9"/>
    <s v="Renovation rate"/>
    <n v="0.03"/>
    <s v="Renovation indicators are not harmonised across the EU. There are several inconsistencies that do not allow for comparison across all countries. Progress needs to accelerate to reach the target value  "/>
    <s v="Acceleration needed"/>
    <x v="3"/>
    <s v="no corresponding indicator "/>
    <m/>
    <s v="BUILDINGS"/>
    <s v="ENERGY EFFICIENCY"/>
    <x v="5"/>
    <s v="7"/>
    <m/>
    <s v="https://publications.jrc.ec.europa.eu/repository/handle/JRC117816#:~:text=At%20today's%20renovation%20rate%20of,by%202050%20cannot%20be%20ensured."/>
    <m/>
    <m/>
    <m/>
    <m/>
    <m/>
    <m/>
    <m/>
    <s v="x"/>
    <m/>
    <m/>
    <m/>
    <m/>
    <m/>
    <m/>
    <m/>
    <m/>
    <m/>
    <m/>
    <m/>
    <m/>
    <m/>
    <m/>
    <m/>
    <m/>
    <m/>
    <m/>
    <m/>
    <m/>
    <m/>
    <m/>
    <m/>
    <m/>
    <m/>
    <m/>
    <m/>
  </r>
  <r>
    <x v="1"/>
    <s v="‘Renovation wave’ initiative for the building sector"/>
    <x v="17"/>
    <x v="3"/>
    <x v="1"/>
    <n v="1"/>
    <x v="0"/>
    <n v="1"/>
    <m/>
    <x v="0"/>
    <s v="Member States shall ensure that the total final energy consumption of all public bodies combined is reduced by at least 1.9 % each year, when compared to 2021"/>
    <n v="2030"/>
    <x v="0"/>
    <x v="0"/>
    <s v="OK"/>
    <m/>
    <x v="9"/>
    <s v="Reduction of energy consumption in the public sector"/>
    <n v="1.9E-2"/>
    <m/>
    <s v="Acceleration needed"/>
    <x v="3"/>
    <s v="no corresponding indicator "/>
    <m/>
    <s v="ENERGY CONSUMPTION"/>
    <m/>
    <x v="5"/>
    <n v="7"/>
    <s v="Environment and Energy Indicator set - ESTAT"/>
    <s v="https://ec.europa.eu/eurostat/databrowser/view/ten00124/default/table?lang=en"/>
    <m/>
    <m/>
    <s v="x"/>
    <m/>
    <m/>
    <m/>
    <m/>
    <m/>
    <m/>
    <m/>
    <m/>
    <m/>
    <m/>
    <m/>
    <m/>
    <m/>
    <m/>
    <m/>
    <m/>
    <m/>
    <m/>
    <m/>
    <m/>
    <m/>
    <m/>
    <m/>
    <m/>
    <m/>
    <m/>
    <m/>
    <m/>
    <m/>
    <m/>
    <m/>
    <m/>
  </r>
  <r>
    <x v="1"/>
    <s v="‘Renovation wave’ initiative for the building sector"/>
    <x v="17"/>
    <x v="3"/>
    <x v="1"/>
    <n v="1"/>
    <x v="0"/>
    <n v="1"/>
    <m/>
    <x v="0"/>
    <s v="Member States shall collectively ensure a reduction of energy consumption of at least 11.7 % in 2030 compared to the projections of the 2020 EU Reference Scenario so that the Union’s final energy consumption amounts to no more than 763 Mtoe "/>
    <n v="2030"/>
    <x v="0"/>
    <x v="0"/>
    <s v="OK"/>
    <m/>
    <x v="9"/>
    <s v="Final energy consumption saving"/>
    <s v="11.7% reduction of FEC by 2030"/>
    <s v="2021 FEC consumption = 968.4 Mtoe_x000a_Distance to the 2030 target is 21.2 %._x000a__x000a_The Energy Efficiency target for 2020 of 959 Mtoe for EU27 has been reached._x000a_"/>
    <s v="Positive but out of track"/>
    <x v="0"/>
    <s v="no corresponding indicator"/>
    <m/>
    <s v="ENERGY CONSUMPTION"/>
    <m/>
    <x v="5"/>
    <n v="7"/>
    <s v="Sustainable Development Indicator set - ESTAT"/>
    <s v="https://ec.europa.eu/eurostat/databrowser/view/sdg_07_11/default/table?lang=en"/>
    <m/>
    <m/>
    <s v="x"/>
    <m/>
    <m/>
    <m/>
    <m/>
    <m/>
    <m/>
    <m/>
    <m/>
    <m/>
    <m/>
    <m/>
    <m/>
    <m/>
    <m/>
    <m/>
    <m/>
    <m/>
    <m/>
    <m/>
    <m/>
    <m/>
    <m/>
    <m/>
    <m/>
    <m/>
    <m/>
    <m/>
    <m/>
    <m/>
    <m/>
    <m/>
    <m/>
  </r>
  <r>
    <x v="1"/>
    <m/>
    <x v="17"/>
    <x v="3"/>
    <x v="1"/>
    <n v="1"/>
    <x v="0"/>
    <n v="1"/>
    <m/>
    <x v="0"/>
    <s v="Member States shall make efforts to collectively contribute to the indicative Union primary energy consumption target amounting to no more than 992.5 Mtoe in 2030 "/>
    <n v="2030"/>
    <x v="0"/>
    <x v="0"/>
    <s v="OK"/>
    <m/>
    <x v="9"/>
    <m/>
    <m/>
    <s v="2021  primary energy consumption = 1311 Mtoe. Distance to the 2030 target is 24.3%"/>
    <s v="Acceleration needed"/>
    <x v="0"/>
    <m/>
    <m/>
    <m/>
    <m/>
    <x v="5"/>
    <n v="7"/>
    <m/>
    <m/>
    <m/>
    <m/>
    <m/>
    <m/>
    <m/>
    <m/>
    <m/>
    <m/>
    <m/>
    <m/>
    <m/>
    <m/>
    <m/>
    <m/>
    <m/>
    <m/>
    <m/>
    <m/>
    <m/>
    <m/>
    <m/>
    <m/>
    <m/>
    <m/>
    <m/>
    <m/>
    <m/>
    <m/>
    <m/>
    <m/>
    <m/>
    <m/>
    <m/>
    <m/>
    <m/>
  </r>
  <r>
    <x v="1"/>
    <m/>
    <x v="17"/>
    <x v="3"/>
    <x v="1"/>
    <n v="1"/>
    <x v="0"/>
    <n v="1"/>
    <m/>
    <x v="0"/>
    <s v="Member States are required to achieve cumulative end-use energy savings from 2021 to 2030, equivalent to new annual savings of at least 0.8% of final energy consumption in 2021-2023, at least 1.3% in 2024-2025, 1.5% in 2026-2027 and 1.9% in 2028-2030. "/>
    <n v="2030"/>
    <x v="0"/>
    <x v="0"/>
    <s v="OK, NEW from the same directive"/>
    <m/>
    <x v="2"/>
    <m/>
    <m/>
    <m/>
    <m/>
    <x v="0"/>
    <m/>
    <m/>
    <m/>
    <m/>
    <x v="5"/>
    <n v="7"/>
    <m/>
    <m/>
    <m/>
    <m/>
    <m/>
    <m/>
    <m/>
    <m/>
    <m/>
    <m/>
    <m/>
    <m/>
    <m/>
    <m/>
    <m/>
    <m/>
    <m/>
    <m/>
    <m/>
    <m/>
    <m/>
    <m/>
    <m/>
    <m/>
    <m/>
    <m/>
    <m/>
    <m/>
    <m/>
    <m/>
    <m/>
    <m/>
    <m/>
    <m/>
    <m/>
    <m/>
    <m/>
  </r>
  <r>
    <x v="1"/>
    <s v="‘Renovation wave’ initiative for the building sector"/>
    <x v="17"/>
    <x v="3"/>
    <x v="1"/>
    <n v="1"/>
    <x v="0"/>
    <n v="1"/>
    <m/>
    <x v="0"/>
    <s v="Each Member State shall ensure that at least 3% of the total floor area of heated and/or cooled buildings (of buildings which have a total useful floor area of over 250 m2 and are not nearly-zero energy buildings) that are owned by public bodies is renovated each year to be transformed into at least nearly zero-energy buildings or zero-emission buildings in accordance with Article 9 of Directive 2010/31/EU"/>
    <n v="2030"/>
    <x v="0"/>
    <x v="0"/>
    <s v="OK, text updated"/>
    <m/>
    <x v="9"/>
    <m/>
    <m/>
    <s v="Progress needs to accelerate to reach the target value "/>
    <s v="Acceleration needed"/>
    <x v="0"/>
    <m/>
    <m/>
    <m/>
    <m/>
    <x v="5"/>
    <n v="7"/>
    <m/>
    <m/>
    <m/>
    <m/>
    <m/>
    <m/>
    <m/>
    <m/>
    <m/>
    <m/>
    <m/>
    <m/>
    <m/>
    <m/>
    <m/>
    <m/>
    <m/>
    <m/>
    <m/>
    <m/>
    <m/>
    <m/>
    <m/>
    <m/>
    <m/>
    <m/>
    <m/>
    <m/>
    <m/>
    <m/>
    <m/>
    <m/>
    <m/>
    <m/>
    <m/>
    <m/>
    <m/>
  </r>
  <r>
    <x v="1"/>
    <s v="‘Renovation wave’ initiative for the building sector"/>
    <x v="18"/>
    <x v="1"/>
    <x v="2"/>
    <n v="0"/>
    <x v="3"/>
    <n v="0"/>
    <n v="0"/>
    <x v="0"/>
    <s v="Reduce buildings' final energy consumption by 14% compared to 2015"/>
    <n v="2030"/>
    <x v="0"/>
    <x v="0"/>
    <s v="OK"/>
    <m/>
    <x v="9"/>
    <s v="Buildings' final energy consumption"/>
    <s v="Reduce by 14%"/>
    <s v="2015 FEC was 373.5 Mtoe; 2021 FEC buildings= FEC serv + FECres = 129.4+261.8= 391.2 Mtoe. Consumptions increased by 4.5% (2015-2021), instead of reducing"/>
    <s v="Opposite"/>
    <x v="0"/>
    <s v="&quot;Primary and final energy consumption in Europe&quot;"/>
    <s v="2020 target and gap analisys included (with specifications for buildings). Data:(NRG_BAL_C), PEC (2020-2030) and FEC (2020-2030)"/>
    <s v="BUILDINGS"/>
    <s v="ENERGY CONSUMPTION"/>
    <x v="5"/>
    <n v="7"/>
    <s v="IEA - International Energy Agency"/>
    <s v="https://www.iea.org/regions/europe"/>
    <m/>
    <m/>
    <s v="(x)"/>
    <m/>
    <m/>
    <m/>
    <m/>
    <s v="x"/>
    <m/>
    <m/>
    <m/>
    <m/>
    <m/>
    <m/>
    <m/>
    <m/>
    <m/>
    <m/>
    <m/>
    <m/>
    <m/>
    <m/>
    <m/>
    <m/>
    <m/>
    <m/>
    <m/>
    <m/>
    <m/>
    <m/>
    <m/>
    <m/>
    <m/>
    <m/>
    <m/>
  </r>
  <r>
    <x v="1"/>
    <s v="‘Renovation wave’ initiative for the building sector"/>
    <x v="10"/>
    <x v="1"/>
    <x v="2"/>
    <n v="0"/>
    <x v="3"/>
    <n v="0"/>
    <n v="0"/>
    <x v="0"/>
    <s v="At least double the annual energy renovation rate of residential and non-residential buildings by 2030 and to foster deep energy renovations"/>
    <n v="2030"/>
    <x v="0"/>
    <x v="0"/>
    <s v="OK"/>
    <m/>
    <x v="9"/>
    <s v="Annual energy renovation rate of residential and non-residential buildings"/>
    <s v="Double by 2030"/>
    <s v="The weighted annual energy renovation rate in the EU is about 1%, rate should double to 2% to achieve the target. For residential buildings, the annual weighted energy renovation rate was estimated close to 1% within the EU (0.4-1.2% depending on the Member State). The annual rate of deep renovation is only 0.2% and 0.3% in residential and non-residential buildings, respectively."/>
    <s v="Acceleration needed"/>
    <x v="0"/>
    <s v="no corresponding indicator "/>
    <m/>
    <s v="BUILDINGS"/>
    <s v="ENERGY CONSUMPTION"/>
    <x v="5"/>
    <n v="7"/>
    <m/>
    <s v="https://publications.jrc.ec.europa.eu/repository/handle/JRC117816#:~:text=At%20today's%20renovation%20rate%20of,by%202050%20cannot%20be%20ensured."/>
    <m/>
    <m/>
    <s v="(x)"/>
    <m/>
    <m/>
    <m/>
    <m/>
    <s v="x"/>
    <m/>
    <m/>
    <m/>
    <m/>
    <m/>
    <m/>
    <m/>
    <m/>
    <m/>
    <m/>
    <m/>
    <m/>
    <m/>
    <m/>
    <m/>
    <m/>
    <m/>
    <m/>
    <m/>
    <m/>
    <m/>
    <m/>
    <m/>
    <m/>
    <m/>
    <m/>
    <m/>
  </r>
  <r>
    <x v="1"/>
    <s v="‘Renovation wave’ initiative for the building sector"/>
    <x v="19"/>
    <x v="4"/>
    <x v="0"/>
    <n v="0"/>
    <x v="1"/>
    <m/>
    <m/>
    <x v="1"/>
    <s v="Indicative national targets aiming to achieve the deep renovation of at least 35 million building units by 2030 to support reaching an annual energy renovation rate of 3 % or more for the period till 2050 (see latest text adopted by EP on 14.03.2023) "/>
    <n v="2030"/>
    <x v="1"/>
    <x v="0"/>
    <s v="REMOVED_x000a_It was in proposal, but not in the directive approved. There was already a similar target in the Renovation Wave (see line above)"/>
    <m/>
    <x v="9"/>
    <s v="Number of renovated building units"/>
    <s v="35 milion by 2030"/>
    <s v="Progress needs to accelerate to reach the target value "/>
    <s v="Acceleration needed"/>
    <x v="0"/>
    <s v="no corresponding indicator "/>
    <m/>
    <s v="BUILDINGS"/>
    <s v="ENERGY CONSUMPTION"/>
    <x v="5"/>
    <s v="7"/>
    <m/>
    <s v="https://publications.jrc.ec.europa.eu/repository/handle/JRC117816#:~:text=At%20today's%20renovation%20rate%20of,by%202050%20cannot%20be%20ensured."/>
    <m/>
    <m/>
    <s v="(x)"/>
    <m/>
    <m/>
    <m/>
    <m/>
    <s v="x"/>
    <m/>
    <m/>
    <m/>
    <m/>
    <m/>
    <m/>
    <m/>
    <m/>
    <m/>
    <m/>
    <m/>
    <m/>
    <m/>
    <m/>
    <m/>
    <m/>
    <m/>
    <m/>
    <m/>
    <m/>
    <m/>
    <m/>
    <m/>
    <m/>
    <m/>
    <m/>
    <m/>
  </r>
  <r>
    <x v="1"/>
    <s v="‘Renovation wave’ initiative for the building sector"/>
    <x v="10"/>
    <x v="1"/>
    <x v="2"/>
    <n v="0"/>
    <x v="3"/>
    <n v="0"/>
    <n v="0"/>
    <x v="0"/>
    <s v="Reduce buildings' energy consumption for heating and cooling by 18% compared to 2015 levels "/>
    <n v="2030"/>
    <x v="0"/>
    <x v="0"/>
    <s v="OK Text modified and changed from prop to comm, from red to yellow._x000a_It was in proposal, but not in the directive approved. So moved to targets from Comm because it was in the Renovation Wave"/>
    <m/>
    <x v="9"/>
    <s v="Buildings' energy consumption for heating and cooling"/>
    <s v="Reduce by 18%"/>
    <s v="2015 FEC was 234 Mtoe; FEC for space heating and cooling buildings = FEC for space heating residential+ FEC for air conditioning residential (only electricity) + FEC for space heating services + FEC for air conditioning = 170.72 + 1.01 + 128.8+ 10.6 = 311.1 Mtoe (data from Odysseee -2021). Consumptions increased by 4.5% (2015-2021), instead of reducing"/>
    <s v="Opposite"/>
    <x v="0"/>
    <s v="no corresponding indicator"/>
    <m/>
    <s v="BUILDINGS"/>
    <s v="ENERGY CONSUMPTION"/>
    <x v="5"/>
    <n v="7"/>
    <m/>
    <m/>
    <m/>
    <m/>
    <s v="(x)"/>
    <m/>
    <m/>
    <m/>
    <m/>
    <s v="x"/>
    <m/>
    <m/>
    <m/>
    <m/>
    <m/>
    <m/>
    <m/>
    <m/>
    <m/>
    <m/>
    <m/>
    <m/>
    <m/>
    <m/>
    <m/>
    <m/>
    <m/>
    <m/>
    <m/>
    <m/>
    <m/>
    <m/>
    <m/>
    <m/>
    <m/>
    <m/>
    <m/>
  </r>
  <r>
    <x v="1"/>
    <s v="‘Renovation wave’ initiative for the building sector"/>
    <x v="19"/>
    <x v="4"/>
    <x v="4"/>
    <m/>
    <x v="1"/>
    <m/>
    <m/>
    <x v="1"/>
    <s v=" Member States shall ensure that all buildings comply with minimum energy performance standards, starting with the worst-performing buildings. Member States shall ensure that buildings and building units owned by public bodies, including Union institutions, offices, bodies and agencies and those rented by such bodies after the date of entry into force of this Directive, achieve at the latest: (i)  from 1 January 2027, at least energy performance class E; from 1 January 2030, at least energy performance class D"/>
    <n v="2030"/>
    <x v="1"/>
    <x v="0"/>
    <s v="REMOVED, it was in the proposal not in the directive "/>
    <m/>
    <x v="9"/>
    <s v="Public and non-residential buildings with energy class E by 2030"/>
    <n v="1"/>
    <s v="not provided"/>
    <m/>
    <x v="1"/>
    <m/>
    <m/>
    <s v="BUILDINGS"/>
    <s v="ENERGY CONSUMPTION"/>
    <x v="5"/>
    <s v="7"/>
    <m/>
    <m/>
    <m/>
    <m/>
    <s v="(x)"/>
    <m/>
    <m/>
    <m/>
    <m/>
    <s v="x"/>
    <m/>
    <m/>
    <m/>
    <m/>
    <m/>
    <m/>
    <m/>
    <m/>
    <m/>
    <m/>
    <m/>
    <m/>
    <m/>
    <m/>
    <m/>
    <m/>
    <m/>
    <m/>
    <m/>
    <m/>
    <m/>
    <m/>
    <m/>
    <m/>
    <m/>
    <m/>
    <m/>
  </r>
  <r>
    <x v="1"/>
    <s v="‘Renovation wave’ initiative for the building sector"/>
    <x v="19"/>
    <x v="4"/>
    <x v="0"/>
    <m/>
    <x v="1"/>
    <m/>
    <m/>
    <x v="1"/>
    <s v="All public and non-residential buildings to reach energy class F"/>
    <n v="2027"/>
    <x v="3"/>
    <x v="0"/>
    <s v="same target, different timeline, merged together"/>
    <m/>
    <x v="2"/>
    <s v="Public and non-residential buildings with energy class F by 2027"/>
    <n v="1"/>
    <s v="not provided"/>
    <m/>
    <x v="1"/>
    <m/>
    <m/>
    <m/>
    <m/>
    <x v="1"/>
    <m/>
    <m/>
    <m/>
    <m/>
    <m/>
    <s v="(x)"/>
    <m/>
    <m/>
    <m/>
    <m/>
    <s v="x"/>
    <m/>
    <m/>
    <m/>
    <m/>
    <m/>
    <m/>
    <m/>
    <m/>
    <m/>
    <m/>
    <m/>
    <m/>
    <m/>
    <m/>
    <m/>
    <m/>
    <m/>
    <m/>
    <m/>
    <m/>
    <m/>
    <m/>
    <m/>
    <m/>
    <m/>
    <m/>
    <m/>
  </r>
  <r>
    <x v="1"/>
    <s v="‘Renovation wave’ initiative for the building sector"/>
    <x v="19"/>
    <x v="4"/>
    <x v="0"/>
    <m/>
    <x v="1"/>
    <m/>
    <m/>
    <x v="1"/>
    <s v="All residential buildings to reach energy class E "/>
    <n v="2033"/>
    <x v="3"/>
    <x v="0"/>
    <s v="same target, different timeline, merged together"/>
    <m/>
    <x v="2"/>
    <s v="Residential buildings with energy class E by 2033"/>
    <n v="1"/>
    <s v="not provided"/>
    <m/>
    <x v="1"/>
    <m/>
    <m/>
    <m/>
    <m/>
    <x v="1"/>
    <m/>
    <m/>
    <m/>
    <m/>
    <m/>
    <s v="(x)"/>
    <m/>
    <m/>
    <m/>
    <m/>
    <s v="x"/>
    <m/>
    <m/>
    <m/>
    <m/>
    <m/>
    <m/>
    <m/>
    <m/>
    <m/>
    <m/>
    <m/>
    <m/>
    <m/>
    <m/>
    <m/>
    <m/>
    <m/>
    <m/>
    <m/>
    <m/>
    <m/>
    <m/>
    <m/>
    <m/>
    <m/>
    <m/>
    <m/>
  </r>
  <r>
    <x v="1"/>
    <s v="‘Renovation wave’ initiative for the building sector"/>
    <x v="19"/>
    <x v="4"/>
    <x v="0"/>
    <n v="1"/>
    <x v="1"/>
    <m/>
    <m/>
    <x v="1"/>
    <s v=" Member States shall ensure that all buildings comply with minimum energy performance standards, starting with the worst-performing buildings.  Member States shall ensure that  non-residential buildings and building units other than those referred to in point (a) achieve at the latest: (i)  from 1 January 2027, at least energy performance class E; and (ii)  from 1 January 2030, at least energy performance class D"/>
    <n v="2030"/>
    <x v="1"/>
    <x v="0"/>
    <s v="NO, to REMOVE, it was in the proposal but not in the directive approved."/>
    <m/>
    <x v="9"/>
    <s v="Residential buildings with energy class F by 2030"/>
    <n v="1"/>
    <s v="not provided"/>
    <m/>
    <x v="1"/>
    <m/>
    <m/>
    <s v="BUILDINGS"/>
    <s v="ENERGY CONSUMPTION"/>
    <x v="5"/>
    <s v="7"/>
    <m/>
    <m/>
    <m/>
    <m/>
    <s v="(x)"/>
    <m/>
    <m/>
    <m/>
    <m/>
    <s v="x"/>
    <m/>
    <m/>
    <m/>
    <m/>
    <m/>
    <m/>
    <m/>
    <m/>
    <m/>
    <m/>
    <m/>
    <m/>
    <m/>
    <m/>
    <m/>
    <m/>
    <m/>
    <m/>
    <m/>
    <m/>
    <m/>
    <m/>
    <m/>
    <m/>
    <m/>
    <m/>
    <m/>
  </r>
  <r>
    <x v="1"/>
    <s v="‘Renovation wave’ initiative for the building sector"/>
    <x v="19"/>
    <x v="4"/>
    <x v="0"/>
    <n v="1"/>
    <x v="1"/>
    <m/>
    <m/>
    <x v="1"/>
    <s v="Member States shall establish linear trajectory for the progressive achievement of higher energy performance classes for buildings by 2040 and 2050, in line with the pathway for transforming the national building stock into zero-emission buildings and achieving the climate neutrality target."/>
    <n v="2050"/>
    <x v="1"/>
    <x v="0"/>
    <s v="NO, to REMOVE, it was in the proposal but not in the directive approved."/>
    <m/>
    <x v="5"/>
    <s v="Zero-emission buildings"/>
    <n v="1"/>
    <s v="not provided"/>
    <m/>
    <x v="1"/>
    <m/>
    <m/>
    <s v="BUILDINGS"/>
    <s v="ENERGY CONSUMPTION"/>
    <x v="5"/>
    <s v="7"/>
    <m/>
    <m/>
    <m/>
    <m/>
    <s v="(x)"/>
    <m/>
    <m/>
    <m/>
    <m/>
    <s v="x"/>
    <m/>
    <m/>
    <m/>
    <m/>
    <m/>
    <m/>
    <m/>
    <m/>
    <m/>
    <m/>
    <m/>
    <m/>
    <m/>
    <m/>
    <m/>
    <m/>
    <m/>
    <m/>
    <m/>
    <m/>
    <m/>
    <m/>
    <m/>
    <m/>
    <m/>
    <m/>
    <m/>
  </r>
  <r>
    <x v="1"/>
    <s v="‘Renovation wave’ initiative for the building sector"/>
    <x v="19"/>
    <x v="4"/>
    <x v="0"/>
    <m/>
    <x v="1"/>
    <m/>
    <m/>
    <x v="1"/>
    <s v="As of 2021, all new buildings must be nearly zero-energy buildings (NZEB) and since 2019, all new public buildings should be NZEB"/>
    <n v="2030"/>
    <x v="1"/>
    <x v="0"/>
    <s v="This is more a general requirement, not a target &gt; cancelled "/>
    <m/>
    <x v="9"/>
    <s v="New buildings must be nearly zero-energy buildings (NZEB)"/>
    <n v="1"/>
    <s v="This is now mandatory in all MS"/>
    <m/>
    <x v="1"/>
    <m/>
    <m/>
    <m/>
    <m/>
    <x v="1"/>
    <m/>
    <m/>
    <m/>
    <m/>
    <m/>
    <s v="(x)"/>
    <m/>
    <m/>
    <m/>
    <m/>
    <s v="x"/>
    <m/>
    <m/>
    <m/>
    <m/>
    <m/>
    <m/>
    <m/>
    <m/>
    <m/>
    <m/>
    <m/>
    <m/>
    <m/>
    <m/>
    <m/>
    <m/>
    <m/>
    <m/>
    <m/>
    <m/>
    <m/>
    <m/>
    <m/>
    <m/>
    <m/>
    <m/>
    <m/>
  </r>
  <r>
    <x v="1"/>
    <s v="‘Renovation wave’ initiative for the building sector"/>
    <x v="19"/>
    <x v="4"/>
    <x v="0"/>
    <n v="1"/>
    <x v="1"/>
    <m/>
    <m/>
    <x v="1"/>
    <s v=" Member States shall ensure that all buildings comply with minimum energy performance standards, starting with the worst-performing buildings.  Member States shall ensure that residential buildings and building units achieve at the latest (i)  from 1 January 2030, at least energy performance class E; and (ii)  from 1 January 2033 at least energy performance class D."/>
    <n v="2033"/>
    <x v="1"/>
    <x v="0"/>
    <s v="NO, to REMOVE, it was in the proposal but not in the directive approved."/>
    <m/>
    <x v="9"/>
    <m/>
    <m/>
    <m/>
    <m/>
    <x v="1"/>
    <m/>
    <m/>
    <m/>
    <m/>
    <x v="5"/>
    <s v="7"/>
    <m/>
    <m/>
    <m/>
    <m/>
    <m/>
    <m/>
    <m/>
    <m/>
    <m/>
    <m/>
    <m/>
    <m/>
    <m/>
    <m/>
    <m/>
    <m/>
    <m/>
    <m/>
    <m/>
    <m/>
    <m/>
    <m/>
    <m/>
    <m/>
    <m/>
    <m/>
    <m/>
    <m/>
    <m/>
    <m/>
    <m/>
    <m/>
    <m/>
    <m/>
    <m/>
    <m/>
    <m/>
  </r>
  <r>
    <x v="1"/>
    <s v="‘Renovation wave’ initiative for the building sector"/>
    <x v="19"/>
    <x v="3"/>
    <x v="4"/>
    <n v="1"/>
    <x v="0"/>
    <n v="1"/>
    <m/>
    <x v="0"/>
    <s v="Member States shall ensure that the average primary energy use of the entire residential building stock decreases by at least 16% compared to 2020 by 2030; and by at least 20-22% compared to 2020 by 2035. "/>
    <n v="2030"/>
    <x v="0"/>
    <x v="0"/>
    <s v="OK, CHANGED from proposal to Directive, and text updated"/>
    <m/>
    <x v="2"/>
    <m/>
    <m/>
    <m/>
    <m/>
    <x v="0"/>
    <m/>
    <m/>
    <m/>
    <m/>
    <x v="5"/>
    <n v="7"/>
    <m/>
    <m/>
    <m/>
    <m/>
    <m/>
    <m/>
    <m/>
    <m/>
    <m/>
    <m/>
    <m/>
    <m/>
    <m/>
    <m/>
    <m/>
    <m/>
    <m/>
    <m/>
    <m/>
    <m/>
    <m/>
    <m/>
    <m/>
    <m/>
    <m/>
    <m/>
    <m/>
    <m/>
    <m/>
    <m/>
    <m/>
    <m/>
    <m/>
    <m/>
    <m/>
    <m/>
    <m/>
  </r>
  <r>
    <x v="1"/>
    <s v="‘Renovation wave’ initiative for the building sector"/>
    <x v="19"/>
    <x v="3"/>
    <x v="4"/>
    <n v="1"/>
    <x v="0"/>
    <n v="1"/>
    <m/>
    <x v="0"/>
    <s v="Member states will have to renovate 16% of worst-performing non-residential buildings by 2030 and, by 2033, the worst-performing 26% through minimum energy performance requirements.  "/>
    <n v="2030"/>
    <x v="0"/>
    <x v="0"/>
    <s v="OK, CHANGED from proposal to Directive, and text updated"/>
    <m/>
    <x v="2"/>
    <m/>
    <m/>
    <m/>
    <m/>
    <x v="3"/>
    <m/>
    <m/>
    <m/>
    <m/>
    <x v="5"/>
    <n v="7"/>
    <m/>
    <m/>
    <m/>
    <m/>
    <m/>
    <m/>
    <m/>
    <m/>
    <m/>
    <m/>
    <m/>
    <m/>
    <m/>
    <m/>
    <m/>
    <m/>
    <m/>
    <m/>
    <m/>
    <m/>
    <m/>
    <m/>
    <m/>
    <m/>
    <m/>
    <m/>
    <m/>
    <m/>
    <m/>
    <m/>
    <m/>
    <m/>
    <m/>
    <m/>
    <m/>
    <m/>
    <m/>
  </r>
  <r>
    <x v="1"/>
    <m/>
    <x v="19"/>
    <x v="3"/>
    <x v="4"/>
    <n v="1"/>
    <x v="0"/>
    <n v="1"/>
    <m/>
    <x v="0"/>
    <s v="The national measures will have to ensure that at least 55% of the decrease of the average primary energy use is achieved through the renovation of the worst-performing buildings.  "/>
    <m/>
    <x v="0"/>
    <x v="0"/>
    <s v="OK, CHANGED from proposal to Directive, and text updated"/>
    <m/>
    <x v="2"/>
    <m/>
    <m/>
    <m/>
    <m/>
    <x v="3"/>
    <m/>
    <m/>
    <m/>
    <m/>
    <x v="5"/>
    <n v="7"/>
    <m/>
    <m/>
    <m/>
    <m/>
    <m/>
    <m/>
    <m/>
    <m/>
    <m/>
    <m/>
    <m/>
    <m/>
    <m/>
    <m/>
    <m/>
    <m/>
    <m/>
    <m/>
    <m/>
    <m/>
    <m/>
    <m/>
    <m/>
    <m/>
    <m/>
    <m/>
    <m/>
    <m/>
    <m/>
    <m/>
    <m/>
    <m/>
    <m/>
    <m/>
    <m/>
    <m/>
    <m/>
  </r>
  <r>
    <x v="1"/>
    <s v="‘Renovation wave’ initiative for the building sector"/>
    <x v="19"/>
    <x v="4"/>
    <x v="0"/>
    <n v="1"/>
    <x v="1"/>
    <m/>
    <m/>
    <x v="1"/>
    <s v="Phase out the use of fossil fuel based heating systems from all buildings by 2035and if not feasible as demonstrated to the Commission, by 2040 at the latest."/>
    <n v="2040"/>
    <x v="1"/>
    <x v="0"/>
    <s v="NO, to REMOVE, it was in the proposal but not in the directive approved."/>
    <m/>
    <x v="9"/>
    <m/>
    <m/>
    <m/>
    <m/>
    <x v="1"/>
    <m/>
    <m/>
    <m/>
    <m/>
    <x v="5"/>
    <m/>
    <m/>
    <m/>
    <m/>
    <m/>
    <m/>
    <m/>
    <m/>
    <m/>
    <m/>
    <m/>
    <m/>
    <m/>
    <m/>
    <m/>
    <m/>
    <m/>
    <m/>
    <m/>
    <m/>
    <m/>
    <m/>
    <m/>
    <m/>
    <m/>
    <m/>
    <m/>
    <m/>
    <m/>
    <m/>
    <m/>
    <m/>
    <m/>
    <m/>
    <m/>
    <m/>
    <m/>
    <m/>
  </r>
  <r>
    <x v="1"/>
    <s v="Assessment of the final National Energy and Climate Plans"/>
    <x v="20"/>
    <x v="1"/>
    <x v="2"/>
    <m/>
    <x v="1"/>
    <m/>
    <m/>
    <x v="1"/>
    <s v="See ‘Commission welcomes political agreement on new rules to boost energy performance of buildings across the EU’ "/>
    <m/>
    <x v="1"/>
    <x v="0"/>
    <m/>
    <m/>
    <x v="2"/>
    <m/>
    <m/>
    <m/>
    <m/>
    <x v="1"/>
    <m/>
    <m/>
    <m/>
    <m/>
    <x v="1"/>
    <m/>
    <m/>
    <m/>
    <m/>
    <m/>
    <m/>
    <m/>
    <m/>
    <m/>
    <m/>
    <m/>
    <m/>
    <m/>
    <m/>
    <m/>
    <m/>
    <m/>
    <m/>
    <m/>
    <m/>
    <m/>
    <m/>
    <m/>
    <m/>
    <m/>
    <m/>
    <m/>
    <m/>
    <m/>
    <m/>
    <m/>
    <m/>
    <m/>
    <m/>
    <m/>
    <m/>
    <m/>
    <m/>
  </r>
  <r>
    <x v="1"/>
    <s v="Assessment of the final National Energy and Climate Plans"/>
    <x v="21"/>
    <x v="6"/>
    <x v="3"/>
    <m/>
    <x v="1"/>
    <m/>
    <m/>
    <x v="1"/>
    <m/>
    <m/>
    <x v="1"/>
    <x v="0"/>
    <m/>
    <m/>
    <x v="2"/>
    <m/>
    <m/>
    <m/>
    <m/>
    <x v="1"/>
    <m/>
    <m/>
    <m/>
    <m/>
    <x v="1"/>
    <m/>
    <m/>
    <m/>
    <m/>
    <m/>
    <m/>
    <m/>
    <m/>
    <m/>
    <m/>
    <m/>
    <m/>
    <m/>
    <m/>
    <m/>
    <m/>
    <m/>
    <m/>
    <m/>
    <m/>
    <m/>
    <m/>
    <m/>
    <m/>
    <m/>
    <m/>
    <m/>
    <m/>
    <m/>
    <m/>
    <m/>
    <m/>
    <m/>
    <m/>
    <m/>
    <m/>
    <m/>
    <m/>
  </r>
  <r>
    <x v="1"/>
    <s v="Assessment of the final National Energy and Climate Plans"/>
    <x v="22"/>
    <x v="0"/>
    <x v="5"/>
    <m/>
    <x v="1"/>
    <m/>
    <m/>
    <x v="1"/>
    <s v="The level of electricity interconnectivity that the Member State aims for in 2030 in consideration of the electricity interconnection target for 2030 of at least 15%"/>
    <n v="2030"/>
    <x v="1"/>
    <x v="0"/>
    <s v="MELETIOU Alexis (C3): This target is linked to the one above (line 49) and should not be assessed separately. Member States are required to track progress towards this goal as part of their reporting on National energy and climate plans (NECP) implementation.  On 17 September 2020, the Commission published a detailed EU-wide assessment of the final NECPs. Each country must submit a progress report every 2 years."/>
    <m/>
    <x v="11"/>
    <m/>
    <m/>
    <m/>
    <m/>
    <x v="1"/>
    <m/>
    <m/>
    <s v="ENERGY INFRASTRUCTURE"/>
    <m/>
    <x v="1"/>
    <m/>
    <m/>
    <m/>
    <m/>
    <m/>
    <s v="x"/>
    <m/>
    <m/>
    <m/>
    <m/>
    <m/>
    <m/>
    <m/>
    <m/>
    <m/>
    <m/>
    <m/>
    <m/>
    <m/>
    <m/>
    <m/>
    <m/>
    <m/>
    <m/>
    <m/>
    <m/>
    <m/>
    <m/>
    <m/>
    <m/>
    <m/>
    <m/>
    <m/>
    <m/>
    <m/>
    <m/>
    <m/>
    <m/>
  </r>
  <r>
    <x v="1"/>
    <s v="Evaluation and review of the Trans-European Network – Energy Regulation"/>
    <x v="14"/>
    <x v="0"/>
    <x v="3"/>
    <m/>
    <x v="1"/>
    <m/>
    <m/>
    <x v="1"/>
    <m/>
    <m/>
    <x v="3"/>
    <x v="0"/>
    <m/>
    <m/>
    <x v="2"/>
    <m/>
    <m/>
    <m/>
    <m/>
    <x v="1"/>
    <m/>
    <m/>
    <m/>
    <m/>
    <x v="1"/>
    <m/>
    <m/>
    <m/>
    <m/>
    <m/>
    <m/>
    <m/>
    <m/>
    <m/>
    <m/>
    <m/>
    <m/>
    <m/>
    <m/>
    <m/>
    <m/>
    <m/>
    <m/>
    <m/>
    <m/>
    <m/>
    <m/>
    <m/>
    <m/>
    <m/>
    <m/>
    <m/>
    <m/>
    <m/>
    <m/>
    <m/>
    <m/>
    <m/>
    <m/>
    <m/>
    <m/>
    <m/>
    <m/>
  </r>
  <r>
    <x v="1"/>
    <s v="Strategy for smart sector integration"/>
    <x v="23"/>
    <x v="1"/>
    <x v="2"/>
    <n v="0"/>
    <x v="3"/>
    <n v="0"/>
    <n v="0"/>
    <x v="0"/>
    <s v="By 2030, the share of renewable energy in the electricity mix should double to 55-60%, and projections show a share of around 84% by 2050. "/>
    <n v="2030"/>
    <x v="0"/>
    <x v="0"/>
    <s v="OK"/>
    <m/>
    <x v="8"/>
    <s v="Share of renewable energy in the electricity mix"/>
    <s v="55-60 by 2030 and 84% by 2050"/>
    <s v="The share was 38% in 2021, leaving a gap  of 17% to reach the target of 55% in 2030. One MS has already reached its 2030 target. On track to meet the lower end of the target for 2030 if the current acceleration rate is maintained."/>
    <s v="Positive, on track"/>
    <x v="2"/>
    <s v="&quot;Share of energy consumption from renewable sources in Europe&quot;"/>
    <s v="agreement - on track. Gap analysis present. Data: Eurostat "/>
    <s v="RENEWABLES"/>
    <m/>
    <x v="4"/>
    <n v="7"/>
    <m/>
    <m/>
    <m/>
    <m/>
    <s v="x"/>
    <m/>
    <m/>
    <m/>
    <m/>
    <m/>
    <m/>
    <m/>
    <m/>
    <m/>
    <m/>
    <m/>
    <m/>
    <m/>
    <m/>
    <m/>
    <m/>
    <m/>
    <m/>
    <m/>
    <m/>
    <m/>
    <m/>
    <m/>
    <m/>
    <m/>
    <m/>
    <m/>
    <m/>
    <m/>
    <m/>
    <m/>
    <m/>
  </r>
  <r>
    <x v="1"/>
    <s v="Strategy on offshore wind"/>
    <x v="24"/>
    <x v="1"/>
    <x v="1"/>
    <m/>
    <x v="1"/>
    <m/>
    <m/>
    <x v="1"/>
    <m/>
    <m/>
    <x v="3"/>
    <x v="0"/>
    <m/>
    <m/>
    <x v="2"/>
    <m/>
    <m/>
    <m/>
    <m/>
    <x v="1"/>
    <m/>
    <m/>
    <m/>
    <m/>
    <x v="1"/>
    <m/>
    <m/>
    <m/>
    <m/>
    <m/>
    <m/>
    <m/>
    <m/>
    <m/>
    <m/>
    <m/>
    <m/>
    <m/>
    <m/>
    <m/>
    <m/>
    <m/>
    <m/>
    <m/>
    <m/>
    <m/>
    <m/>
    <m/>
    <m/>
    <m/>
    <m/>
    <m/>
    <m/>
    <m/>
    <m/>
    <m/>
    <m/>
    <m/>
    <m/>
    <m/>
    <m/>
    <m/>
    <m/>
  </r>
  <r>
    <x v="1"/>
    <s v="Strategy on offshore wind"/>
    <x v="25"/>
    <x v="1"/>
    <x v="1"/>
    <m/>
    <x v="1"/>
    <m/>
    <m/>
    <x v="1"/>
    <m/>
    <m/>
    <x v="3"/>
    <x v="0"/>
    <m/>
    <m/>
    <x v="2"/>
    <m/>
    <m/>
    <m/>
    <m/>
    <x v="1"/>
    <m/>
    <m/>
    <m/>
    <m/>
    <x v="1"/>
    <m/>
    <m/>
    <m/>
    <m/>
    <m/>
    <m/>
    <m/>
    <m/>
    <m/>
    <m/>
    <m/>
    <m/>
    <m/>
    <m/>
    <m/>
    <m/>
    <m/>
    <m/>
    <m/>
    <m/>
    <m/>
    <m/>
    <m/>
    <m/>
    <m/>
    <m/>
    <m/>
    <m/>
    <m/>
    <m/>
    <m/>
    <m/>
    <m/>
    <m/>
    <m/>
    <m/>
    <m/>
    <m/>
  </r>
  <r>
    <x v="1"/>
    <s v="Strategy on offshore wind"/>
    <x v="25"/>
    <x v="1"/>
    <x v="2"/>
    <n v="0"/>
    <x v="3"/>
    <n v="0"/>
    <n v="0"/>
    <x v="0"/>
    <s v="Cumulative EU offshore goals of installed capacity: 60 GW by 2030 and 300 GW by 2050. _x000a_"/>
    <n v="2030"/>
    <x v="0"/>
    <x v="0"/>
    <s v="OK, text simplified and changed the com of reference "/>
    <m/>
    <x v="13"/>
    <s v="Installed capacity of offshore wind "/>
    <s v="60 GW by 2030 and 300GW by 2050"/>
    <s v="In 2022, the cumulative installed capacity for wind offshore is 16.2 GW, requiring a more than 10 times increase in annual installations compared to 2022 (from 1.2 to 13.3 GW/yr) to reach 109 GW by 2030."/>
    <m/>
    <x v="0"/>
    <m/>
    <m/>
    <s v="RENEWABLES"/>
    <m/>
    <x v="4"/>
    <n v="7"/>
    <s v="WindEurope"/>
    <s v="https://windeurope.org/intelligence-platform/product/wind-energy-in-europe-2021-statistics-and-the-outlook-for-2022-2026/"/>
    <m/>
    <m/>
    <s v="x"/>
    <m/>
    <m/>
    <m/>
    <m/>
    <m/>
    <m/>
    <m/>
    <m/>
    <m/>
    <m/>
    <m/>
    <m/>
    <m/>
    <m/>
    <m/>
    <m/>
    <m/>
    <m/>
    <m/>
    <m/>
    <m/>
    <m/>
    <m/>
    <m/>
    <m/>
    <m/>
    <m/>
    <m/>
    <m/>
    <m/>
    <m/>
    <m/>
  </r>
  <r>
    <x v="1"/>
    <s v="Strategy on offshore wind"/>
    <x v="25"/>
    <x v="1"/>
    <x v="2"/>
    <n v="0"/>
    <x v="3"/>
    <n v="0"/>
    <n v="0"/>
    <x v="0"/>
    <s v="The strategy sets targets for an installed capacity of at least 1 GW of ocean energy by 2030 and 40 GW by 2050"/>
    <n v="2030"/>
    <x v="0"/>
    <x v="0"/>
    <s v="OK, text simplified and changed the com of reference "/>
    <m/>
    <x v="13"/>
    <s v="Installed capacity of ocean energy"/>
    <s v="1GW by 2030 and 40 GW by 2050"/>
    <s v="In 2022, EU MS installed in the order of 100 kW of ocean energy and the cumulative ocean energy capacity was 216 mW. While there has been a positive increase, the rate of annual installed capacity should strikingly grow by a factor of 100000 to reach the 2030 target. Strong acceleration is needed.. "/>
    <m/>
    <x v="0"/>
    <m/>
    <m/>
    <s v="RENEWABLES"/>
    <m/>
    <x v="4"/>
    <n v="7"/>
    <s v="WindEurope"/>
    <s v="https://windeurope.org/intelligence-platform/product/wind-energy-in-europe-2021-statistics-and-the-outlook-for-2022-2026/"/>
    <m/>
    <m/>
    <s v="x"/>
    <m/>
    <m/>
    <m/>
    <m/>
    <m/>
    <m/>
    <m/>
    <m/>
    <m/>
    <m/>
    <m/>
    <m/>
    <m/>
    <m/>
    <m/>
    <m/>
    <m/>
    <m/>
    <m/>
    <m/>
    <m/>
    <m/>
    <m/>
    <m/>
    <m/>
    <m/>
    <m/>
    <m/>
    <m/>
    <m/>
    <m/>
    <m/>
  </r>
  <r>
    <x v="1"/>
    <s v="Proposal to support zero carbon steel-making processes by 2030"/>
    <x v="12"/>
    <x v="1"/>
    <x v="3"/>
    <n v="0"/>
    <x v="3"/>
    <n v="0"/>
    <n v="0"/>
    <x v="0"/>
    <s v="Around 30% of EU primary steel production is expected to be decarbonized on the basis of renewable hydrogen"/>
    <n v="2030"/>
    <x v="0"/>
    <x v="0"/>
    <s v="OK"/>
    <m/>
    <x v="6"/>
    <m/>
    <m/>
    <s v="The use of renewable hydrogen in Europe is negligible at the moment. This includes also industrial processes."/>
    <m/>
    <x v="0"/>
    <s v="no corresponding indicator"/>
    <m/>
    <s v="HYDROGEN"/>
    <s v="INDUSTRY"/>
    <x v="8"/>
    <n v="9"/>
    <m/>
    <m/>
    <m/>
    <m/>
    <m/>
    <s v="x"/>
    <m/>
    <m/>
    <m/>
    <m/>
    <m/>
    <m/>
    <m/>
    <m/>
    <m/>
    <s v="(x)"/>
    <m/>
    <m/>
    <m/>
    <m/>
    <m/>
    <m/>
    <m/>
    <m/>
    <m/>
    <m/>
    <m/>
    <m/>
    <m/>
    <m/>
    <m/>
    <m/>
    <m/>
    <m/>
    <m/>
    <m/>
    <m/>
  </r>
  <r>
    <x v="3"/>
    <s v="Circular Economy Action Plan, including a sustainable products initiative and particular focus on resource intense sectors such as textiles, construction, electronics and plastics"/>
    <x v="26"/>
    <x v="1"/>
    <x v="2"/>
    <n v="0"/>
    <x v="3"/>
    <n v="0"/>
    <n v="0"/>
    <x v="0"/>
    <s v="Halve the amount of residual (non-recycled) municipal waste"/>
    <n v="2030"/>
    <x v="0"/>
    <x v="0"/>
    <s v="OK"/>
    <m/>
    <x v="14"/>
    <s v="Share of residual (non-recycled) municipal waste"/>
    <n v="0.5"/>
    <s v="The amount of residual (non-recycled) municipal waste decreased by 5% only in the time frame 2012-2021 and slightly increased in the last seven years (2015-2021, +2.6%). Despite increasing recycling levels, the amount of waste generated is increasing at a higher pace. "/>
    <s v="Positive but out of track"/>
    <x v="4"/>
    <s v="Waste generation in Europe"/>
    <s v="no gap analysis. Data: env_wasgen._x000a_GDP and main components "/>
    <s v="WASTE"/>
    <m/>
    <x v="9"/>
    <n v="11"/>
    <s v="Environment and Energy Indicator set - ESTAT"/>
    <s v="https://ec.europa.eu/eurostat/databrowser/view/ENV_WASMUN/default/table?lang=en&amp;category=env.env_was.env_wasst"/>
    <s v="https://ec.europa.eu/eurostat/databrowser/view/sdg_11_60/default/table?lang=en"/>
    <m/>
    <m/>
    <m/>
    <m/>
    <m/>
    <m/>
    <m/>
    <m/>
    <m/>
    <m/>
    <m/>
    <s v="x"/>
    <m/>
    <m/>
    <m/>
    <m/>
    <m/>
    <m/>
    <m/>
    <m/>
    <m/>
    <m/>
    <m/>
    <m/>
    <m/>
    <m/>
    <m/>
    <m/>
    <m/>
    <m/>
    <m/>
    <m/>
    <m/>
    <m/>
  </r>
  <r>
    <x v="3"/>
    <s v="Circular Economy Action Plan, including a sustainable products initiative and particular focus on resource intense sectors such as textiles, construction, electronics and plastics"/>
    <x v="26"/>
    <x v="1"/>
    <x v="2"/>
    <n v="0"/>
    <x v="1"/>
    <m/>
    <m/>
    <x v="1"/>
    <s v="Reduce landfill to a maximum of 10% of municipal waste"/>
    <n v="2035"/>
    <x v="1"/>
    <x v="0"/>
    <s v="REMOVED, because it was already mentioned in a previous directive (https://eur-lex.europa.eu/legal-content/EN/TXT/?uri=CELEX:31999L0031) of 1999, that precede EGD"/>
    <m/>
    <x v="14"/>
    <s v="average landfilling rate of municipal waste"/>
    <n v="0.1"/>
    <s v="In 2021, the average landfilling rate of municipal waste was 20% (EU-27), which has been steadily decreasing since 2010 (79%) [100]. Currently, 13 Member States are still far from reaching the 2035 target on landfilling for municipal waste, including Bulgaria, Croatia, Cyprus, Czechia, Greece, Hungary, Latvia, Malta, Poland, Portugal, Romania, Slovakia and Spain [90]. "/>
    <m/>
    <x v="0"/>
    <s v="Waste generation in Europe"/>
    <s v="no gap analysis. Data: env_wasgen."/>
    <s v="WASTE"/>
    <m/>
    <x v="9"/>
    <s v="11"/>
    <s v="Environment and Energy Indicator set - ESTAT"/>
    <s v="https://ec.europa.eu/eurostat/databrowser/view/TEN00138/default/table?lang=en&amp;category=env.env_was.env_wasgt"/>
    <m/>
    <m/>
    <m/>
    <m/>
    <m/>
    <m/>
    <m/>
    <m/>
    <m/>
    <m/>
    <m/>
    <m/>
    <s v="x"/>
    <m/>
    <m/>
    <m/>
    <m/>
    <m/>
    <m/>
    <m/>
    <m/>
    <m/>
    <m/>
    <m/>
    <m/>
    <m/>
    <m/>
    <m/>
    <m/>
    <m/>
    <m/>
    <m/>
    <m/>
    <m/>
    <m/>
  </r>
  <r>
    <x v="3"/>
    <s v="Circular Economy Action Plan, including a sustainable products initiative and particular focus on resource intense sectors such as textiles, construction, electronics and plastics"/>
    <x v="26"/>
    <x v="1"/>
    <x v="2"/>
    <n v="0"/>
    <x v="3"/>
    <n v="0"/>
    <n v="0"/>
    <x v="0"/>
    <s v="Double its circular material use rate in the coming decade"/>
    <n v="2030"/>
    <x v="0"/>
    <x v="0"/>
    <s v="ok"/>
    <m/>
    <x v="14"/>
    <s v="Circular material use rate"/>
    <n v="0.23400000000000001"/>
    <s v="This target aims to increase the circular material use rate (CMUR) from 11.7% in 2020 to 23.4% in 2030.  This target has been steady since 2010, registering an increase of less than 1 percentage point [101]. As such, there is a stagnation in the pace of improvement of the CMUR indicator.   "/>
    <s v="Positive but out of track"/>
    <x v="4"/>
    <s v="Circular material use rate in the EU"/>
    <s v="gap analysis present. Data: CEI_SRM030, env_ac_curm"/>
    <s v="CIRCULAR ECONOMY"/>
    <m/>
    <x v="10"/>
    <n v="12"/>
    <m/>
    <s v="https://ec.europa.eu/eurostat/databrowser/view/CEI_SRM030/default/table?lang=en"/>
    <m/>
    <m/>
    <m/>
    <m/>
    <m/>
    <m/>
    <m/>
    <m/>
    <m/>
    <m/>
    <m/>
    <m/>
    <s v="x"/>
    <m/>
    <m/>
    <m/>
    <m/>
    <m/>
    <m/>
    <m/>
    <m/>
    <m/>
    <m/>
    <m/>
    <m/>
    <m/>
    <m/>
    <m/>
    <m/>
    <m/>
    <m/>
    <m/>
    <m/>
    <m/>
    <m/>
  </r>
  <r>
    <x v="3"/>
    <s v="Circular Economy Action Plan, including a sustainable products initiative and particular focus on resource intense sectors such as textiles, construction, electronics and plastics"/>
    <x v="27"/>
    <x v="1"/>
    <x v="3"/>
    <n v="0"/>
    <x v="2"/>
    <n v="0"/>
    <n v="0"/>
    <x v="0"/>
    <s v="By 2030 textile products placed on the EU market are long-lived and recyclable, to a great extent made of recycled fibres, free of hazardous substances and produced in respect of social rights and the environment"/>
    <n v="2030"/>
    <x v="2"/>
    <x v="0"/>
    <s v="not quantified"/>
    <m/>
    <x v="15"/>
    <m/>
    <m/>
    <s v="Overall progress is being made towards a more circular textile ecosystem, but the capacity and technical ability for fibre-to-fibre recycling is still insufficient to reach the 2030 goal.  Within the framework of the Ecodesign for Sustainable Product Regulation proposal, the preparatory study on textile products is currently analysing how apparel textiles can meet these objectives. At this stage, It is difficult to estimate the distance to the target. "/>
    <m/>
    <x v="3"/>
    <m/>
    <m/>
    <m/>
    <m/>
    <x v="10"/>
    <s v="12"/>
    <m/>
    <m/>
    <m/>
    <m/>
    <m/>
    <m/>
    <m/>
    <m/>
    <m/>
    <m/>
    <m/>
    <m/>
    <m/>
    <m/>
    <m/>
    <m/>
    <m/>
    <m/>
    <m/>
    <m/>
    <m/>
    <m/>
    <m/>
    <m/>
    <m/>
    <m/>
    <m/>
    <m/>
    <m/>
    <m/>
    <m/>
    <m/>
    <m/>
    <m/>
    <m/>
    <m/>
    <m/>
  </r>
  <r>
    <x v="3"/>
    <s v="Circular Economy Action Plan, including a sustainable products initiative and particular focus on resource intense sectors such as textiles, construction, electronics and plastics"/>
    <x v="27"/>
    <x v="1"/>
    <x v="3"/>
    <n v="0"/>
    <x v="2"/>
    <n v="0"/>
    <n v="0"/>
    <x v="0"/>
    <s v="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 "/>
    <n v="2030"/>
    <x v="2"/>
    <x v="0"/>
    <s v="not quantified"/>
    <m/>
    <x v="15"/>
    <m/>
    <m/>
    <s v="A harmonised and mandatory Extended Producer Responsibility (EPR) scheme for textile waste has been included in the Commission proposal for a revised Waste Framework Directive, as a flagship measure.   "/>
    <m/>
    <x v="0"/>
    <m/>
    <m/>
    <m/>
    <m/>
    <x v="11"/>
    <s v="12"/>
    <m/>
    <m/>
    <m/>
    <m/>
    <m/>
    <m/>
    <m/>
    <m/>
    <m/>
    <m/>
    <m/>
    <m/>
    <m/>
    <m/>
    <m/>
    <m/>
    <m/>
    <m/>
    <m/>
    <m/>
    <m/>
    <m/>
    <m/>
    <m/>
    <m/>
    <m/>
    <m/>
    <m/>
    <m/>
    <m/>
    <m/>
    <m/>
    <m/>
    <m/>
    <m/>
    <m/>
    <m/>
  </r>
  <r>
    <x v="3"/>
    <s v="EU Industrial strategy"/>
    <x v="28"/>
    <x v="1"/>
    <x v="0"/>
    <m/>
    <x v="1"/>
    <m/>
    <m/>
    <x v="1"/>
    <m/>
    <m/>
    <x v="1"/>
    <x v="0"/>
    <m/>
    <m/>
    <x v="2"/>
    <m/>
    <m/>
    <m/>
    <m/>
    <x v="1"/>
    <m/>
    <m/>
    <m/>
    <m/>
    <x v="1"/>
    <m/>
    <m/>
    <m/>
    <m/>
    <m/>
    <m/>
    <m/>
    <m/>
    <m/>
    <m/>
    <m/>
    <m/>
    <m/>
    <m/>
    <m/>
    <m/>
    <m/>
    <m/>
    <m/>
    <m/>
    <m/>
    <m/>
    <m/>
    <m/>
    <m/>
    <m/>
    <m/>
    <m/>
    <m/>
    <m/>
    <m/>
    <m/>
    <m/>
    <m/>
    <m/>
    <m/>
    <m/>
    <m/>
  </r>
  <r>
    <x v="3"/>
    <s v="EU Industrial strategy"/>
    <x v="29"/>
    <x v="1"/>
    <x v="2"/>
    <m/>
    <x v="1"/>
    <m/>
    <m/>
    <x v="1"/>
    <m/>
    <m/>
    <x v="1"/>
    <x v="0"/>
    <m/>
    <m/>
    <x v="2"/>
    <m/>
    <m/>
    <m/>
    <m/>
    <x v="1"/>
    <m/>
    <m/>
    <m/>
    <m/>
    <x v="1"/>
    <m/>
    <m/>
    <m/>
    <m/>
    <m/>
    <m/>
    <m/>
    <m/>
    <m/>
    <m/>
    <m/>
    <m/>
    <m/>
    <m/>
    <m/>
    <m/>
    <m/>
    <m/>
    <m/>
    <m/>
    <m/>
    <m/>
    <m/>
    <m/>
    <m/>
    <m/>
    <m/>
    <m/>
    <m/>
    <m/>
    <m/>
    <m/>
    <m/>
    <m/>
    <m/>
    <m/>
    <m/>
    <m/>
  </r>
  <r>
    <x v="3"/>
    <s v="EU Industrial strategy"/>
    <x v="30"/>
    <x v="0"/>
    <x v="1"/>
    <n v="0"/>
    <x v="0"/>
    <n v="1"/>
    <n v="0"/>
    <x v="0"/>
    <s v="By 2030, Union extraction capacity is capable of extracting the ores, minerals or concentrates needed to produce at least 10% of the Union’s annual consumption of strategic raw materials, to the extent possible in light of the Union’s reserves"/>
    <n v="2030"/>
    <x v="0"/>
    <x v="0"/>
    <s v="text and policy doc modified because the proposal has been approved. _x000a_(rather than a target, this is a benchmark as AT LEAST 10% of the strategic raw materials consumed in EU should be extracted domestically)"/>
    <m/>
    <x v="16"/>
    <s v="EU self-sufficiency at extraction phase"/>
    <n v="0.1"/>
    <s v="The historical time trends (2011-2022) for the EU self-sufficiency at extraction phase for EU self-sufficiency at extraction phase for the 16 strategic materials can be extracted based on data from [97] and [98] and [99]. Results show that: _x000a__x000a_     In 2022, cobalt, copper, lithium and nickel are above the benchmark of 10%, while for their trends have been stably above the benchmark (i.e., copper and nickel) or increased slightly in the period 2011-2022 (i.e., cobalt and lithium)3.  _x000a__x000a_    For bismuth, boron, gallium, germanium, magnesium, natural graphite, titanium, platinum group metals, heavy rare earth element (HREE) and Light Rare Earth Elements (LREE)), EU’s self-sufficiency has always been below 2%.  _x000a__x000a_    Between 2016 and 2022, EU’s self-sufficiency for manganese was below the benchmark, with values ranging from 4 to 10% in the timeframe 2016-2022. "/>
    <m/>
    <x v="0"/>
    <s v="no corresponding indicator "/>
    <m/>
    <s v="INDUSTRY"/>
    <m/>
    <x v="12"/>
    <n v="12"/>
    <s v="Circular Economy Indicators - ESTAT "/>
    <s v="https://ec.europa.eu/eurostat/databrowser/product/view/cei_gsr020"/>
    <s v="Study on the critical raw materials for the EU 2023; Study on the EU’s list of critical raw materials (2020)"/>
    <m/>
    <m/>
    <m/>
    <m/>
    <m/>
    <m/>
    <m/>
    <m/>
    <m/>
    <m/>
    <m/>
    <m/>
    <m/>
    <m/>
    <m/>
    <m/>
    <m/>
    <m/>
    <m/>
    <m/>
    <m/>
    <m/>
    <m/>
    <m/>
    <m/>
    <m/>
    <m/>
    <m/>
    <m/>
    <m/>
    <m/>
    <m/>
    <m/>
    <m/>
  </r>
  <r>
    <x v="3"/>
    <s v="EU Industrial strategy"/>
    <x v="30"/>
    <x v="0"/>
    <x v="1"/>
    <n v="0"/>
    <x v="0"/>
    <n v="1"/>
    <n v="0"/>
    <x v="0"/>
    <s v="By 2030, Union processing capacity, including for all intermediate processing steps, is capable of producing at least 40% of the Union’s annual consumption of strategic raw materials"/>
    <n v="2030"/>
    <x v="0"/>
    <x v="0"/>
    <s v="text and policy doc modified because the proposal has been approved. _x000a_(rather than a target, this is a benchmark as AT LEAST 40% of the strategic raw materials consumed in EU should be preocessed domestically)"/>
    <m/>
    <x v="16"/>
    <s v="EU self-sufficiency at processing phase"/>
    <n v="0.4"/>
    <s v="The historical time trends (2011-2022) for the EU self-sufficiency at processing phase for the 16 strategic materials ancan be extracted based on data from [97] and [98] and [99]. Results show that:  _x000a__x000a_    The EU’s self-sufficiency for copper, cobalt and germanium was above the benchmark in 2022. For copper, this value has been stably above 80% in the period 2011-2022. For cobalt and germanium, the trend was fluctuating and more unstable, but increasing in between 2018 and 2022.  _x000a__x000a_    The EU’s self-sufficiency was below the benchmark in 2022 for bismuth, boron, gallium, PGM, with gallium showing a drastic decrease from 2011 (100%) to 2022 (2%).  _x000a__x000a_    The EU has no self-sufficiency to process lithium, magnesium, natural graphite, titanium, HREE, LREE, while there is no sufficient data available for tungsten, nickel and manganese. _x000a_"/>
    <m/>
    <x v="0"/>
    <s v="no corresponding indicator"/>
    <m/>
    <s v="INDUSTRY"/>
    <m/>
    <x v="12"/>
    <n v="12"/>
    <s v="Circular Economy Indicators - ESTAT "/>
    <s v="https://ec.europa.eu/eurostat/databrowser/product/view/cei_gsr020"/>
    <s v="Study on the critical raw materials for the EU 2023; Study on the EU’s list of critical raw materials (2020)"/>
    <m/>
    <m/>
    <m/>
    <m/>
    <m/>
    <m/>
    <m/>
    <m/>
    <m/>
    <m/>
    <m/>
    <m/>
    <m/>
    <m/>
    <m/>
    <m/>
    <m/>
    <m/>
    <m/>
    <m/>
    <m/>
    <m/>
    <m/>
    <m/>
    <m/>
    <m/>
    <m/>
    <m/>
    <m/>
    <m/>
    <m/>
    <m/>
    <m/>
    <m/>
  </r>
  <r>
    <x v="3"/>
    <s v="EU Industrial strategy"/>
    <x v="30"/>
    <x v="0"/>
    <x v="1"/>
    <n v="0"/>
    <x v="0"/>
    <n v="1"/>
    <n v="0"/>
    <x v="0"/>
    <s v="By 2030, Union recycling capacity, including for all intermediate recycling steps, is capable of producing at least 25% of the Union’s annual consumption of strategic raw materials and is capable of recycling significantly increasing amounts of each strategic raw material from waste"/>
    <n v="2030"/>
    <x v="0"/>
    <x v="0"/>
    <s v="text and policy doc modified because the proposal has been approved. _x000a_(rather than a target, this is a benchmark as AT LEAST 25% of the strategic raw materials consumed in EU should come from recycling)"/>
    <m/>
    <x v="16"/>
    <s v="End-of-Life Recycling Input Rate (EoL-RIR)"/>
    <n v="0.15"/>
    <s v="The historical trends of the recycling capacity for strategic materials can be assessed looking at the evolution of the End-of-Life Recycling Input Rate (EoL-RIR) over time.   _x000a__x000a_Out of 16 strategic materials:   _x000a__x000a_    For copper, tungsten cobalt, nickel, HREE, the recycling capacity was above the 25% benchmark in 2022. _x000a__x000a_    For bismuth, boron, gallium, germanium, lithium, natural graphite, the EoL-RIR has varied between 0% and 5%. _x000a__x000a_    Between 2013 and 2022, for magnesium, manganese, titanium and LREE, the EoL-RIR has been stably below the benchmark. _x000a__x000a_Half of the 16 strategic raw materials have values above the 65% target, therefore there is a low diversification of sourcing countries.  These include bismuth, gallium, lithium, magnesium, platinum group metals, HREE and LREE.  _x000a__x000a_ _x000a_"/>
    <m/>
    <x v="0"/>
    <s v="no corresponding indicator"/>
    <m/>
    <s v="INDUSTRY"/>
    <s v="CIRCULAR ECONOMY"/>
    <x v="12"/>
    <n v="12"/>
    <s v="Circular Economy Indicators - ESTAT "/>
    <s v="https://ec.europa.eu/eurostat/databrowser/view/cei_srm010/default/table?lang=en"/>
    <m/>
    <m/>
    <m/>
    <m/>
    <m/>
    <m/>
    <m/>
    <m/>
    <m/>
    <m/>
    <m/>
    <m/>
    <m/>
    <m/>
    <m/>
    <m/>
    <m/>
    <m/>
    <m/>
    <m/>
    <m/>
    <m/>
    <m/>
    <m/>
    <m/>
    <m/>
    <m/>
    <m/>
    <m/>
    <m/>
    <m/>
    <m/>
    <m/>
    <m/>
    <m/>
  </r>
  <r>
    <x v="3"/>
    <s v="EU Industrial strategy"/>
    <x v="30"/>
    <x v="0"/>
    <x v="1"/>
    <n v="0"/>
    <x v="0"/>
    <n v="1"/>
    <n v="0"/>
    <x v="0"/>
    <s v="Diversify the Union’s imports of strategic raw materials with a view to ensuring that, by 2030, the Union’s annual consumption of each strategic raw material at any relevant stage of processing can rely on imports from several third countries or from overseas countries or territories (OCTs) and that no third country accounts for more than 65% of the Union’s annual consumption of such a strategic raw material. "/>
    <n v="2030"/>
    <x v="0"/>
    <x v="0"/>
    <s v="text and policy doc modified because the proposal has been approved. "/>
    <m/>
    <x v="16"/>
    <s v="Diversification of supply"/>
    <n v="0.65"/>
    <s v="Half of the 16 strategic raw materials have values above the 65% target, therefore there is a low diversification of sourcing countries.  These include bismuth, gallium, lithium, magnesium, platinum group metals, HREE and LREE.  "/>
    <m/>
    <x v="0"/>
    <s v="no corresponding indicator"/>
    <m/>
    <s v="INDUSTRY"/>
    <m/>
    <x v="12"/>
    <n v="12"/>
    <s v="Study on the critical raw materials for the EU 2023"/>
    <m/>
    <m/>
    <m/>
    <m/>
    <m/>
    <m/>
    <m/>
    <m/>
    <m/>
    <m/>
    <m/>
    <m/>
    <m/>
    <m/>
    <m/>
    <m/>
    <m/>
    <m/>
    <m/>
    <m/>
    <m/>
    <m/>
    <m/>
    <m/>
    <m/>
    <m/>
    <m/>
    <m/>
    <m/>
    <m/>
    <m/>
    <m/>
    <m/>
    <m/>
    <m/>
    <m/>
  </r>
  <r>
    <x v="3"/>
    <s v="EU Industrial strategy"/>
    <x v="31"/>
    <x v="0"/>
    <x v="1"/>
    <n v="0"/>
    <x v="0"/>
    <n v="1"/>
    <n v="0"/>
    <x v="0"/>
    <s v="By 2030, manufacturing capacity in the Union of the strategic net-zero technologies listed in the Annex approaches or reaches a benchmark of at least 40% of the Union’s annual deployment needs "/>
    <n v="2040"/>
    <x v="0"/>
    <x v="0"/>
    <s v="NOW REGULATION"/>
    <m/>
    <x v="16"/>
    <m/>
    <m/>
    <s v="Target set in 2023, data is currently not available to assess this target. "/>
    <m/>
    <x v="3"/>
    <s v="no corresponding indicator"/>
    <m/>
    <s v="INDUSTRY"/>
    <m/>
    <x v="12"/>
    <n v="12"/>
    <m/>
    <m/>
    <m/>
    <m/>
    <m/>
    <m/>
    <m/>
    <m/>
    <m/>
    <m/>
    <m/>
    <m/>
    <m/>
    <m/>
    <m/>
    <m/>
    <m/>
    <m/>
    <m/>
    <m/>
    <m/>
    <m/>
    <m/>
    <m/>
    <m/>
    <m/>
    <m/>
    <m/>
    <m/>
    <m/>
    <m/>
    <m/>
    <m/>
    <m/>
    <m/>
    <m/>
    <m/>
  </r>
  <r>
    <x v="3"/>
    <s v="EU Industrial strategy"/>
    <x v="32"/>
    <x v="1"/>
    <x v="1"/>
    <m/>
    <x v="1"/>
    <m/>
    <m/>
    <x v="1"/>
    <m/>
    <m/>
    <x v="1"/>
    <x v="0"/>
    <m/>
    <m/>
    <x v="2"/>
    <m/>
    <m/>
    <m/>
    <m/>
    <x v="1"/>
    <m/>
    <m/>
    <m/>
    <m/>
    <x v="1"/>
    <m/>
    <m/>
    <m/>
    <m/>
    <m/>
    <m/>
    <m/>
    <m/>
    <m/>
    <m/>
    <m/>
    <m/>
    <m/>
    <m/>
    <m/>
    <m/>
    <m/>
    <m/>
    <m/>
    <m/>
    <m/>
    <m/>
    <m/>
    <m/>
    <m/>
    <m/>
    <m/>
    <m/>
    <m/>
    <m/>
    <m/>
    <m/>
    <m/>
    <m/>
    <m/>
    <m/>
    <m/>
    <m/>
  </r>
  <r>
    <x v="3"/>
    <s v="Legislation on batteries in support of the Strategic Action Plan on Batteries and the circular economy"/>
    <x v="33"/>
    <x v="0"/>
    <x v="1"/>
    <n v="1"/>
    <x v="0"/>
    <n v="1"/>
    <m/>
    <x v="0"/>
    <s v="Producers of starting, lighting and ignition batteries, industrial batteries and electric vehicle batteries or, where appointed in accordance with Article 57(1), producer responsibility organisations, shall take back, free of charge and without an obligation on the end- user to buy a new battery, nor to have bought the battery from them, and shall ensure that all waste SLI batteries, waste industrial batteries and waste electric vehicle batteries regardless of their nature, chemical composition, condition, brand, or origin of the respective category that they have made available on the market for the first time in the territory of that Member State are collected separately"/>
    <m/>
    <x v="0"/>
    <x v="0"/>
    <s v="text updated by experts"/>
    <m/>
    <x v="17"/>
    <m/>
    <m/>
    <s v="Currently, there is no official monitoring system in place. However, some available studies #(Mehlhart et al., 2017) have already demonstrated that this “no loss” target is not yet reached and can be technically hard to achieve."/>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Producers of portable batteries or producer responsibility organisations, shall attain, and maintain durably, at least the following collection targets for waste portable batteries: 45% by 31 December 2023; 63% by 31 December 2027; 73% by 31 December 2030."/>
    <n v="2023"/>
    <x v="0"/>
    <x v="0"/>
    <s v="ok"/>
    <m/>
    <x v="17"/>
    <s v="Collection of waste portable batteries"/>
    <s v="45 % by 2023, 63 % by 2027, 73 % by 2030"/>
    <s v="The calculation methodology is under development and these targets will be updated accordingly, whilst maintaining the same level of ambition.  _x000a__x000a_Currently, there is no data to assess the distance to the targets. _x000a__x000a_Assuming the ambition of the targets, attention might be paid in the implementation phase at Member State level.  _x000a_"/>
    <m/>
    <x v="3"/>
    <s v="no corresponding indicator"/>
    <m/>
    <s v="BATTERIES"/>
    <s v="CIRCULAR ECONOMY"/>
    <x v="10"/>
    <n v="12"/>
    <m/>
    <m/>
    <m/>
    <m/>
    <m/>
    <m/>
    <m/>
    <m/>
    <m/>
    <m/>
    <m/>
    <m/>
    <m/>
    <m/>
    <s v="x"/>
    <m/>
    <m/>
    <m/>
    <m/>
    <m/>
    <m/>
    <m/>
    <m/>
    <m/>
    <m/>
    <m/>
    <m/>
    <m/>
    <m/>
    <m/>
    <m/>
    <m/>
    <m/>
    <m/>
    <m/>
    <m/>
    <m/>
  </r>
  <r>
    <x v="3"/>
    <s v="Legislation on batteries in support of the Strategic Action Plan on Batteries and the circular economy"/>
    <x v="33"/>
    <x v="0"/>
    <x v="1"/>
    <n v="1"/>
    <x v="0"/>
    <n v="1"/>
    <m/>
    <x v="0"/>
    <s v="Producers of LMT (Light Means of Transport) batteries or producer responsibility organisations, shall attain, and maintain durably, at least the following collection targets of waste LMT batteries: 51 % by 31 December 2028; 61 % by 31 December 2031."/>
    <n v="2028"/>
    <x v="0"/>
    <x v="0"/>
    <s v="ok"/>
    <m/>
    <x v="17"/>
    <s v="Collection of waste LMT batteries"/>
    <s v="51 % by 2028, 61 % by 2031"/>
    <s v="The calculation methodology is under development and these targets will be updated accordingly, whilst maintaining the same level of ambition. Considering that LMT batteries represent a new market and collection systems need to be adapted, currently it is not possible to assess whether these ambitious targets are reachable or not.  "/>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For industrial batteries with a capacity greater than 2kWh, except those with exclusively external storage, electric vehicle batteries and SLI batteries that contain cobalt, lead, lithium or nickel in active materials, the minimum recycled content percentage for each battery model per year and per manufacturing plant shall be: _x000a_From 18 August 2031, 16% cobalt; 85% lead; 6% lithium; and 6% nickel; _x000a_From 18 August 2036, 26% cobalt; 85% lead; 12% lithium; and 15% nickel.  _x000a_"/>
    <n v="2031"/>
    <x v="0"/>
    <x v="0"/>
    <s v="text updated"/>
    <m/>
    <x v="17"/>
    <s v="Recycled content in industrial batteries, electric vehicle batteries, LMT batteries and SLI batteries"/>
    <s v="Cobalt:  6 % by 2031 (26% by 2036); Lead: 85% (85%); Nickel: 6% (12%); Lithium 6% (15%)"/>
    <s v="The assessment methodology is under development. Therefore, it is not possible to assess whether all producers will be able to reach these targets.  JRC internal calculations show that these targets are in principle feasible, although significant changes in the industrial production systems are needed.  "/>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Any natural or legal person that places on the market products incorporating portable batteries shall ensure that those batteries are readily removable and replaceable by the end-user at any time during the lifetime of the product. That obligation shall only apply to entire batteries and not to individual cells or other parts included in such batteries._x000a_"/>
    <n v="2027"/>
    <x v="0"/>
    <x v="0"/>
    <s v="text updated"/>
    <m/>
    <x v="17"/>
    <s v="Removability and replaceability of portable batteries and LMT batteries "/>
    <s v="All by 2027"/>
    <s v="This target is ambitious with a very wide coverage of products, many of which are expected to be re-designed in order to be compliant. However, high uncertainty on distance to target lies with existence of derogations and the challenge to establish them at product-specific level. JRC report for Guidelines offers more clarity, but the Delegated Acts expected to specify derogations are not yet in place. Verification and procedures to accept/reject derogation applications will also need to be defined in the Delegated Acts. "/>
    <m/>
    <x v="3"/>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Recycling shall achieve at least the following targets for recycling efficiency:_x000a_No later than 31 December 2025_x000a_-_x0009_75% by average weight of lead-acid batteries;_x000a_-_x0009_80% by average weight of nickel-cadmium batteries_x000a_-_x0009_50% by average weight of other waste batteries_x000a_No later than 31 December 2030_x000a_-_x0009_80% by average weight of lead-acid batteries"/>
    <n v="2030"/>
    <x v="0"/>
    <x v="0"/>
    <s v="OK_x000a_merged together all the targets related to recycling efficiency (except for lithium)"/>
    <m/>
    <x v="17"/>
    <m/>
    <m/>
    <s v="Based on the existing draft guidance for calculation and verification rules for recycling efficiency, the targets for lead-acid, nickel-cadmium and other waste batteries are feasible. _x000a_Since, for lead-acid batteries, the battery chemistry and related recycling technologies are fully mature and efficient. For both nickel-cadmium and other waste batteries, it will be important to monitor the performances due to the evolving market for these chemistries.  _x000a__x000a_"/>
    <m/>
    <x v="2"/>
    <s v="no corresponding indicator"/>
    <m/>
    <s v="BATTERIES"/>
    <s v="CIRCULAR ECONOMY"/>
    <x v="10"/>
    <n v="12"/>
    <m/>
    <m/>
    <m/>
    <m/>
    <m/>
    <m/>
    <m/>
    <m/>
    <m/>
    <m/>
    <m/>
    <m/>
    <m/>
    <m/>
    <s v="x"/>
    <m/>
    <m/>
    <m/>
    <m/>
    <m/>
    <m/>
    <m/>
    <m/>
    <m/>
    <m/>
    <m/>
    <m/>
    <m/>
    <m/>
    <m/>
    <m/>
    <m/>
    <m/>
    <m/>
    <m/>
    <m/>
    <m/>
  </r>
  <r>
    <x v="3"/>
    <s v="Legislation on batteries in support of the Strategic Action Plan on Batteries and the circular economy"/>
    <x v="33"/>
    <x v="0"/>
    <x v="1"/>
    <n v="1"/>
    <x v="0"/>
    <n v="1"/>
    <m/>
    <x v="0"/>
    <s v="Recycling shall achieve at least the following targets for recycling efficiency:_x000a_No later than 31 December 2025_x000a_-_x0009_65% by average weight of lithium-based batteries;_x000a_No later than 31 December 2030_x000a_-_x0009_70% by average weight of lithium-based batterie"/>
    <n v="2030"/>
    <x v="0"/>
    <x v="0"/>
    <s v="ok"/>
    <m/>
    <x v="17"/>
    <m/>
    <m/>
    <s v="The 2025 target for lithium-based batteries is in principle feasible, however due to the increasing diversity of lithium-based batteries on the market, it is important to closely monitor the performance towards the target. Furthermore, there are some improvement opportunities when data is available, recycling systems are established and when the target is revised by 2027.  "/>
    <m/>
    <x v="0"/>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All recycling shall achieve at least the following targets for recovery of materials: _x000a_No later than 31 December 2027_x000a_-90% for cobalt, copper, lead and nickel, _x000a_No later than 31 December 2031: _x000a_-95% for cobalt, copper, lead, and nickel, _x000a_"/>
    <n v="2027"/>
    <x v="0"/>
    <x v="0"/>
    <s v="merged together all the targets related to recovery of materials, except for lithium"/>
    <m/>
    <x v="17"/>
    <m/>
    <m/>
    <s v="Based on the current draft guidance for the calculation and verification rules for material recovery, the targets for cobalt, copper, lead and nickel are feasible.  "/>
    <m/>
    <x v="2"/>
    <s v="no corresponding indicator"/>
    <m/>
    <s v="BATTERIES"/>
    <s v="CIRCULAR ECONOMY"/>
    <x v="10"/>
    <n v="12"/>
    <m/>
    <m/>
    <m/>
    <m/>
    <m/>
    <m/>
    <m/>
    <m/>
    <m/>
    <m/>
    <m/>
    <m/>
    <m/>
    <m/>
    <m/>
    <m/>
    <m/>
    <m/>
    <m/>
    <m/>
    <m/>
    <m/>
    <m/>
    <m/>
    <m/>
    <m/>
    <m/>
    <m/>
    <m/>
    <m/>
    <m/>
    <m/>
    <m/>
    <m/>
    <m/>
    <m/>
    <m/>
  </r>
  <r>
    <x v="3"/>
    <s v="Legislation on batteries in support of the Strategic Action Plan on Batteries and the circular economy"/>
    <x v="33"/>
    <x v="0"/>
    <x v="1"/>
    <n v="1"/>
    <x v="0"/>
    <n v="1"/>
    <m/>
    <x v="0"/>
    <s v="All recycling shall achieve at least the following targets for recovery of materials: _x000a_No later than 31 December 2027_x000a_-50% lithium_x000a_No later than 31 December 2031: _x000a_-80% lithium"/>
    <n v="2027"/>
    <x v="0"/>
    <x v="0"/>
    <s v="ok"/>
    <m/>
    <x v="17"/>
    <m/>
    <m/>
    <s v="Based on the current draft guidance for the calculation and verification rules, the target for lithium is in principle feasible. Significant investments in lithium recycling systems are required.    "/>
    <m/>
    <x v="0"/>
    <s v="no corresponding indicator"/>
    <m/>
    <s v="BATTERIES"/>
    <s v="CIRCULAR ECONOMY"/>
    <x v="10"/>
    <n v="12"/>
    <m/>
    <m/>
    <m/>
    <m/>
    <m/>
    <m/>
    <m/>
    <m/>
    <m/>
    <m/>
    <m/>
    <m/>
    <m/>
    <m/>
    <m/>
    <m/>
    <m/>
    <m/>
    <m/>
    <m/>
    <m/>
    <m/>
    <m/>
    <m/>
    <m/>
    <m/>
    <m/>
    <m/>
    <m/>
    <m/>
    <m/>
    <m/>
    <m/>
    <m/>
    <m/>
    <m/>
    <m/>
  </r>
  <r>
    <x v="3"/>
    <s v="Propose legislative waste reforms"/>
    <x v="34"/>
    <x v="4"/>
    <x v="1"/>
    <n v="0"/>
    <x v="4"/>
    <n v="0"/>
    <n v="1"/>
    <x v="0"/>
    <s v="Reduce the generation of food waste in processing and manufacturing by 10% in comparison to the amount generated in 2020"/>
    <n v="2030"/>
    <x v="0"/>
    <x v="0"/>
    <s v="OK, TABLED_x000a_Sustainable Food system (PF11) + Waste management (PF12)_x000a_target added based on discussion with JRC expert (Valeria De Laurentiis)"/>
    <m/>
    <x v="18"/>
    <s v="Food waste and food waste prevention by NACE Rev. 2 activity"/>
    <s v="10% reduction by 2030"/>
    <s v="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
    <s v="Positive but out of track"/>
    <x v="0"/>
    <s v="Included in waste generation (&quot;animal and mixed food waste&quot;),  "/>
    <s v="Gap analysis present Data: ENV_WASGEN"/>
    <s v="WASTE"/>
    <s v="FOOD SYSTEM"/>
    <x v="13"/>
    <n v="12"/>
    <s v="Waste - Environment and Energy - ESTAT"/>
    <s v="https://ec.europa.eu/eurostat/databrowser/view/env_wasfw/default/table?lang=en"/>
    <m/>
    <m/>
    <m/>
    <m/>
    <m/>
    <m/>
    <m/>
    <m/>
    <m/>
    <m/>
    <m/>
    <m/>
    <m/>
    <m/>
    <m/>
    <m/>
    <m/>
    <m/>
    <m/>
    <m/>
    <m/>
    <m/>
    <m/>
    <m/>
    <m/>
    <m/>
    <m/>
    <m/>
    <m/>
    <m/>
    <m/>
    <m/>
    <m/>
    <m/>
    <m/>
  </r>
  <r>
    <x v="3"/>
    <s v="Propose legislative waste reforms"/>
    <x v="34"/>
    <x v="4"/>
    <x v="1"/>
    <n v="0"/>
    <x v="4"/>
    <n v="0"/>
    <n v="1"/>
    <x v="0"/>
    <s v="Reduce the generation of food waste per capita, jointly in retail and other distribution of food, in restaurants and food services and in households, by 30 % in comparison to the amount generated in 2020"/>
    <n v="2030"/>
    <x v="0"/>
    <x v="0"/>
    <s v="OK, TABLED_x000a_Sustainable Food system (PF11) + Waste management (PF12)_x000a_target added based on discussion with JRC expert (Valeria De Laurentiis)_x000a_CHECKed WITH SZVET-very similar to a target in F2F"/>
    <m/>
    <x v="18"/>
    <s v="Food waste and food waste prevention by NACE Rev. 2 activity"/>
    <s v="30% reduction by 2030"/>
    <s v="Data for this indicator is available for 2020 and 2021only in Eurostat,  therefore it is still early to define a clear trend.. However, based on the analysis performed in the impact assessment of the Proposal for a Directive of the European Parliament and of the Council amending Directive 2008/98/EC on waste, it is possible to estimate that the target is feasible, but progress needs to accelerate to reach the target value (European Commission, 2023)."/>
    <s v="Positive but out of track"/>
    <x v="0"/>
    <s v="Included in waste generation (&quot;animal and mixed food waste&quot;),  "/>
    <s v="Gap analysis present Data: ENV_WASGEN"/>
    <s v="WASTE"/>
    <s v="FOOD SYSTEM"/>
    <x v="13"/>
    <n v="12"/>
    <s v="Waste - Environment and Energy - ESTAT"/>
    <s v="https://ec.europa.eu/eurostat/databrowser/view/env_wasfw/default/table?lang=en"/>
    <m/>
    <m/>
    <m/>
    <m/>
    <m/>
    <m/>
    <m/>
    <m/>
    <m/>
    <m/>
    <m/>
    <m/>
    <m/>
    <m/>
    <m/>
    <m/>
    <m/>
    <m/>
    <m/>
    <m/>
    <m/>
    <m/>
    <m/>
    <m/>
    <m/>
    <m/>
    <m/>
    <m/>
    <m/>
    <m/>
    <m/>
    <m/>
    <m/>
    <m/>
    <m/>
  </r>
  <r>
    <x v="3"/>
    <s v="Propose legislative waste reforms"/>
    <x v="35"/>
    <x v="5"/>
    <x v="1"/>
    <m/>
    <x v="1"/>
    <m/>
    <m/>
    <x v="1"/>
    <m/>
    <m/>
    <x v="1"/>
    <x v="0"/>
    <m/>
    <m/>
    <x v="2"/>
    <m/>
    <m/>
    <m/>
    <m/>
    <x v="1"/>
    <m/>
    <m/>
    <m/>
    <m/>
    <x v="1"/>
    <m/>
    <m/>
    <m/>
    <m/>
    <m/>
    <m/>
    <m/>
    <m/>
    <m/>
    <m/>
    <m/>
    <m/>
    <m/>
    <m/>
    <m/>
    <m/>
    <m/>
    <m/>
    <m/>
    <m/>
    <m/>
    <m/>
    <m/>
    <m/>
    <m/>
    <m/>
    <m/>
    <m/>
    <m/>
    <m/>
    <m/>
    <m/>
    <m/>
    <m/>
    <m/>
    <m/>
    <m/>
    <m/>
  </r>
  <r>
    <x v="3"/>
    <s v="Propose legislative waste reforms"/>
    <x v="36"/>
    <x v="4"/>
    <x v="4"/>
    <n v="1"/>
    <x v="4"/>
    <n v="0"/>
    <n v="1"/>
    <x v="0"/>
    <s v="All packaging placed on the market shall be recyclable"/>
    <n v="2030"/>
    <x v="0"/>
    <x v="0"/>
    <s v="CLOSE TO ADOPTION _x000a_(to check before publishing) "/>
    <m/>
    <x v="19"/>
    <s v="Share of packaging recyclable"/>
    <s v="100% by 2030"/>
    <s v="This target is very difficult if not impossible to assess so far. The JRC is currently developing the elements to determine recyclability for packaging. Hence, first the methodology needs to be defined and only then we will be able to calculate the current level of recyclability of packaging."/>
    <m/>
    <x v="3"/>
    <s v="no corresponding indicator"/>
    <m/>
    <s v="CIRCULAR ECONOMY"/>
    <m/>
    <x v="10"/>
    <n v="12"/>
    <s v="Environment and Energy Indicator set - ESTAT"/>
    <s v="https://ec.europa.eu/eurostat/databrowser/view/TEN00062/default/table?lang=en&amp;category=env.env_was.env_wasst"/>
    <m/>
    <m/>
    <m/>
    <m/>
    <m/>
    <m/>
    <m/>
    <m/>
    <m/>
    <m/>
    <m/>
    <m/>
    <s v="x"/>
    <m/>
    <m/>
    <m/>
    <m/>
    <m/>
    <m/>
    <m/>
    <m/>
    <m/>
    <m/>
    <m/>
    <m/>
    <m/>
    <m/>
    <m/>
    <m/>
    <m/>
    <m/>
    <m/>
    <m/>
    <m/>
    <m/>
  </r>
  <r>
    <x v="3"/>
    <s v="Propose legislative waste reforms"/>
    <x v="36"/>
    <x v="4"/>
    <x v="4"/>
    <n v="1"/>
    <x v="4"/>
    <n v="0"/>
    <n v="1"/>
    <x v="0"/>
    <s v="The plastic part in packaging shall contain the following minimum percentage of recycled content recovered from post-consumer plastic waste, per packaging type and format:_x000a_By 1 January 2030_x000a_(i) 30 % for contact sensitive packaging, except single use beverage bottles, made from_x000a_polyethylene terephthalate (PET) as the major component;_x000a_(ii) 10% for contact sensitive made from plastic materials other than PET, except single use plastic bottles;_x000a_(iii) 30% for single use plastic beverage bottles;_x000a_(iv) 35% for other plastic packaging_x000a_From 1 January 2040_x000a_(v) 50% for contact sensitive plastic packaging, except single use plastic beverage bottles, made from polyethylene terephthalate (PET) as the major component;_x000a_(vi) (aa) 25% for contact sensitive packaging made from plastic materials other than PET._x000a_(vii) 65% for single use plastic beverage bottles;_x000a_(viii) 65% for other plastic packaging"/>
    <n v="2030"/>
    <x v="0"/>
    <x v="0"/>
    <s v="OK, Point VI is new_x000a_CLOSE TO ADOPTION "/>
    <m/>
    <x v="19"/>
    <m/>
    <m/>
    <s v="Currently, there are no official statistics on the recycled content in plastic packaging, due to the lack of EU guidelines on calculating and reporting recycled content. As of 2022, there is no recycled content in food-contact (non-PET) plastic packaging, 20% in PET packaging and 14% for other plastic packaging #(JRC,2022) . These recycled content rates are still far away from the 2030 targets of 10%, 30% and 35% for each plastic packaging category, respectively."/>
    <s v="not on track"/>
    <x v="0"/>
    <s v="no corresponding indicator"/>
    <m/>
    <s v="PLASTIC"/>
    <s v="CIRCULAR ECONOMY"/>
    <x v="10"/>
    <n v="12"/>
    <m/>
    <m/>
    <m/>
    <m/>
    <m/>
    <m/>
    <m/>
    <m/>
    <m/>
    <m/>
    <m/>
    <m/>
    <m/>
    <m/>
    <s v="x"/>
    <m/>
    <m/>
    <m/>
    <m/>
    <m/>
    <m/>
    <m/>
    <m/>
    <m/>
    <m/>
    <m/>
    <m/>
    <m/>
    <m/>
    <m/>
    <m/>
    <m/>
    <m/>
    <m/>
    <m/>
    <m/>
    <m/>
  </r>
  <r>
    <x v="3"/>
    <s v="Propose legislative waste reforms"/>
    <x v="36"/>
    <x v="4"/>
    <x v="4"/>
    <n v="1"/>
    <x v="4"/>
    <n v="0"/>
    <n v="1"/>
    <x v="0"/>
    <s v="Member States shall take measures to achieve a sustained reduction in the consumption of_x000a_lightweight plastic carrier bags in their territory. A sustained reduction is considered to be achieved if the annual consumption does not exceed 40 lightweight plastic carrier bags per person, or the equivalent target in weight, by 31 December 2025, and subsequently by 31 December in each year thereafter._x000a_"/>
    <n v="2025"/>
    <x v="0"/>
    <x v="0"/>
    <s v="CLOSE TO ADOPTION _x000a_(to check before publishing) "/>
    <m/>
    <x v="19"/>
    <s v="Annual consumption of lightweight plastic carrier bags on MS territory"/>
    <s v="40 lightweight plastic carrier bags per person, or the equivalent target in weight"/>
    <s v="Data are only available for 18 Member States, 12 Member States have already achieved the 2025 target. The 6 other Member States that are not yet meeting the target have indicated a clear drop from 2018 plastic bag consumption values, suggesting that these Member States are on track to reach the 2025 target. Currently, data are not available for the following 9 Member States: Bulgaria, Denmark, Estonia, Greece, Italy, Malta, Netherlands, Romania and Finland [92].   "/>
    <s v="Positive, on track"/>
    <x v="2"/>
    <s v="no corresponding indicator"/>
    <m/>
    <s v="PLASTIC"/>
    <m/>
    <x v="10"/>
    <n v="12"/>
    <s v="Environment and Energy Indicator set - ESTAT"/>
    <s v="https://ec.europa.eu/eurostat/databrowser/view/ENV_WASPCB/default/table?lang=en&amp;category=env.env_was.env_wasst"/>
    <m/>
    <m/>
    <m/>
    <m/>
    <m/>
    <m/>
    <m/>
    <m/>
    <m/>
    <m/>
    <m/>
    <m/>
    <s v="x"/>
    <m/>
    <m/>
    <m/>
    <m/>
    <m/>
    <m/>
    <m/>
    <m/>
    <m/>
    <m/>
    <m/>
    <m/>
    <m/>
    <m/>
    <m/>
    <m/>
    <m/>
    <m/>
    <m/>
    <m/>
    <m/>
    <m/>
  </r>
  <r>
    <x v="3"/>
    <s v="Propose legislative waste reforms"/>
    <x v="36"/>
    <x v="4"/>
    <x v="4"/>
    <n v="1"/>
    <x v="4"/>
    <n v="0"/>
    <n v="1"/>
    <x v="0"/>
    <s v="Each Member State shall reduce the packaging waste generated per capita, as compared to the packaging waste generated per capita in 2018 as reported to the Commission in accordance with Decision 2005/270/EC by 5% by 2030; 10% by 2035; 15% by 2040 "/>
    <n v="2030"/>
    <x v="0"/>
    <x v="0"/>
    <s v="text updated_x000a_CLOSE TO ADOPTION "/>
    <m/>
    <x v="20"/>
    <s v="packaging waste generated per capita, % reduction compared to the value in 2018"/>
    <s v="5% by 2030, 10% by 2035 and 15% by 2040"/>
    <s v="On average, the packaging waste generated increased from 157 kg per person in 2011 to 178 kg per person in 2020. Most Member States have reported a steady growth in packaging waste generation per capita in the period of 2011-2020, particularly Romania, Bulgaria, Croatia, Hungary, Poland and Czechia[93]. Currently, none of the Member States is on track to reach the packaging waste reduction targets.  "/>
    <s v="Negative, out of track"/>
    <x v="0"/>
    <s v="no corresponding indicator"/>
    <m/>
    <s v="WASTE"/>
    <s v="CIRCULAR ECONOMY"/>
    <x v="10"/>
    <n v="12"/>
    <m/>
    <m/>
    <m/>
    <m/>
    <m/>
    <m/>
    <m/>
    <m/>
    <m/>
    <m/>
    <m/>
    <m/>
    <m/>
    <m/>
    <s v="x"/>
    <m/>
    <m/>
    <m/>
    <m/>
    <m/>
    <m/>
    <m/>
    <m/>
    <m/>
    <m/>
    <m/>
    <m/>
    <m/>
    <m/>
    <m/>
    <m/>
    <m/>
    <m/>
    <m/>
    <m/>
    <m/>
    <m/>
  </r>
  <r>
    <x v="3"/>
    <s v="Propose legislative waste reforms"/>
    <x v="36"/>
    <x v="4"/>
    <x v="4"/>
    <n v="1"/>
    <x v="4"/>
    <n v="0"/>
    <n v="1"/>
    <x v="0"/>
    <s v="Member States shall take the necessary measures to attain the recycling targets of 65% by weight of all packaging waste generated by 31 December 2025; and of 70% by weight of all packaging waste generated by 31 December 2030. "/>
    <n v="2030"/>
    <x v="0"/>
    <x v="0"/>
    <s v="text updated_x000a_CLOSE TO ADOPTION "/>
    <m/>
    <x v="20"/>
    <s v="Recycling rate for packaging waste - all"/>
    <s v="65% by 2025, 70% by 2030"/>
    <s v="For all packaging, at EU level, the 2025 recycling rate target is feasible. However, 10 Member States are at risk of missing the 2025 target, including Bulgaria, Croatia, Cyprus, Greece, Hungary, Lithuania, Malta, Poland, Romania and Slovakia [90]. "/>
    <s v="Positive, on track"/>
    <x v="0"/>
    <s v="no corresponding indicator"/>
    <m/>
    <s v="WASTE"/>
    <s v="CIRCULAR ECONOMY"/>
    <x v="10"/>
    <n v="12"/>
    <s v="Environment and Energy Indicator set - ESTAT"/>
    <s v="https://ec.europa.eu/eurostat/databrowser/view/TEN00062/default/table?lang=en&amp;category=env.env_was.env_wasst"/>
    <m/>
    <m/>
    <m/>
    <m/>
    <m/>
    <m/>
    <m/>
    <m/>
    <m/>
    <m/>
    <m/>
    <m/>
    <s v="x"/>
    <m/>
    <m/>
    <m/>
    <m/>
    <m/>
    <m/>
    <m/>
    <m/>
    <m/>
    <m/>
    <m/>
    <m/>
    <m/>
    <m/>
    <m/>
    <m/>
    <m/>
    <m/>
    <m/>
    <m/>
    <m/>
    <m/>
  </r>
  <r>
    <x v="3"/>
    <s v="Propose legislative waste reforms"/>
    <x v="36"/>
    <x v="4"/>
    <x v="4"/>
    <n v="1"/>
    <x v="4"/>
    <n v="0"/>
    <n v="1"/>
    <x v="0"/>
    <s v="Member States shall take the necessary measures to attain a recycling target of 50% of plastic by weight of plastic contained in packaging waste generated by 31 December 2025; and of 55% by weight of plastic in packaging waste generated by 31 December 2030. "/>
    <n v="2030"/>
    <x v="0"/>
    <x v="0"/>
    <s v="text updated_x000a_CLOSE TO ADOPTION "/>
    <m/>
    <x v="20"/>
    <s v="Recycling of plastic in packaging"/>
    <s v="50% by 2025, 55% by 2030"/>
    <s v="Plastic is the most critical packaging category for which the targets are clearly above current levels of recycling. 19 Member States are at risk of missing the 2025 target, including Austria, Bulgaria, Croatia, Cyprus, Denmark, Finland, France, Greece, Hungary, Ireland, Italy, Latvia, Luxembourg, Malta, Poland, Portugal, Romania, Slovakia and Spain [90]. "/>
    <s v="Positive but out of track"/>
    <x v="0"/>
    <s v="no corresponding indicator"/>
    <m/>
    <s v="PLASTIC"/>
    <s v="CIRCULAR ECONOMY"/>
    <x v="10"/>
    <n v="12"/>
    <m/>
    <m/>
    <m/>
    <m/>
    <m/>
    <m/>
    <m/>
    <m/>
    <m/>
    <m/>
    <m/>
    <m/>
    <m/>
    <m/>
    <s v="x"/>
    <m/>
    <m/>
    <m/>
    <m/>
    <m/>
    <m/>
    <m/>
    <m/>
    <m/>
    <m/>
    <m/>
    <m/>
    <m/>
    <m/>
    <m/>
    <m/>
    <m/>
    <m/>
    <m/>
    <m/>
    <m/>
    <m/>
  </r>
  <r>
    <x v="3"/>
    <s v="Propose legislative waste reforms"/>
    <x v="36"/>
    <x v="4"/>
    <x v="4"/>
    <n v="1"/>
    <x v="4"/>
    <n v="0"/>
    <n v="1"/>
    <x v="0"/>
    <s v="Member States shall take the necessary measures to attain a recycling target of 25% of wood by weight of wood contained in packaging waste generated by 31 December 2025 and of 30% by 31 December 2030 "/>
    <n v="2030"/>
    <x v="0"/>
    <x v="0"/>
    <s v="text updated_x000a_CLOSE TO ADOPTION "/>
    <m/>
    <x v="20"/>
    <s v="Recycling of wood in packaging"/>
    <s v="25% by 2025, 30% by 2030"/>
    <s v="For wooden packaging, at EU level, the recycling rates are very feasible or have already been achieved. Nonetheless, Croatia and Malta are at risk of missing the 2025 target [90]. "/>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70% of ferrous metals by weight of ferrous metals contained in packaging waste generated by 31 December 2025 and of 80% by 31 December 2030 "/>
    <n v="2030"/>
    <x v="0"/>
    <x v="0"/>
    <s v="text updated_x000a_CLOSE TO ADOPTION "/>
    <m/>
    <x v="20"/>
    <s v="Recycling of ferrous metals in packaging"/>
    <s v="70% by 2025, 80% by 2030"/>
    <s v="Considering the high recycling rates for metallic packaging, at EU level2, the 2025 and 2030 recycling targets seem achievable. However, 5 Member States are at risk of missing the 2025 target, including Croatia, Denmark, Malta, Portugal and Romania [90]. "/>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50% of aluminium by weight of aluminium contained in packaging waste generated by 31 December 2025 and of 60% by 31 December 2030 "/>
    <n v="2030"/>
    <x v="0"/>
    <x v="0"/>
    <s v="text updated_x000a_CLOSE TO ADOPTION "/>
    <m/>
    <x v="20"/>
    <s v="Recycling of aluminium in packaging"/>
    <s v="50% by 2025, 60% by 2030"/>
    <s v="Similarly for aluminium, the high recycling rates registered for metallic packaging suggest that both recycling targets are achievable, at least at EU level. Nonetheless, 9 Member States are at risk of missing the 2025 target, including Croatia, Cyprus, Czechia, Greece, Malta, Portugal, Romania, Slovakia and Spain [90]. "/>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70% of glass by weight of glass contained in packaging waste generated by 31 December 2025 and of 75% by 31 December 2030 "/>
    <n v="2030"/>
    <x v="0"/>
    <x v="0"/>
    <s v="text updated_x000a_CLOSE TO ADOPTION "/>
    <m/>
    <x v="20"/>
    <s v="Recycling of glass in packaging"/>
    <s v="70% by 2025, 75% by 2030"/>
    <s v="For glass packaging, at least at EU level, the recycling rate targets are very feasible or have already been achieved. Several Member States are at risk of missing the 2025 target, including Bulgaria, Croatia, Cyprus, Greece, Hungary, Lithuania, Malta, Poland, Portugal and Romania [90]."/>
    <s v="Positive, on track"/>
    <x v="2"/>
    <s v="no corresponding indicator"/>
    <m/>
    <s v="CIRCULAR ECONOMY"/>
    <s v="WASTE"/>
    <x v="10"/>
    <n v="12"/>
    <m/>
    <m/>
    <m/>
    <m/>
    <m/>
    <m/>
    <m/>
    <m/>
    <m/>
    <m/>
    <m/>
    <m/>
    <m/>
    <m/>
    <s v="x"/>
    <m/>
    <m/>
    <m/>
    <m/>
    <m/>
    <m/>
    <m/>
    <m/>
    <m/>
    <m/>
    <m/>
    <m/>
    <m/>
    <m/>
    <m/>
    <m/>
    <m/>
    <m/>
    <m/>
    <m/>
    <m/>
    <m/>
  </r>
  <r>
    <x v="3"/>
    <s v="Propose legislative waste reforms"/>
    <x v="36"/>
    <x v="4"/>
    <x v="4"/>
    <n v="1"/>
    <x v="4"/>
    <n v="0"/>
    <n v="1"/>
    <x v="0"/>
    <s v="Member States shall take the necessary measures to attain a recycling target of 75% of paper and cardboard by weight of paper and cardboard contained in packaging waste generated by 31 December 2025 and of 85% by 31 December 2030 "/>
    <n v="2030"/>
    <x v="0"/>
    <x v="0"/>
    <s v="text updated_x000a_CLOSE TO ADOPTION "/>
    <m/>
    <x v="20"/>
    <s v="Recycling of paper and cardboard in packaging"/>
    <s v="75% by 2025, 85% by 2030"/>
    <s v="For paper and cardboard packaging, at least at EU level, the recycling rate targets are very feasible or have already been achieved. Nonetheless, Croatia, Malta, Slovakia and Spain are at risk of missing the 2025 target [90]. "/>
    <s v="Positive, on track"/>
    <x v="2"/>
    <s v="no corresponding indicator"/>
    <m/>
    <s v="CIRCULAR ECONOMY"/>
    <s v="WASTE"/>
    <x v="10"/>
    <n v="12"/>
    <m/>
    <m/>
    <m/>
    <m/>
    <m/>
    <m/>
    <m/>
    <m/>
    <m/>
    <m/>
    <m/>
    <m/>
    <m/>
    <m/>
    <s v="x"/>
    <m/>
    <m/>
    <m/>
    <m/>
    <m/>
    <m/>
    <m/>
    <m/>
    <m/>
    <m/>
    <m/>
    <m/>
    <m/>
    <m/>
    <m/>
    <m/>
    <m/>
    <m/>
    <m/>
    <m/>
    <m/>
    <m/>
  </r>
  <r>
    <x v="3"/>
    <s v="Propose legislative waste reforms"/>
    <x v="37"/>
    <x v="1"/>
    <x v="3"/>
    <m/>
    <x v="1"/>
    <m/>
    <m/>
    <x v="1"/>
    <m/>
    <m/>
    <x v="1"/>
    <x v="0"/>
    <m/>
    <m/>
    <x v="2"/>
    <m/>
    <m/>
    <m/>
    <m/>
    <x v="1"/>
    <m/>
    <m/>
    <m/>
    <m/>
    <x v="1"/>
    <m/>
    <m/>
    <m/>
    <m/>
    <m/>
    <m/>
    <m/>
    <m/>
    <m/>
    <m/>
    <m/>
    <m/>
    <m/>
    <m/>
    <m/>
    <s v="x"/>
    <m/>
    <m/>
    <m/>
    <m/>
    <m/>
    <m/>
    <m/>
    <m/>
    <m/>
    <m/>
    <m/>
    <m/>
    <m/>
    <m/>
    <m/>
    <m/>
    <m/>
    <m/>
    <m/>
    <m/>
    <m/>
    <m/>
  </r>
  <r>
    <x v="3"/>
    <s v="Propose legislative waste reforms"/>
    <x v="38"/>
    <x v="3"/>
    <x v="6"/>
    <n v="1"/>
    <x v="1"/>
    <m/>
    <m/>
    <x v="1"/>
    <s v="From 2025, beverage bottles listed in Part F of the Annex which are manufactured from polyethylene terephthalate as the major component (‘PET bottles’) contain at least 25 % recycled plastic, calculated as an average for all PET bottles placed on the market on the territory of that Member State"/>
    <n v="2030"/>
    <x v="1"/>
    <x v="0"/>
    <s v="REMOVED. These targets precede EGD package/communication and as rightly pointed out by DG ENV are not the best indicators to assess the progress of EGD.  "/>
    <m/>
    <x v="19"/>
    <s v="Recycled content in PET bottles"/>
    <s v="25% by 2025, 30% by 2030"/>
    <s v="Existing data provides little information on the current recycled content in plastic packaging. For ‘PET bottles’, the recycled content is estimated to be between 11.7% to 17% [88], [89]. As such, acceleration is needed to achieve the 2025 and 2030 recycled plastic content targets in ‘PET bottles’.  "/>
    <s v="not on track"/>
    <x v="0"/>
    <s v="no corresponding indicator"/>
    <m/>
    <s v="PLASTIC"/>
    <s v="CIRCULAR ECONOMY"/>
    <x v="10"/>
    <s v="12"/>
    <m/>
    <m/>
    <m/>
    <m/>
    <m/>
    <m/>
    <m/>
    <m/>
    <m/>
    <m/>
    <m/>
    <m/>
    <m/>
    <m/>
    <s v="x"/>
    <m/>
    <m/>
    <m/>
    <m/>
    <m/>
    <m/>
    <m/>
    <m/>
    <m/>
    <m/>
    <m/>
    <m/>
    <m/>
    <m/>
    <m/>
    <m/>
    <m/>
    <m/>
    <m/>
    <m/>
    <m/>
    <m/>
  </r>
  <r>
    <x v="3"/>
    <s v="Propose legislative waste reforms"/>
    <x v="38"/>
    <x v="3"/>
    <x v="6"/>
    <n v="1"/>
    <x v="1"/>
    <m/>
    <m/>
    <x v="1"/>
    <s v="Member States shall meet the target of 77% by weight for the separate collection for recycling of waste single-use plastic beverage bottles by 2025 and 90% by 2029"/>
    <n v="2029"/>
    <x v="1"/>
    <x v="0"/>
    <s v="REMOVED. These targets precede EGD package/communication and as rightly pointed out by DG ENV are not the best indicators to assess the progress of EGD.  "/>
    <m/>
    <x v="19"/>
    <s v="Separate collection for recycling of waste single-use plastic beverage bottles"/>
    <s v="77% by 2025, 90% by 2029"/>
    <s v="The achievement of the 2025 and 2029 collection targets seems to be mainly depending on the type of collection system implemented by the Member States. Member States using deposit return systems (DRS) can achieve higher separate collection rates than those not implementing DRS [89]. In fact, the 7 Member States that have implemented DRS have already achieved the 2025 target. From those without DRS, only Belgium has achieved the 2025 and 2029 targets [89]. The widely planned uptake of DRS until 2025 suggests that more Member States may reach the targets.  "/>
    <s v="Positive, on track"/>
    <x v="0"/>
    <s v="no corresponding indicator"/>
    <m/>
    <s v="PLASTIC"/>
    <s v="CIRCULAR ECONOMY"/>
    <x v="9"/>
    <s v="11"/>
    <m/>
    <m/>
    <m/>
    <m/>
    <m/>
    <m/>
    <m/>
    <m/>
    <m/>
    <m/>
    <m/>
    <m/>
    <m/>
    <m/>
    <s v="x"/>
    <m/>
    <m/>
    <m/>
    <m/>
    <m/>
    <m/>
    <m/>
    <m/>
    <m/>
    <m/>
    <m/>
    <m/>
    <m/>
    <m/>
    <m/>
    <m/>
    <m/>
    <m/>
    <m/>
    <m/>
    <m/>
    <m/>
  </r>
  <r>
    <x v="3"/>
    <s v="Propose legislative waste reforms"/>
    <x v="39"/>
    <x v="3"/>
    <x v="7"/>
    <m/>
    <x v="1"/>
    <m/>
    <m/>
    <x v="1"/>
    <s v="From 2019, the minimum collection rate to be achieved annually shall be 65 % of the average weight of EEE placed on the market in the three preceding years in the Member State concerned, or alternatively 85 % of WEEE generated on the territory of that Member State."/>
    <m/>
    <x v="1"/>
    <x v="0"/>
    <m/>
    <m/>
    <x v="14"/>
    <m/>
    <m/>
    <m/>
    <m/>
    <x v="1"/>
    <m/>
    <m/>
    <m/>
    <m/>
    <x v="1"/>
    <m/>
    <m/>
    <m/>
    <m/>
    <m/>
    <m/>
    <m/>
    <m/>
    <m/>
    <m/>
    <m/>
    <m/>
    <m/>
    <m/>
    <m/>
    <m/>
    <m/>
    <m/>
    <m/>
    <m/>
    <m/>
    <m/>
    <m/>
    <m/>
    <m/>
    <m/>
    <m/>
    <m/>
    <m/>
    <m/>
    <m/>
    <m/>
    <m/>
    <m/>
    <m/>
    <m/>
    <m/>
    <m/>
  </r>
  <r>
    <x v="3"/>
    <s v="Propose legislative waste reforms"/>
    <x v="39"/>
    <x v="3"/>
    <x v="7"/>
    <m/>
    <x v="1"/>
    <m/>
    <m/>
    <x v="1"/>
    <s v="From 15 August 2018, the recovery targets for the WEEE falling within the following categories of Annex III shall be:_x000a_-_x0009_85% for Category 1 (temperature exchange equipment) or Category 4 (large equipment with any external dimension more than 50 cm)_x000a_-_x0009_80% for Category 2 (e.g., screens and monitors)_x000a_-_x0009_75% for Category 5 (small equipment with no external dimension more than 50 cm) or 6 (Small IT and telecommunication equipment with no external dimension more than 50 cm)._x000a_"/>
    <m/>
    <x v="1"/>
    <x v="0"/>
    <m/>
    <m/>
    <x v="14"/>
    <m/>
    <m/>
    <m/>
    <m/>
    <x v="1"/>
    <m/>
    <m/>
    <m/>
    <m/>
    <x v="1"/>
    <m/>
    <m/>
    <m/>
    <m/>
    <m/>
    <m/>
    <m/>
    <m/>
    <m/>
    <m/>
    <m/>
    <m/>
    <m/>
    <m/>
    <m/>
    <s v="x"/>
    <m/>
    <m/>
    <m/>
    <m/>
    <m/>
    <m/>
    <m/>
    <m/>
    <m/>
    <m/>
    <m/>
    <m/>
    <m/>
    <m/>
    <m/>
    <m/>
    <m/>
    <m/>
    <m/>
    <m/>
    <m/>
    <m/>
  </r>
  <r>
    <x v="3"/>
    <s v="Propose legislative waste reforms"/>
    <x v="39"/>
    <x v="3"/>
    <x v="7"/>
    <m/>
    <x v="1"/>
    <m/>
    <m/>
    <x v="1"/>
    <s v="From 15 August 2018, the preparation for re-use targets for the WEEE falling within the following categories of Annex III shall be:_x000a_-_x0009_80% for Category 1 or Category 4 _x000a_-_x0009_70% for Category 2 _x000a_-_x0009_55% for Category 5 or Category 6_x000a_"/>
    <m/>
    <x v="1"/>
    <x v="0"/>
    <m/>
    <m/>
    <x v="14"/>
    <m/>
    <m/>
    <m/>
    <m/>
    <x v="1"/>
    <m/>
    <m/>
    <m/>
    <m/>
    <x v="1"/>
    <m/>
    <m/>
    <m/>
    <m/>
    <m/>
    <m/>
    <m/>
    <m/>
    <m/>
    <m/>
    <m/>
    <m/>
    <m/>
    <m/>
    <m/>
    <s v="x"/>
    <m/>
    <m/>
    <m/>
    <m/>
    <m/>
    <m/>
    <m/>
    <m/>
    <m/>
    <m/>
    <m/>
    <m/>
    <m/>
    <m/>
    <m/>
    <m/>
    <m/>
    <m/>
    <m/>
    <m/>
    <m/>
    <m/>
  </r>
  <r>
    <x v="3"/>
    <s v="Propose legislative waste reforms"/>
    <x v="39"/>
    <x v="3"/>
    <x v="7"/>
    <m/>
    <x v="1"/>
    <m/>
    <m/>
    <x v="1"/>
    <s v="From 15 August 2018, the recycling targets for the WEEE falling within the following categories of Annex III shall be:_x000a_- 0% for Category 1 or Category 4 _x000a_- 70% for Category 2 _x000a_- 55% for Category 5 or Category 6"/>
    <m/>
    <x v="1"/>
    <x v="0"/>
    <s v="merged together the the recovery targets for the WEEE "/>
    <m/>
    <x v="14"/>
    <m/>
    <m/>
    <m/>
    <m/>
    <x v="1"/>
    <s v="no corresponding indicator"/>
    <m/>
    <s v="WEEE"/>
    <s v="CIRCULAR ECONOMY"/>
    <x v="1"/>
    <m/>
    <s v="Environment and Energy Indicator set - ESTAT"/>
    <s v="https://ec.europa.eu/eurostat/databrowser/view/ENV_WASELEE/default/table?lang=en&amp;category=env.env_was.env_wasst"/>
    <m/>
    <m/>
    <m/>
    <m/>
    <m/>
    <m/>
    <m/>
    <m/>
    <m/>
    <m/>
    <m/>
    <m/>
    <s v="x"/>
    <m/>
    <m/>
    <m/>
    <m/>
    <m/>
    <m/>
    <m/>
    <m/>
    <m/>
    <m/>
    <m/>
    <m/>
    <m/>
    <m/>
    <m/>
    <m/>
    <m/>
    <m/>
    <m/>
    <m/>
    <m/>
    <m/>
  </r>
  <r>
    <x v="3"/>
    <s v="Propose legislative waste reforms"/>
    <x v="34"/>
    <x v="3"/>
    <x v="5"/>
    <n v="1"/>
    <x v="1"/>
    <m/>
    <m/>
    <x v="1"/>
    <s v="By 2025, the preparing for re-use and recycling of municipal waste shall be increased to a minimum of 55% by weight (60% by 2030, 65% by 2035)"/>
    <n v="2025"/>
    <x v="1"/>
    <x v="0"/>
    <s v="removed. These targets precede EGD package/communication and as rightly pointed out by DG ENV are not the best indicators to assess the progress of EGD.  "/>
    <m/>
    <x v="14"/>
    <s v="Share of recycling or preparing for re-use of municipal waste"/>
    <s v="55% by 2025, 60% by 2030 and 65% by 2035"/>
    <s v="Currently, 18 Member States are at risk of missing the 2025 target for preparing for the re-use and recycling of municipal waste. These include Bulgaria, Croatia, Cyprus, Estonia, Finland, France, Greece, Hungary, Ireland, Latvia, Lithuania, Malta, Poland, Portugal, Romania, Slovakia, Spain and Sweden [90]. "/>
    <s v="not on track"/>
    <x v="0"/>
    <s v="no corresponding indicator"/>
    <m/>
    <s v="CIRCULAR ECONOMY"/>
    <s v="WASTE"/>
    <x v="9"/>
    <s v="11"/>
    <s v="Environment and Energy Indicator set - ESTAT"/>
    <s v="https://ec.europa.eu/eurostat/databrowser/view/ENV_WASMUN/default/table?lang=en&amp;category=env.env_was.env_wasst"/>
    <m/>
    <m/>
    <m/>
    <m/>
    <m/>
    <m/>
    <m/>
    <m/>
    <m/>
    <m/>
    <m/>
    <m/>
    <s v="x"/>
    <m/>
    <m/>
    <m/>
    <m/>
    <m/>
    <m/>
    <m/>
    <m/>
    <m/>
    <m/>
    <m/>
    <m/>
    <m/>
    <m/>
    <m/>
    <m/>
    <m/>
    <m/>
    <m/>
    <m/>
    <m/>
    <m/>
  </r>
  <r>
    <x v="3"/>
    <s v="Propose legislative waste reforms"/>
    <x v="34"/>
    <x v="3"/>
    <x v="5"/>
    <m/>
    <x v="1"/>
    <m/>
    <m/>
    <x v="1"/>
    <s v="Member States should aim to achieve an indicative Union-wide food waste reduction target of 30 % by 2025 and 50 % by 2030"/>
    <n v="2030"/>
    <x v="1"/>
    <x v="0"/>
    <s v="updated with the new targets in the proposal 2023"/>
    <m/>
    <x v="2"/>
    <m/>
    <m/>
    <m/>
    <m/>
    <x v="1"/>
    <m/>
    <m/>
    <m/>
    <m/>
    <x v="1"/>
    <m/>
    <s v="Environment and Energy Indicator set - ESTAT"/>
    <s v="https://ec.europa.eu/eurostat/databrowser/view/env_wasfw/default/table?lang=en"/>
    <m/>
    <m/>
    <m/>
    <m/>
    <m/>
    <m/>
    <m/>
    <m/>
    <m/>
    <m/>
    <m/>
    <s v="(x)"/>
    <s v="x"/>
    <m/>
    <m/>
    <m/>
    <m/>
    <m/>
    <m/>
    <m/>
    <m/>
    <m/>
    <m/>
    <m/>
    <m/>
    <m/>
    <m/>
    <m/>
    <m/>
    <m/>
    <m/>
    <m/>
    <m/>
    <m/>
    <m/>
  </r>
  <r>
    <x v="3"/>
    <s v="Propose legislative waste reforms"/>
    <x v="34"/>
    <x v="3"/>
    <x v="5"/>
    <n v="1"/>
    <x v="1"/>
    <m/>
    <m/>
    <x v="1"/>
    <s v="Hazardous household waste will have to be collected separately by 2022, bio-waste by 2023 and textiles by 2025"/>
    <n v="2025"/>
    <x v="1"/>
    <x v="0"/>
    <s v="removed. These targets precede EGD package/communication and as rightly pointed out by DG ENV are not the best indicators to assess the progress of EGD.  "/>
    <m/>
    <x v="15"/>
    <s v="Separate collection for recycling of hazardous household waste, bio-waste  and textiles"/>
    <s v="respectively by 2022, 2023 and 2025"/>
    <s v="Most EU Member States have already set up a separate collection system for textile waste, in preparation of this mandatory target. _x000a_"/>
    <s v="Positive"/>
    <x v="2"/>
    <s v="no corresponding indicator"/>
    <m/>
    <s v="WASTE"/>
    <m/>
    <x v="10"/>
    <s v="12"/>
    <m/>
    <m/>
    <m/>
    <m/>
    <m/>
    <m/>
    <m/>
    <m/>
    <m/>
    <m/>
    <m/>
    <m/>
    <m/>
    <m/>
    <s v="x"/>
    <m/>
    <m/>
    <m/>
    <m/>
    <m/>
    <m/>
    <m/>
    <m/>
    <m/>
    <m/>
    <m/>
    <m/>
    <m/>
    <m/>
    <m/>
    <m/>
    <m/>
    <m/>
    <m/>
    <m/>
    <m/>
    <m/>
  </r>
  <r>
    <x v="3"/>
    <m/>
    <x v="40"/>
    <x v="4"/>
    <x v="1"/>
    <m/>
    <x v="4"/>
    <m/>
    <n v="1"/>
    <x v="0"/>
    <s v="Each vehicle belonging to a vehicle type that is type-approved as of [the first day of the month following 72 months after the date of entry into force of this Regulation] under Regulation (EU) 2018/858 shall be constructed so that it is:  _x000a_(a) reusable or recyclable to a minimum of 85 % by mass;  _x000a_(b) reusable or recoverable to a minimum of 95 % by mass. "/>
    <m/>
    <x v="0"/>
    <x v="0"/>
    <s v="NEW - Vehicles circularity "/>
    <m/>
    <x v="2"/>
    <m/>
    <m/>
    <m/>
    <m/>
    <x v="3"/>
    <m/>
    <m/>
    <m/>
    <m/>
    <x v="10"/>
    <n v="12"/>
    <m/>
    <m/>
    <m/>
    <m/>
    <m/>
    <m/>
    <m/>
    <m/>
    <m/>
    <m/>
    <m/>
    <m/>
    <m/>
    <m/>
    <m/>
    <m/>
    <m/>
    <m/>
    <m/>
    <m/>
    <m/>
    <m/>
    <m/>
    <m/>
    <m/>
    <m/>
    <m/>
    <m/>
    <m/>
    <m/>
    <m/>
    <m/>
    <m/>
    <m/>
    <m/>
    <m/>
    <m/>
  </r>
  <r>
    <x v="3"/>
    <m/>
    <x v="40"/>
    <x v="4"/>
    <x v="1"/>
    <m/>
    <x v="4"/>
    <m/>
    <n v="1"/>
    <x v="0"/>
    <s v="The plastic contained in each vehicle type that is type-approved as of [the first day of the month following 72 months after the date of entry into force of the Regulation] under Regulation (EU) 2018/858 shall contain a minimum of 25 % of plastic recycled by weight from post-consumer plastic waste.  "/>
    <m/>
    <x v="0"/>
    <x v="0"/>
    <s v="NEW - Vehicles circularity "/>
    <m/>
    <x v="2"/>
    <m/>
    <m/>
    <m/>
    <m/>
    <x v="2"/>
    <m/>
    <m/>
    <m/>
    <m/>
    <x v="10"/>
    <n v="12"/>
    <m/>
    <m/>
    <m/>
    <m/>
    <m/>
    <m/>
    <m/>
    <m/>
    <m/>
    <m/>
    <m/>
    <m/>
    <m/>
    <m/>
    <m/>
    <m/>
    <m/>
    <m/>
    <m/>
    <m/>
    <m/>
    <m/>
    <m/>
    <m/>
    <m/>
    <m/>
    <m/>
    <m/>
    <m/>
    <m/>
    <m/>
    <m/>
    <m/>
    <m/>
    <m/>
    <m/>
    <m/>
  </r>
  <r>
    <x v="3"/>
    <m/>
    <x v="40"/>
    <x v="4"/>
    <x v="1"/>
    <m/>
    <x v="4"/>
    <m/>
    <n v="1"/>
    <x v="0"/>
    <s v="At least 25 % of the target set out in the first subparagraph shall be achieved by including plastics recycled from end-of-life vehicles in the vehicle type concerned.  "/>
    <m/>
    <x v="0"/>
    <x v="0"/>
    <s v="NEW - Vehicles circularity "/>
    <m/>
    <x v="2"/>
    <m/>
    <m/>
    <m/>
    <m/>
    <x v="0"/>
    <m/>
    <m/>
    <m/>
    <m/>
    <x v="10"/>
    <n v="12"/>
    <m/>
    <m/>
    <m/>
    <m/>
    <m/>
    <m/>
    <m/>
    <m/>
    <m/>
    <m/>
    <m/>
    <m/>
    <m/>
    <m/>
    <m/>
    <m/>
    <m/>
    <m/>
    <m/>
    <m/>
    <m/>
    <m/>
    <m/>
    <m/>
    <m/>
    <m/>
    <m/>
    <m/>
    <m/>
    <m/>
    <m/>
    <m/>
    <m/>
    <m/>
    <m/>
    <m/>
    <m/>
  </r>
  <r>
    <x v="3"/>
    <m/>
    <x v="40"/>
    <x v="4"/>
    <x v="1"/>
    <m/>
    <x v="4"/>
    <m/>
    <n v="1"/>
    <x v="0"/>
    <s v="Member States shall ensure that the following targets are met by the waste management operators: _x000a_(a)the reuse and recovery, as calculated together, shall be a minimum of 95 %, by average weight per vehicle, excluding batteries, and year; _x000a_(b)the reuse and recycling, as calculated together, shall be a minimum of 85 %, by average weight per vehicle, excluding batteries, and year. "/>
    <m/>
    <x v="0"/>
    <x v="0"/>
    <s v="NEW - Vehicles circularity "/>
    <m/>
    <x v="2"/>
    <m/>
    <m/>
    <m/>
    <m/>
    <x v="2"/>
    <m/>
    <m/>
    <m/>
    <m/>
    <x v="10"/>
    <n v="12"/>
    <m/>
    <m/>
    <m/>
    <m/>
    <m/>
    <m/>
    <m/>
    <m/>
    <m/>
    <m/>
    <m/>
    <m/>
    <m/>
    <m/>
    <m/>
    <m/>
    <m/>
    <m/>
    <m/>
    <m/>
    <m/>
    <m/>
    <m/>
    <m/>
    <m/>
    <m/>
    <m/>
    <m/>
    <m/>
    <m/>
    <m/>
    <m/>
    <m/>
    <m/>
    <m/>
    <m/>
    <m/>
  </r>
  <r>
    <x v="3"/>
    <m/>
    <x v="40"/>
    <x v="4"/>
    <x v="1"/>
    <m/>
    <x v="4"/>
    <m/>
    <n v="1"/>
    <x v="0"/>
    <s v="Member States shall ensure that waste management operators achieve a yearly target for the recycling of plastics of at least 30 % of the total weight of plastics contained in the vehicles delivered to the waste management operators. "/>
    <m/>
    <x v="0"/>
    <x v="0"/>
    <s v="NEW - Vehicles circularity "/>
    <m/>
    <x v="2"/>
    <m/>
    <m/>
    <m/>
    <m/>
    <x v="2"/>
    <m/>
    <m/>
    <m/>
    <m/>
    <x v="10"/>
    <n v="12"/>
    <m/>
    <m/>
    <m/>
    <m/>
    <m/>
    <m/>
    <m/>
    <m/>
    <m/>
    <m/>
    <m/>
    <m/>
    <m/>
    <m/>
    <m/>
    <m/>
    <m/>
    <m/>
    <m/>
    <m/>
    <m/>
    <m/>
    <m/>
    <m/>
    <m/>
    <m/>
    <m/>
    <m/>
    <m/>
    <m/>
    <m/>
    <m/>
    <m/>
    <m/>
    <m/>
    <m/>
    <m/>
  </r>
  <r>
    <x v="3"/>
    <m/>
    <x v="41"/>
    <x v="1"/>
    <x v="0"/>
    <m/>
    <x v="3"/>
    <m/>
    <m/>
    <x v="0"/>
    <s v="At least 20% of the carbon used in the chemical and plastic products should be from sustainable non-fossil sources by 2030, in full consideration of the EU's biodiversity and circular economy objectives and of the upcoming policy framework for bio-based, biodegradable and compostable plastics.  "/>
    <m/>
    <x v="0"/>
    <x v="0"/>
    <s v="NEW"/>
    <m/>
    <x v="2"/>
    <m/>
    <m/>
    <m/>
    <m/>
    <x v="3"/>
    <m/>
    <m/>
    <m/>
    <m/>
    <x v="8"/>
    <n v="9"/>
    <m/>
    <m/>
    <m/>
    <m/>
    <m/>
    <m/>
    <m/>
    <m/>
    <m/>
    <m/>
    <m/>
    <m/>
    <m/>
    <m/>
    <m/>
    <m/>
    <m/>
    <m/>
    <m/>
    <m/>
    <m/>
    <m/>
    <m/>
    <m/>
    <m/>
    <m/>
    <m/>
    <m/>
    <m/>
    <m/>
    <m/>
    <m/>
    <m/>
    <m/>
    <m/>
    <m/>
    <m/>
  </r>
  <r>
    <x v="3"/>
    <s v="Propose legislative waste reforms"/>
    <x v="42"/>
    <x v="3"/>
    <x v="5"/>
    <m/>
    <x v="1"/>
    <m/>
    <m/>
    <x v="1"/>
    <m/>
    <n v="2035"/>
    <x v="1"/>
    <x v="0"/>
    <m/>
    <m/>
    <x v="2"/>
    <m/>
    <m/>
    <m/>
    <s v="Positive but out of track"/>
    <x v="1"/>
    <s v="no corresponding indicator"/>
    <m/>
    <s v="WASTE"/>
    <m/>
    <x v="9"/>
    <s v="11"/>
    <m/>
    <m/>
    <m/>
    <m/>
    <m/>
    <m/>
    <m/>
    <m/>
    <m/>
    <m/>
    <m/>
    <m/>
    <m/>
    <m/>
    <s v="x"/>
    <m/>
    <m/>
    <m/>
    <m/>
    <m/>
    <m/>
    <m/>
    <m/>
    <m/>
    <m/>
    <m/>
    <m/>
    <m/>
    <m/>
    <m/>
    <m/>
    <m/>
    <m/>
    <m/>
    <m/>
    <m/>
    <m/>
  </r>
  <r>
    <x v="2"/>
    <m/>
    <x v="43"/>
    <x v="3"/>
    <x v="1"/>
    <m/>
    <x v="1"/>
    <m/>
    <m/>
    <x v="1"/>
    <m/>
    <m/>
    <x v="3"/>
    <x v="0"/>
    <m/>
    <m/>
    <x v="2"/>
    <m/>
    <m/>
    <m/>
    <m/>
    <x v="1"/>
    <m/>
    <m/>
    <m/>
    <m/>
    <x v="1"/>
    <m/>
    <m/>
    <m/>
    <m/>
    <m/>
    <m/>
    <m/>
    <m/>
    <m/>
    <m/>
    <m/>
    <m/>
    <m/>
    <m/>
    <m/>
    <m/>
    <m/>
    <m/>
    <m/>
    <m/>
    <m/>
    <m/>
    <m/>
    <m/>
    <m/>
    <m/>
    <m/>
    <m/>
    <m/>
    <m/>
    <m/>
    <m/>
    <m/>
    <m/>
    <m/>
    <m/>
    <m/>
    <m/>
  </r>
  <r>
    <x v="2"/>
    <s v="Comprehensive plan to increase the EU 2030 climate target to at least 50% and towards 55% in a responsible way"/>
    <x v="44"/>
    <x v="0"/>
    <x v="1"/>
    <n v="1"/>
    <x v="1"/>
    <m/>
    <m/>
    <x v="1"/>
    <s v="The yearly average GHG intensity of the energy used on board by a ship during a reporting period shall not exceed these limits:_x000a_2 % from 1 January 2025;_x000a_6 % from 1 January 2030;_x000a_14,5 % from 1 January 2035;_x000a_31 % from 1 January 2040;_x000a_62 % from 1 January 2045;_x000a_80 % from 1 January 2050."/>
    <n v="2050"/>
    <x v="1"/>
    <x v="0"/>
    <s v="REMOVED, same target as below in line 136"/>
    <m/>
    <x v="21"/>
    <m/>
    <m/>
    <s v="Synthetic fuels are not available on the market, conversion pathways are at early technology development levels, facing major techno-economic challenges. The target for 2025 seems unlikely to be reached."/>
    <s v="Currently at 0%"/>
    <x v="4"/>
    <m/>
    <m/>
    <m/>
    <m/>
    <x v="0"/>
    <s v="13"/>
    <m/>
    <m/>
    <m/>
    <m/>
    <m/>
    <m/>
    <m/>
    <m/>
    <m/>
    <m/>
    <m/>
    <m/>
    <m/>
    <m/>
    <m/>
    <m/>
    <m/>
    <m/>
    <m/>
    <m/>
    <m/>
    <m/>
    <m/>
    <m/>
    <m/>
    <m/>
    <m/>
    <m/>
    <m/>
    <m/>
    <m/>
    <m/>
    <m/>
    <m/>
    <m/>
    <m/>
    <m/>
  </r>
  <r>
    <x v="2"/>
    <s v="Comprehensive plan to increase the EU 2030 climate target to at least 50% and towards 55% in a responsible way"/>
    <x v="44"/>
    <x v="0"/>
    <x v="1"/>
    <n v="1"/>
    <x v="0"/>
    <n v="1"/>
    <n v="0"/>
    <x v="0"/>
    <s v="The yearly average GHG intensity of the energy used on board by a ship during a reporting period shall be reduced, compared to the reference value (91.16 gCO2e/MJ) by: _x000a_2 % from 1 January 2025; _x000a_6 % from 1 January 2030; _x000a_14.5 % from 1 January 2035; _x000a_31 % from 1 January 2040; _x000a_62 % from 1 January 2045; _x000a_80 % from 1 January 2050. "/>
    <n v="2034"/>
    <x v="0"/>
    <x v="0"/>
    <s v="OK, text updated_x000a_Renewable fuels of non-biological origin (RFNBO)_x000a_moved from area 1 to 4"/>
    <m/>
    <x v="21"/>
    <m/>
    <m/>
    <s v="Synthetic fuels are not available on the market, conversion pathways are at early technology development levels, facing major  techno-economic challenges."/>
    <s v="Currently at 0%"/>
    <x v="4"/>
    <m/>
    <m/>
    <m/>
    <m/>
    <x v="4"/>
    <n v="7"/>
    <m/>
    <m/>
    <m/>
    <m/>
    <m/>
    <m/>
    <m/>
    <m/>
    <m/>
    <m/>
    <m/>
    <m/>
    <m/>
    <m/>
    <m/>
    <m/>
    <m/>
    <m/>
    <m/>
    <m/>
    <m/>
    <m/>
    <m/>
    <m/>
    <m/>
    <m/>
    <m/>
    <m/>
    <m/>
    <m/>
    <m/>
    <m/>
    <m/>
    <m/>
    <m/>
    <m/>
    <m/>
  </r>
  <r>
    <x v="2"/>
    <m/>
    <x v="45"/>
    <x v="0"/>
    <x v="1"/>
    <n v="1"/>
    <x v="0"/>
    <n v="1"/>
    <n v="0"/>
    <x v="0"/>
    <s v="Aviation fuel suppliers shall also ensure that Sustainable Aviation Fuel (SAF) made available to aircraft operators at each Union airport will be at least 2% from 2025, 6% from 2030, 20% from 2035, 34% from 2040, 42% from 2045 and 70% from 2050. "/>
    <n v="2050"/>
    <x v="0"/>
    <x v="0"/>
    <s v="OK, Changed from proposal to legal act and modified the text accordingly._x000a__x000a_(Do we consider this as target? Check if the assessment still applies here)"/>
    <m/>
    <x v="21"/>
    <s v="Share of aviation fuels"/>
    <s v="2% by 2025"/>
    <s v="Several plants are being built to produce sustainable aviation fuels and sustainable aviation fuels are tested by companies. The contribution of aviation fuels is practically negligible currently. No sustainable biofuel use was reported in Eurostat in aviation in 2021"/>
    <s v="Currently at 0%"/>
    <x v="4"/>
    <s v="no corresponding indicator"/>
    <m/>
    <s v="TRANSPORT"/>
    <s v="RENEWABLES"/>
    <x v="0"/>
    <n v="13"/>
    <m/>
    <m/>
    <m/>
    <m/>
    <m/>
    <m/>
    <m/>
    <m/>
    <s v="x"/>
    <m/>
    <s v="(x)"/>
    <m/>
    <m/>
    <m/>
    <m/>
    <m/>
    <m/>
    <m/>
    <m/>
    <m/>
    <m/>
    <m/>
    <m/>
    <m/>
    <m/>
    <m/>
    <m/>
    <m/>
    <m/>
    <m/>
    <m/>
    <m/>
    <m/>
    <m/>
    <m/>
    <m/>
    <m/>
  </r>
  <r>
    <x v="2"/>
    <m/>
    <x v="45"/>
    <x v="0"/>
    <x v="1"/>
    <n v="1"/>
    <x v="0"/>
    <n v="1"/>
    <n v="0"/>
    <x v="0"/>
    <s v="The yearly quantity of aviation fuel uplifted by a given aircraft operator at a given Union airport shall be at least 90 % of the yearly aviation fuel required, to avoid tankering practices which would bring additional emissions from extra weight"/>
    <m/>
    <x v="0"/>
    <x v="0"/>
    <s v="OK, NEW from the new regulation"/>
    <m/>
    <x v="2"/>
    <m/>
    <m/>
    <m/>
    <m/>
    <x v="3"/>
    <m/>
    <m/>
    <m/>
    <m/>
    <x v="0"/>
    <n v="13"/>
    <m/>
    <m/>
    <m/>
    <m/>
    <m/>
    <m/>
    <m/>
    <m/>
    <m/>
    <m/>
    <m/>
    <m/>
    <m/>
    <m/>
    <m/>
    <m/>
    <m/>
    <m/>
    <m/>
    <m/>
    <m/>
    <m/>
    <m/>
    <m/>
    <m/>
    <m/>
    <m/>
    <m/>
    <m/>
    <m/>
    <m/>
    <m/>
    <m/>
    <m/>
    <m/>
    <m/>
    <m/>
  </r>
  <r>
    <x v="2"/>
    <m/>
    <x v="45"/>
    <x v="0"/>
    <x v="1"/>
    <n v="1"/>
    <x v="0"/>
    <n v="1"/>
    <n v="0"/>
    <x v="0"/>
    <s v="Of the SAF targets reported above, synthetic aviation fuels should represent a minimum share of 1.2% from 2030, 5% from 2035, 10% from 2034, 15% from 2045, and 35% from 2050. "/>
    <n v="2050"/>
    <x v="0"/>
    <x v="0"/>
    <s v="OK, Text updated and moved from prop to legal"/>
    <m/>
    <x v="21"/>
    <m/>
    <m/>
    <s v="Synthetic fuels are not available on the market, conversion pathways are at early technology development levels, facing major  techno-economic challenges"/>
    <s v="Currently at 0%"/>
    <x v="4"/>
    <s v="no corresponding indicator"/>
    <m/>
    <s v="TRANSPORT"/>
    <m/>
    <x v="0"/>
    <n v="13"/>
    <m/>
    <m/>
    <m/>
    <m/>
    <m/>
    <m/>
    <m/>
    <m/>
    <s v="x"/>
    <m/>
    <s v="(x)"/>
    <m/>
    <m/>
    <m/>
    <m/>
    <m/>
    <m/>
    <m/>
    <m/>
    <m/>
    <m/>
    <m/>
    <m/>
    <m/>
    <m/>
    <m/>
    <m/>
    <m/>
    <m/>
    <m/>
    <m/>
    <m/>
    <m/>
    <m/>
    <m/>
    <m/>
    <m/>
  </r>
  <r>
    <x v="2"/>
    <m/>
    <x v="5"/>
    <x v="3"/>
    <x v="1"/>
    <n v="1"/>
    <x v="0"/>
    <n v="1"/>
    <m/>
    <x v="0"/>
    <s v="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
    <n v="2030"/>
    <x v="0"/>
    <x v="0"/>
    <s v="OK"/>
    <m/>
    <x v="21"/>
    <s v="Share of biofuels"/>
    <s v="1% by 2025%"/>
    <s v="0.2% from 2021. The contribution of advanced biofuels and biogas produced from the feedstock listed in Part A of Annex IX in transport already reached 0.8 % in 2021 (without multipliers). Future developments depend on the availability of Part A of Annex IX feedstock. "/>
    <s v="on track"/>
    <x v="2"/>
    <m/>
    <m/>
    <m/>
    <m/>
    <x v="4"/>
    <n v="7"/>
    <m/>
    <m/>
    <m/>
    <m/>
    <m/>
    <m/>
    <m/>
    <m/>
    <m/>
    <m/>
    <m/>
    <m/>
    <m/>
    <m/>
    <m/>
    <m/>
    <m/>
    <m/>
    <m/>
    <m/>
    <m/>
    <m/>
    <m/>
    <m/>
    <m/>
    <m/>
    <m/>
    <m/>
    <m/>
    <m/>
    <m/>
    <m/>
    <m/>
    <m/>
    <m/>
    <m/>
    <m/>
  </r>
  <r>
    <x v="2"/>
    <m/>
    <x v="5"/>
    <x v="3"/>
    <x v="1"/>
    <n v="1"/>
    <x v="0"/>
    <n v="1"/>
    <m/>
    <x v="0"/>
    <s v="Member States with maritime ports should endeavour to ensure that from 2030 the share of renewable fuels of non-biological origin (RFNBOs) in the total amount of energy supplied to the maritime transport sector is at least 1.2%."/>
    <n v="2030"/>
    <x v="0"/>
    <x v="0"/>
    <s v="OK, moved from area 1 to 4"/>
    <m/>
    <x v="21"/>
    <m/>
    <m/>
    <m/>
    <m/>
    <x v="4"/>
    <m/>
    <m/>
    <m/>
    <m/>
    <x v="4"/>
    <n v="7"/>
    <m/>
    <m/>
    <m/>
    <m/>
    <m/>
    <m/>
    <m/>
    <m/>
    <m/>
    <m/>
    <m/>
    <m/>
    <m/>
    <m/>
    <m/>
    <m/>
    <m/>
    <m/>
    <m/>
    <m/>
    <m/>
    <m/>
    <m/>
    <m/>
    <m/>
    <m/>
    <m/>
    <m/>
    <m/>
    <m/>
    <m/>
    <m/>
    <m/>
    <m/>
    <m/>
    <m/>
    <m/>
  </r>
  <r>
    <x v="2"/>
    <m/>
    <x v="46"/>
    <x v="1"/>
    <x v="2"/>
    <n v="0"/>
    <x v="3"/>
    <n v="0"/>
    <n v="0"/>
    <x v="0"/>
    <s v="Cut the emissions of transport sector by 90% relative to 1990, by 2050"/>
    <n v="2050"/>
    <x v="0"/>
    <x v="0"/>
    <s v="OK, moved from area 1 to 4"/>
    <m/>
    <x v="22"/>
    <s v="GHG emission from transport"/>
    <s v="90% by 2050"/>
    <s v="The current steady reduction of emissions is expected to continue in the coming decades.  _x000a__x000a_Following six years of steady growth in greenhouse gas emissions from the EU’s transport sector, transport emissions dropped substantially in 2020 because of reduced activity during the COVID-19 pandemic. Preliminary estimates of emissions in 2021 indicate a rebound of 8.6% in transport, followed by further growth of 2.7% in 2022. National projections compiled by the European Environment Agency (EEA) suggest that, even with measures currently planned in the Member States, domestic transport emissions will only drop below their 1990 level in 2032.  "/>
    <s v="not on track"/>
    <x v="0"/>
    <s v="no corresponding indicator"/>
    <s v="there is an idicator (Use of collective transport modes for passenger transport and non-road transport modes for freight transport in Europe ) for the use of public transport"/>
    <s v="TRANSPORT"/>
    <s v="EMISSIONS"/>
    <x v="0"/>
    <n v="13"/>
    <s v="European Environment Agency"/>
    <s v="https://www.eea.europa.eu/ims/greenhouse-gas-emissions-from-transport"/>
    <m/>
    <m/>
    <m/>
    <m/>
    <m/>
    <m/>
    <s v="x"/>
    <m/>
    <s v="(x)"/>
    <m/>
    <m/>
    <m/>
    <m/>
    <m/>
    <m/>
    <m/>
    <m/>
    <m/>
    <m/>
    <m/>
    <m/>
    <m/>
    <m/>
    <m/>
    <m/>
    <m/>
    <m/>
    <m/>
    <m/>
    <m/>
    <m/>
    <m/>
    <m/>
    <m/>
    <m/>
  </r>
  <r>
    <x v="2"/>
    <m/>
    <x v="16"/>
    <x v="1"/>
    <x v="1"/>
    <n v="0"/>
    <x v="3"/>
    <n v="0"/>
    <n v="0"/>
    <x v="0"/>
    <s v="EU fisheries are encouraged to continue the positive trend, as observed for the period 2009-2019, towards reducing fuel intensity by reducing the fossil-fuel consumption per kg of landed product for at least an additional 15% for the period 2019-2030"/>
    <n v="2030"/>
    <x v="0"/>
    <x v="0"/>
    <s v="OK"/>
    <m/>
    <x v="12"/>
    <s v="reduction of fossil-fuel consumption per kg of landed product"/>
    <s v="15% by 2030"/>
    <m/>
    <m/>
    <x v="0"/>
    <m/>
    <m/>
    <s v="FISHERY"/>
    <s v="ENERGY EFFICIENCY"/>
    <x v="5"/>
    <n v="7"/>
    <m/>
    <m/>
    <m/>
    <m/>
    <s v="x"/>
    <m/>
    <m/>
    <m/>
    <m/>
    <m/>
    <m/>
    <m/>
    <m/>
    <m/>
    <m/>
    <m/>
    <m/>
    <m/>
    <m/>
    <m/>
    <m/>
    <m/>
    <m/>
    <m/>
    <m/>
    <m/>
    <m/>
    <m/>
    <m/>
    <m/>
    <m/>
    <m/>
    <m/>
    <m/>
    <m/>
    <m/>
    <m/>
  </r>
  <r>
    <x v="2"/>
    <s v="Strategy for sustainable and smart mobility"/>
    <x v="47"/>
    <x v="4"/>
    <x v="1"/>
    <n v="0"/>
    <x v="4"/>
    <m/>
    <n v="1"/>
    <x v="0"/>
    <s v="Reduce the average door-to-door cost of combined transport operations by at least 10% within 7 years"/>
    <m/>
    <x v="0"/>
    <x v="0"/>
    <s v="Status: Awaiting committee decision_x000a__x000a_https://oeil.secure.europarl.europa.eu/oeil/popups/ficheprocedure.do?lang=en&amp;reference=2023/0396(COD)   "/>
    <m/>
    <x v="23"/>
    <m/>
    <m/>
    <s v="No data available"/>
    <m/>
    <x v="3"/>
    <m/>
    <m/>
    <m/>
    <m/>
    <x v="3"/>
    <n v="9"/>
    <m/>
    <m/>
    <m/>
    <m/>
    <m/>
    <m/>
    <m/>
    <m/>
    <m/>
    <m/>
    <m/>
    <m/>
    <m/>
    <m/>
    <m/>
    <m/>
    <m/>
    <m/>
    <m/>
    <m/>
    <m/>
    <m/>
    <m/>
    <m/>
    <m/>
    <m/>
    <m/>
    <m/>
    <m/>
    <m/>
    <m/>
    <m/>
    <m/>
    <m/>
    <m/>
    <m/>
    <m/>
  </r>
  <r>
    <x v="2"/>
    <s v="Strategy for sustainable and smart mobility"/>
    <x v="44"/>
    <x v="0"/>
    <x v="1"/>
    <n v="0"/>
    <x v="1"/>
    <m/>
    <m/>
    <x v="1"/>
    <s v="GHG intensity reduction target in the maritme sector (link Agreement Council - Parliament on 23.03.2023): -2% from 1 January 2025; -6% from 1 January 2030; -14.5% from 1 January 2035; -31% from 1 January 2040; -62% from 1 January 2045; -80% from 1 January 2050)"/>
    <n v="2050"/>
    <x v="1"/>
    <x v="0"/>
    <s v="REMOVED, because it was already there. _x000a_moved from area 1 to 4"/>
    <m/>
    <x v="24"/>
    <m/>
    <s v="2% by 2025, 6% by 2030, 14.5% by 2035, 31% by 2040, 62% by 2045, 80% by 2050. _x000a_"/>
    <s v="The EEA projections suggest that, even with measures currently planned in the Member States, emissions from domestic navigation are projected to remain relatively stable in the coming years. International maritime transport emissions are projected to continue increasing. _x000a__x000a_More information on EU Agreement reached on cutting maritime transport emissions  _x000a_"/>
    <m/>
    <x v="4"/>
    <s v="partially covered by &quot;Use of collective transport modes for passenger transport and non-road transport modes for freight transport in Europe&quot;"/>
    <s v="Gap analysis not present. We also don't specify a trend to compare to. Data: Statistical pocketbook 2022, SDG_9_60, SDG_9_50"/>
    <s v="TRANSPORT"/>
    <s v="RENEWABLES"/>
    <x v="0"/>
    <s v="13"/>
    <m/>
    <m/>
    <m/>
    <m/>
    <m/>
    <m/>
    <m/>
    <m/>
    <m/>
    <m/>
    <m/>
    <m/>
    <m/>
    <m/>
    <m/>
    <m/>
    <m/>
    <m/>
    <m/>
    <m/>
    <m/>
    <m/>
    <m/>
    <m/>
    <m/>
    <m/>
    <m/>
    <m/>
    <m/>
    <m/>
    <m/>
    <m/>
    <m/>
    <m/>
    <m/>
    <m/>
    <m/>
  </r>
  <r>
    <x v="2"/>
    <s v="Strategy for sustainable and smart mobility"/>
    <x v="48"/>
    <x v="0"/>
    <x v="1"/>
    <n v="0"/>
    <x v="0"/>
    <n v="1"/>
    <n v="0"/>
    <x v="0"/>
    <s v="For [...] “urban buses” manufacturers shall comply with the 90 % (in the reporting period 2030-2034) and 100% (as from 2035) minimum shares in their fleet of new heavy-duty vehicles _x000a_"/>
    <n v="2030"/>
    <x v="0"/>
    <x v="0"/>
    <s v="OK, text updated and changed into regulation _x000a_moved from area 1 to 4"/>
    <m/>
    <x v="25"/>
    <m/>
    <m/>
    <s v="12.7% of all new busses registered in the EU27 in 2022 were BEV. "/>
    <m/>
    <x v="2"/>
    <s v="&quot;Use of collective transport modes for passenger transport and non-road transport modes for freight transport in Europe &quot;"/>
    <s v="No gap analysis. Data: Statistical pocketbook 2022, SDG_09_60, SDG_09_50"/>
    <s v="TRANSPORT"/>
    <s v="EMISSIONS"/>
    <x v="0"/>
    <n v="13"/>
    <m/>
    <m/>
    <m/>
    <m/>
    <m/>
    <m/>
    <m/>
    <m/>
    <s v="x"/>
    <m/>
    <s v="(x)"/>
    <m/>
    <m/>
    <m/>
    <m/>
    <m/>
    <m/>
    <m/>
    <m/>
    <m/>
    <m/>
    <m/>
    <m/>
    <m/>
    <m/>
    <m/>
    <m/>
    <m/>
    <m/>
    <m/>
    <m/>
    <m/>
    <m/>
    <m/>
    <m/>
    <m/>
    <m/>
  </r>
  <r>
    <x v="2"/>
    <s v="Strategy for sustainable and smart mobility"/>
    <x v="44"/>
    <x v="0"/>
    <x v="1"/>
    <m/>
    <x v="1"/>
    <m/>
    <m/>
    <x v="1"/>
    <s v="Renewable and low-carbon fuels should represent between 6% and 9% of the international maritime transport fuel mix by 2030 and between 86% and 88% by 2050"/>
    <n v="2030"/>
    <x v="1"/>
    <x v="0"/>
    <s v="This is not anymore in the final text of the adopted Regulation"/>
    <m/>
    <x v="21"/>
    <s v="Share of renewable and low-carbon fuels in international maritime transport fuel mix"/>
    <s v="6%-9% by 2030"/>
    <s v="The contribution of renewable and low-carbon fuels in maritime is practically negligible currently.  No sustainable biofuel use was reported in Eurostat in maritime in 2021"/>
    <s v="Currently at 0%"/>
    <x v="4"/>
    <s v="no corresponding indicator"/>
    <m/>
    <s v="TRANSPORT"/>
    <s v="RENEWABLES"/>
    <x v="4"/>
    <s v="7"/>
    <m/>
    <m/>
    <m/>
    <m/>
    <m/>
    <m/>
    <m/>
    <m/>
    <s v="x"/>
    <m/>
    <s v="(x)"/>
    <m/>
    <m/>
    <m/>
    <m/>
    <m/>
    <m/>
    <m/>
    <m/>
    <m/>
    <m/>
    <m/>
    <m/>
    <m/>
    <m/>
    <m/>
    <m/>
    <m/>
    <m/>
    <m/>
    <m/>
    <m/>
    <m/>
    <m/>
    <m/>
    <m/>
    <m/>
  </r>
  <r>
    <x v="2"/>
    <s v="Strategy for sustainable and smart mobility"/>
    <x v="49"/>
    <x v="0"/>
    <x v="1"/>
    <m/>
    <x v="1"/>
    <m/>
    <m/>
    <x v="1"/>
    <s v="From 1 January 2025, a zero- and low-emission vehicles' benchmark equal to a 25 % share of the respective fleets of new passenger cars and 17% of the respective fleets of new light commercial vehicles shall apply in accordance with points 6.3 of Parts A and B of Annex I, respectively."/>
    <n v="2025"/>
    <x v="1"/>
    <x v="0"/>
    <s v="DELETED AFTER SEC-GEN COMMENTS &quot;Not suitable for a gap analysis&quot;"/>
    <m/>
    <x v="25"/>
    <m/>
    <m/>
    <s v="12% share of BEV in first half 2023. NIR data set for EVs indicates around 2.5 million lower than the plan set out for 2025 (to have 13 million zero- and low-emission vehicles on EU roads). Even with contribution of fuel cell electric vehicles (FCEV) (another 88,000 vehicles according to the NIRs), the complete NIR estimates are around 20% lower than the GD goal for 2025."/>
    <m/>
    <x v="1"/>
    <m/>
    <m/>
    <m/>
    <m/>
    <x v="1"/>
    <m/>
    <m/>
    <m/>
    <m/>
    <m/>
    <m/>
    <m/>
    <m/>
    <m/>
    <m/>
    <m/>
    <m/>
    <m/>
    <m/>
    <m/>
    <m/>
    <m/>
    <m/>
    <m/>
    <m/>
    <m/>
    <m/>
    <m/>
    <m/>
    <m/>
    <m/>
    <m/>
    <m/>
    <m/>
    <m/>
    <m/>
    <m/>
    <m/>
    <m/>
    <m/>
    <m/>
    <m/>
    <m/>
  </r>
  <r>
    <x v="2"/>
    <s v="Strategy for sustainable and smart mobility"/>
    <x v="49"/>
    <x v="0"/>
    <x v="1"/>
    <m/>
    <x v="1"/>
    <m/>
    <m/>
    <x v="1"/>
    <s v="From 1 January 2025, a zero- and low-emission vehicles' benchmark equal to a 25 % share of the respective fleets of new passenger cars and 17% of the respective fleets of new light commercial vehicles shall apply in accordance with points 6.3 of Parts A and B of Annex I, respectively."/>
    <n v="2025"/>
    <x v="1"/>
    <x v="0"/>
    <s v="DELETED AFTER SEC-GEN COMMENTS &quot;Not suitable for a gap analysis&quot;"/>
    <m/>
    <x v="25"/>
    <s v="share of zero- and low-emission vehicles' benchmark for new light commercial vehicles (Vans)"/>
    <s v="17% by 2025"/>
    <s v="For vans, the new registration share of BEV and PHEV together was 5% in 2022."/>
    <m/>
    <x v="1"/>
    <m/>
    <m/>
    <m/>
    <m/>
    <x v="1"/>
    <m/>
    <m/>
    <m/>
    <m/>
    <m/>
    <m/>
    <m/>
    <m/>
    <m/>
    <s v="x"/>
    <m/>
    <m/>
    <m/>
    <m/>
    <m/>
    <m/>
    <m/>
    <m/>
    <m/>
    <m/>
    <m/>
    <m/>
    <m/>
    <m/>
    <m/>
    <m/>
    <m/>
    <m/>
    <m/>
    <m/>
    <m/>
    <m/>
    <m/>
    <m/>
    <m/>
    <m/>
    <m/>
    <m/>
  </r>
  <r>
    <x v="2"/>
    <s v="Strategy for sustainable and smart mobility"/>
    <x v="49"/>
    <x v="0"/>
    <x v="1"/>
    <m/>
    <x v="1"/>
    <m/>
    <m/>
    <x v="1"/>
    <s v="From 1 January 2025, the following EU fleet-wide targets shall apply: (a) for the average emissions of the new passenger car fleet, an EU fleet-wide target equal to a 15 % reduction of the target in 2021 _x000a_From 1 January 2030, the following EU fleet-wide targets shall apply: (a) for the average emissions of the new passenger car fleet, an EU fleet-wide target equal to a 55 % reduction of the target in 2021_x000a_From 1 January 2035, the following EU fleet-wide targets shall apply: (a) for the average emissions of the new passenger car fleet, an EU fleet-wide target equal to a 100 % reduction of the target in 2021 "/>
    <n v="2025"/>
    <x v="1"/>
    <x v="0"/>
    <s v="DELETED AFTER SEC-GEN COMMENTS &quot;Not suitable for a gap analysis&quot;"/>
    <m/>
    <x v="25"/>
    <s v="Reductions of CO2 emissions in the annual new passenger car fleet, compared to the target of 2021"/>
    <s v="15% CO2 reduction (corresponding to 93.6 g/km) by 2025, 55% (49.5 g/km) by 2030, 100 % (0 g/km) by 2035"/>
    <s v="Emissions decreasing, today at 110 g/km (reaching 2021 WLTP ref.), but still above 2025 target. On-road real world emissions (JRC certified) still about 140 g/km_x000a_"/>
    <m/>
    <x v="1"/>
    <m/>
    <m/>
    <m/>
    <m/>
    <x v="1"/>
    <m/>
    <m/>
    <m/>
    <m/>
    <m/>
    <m/>
    <m/>
    <m/>
    <m/>
    <m/>
    <m/>
    <m/>
    <m/>
    <m/>
    <m/>
    <m/>
    <m/>
    <m/>
    <m/>
    <m/>
    <m/>
    <m/>
    <m/>
    <m/>
    <m/>
    <m/>
    <m/>
    <m/>
    <m/>
    <m/>
    <m/>
    <m/>
    <m/>
    <m/>
    <m/>
    <m/>
    <m/>
    <m/>
  </r>
  <r>
    <x v="2"/>
    <s v="Strategy for sustainable and smart mobility"/>
    <x v="49"/>
    <x v="0"/>
    <x v="1"/>
    <m/>
    <x v="1"/>
    <m/>
    <m/>
    <x v="1"/>
    <s v="From 1 January 2025, the following EU fleet-wide targets shall apply: (a) for the average emissions of the new light commercial vehicles fleet, an EU fleet-wide target equal to a 15 % reduction of the target in 2021 _x000a_From 1 January 2030, the following EU fleet-wide targets shall apply: (a) for the average emissions of the new light commercial vehicles fleet, an EU fleet-wide target equal to a 55 % reduction of the target in 2021_x000a_From 1 January 2035, the following EU fleet-wide targets shall apply: (a) for the average emissions of the new light commercial vehicles fleet, an EU fleet-wide target equal to a 100 % reduction of the target in 2021 "/>
    <n v="2025"/>
    <x v="1"/>
    <x v="0"/>
    <s v="DELETED AFTER SEC-GEN COMMENTS &quot;Not suitable for a gap analysis&quot;"/>
    <m/>
    <x v="25"/>
    <s v="Reductions of CO2 emissions in the annual new light commercial vehicles (Vans) fleet, compared to the target of 2021"/>
    <s v="15% CO2 reduction (corresponding to 153.9  g/km) by 2025, 55% (90.6  g/km) by 2030, 100 % (0 g/km) by 2035"/>
    <s v="Emissions decreasing, today at 181 g/km (reaching 2021 WLTP ref.). On-road real world emissions above 200 g/km "/>
    <m/>
    <x v="1"/>
    <m/>
    <m/>
    <m/>
    <m/>
    <x v="1"/>
    <m/>
    <m/>
    <m/>
    <m/>
    <m/>
    <m/>
    <m/>
    <m/>
    <m/>
    <m/>
    <m/>
    <m/>
    <m/>
    <m/>
    <m/>
    <m/>
    <m/>
    <m/>
    <m/>
    <m/>
    <m/>
    <m/>
    <m/>
    <m/>
    <m/>
    <m/>
    <m/>
    <m/>
    <m/>
    <m/>
    <m/>
    <m/>
    <m/>
    <m/>
    <m/>
    <m/>
    <m/>
    <m/>
  </r>
  <r>
    <x v="2"/>
    <s v="Strategy for sustainable and smart mobility"/>
    <x v="48"/>
    <x v="0"/>
    <x v="1"/>
    <n v="0"/>
    <x v="0"/>
    <n v="1"/>
    <n v="0"/>
    <x v="0"/>
    <s v="The average CO2 emissions of the Union fleet of new heavy-duty motor vehicles [...], off-road vehicles and off-road special purpose vehicles shall be reduced by the following percentages compared to the average CO2 emissions of the reporting period of the year 2019: _x000a_(a) 15% for vehicle sub-groups 4-UD, 4-RD, 4-LH, 5-RD, 5-LH, 9-RD, 9-LH, 10-RD and 10-LH for the reporting periods of the years 2025 to 2029; _x000a_(b) 45% for all vehicle sub-groups other than vocational vehicles for the reporting periods of the years 2030 to 2034; _x000a_(c) 65% for all vehicle sub-groups for the reporting periods of the years 2035 to 2039; _x000a_(d) 90% for all vehicle sub-groups for the reporting periods of the year 2040 onwards."/>
    <n v="2040"/>
    <x v="0"/>
    <x v="0"/>
    <s v="OK, changed into regulation but publication is still missing _x000a_moved from area 1 to 4"/>
    <m/>
    <x v="25"/>
    <s v="CO2 emissions reduction from HDV (heavy duty vehicles) "/>
    <s v="15% CO2 reduction by 2025, 45% by 2030, 65% by 2035, 90% by 2040"/>
    <s v="The average specific CO2 emissions of new heavy-duty vehicles in groups 4, 5, 9 and 10 has decreased by 0.55%, from 52.75g/t.km in 2019 to 52.45g/t.km in 2020. If the same yearly reduction rate persists, the reduction target will not be achieved in time. "/>
    <m/>
    <x v="0"/>
    <s v="no corresponding indicator"/>
    <m/>
    <s v="TRANSPORT"/>
    <s v="EMISSIONS"/>
    <x v="0"/>
    <n v="13"/>
    <m/>
    <m/>
    <m/>
    <m/>
    <m/>
    <m/>
    <m/>
    <m/>
    <s v="x"/>
    <m/>
    <s v="(x)"/>
    <m/>
    <m/>
    <m/>
    <m/>
    <m/>
    <m/>
    <m/>
    <m/>
    <m/>
    <m/>
    <m/>
    <m/>
    <m/>
    <m/>
    <m/>
    <m/>
    <m/>
    <m/>
    <m/>
    <m/>
    <m/>
    <m/>
    <m/>
    <m/>
    <m/>
    <m/>
  </r>
  <r>
    <x v="2"/>
    <s v="Strategy for sustainable and smart mobility"/>
    <x v="50"/>
    <x v="0"/>
    <x v="6"/>
    <n v="1"/>
    <x v="1"/>
    <m/>
    <m/>
    <x v="1"/>
    <s v="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
    <m/>
    <x v="1"/>
    <x v="0"/>
    <s v="DELETED_x000a_Not strictly EGD (this comes before), just useful given the following amendments and Euro 7 Fiche"/>
    <m/>
    <x v="25"/>
    <m/>
    <m/>
    <m/>
    <m/>
    <x v="1"/>
    <m/>
    <m/>
    <m/>
    <m/>
    <x v="0"/>
    <s v="13"/>
    <m/>
    <m/>
    <m/>
    <m/>
    <m/>
    <m/>
    <m/>
    <m/>
    <m/>
    <m/>
    <m/>
    <m/>
    <m/>
    <m/>
    <m/>
    <m/>
    <m/>
    <m/>
    <m/>
    <m/>
    <m/>
    <m/>
    <m/>
    <m/>
    <m/>
    <m/>
    <m/>
    <m/>
    <m/>
    <m/>
    <m/>
    <m/>
    <m/>
    <m/>
    <m/>
    <m/>
    <m/>
  </r>
  <r>
    <x v="2"/>
    <s v="Strategy for sustainable and smart mobility"/>
    <x v="50"/>
    <x v="0"/>
    <x v="6"/>
    <n v="1"/>
    <x v="1"/>
    <m/>
    <m/>
    <x v="1"/>
    <s v="This Regulation will, until 31 December 2024, be complemented by additional measures corresponding to a reduction of 10 g CO2/km as part of the Union's integrated approach referred to in the Commission's communication of 7 February 2007 entitled ‘Results of the review of the Community Strategy to reduce CO2 emissions from passenger cars and light-commercial vehicles"/>
    <m/>
    <x v="1"/>
    <x v="0"/>
    <s v="DELETED_x000a_Not strictly EGD (this comes before), just useful given the following amendments and Euro 7 Fiche"/>
    <m/>
    <x v="25"/>
    <m/>
    <m/>
    <m/>
    <m/>
    <x v="1"/>
    <m/>
    <m/>
    <m/>
    <m/>
    <x v="0"/>
    <s v="13"/>
    <m/>
    <m/>
    <m/>
    <m/>
    <m/>
    <m/>
    <m/>
    <m/>
    <m/>
    <m/>
    <m/>
    <m/>
    <m/>
    <m/>
    <m/>
    <m/>
    <m/>
    <m/>
    <m/>
    <m/>
    <m/>
    <m/>
    <m/>
    <m/>
    <m/>
    <m/>
    <m/>
    <m/>
    <m/>
    <m/>
    <m/>
    <m/>
    <m/>
    <m/>
    <m/>
    <m/>
    <m/>
  </r>
  <r>
    <x v="2"/>
    <s v="Strategy for sustainable and smart mobility"/>
    <x v="50"/>
    <x v="0"/>
    <x v="6"/>
    <n v="1"/>
    <x v="1"/>
    <m/>
    <m/>
    <x v="1"/>
    <s v="From 1 January 2025, the following EU fleet-wide targets shall apply: (a) for the average emissions of the new passenger car fleet, an EU fleet-wide target equal to a 15 % reduction of the target in 2021determined in accordance with point 6.1.1 of Part A of Annex I; (b) for the average emissions of the new light commercial vehicles fleet, an EU fleet-wide target equal to a 15 % reduction of the target in 2021 determined in accordance with point 6.1.1 of Part B of Annex I."/>
    <m/>
    <x v="1"/>
    <x v="0"/>
    <s v="DELETED_x000a_Not strictly EGD (this comes before), just useful given the following amendments and Euro 7 Fiche"/>
    <m/>
    <x v="25"/>
    <m/>
    <m/>
    <m/>
    <m/>
    <x v="1"/>
    <m/>
    <m/>
    <m/>
    <m/>
    <x v="0"/>
    <s v="13"/>
    <m/>
    <m/>
    <m/>
    <m/>
    <m/>
    <m/>
    <m/>
    <m/>
    <m/>
    <m/>
    <m/>
    <m/>
    <m/>
    <m/>
    <m/>
    <m/>
    <m/>
    <m/>
    <m/>
    <m/>
    <m/>
    <m/>
    <m/>
    <m/>
    <m/>
    <m/>
    <m/>
    <m/>
    <m/>
    <m/>
    <m/>
    <m/>
    <m/>
    <m/>
    <m/>
    <m/>
    <m/>
  </r>
  <r>
    <x v="2"/>
    <s v="Assessment of legislative options to boost the production and supply of sustainable alternative fuels for the different transport modes"/>
    <x v="12"/>
    <x v="1"/>
    <x v="3"/>
    <m/>
    <x v="1"/>
    <m/>
    <m/>
    <x v="1"/>
    <m/>
    <m/>
    <x v="3"/>
    <x v="0"/>
    <m/>
    <m/>
    <x v="2"/>
    <m/>
    <m/>
    <m/>
    <m/>
    <x v="1"/>
    <m/>
    <m/>
    <m/>
    <m/>
    <x v="1"/>
    <m/>
    <m/>
    <m/>
    <m/>
    <m/>
    <m/>
    <m/>
    <m/>
    <m/>
    <m/>
    <m/>
    <m/>
    <m/>
    <m/>
    <m/>
    <m/>
    <m/>
    <m/>
    <m/>
    <m/>
    <m/>
    <m/>
    <m/>
    <m/>
    <m/>
    <m/>
    <m/>
    <m/>
    <m/>
    <m/>
    <m/>
    <m/>
    <m/>
    <m/>
    <m/>
    <m/>
    <m/>
    <m/>
  </r>
  <r>
    <x v="1"/>
    <s v="Assessment of legislative options to boost the production and supply of sustainable alternative fuels for the different transport modes"/>
    <x v="51"/>
    <x v="1"/>
    <x v="2"/>
    <n v="0"/>
    <x v="3"/>
    <n v="0"/>
    <n v="0"/>
    <x v="0"/>
    <s v="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
    <n v="2024"/>
    <x v="0"/>
    <x v="0"/>
    <s v="OK, moved from TA4 to TA2"/>
    <m/>
    <x v="6"/>
    <m/>
    <m/>
    <s v="Initiative are ongoing and deployment of electrolysers is increasing, but it is unlikely that the target of deploying 6 GW of hydrogen generation capacity will be reached by the end of 2024."/>
    <m/>
    <x v="0"/>
    <m/>
    <m/>
    <s v="HYDROGEN"/>
    <m/>
    <x v="3"/>
    <n v="9"/>
    <s v="Hydrogen Europe"/>
    <s v="https://hydrogeneurope.eu/wp-content/uploads/2022/10/Clean_Hydrogen_Monitor_10-2022_DIGITAL.pdf"/>
    <m/>
    <m/>
    <s v="x"/>
    <m/>
    <m/>
    <m/>
    <m/>
    <m/>
    <m/>
    <m/>
    <m/>
    <m/>
    <m/>
    <m/>
    <m/>
    <m/>
    <m/>
    <m/>
    <m/>
    <m/>
    <m/>
    <m/>
    <m/>
    <m/>
    <m/>
    <m/>
    <m/>
    <m/>
    <m/>
    <m/>
    <m/>
    <m/>
    <m/>
    <m/>
    <m/>
  </r>
  <r>
    <x v="2"/>
    <s v="Assessment of legislative options to boost the production and supply of sustainable alternative fuels for the different transport modes"/>
    <x v="51"/>
    <x v="1"/>
    <x v="2"/>
    <n v="0"/>
    <x v="2"/>
    <n v="0"/>
    <n v="0"/>
    <x v="0"/>
    <s v="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
    <n v="2050"/>
    <x v="2"/>
    <x v="0"/>
    <m/>
    <m/>
    <x v="6"/>
    <m/>
    <m/>
    <m/>
    <m/>
    <x v="1"/>
    <m/>
    <m/>
    <s v="HYDROGEN"/>
    <m/>
    <x v="4"/>
    <s v="7"/>
    <s v="Hydrogen Europe"/>
    <s v="https://hydrogeneurope.eu/wp-content/uploads/2022/10/Clean_Hydrogen_Monitor_10-2022_DIGITAL.pdf"/>
    <m/>
    <m/>
    <s v="x"/>
    <m/>
    <m/>
    <m/>
    <m/>
    <m/>
    <m/>
    <m/>
    <m/>
    <m/>
    <m/>
    <m/>
    <m/>
    <m/>
    <m/>
    <m/>
    <m/>
    <m/>
    <m/>
    <m/>
    <m/>
    <m/>
    <m/>
    <m/>
    <m/>
    <m/>
    <m/>
    <m/>
    <m/>
    <m/>
    <m/>
    <m/>
    <m/>
  </r>
  <r>
    <x v="2"/>
    <s v="Funding call to support the deployment of public recharging and refuelling points as part of alternative fuel infrastructure"/>
    <x v="52"/>
    <x v="7"/>
    <x v="0"/>
    <n v="0"/>
    <x v="1"/>
    <m/>
    <m/>
    <x v="1"/>
    <s v="Build three million public electric charging points by 2030. Build one million public electric charging points by 2025. "/>
    <n v="2030"/>
    <x v="1"/>
    <x v="0"/>
    <s v="REMOVED, This is no longer relevant and was overtaken by AFIR."/>
    <m/>
    <x v="25"/>
    <m/>
    <s v="One million by 2025, 3 millions by 2030"/>
    <s v="NIR data set for RPs indicates around 374,600 lower than the goal set out for 2025 (-37.5%). Even considering also hydrogen public refuelling points (i.e. at least 850 points in 2025), NIR figures remain considerably lower (- 37.4%). The gap with the EU goals decreases in relative terms when considering the 2030 target for RPs. In this case, the NIR estimates are around 654,300 lower (-21.8%). NIR hydrogen points for 2030 have not been counted, as the EU goal apparently refers only to BEVs and public recharging points."/>
    <m/>
    <x v="0"/>
    <m/>
    <m/>
    <s v="ENERGY INFRASTRUCTURE"/>
    <s v="RENEWABLES"/>
    <x v="3"/>
    <s v="9"/>
    <m/>
    <s v="https://www.mckinsey.com/industries/automotive-and-assembly/our-insights/europes-ev-opportunity-and-the-charging-infrastructure-needed-to-meet-it"/>
    <m/>
    <m/>
    <s v="x"/>
    <m/>
    <m/>
    <m/>
    <m/>
    <m/>
    <m/>
    <m/>
    <m/>
    <m/>
    <m/>
    <m/>
    <m/>
    <m/>
    <m/>
    <m/>
    <m/>
    <m/>
    <m/>
    <m/>
    <m/>
    <m/>
    <m/>
    <m/>
    <m/>
    <m/>
    <m/>
    <m/>
    <m/>
    <m/>
    <m/>
    <m/>
    <m/>
  </r>
  <r>
    <x v="2"/>
    <s v="Funding call to support the deployment of public recharging and refuelling points as part of alternative fuel infrastructure"/>
    <x v="52"/>
    <x v="7"/>
    <x v="0"/>
    <n v="0"/>
    <x v="1"/>
    <m/>
    <m/>
    <x v="1"/>
    <s v="Build 1.000 hydrogen refuelling stations by 2030. By 2025, build half of the 1.000 hydrogen stations needed for 2030"/>
    <n v="2030"/>
    <x v="1"/>
    <x v="0"/>
    <s v="REMOVED, because already included in AFIR requirements"/>
    <m/>
    <x v="6"/>
    <m/>
    <m/>
    <s v="Progress is slow and might be even reversing in some cases. Currently it does not seem a viable economic option to maintain a large network of HRS"/>
    <m/>
    <x v="4"/>
    <m/>
    <m/>
    <s v="ENERGY INFRASTRUCTURE"/>
    <s v="HYDROGEN"/>
    <x v="3"/>
    <s v="9"/>
    <m/>
    <s v="https://www.statista.com/statistics/859095/eu-hydrogen-number-of-fueling-stations/"/>
    <m/>
    <m/>
    <s v="x"/>
    <s v="(x)"/>
    <m/>
    <m/>
    <m/>
    <m/>
    <m/>
    <m/>
    <m/>
    <m/>
    <m/>
    <m/>
    <m/>
    <m/>
    <m/>
    <m/>
    <m/>
    <m/>
    <m/>
    <m/>
    <m/>
    <m/>
    <m/>
    <m/>
    <m/>
    <m/>
    <m/>
    <m/>
    <m/>
    <m/>
    <m/>
    <m/>
    <m/>
  </r>
  <r>
    <x v="2"/>
    <s v="Funding call to support the deployment of public recharging and refuelling points as part of alternative fuel infrastructure"/>
    <x v="53"/>
    <x v="7"/>
    <x v="0"/>
    <m/>
    <x v="1"/>
    <m/>
    <m/>
    <x v="1"/>
    <m/>
    <m/>
    <x v="1"/>
    <x v="0"/>
    <m/>
    <m/>
    <x v="2"/>
    <m/>
    <m/>
    <m/>
    <m/>
    <x v="1"/>
    <m/>
    <m/>
    <m/>
    <m/>
    <x v="1"/>
    <m/>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
    <m/>
    <x v="0"/>
    <x v="0"/>
    <s v="OK"/>
    <m/>
    <x v="26"/>
    <m/>
    <m/>
    <m/>
    <m/>
    <x v="2"/>
    <m/>
    <m/>
    <s v="ENERGY INFRASTRUCTURE"/>
    <s v="BATTERIES"/>
    <x v="8"/>
    <n v="9"/>
    <m/>
    <m/>
    <m/>
    <m/>
    <s v="x"/>
    <m/>
    <m/>
    <m/>
    <m/>
    <m/>
    <m/>
    <m/>
    <m/>
    <m/>
    <m/>
    <m/>
    <m/>
    <m/>
    <m/>
    <m/>
    <m/>
    <m/>
    <m/>
    <m/>
    <m/>
    <m/>
    <m/>
    <m/>
    <m/>
    <m/>
    <m/>
    <m/>
    <m/>
    <m/>
    <m/>
    <m/>
    <m/>
  </r>
  <r>
    <x v="2"/>
    <s v="Funding call to support the deployment of public recharging and refuelling points as part of alternative fuel infrastructure"/>
    <x v="54"/>
    <x v="0"/>
    <x v="1"/>
    <n v="1"/>
    <x v="0"/>
    <n v="1"/>
    <m/>
    <x v="0"/>
    <s v="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
    <n v="2027"/>
    <x v="0"/>
    <x v="0"/>
    <s v="OK"/>
    <m/>
    <x v="26"/>
    <m/>
    <m/>
    <m/>
    <m/>
    <x v="0"/>
    <m/>
    <m/>
    <s v="ENERGY INFRASTRUCTURE"/>
    <s v="BATTERIES"/>
    <x v="3"/>
    <n v="9"/>
    <m/>
    <m/>
    <m/>
    <m/>
    <s v="x"/>
    <m/>
    <m/>
    <m/>
    <m/>
    <m/>
    <m/>
    <m/>
    <m/>
    <m/>
    <m/>
    <m/>
    <m/>
    <m/>
    <m/>
    <m/>
    <m/>
    <m/>
    <m/>
    <m/>
    <m/>
    <m/>
    <m/>
    <m/>
    <m/>
    <m/>
    <m/>
    <m/>
    <m/>
    <m/>
    <m/>
    <m/>
    <m/>
  </r>
  <r>
    <x v="2"/>
    <s v="Funding call to support the deployment of public recharging and refuelling points as part of alternative fuel infrastructure"/>
    <x v="54"/>
    <x v="0"/>
    <x v="1"/>
    <m/>
    <x v="1"/>
    <m/>
    <m/>
    <x v="1"/>
    <s v="Member States shall ensure that along the TEN-T comprehensive network,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
    <n v="2035"/>
    <x v="1"/>
    <x v="0"/>
    <s v="merged with above"/>
    <m/>
    <x v="2"/>
    <m/>
    <m/>
    <m/>
    <m/>
    <x v="1"/>
    <m/>
    <m/>
    <m/>
    <m/>
    <x v="1"/>
    <m/>
    <m/>
    <m/>
    <m/>
    <m/>
    <s v="x"/>
    <s v="(x)"/>
    <m/>
    <m/>
    <m/>
    <m/>
    <m/>
    <m/>
    <m/>
    <m/>
    <m/>
    <m/>
    <m/>
    <m/>
    <m/>
    <m/>
    <m/>
    <m/>
    <m/>
    <m/>
    <m/>
    <m/>
    <m/>
    <m/>
    <m/>
    <m/>
    <m/>
    <m/>
    <m/>
    <m/>
    <m/>
    <m/>
    <m/>
  </r>
  <r>
    <x v="2"/>
    <s v="Funding call to support the deployment of public recharging and refuelling points as part of alternative fuel infrastructure"/>
    <x v="54"/>
    <x v="0"/>
    <x v="1"/>
    <m/>
    <x v="1"/>
    <m/>
    <m/>
    <x v="1"/>
    <s v="Member States shall ensure a minimum coverage of publicly accessible recharging points dedicated to heavy-duty electric vehicles in their territory. To that end, by 31 December 2025, along at least 15 % of the length of the TEN-T road network, publicly accessible recharging pools dedicated to heavy-duty electric vehicles are deployed in each direction of travel and that each recharging pool offers a power output of at least 1 400 kW and includes at least one recharging point with an individual power output of at least 350 kW"/>
    <m/>
    <x v="1"/>
    <x v="0"/>
    <s v="merged below"/>
    <m/>
    <x v="21"/>
    <m/>
    <m/>
    <m/>
    <m/>
    <x v="1"/>
    <m/>
    <m/>
    <m/>
    <m/>
    <x v="3"/>
    <s v="9"/>
    <m/>
    <m/>
    <m/>
    <m/>
    <m/>
    <m/>
    <m/>
    <m/>
    <m/>
    <m/>
    <m/>
    <m/>
    <m/>
    <m/>
    <m/>
    <m/>
    <m/>
    <m/>
    <m/>
    <m/>
    <m/>
    <m/>
    <m/>
    <m/>
    <m/>
    <m/>
    <m/>
    <m/>
    <m/>
    <m/>
    <m/>
    <m/>
    <m/>
    <m/>
    <m/>
    <m/>
    <m/>
  </r>
  <r>
    <x v="2"/>
    <s v="Funding call to support the deployment of public recharging and refuelling points as part of alternative fuel infrastructure"/>
    <x v="54"/>
    <x v="0"/>
    <x v="1"/>
    <m/>
    <x v="1"/>
    <m/>
    <m/>
    <x v="1"/>
    <s v="By 31 December 2027, along at least 50 % of the length of the TEN-T road network, publicly accessible recharging pools dedicated to heavy-duty electric vehicles are deployed in each direction of travel and that each recharging pool: (i) along the TEN-T core road network, offers a power output of at least 2 800 kW and includes at least two recharging points with an individual power output of at least 350 kW; (ii) along the TEN-T comprehensive road network, offers a power output of at least 1 400 kW and includes at least one recharging point with an individual power output of at least 350 kW"/>
    <m/>
    <x v="1"/>
    <x v="0"/>
    <s v="merged below"/>
    <m/>
    <x v="21"/>
    <m/>
    <m/>
    <m/>
    <m/>
    <x v="1"/>
    <m/>
    <m/>
    <m/>
    <m/>
    <x v="3"/>
    <s v="9"/>
    <m/>
    <m/>
    <m/>
    <m/>
    <m/>
    <m/>
    <m/>
    <m/>
    <m/>
    <m/>
    <m/>
    <m/>
    <m/>
    <m/>
    <m/>
    <m/>
    <m/>
    <m/>
    <m/>
    <m/>
    <m/>
    <m/>
    <m/>
    <m/>
    <m/>
    <m/>
    <m/>
    <m/>
    <m/>
    <m/>
    <m/>
    <m/>
    <m/>
    <m/>
    <m/>
    <m/>
    <m/>
  </r>
  <r>
    <x v="2"/>
    <s v="Funding call to support the deployment of public recharging and refuelling points as part of alternative fuel infrastructure"/>
    <x v="54"/>
    <x v="0"/>
    <x v="1"/>
    <n v="1"/>
    <x v="0"/>
    <n v="1"/>
    <m/>
    <x v="0"/>
    <s v="By 31 December 2030 (with intermediate 2025 and 2027 targets), along the TEN-T core road network, publicly accessible recharging pools dedicated to heavy-duty electric vehicles are deployed in each direction of travel with a maximum distance of 60 km between them [...]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
    <n v="2030"/>
    <x v="0"/>
    <x v="0"/>
    <s v="OK"/>
    <m/>
    <x v="21"/>
    <m/>
    <m/>
    <m/>
    <m/>
    <x v="0"/>
    <m/>
    <m/>
    <m/>
    <m/>
    <x v="3"/>
    <n v="9"/>
    <m/>
    <m/>
    <m/>
    <m/>
    <m/>
    <m/>
    <m/>
    <m/>
    <m/>
    <m/>
    <m/>
    <m/>
    <m/>
    <m/>
    <m/>
    <m/>
    <m/>
    <m/>
    <m/>
    <m/>
    <m/>
    <m/>
    <m/>
    <m/>
    <m/>
    <m/>
    <m/>
    <m/>
    <m/>
    <m/>
    <m/>
    <m/>
    <m/>
    <m/>
    <m/>
    <m/>
    <m/>
  </r>
  <r>
    <x v="2"/>
    <s v="Funding call to support the deployment of public recharging and refuelling points as part of alternative fuel infrastructure"/>
    <x v="54"/>
    <x v="0"/>
    <x v="1"/>
    <n v="1"/>
    <x v="1"/>
    <m/>
    <m/>
    <x v="1"/>
    <s v="by 31 December 2030, along the TEN-T comprehensive road network, publicly accessible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
    <m/>
    <x v="1"/>
    <x v="0"/>
    <s v="Merged above"/>
    <m/>
    <x v="21"/>
    <m/>
    <m/>
    <m/>
    <m/>
    <x v="1"/>
    <m/>
    <m/>
    <m/>
    <m/>
    <x v="1"/>
    <m/>
    <m/>
    <m/>
    <m/>
    <m/>
    <m/>
    <m/>
    <m/>
    <m/>
    <m/>
    <m/>
    <m/>
    <m/>
    <m/>
    <m/>
    <m/>
    <m/>
    <m/>
    <m/>
    <m/>
    <m/>
    <m/>
    <m/>
    <m/>
    <m/>
    <m/>
    <m/>
    <m/>
    <m/>
    <m/>
    <m/>
    <m/>
    <m/>
    <m/>
    <m/>
    <m/>
    <m/>
    <m/>
  </r>
  <r>
    <x v="2"/>
    <s v="Funding call to support the deployment of public recharging and refuelling points as part of alternative fuel infrastructure"/>
    <x v="54"/>
    <x v="0"/>
    <x v="1"/>
    <n v="1"/>
    <x v="0"/>
    <n v="1"/>
    <m/>
    <x v="0"/>
    <s v="by 31 December 2030, in each safe and secure parking area at least four publicly accessible recharging stations dedicated to heavy-duty electric vehicles with an individual power output of at least 100 kW are deployed"/>
    <n v="2030"/>
    <x v="0"/>
    <x v="0"/>
    <s v="OK"/>
    <m/>
    <x v="21"/>
    <m/>
    <m/>
    <m/>
    <m/>
    <x v="3"/>
    <m/>
    <m/>
    <m/>
    <m/>
    <x v="3"/>
    <n v="9"/>
    <m/>
    <m/>
    <m/>
    <m/>
    <m/>
    <m/>
    <m/>
    <m/>
    <m/>
    <m/>
    <m/>
    <m/>
    <m/>
    <m/>
    <m/>
    <m/>
    <m/>
    <m/>
    <m/>
    <m/>
    <m/>
    <m/>
    <m/>
    <m/>
    <m/>
    <m/>
    <m/>
    <m/>
    <m/>
    <m/>
    <m/>
    <m/>
    <m/>
    <m/>
    <m/>
    <m/>
    <m/>
  </r>
  <r>
    <x v="2"/>
    <s v="Funding call to support the deployment of public recharging and refuelling points as part of alternative fuel infrastructure"/>
    <x v="54"/>
    <x v="0"/>
    <x v="1"/>
    <n v="1"/>
    <x v="0"/>
    <n v="1"/>
    <m/>
    <x v="0"/>
    <s v="By 31 December 2030, in each urban node publicly accessible recharging points dedicated to heavy-duty electric vehicles with an aggregated power output of at least 1 800 kW are deployed, provided by recharging stations with an individual power output of at least 150 kW."/>
    <n v="2031"/>
    <x v="0"/>
    <x v="0"/>
    <s v="OK"/>
    <m/>
    <x v="26"/>
    <m/>
    <m/>
    <m/>
    <m/>
    <x v="3"/>
    <m/>
    <m/>
    <s v="ENERGY INFRASTRUCTURE"/>
    <s v="HYDROGEN"/>
    <x v="8"/>
    <n v="9"/>
    <m/>
    <m/>
    <m/>
    <m/>
    <s v="x"/>
    <s v="(x)"/>
    <m/>
    <m/>
    <m/>
    <m/>
    <m/>
    <m/>
    <m/>
    <m/>
    <m/>
    <m/>
    <m/>
    <m/>
    <m/>
    <m/>
    <m/>
    <m/>
    <m/>
    <m/>
    <m/>
    <m/>
    <m/>
    <m/>
    <m/>
    <m/>
    <m/>
    <m/>
    <m/>
    <m/>
    <m/>
    <m/>
    <m/>
  </r>
  <r>
    <x v="2"/>
    <s v="Funding call to support the deployment of public recharging and refuelling points as part of alternative fuel infrastructure"/>
    <x v="54"/>
    <x v="0"/>
    <x v="1"/>
    <n v="1"/>
    <x v="0"/>
    <n v="1"/>
    <m/>
    <x v="0"/>
    <s v="Member States shall ensure that, by 31 December 2030, at least one publicly accessible hydrogen refuelling station is deployed in each urban node."/>
    <n v="2030"/>
    <x v="0"/>
    <x v="0"/>
    <s v="OK"/>
    <m/>
    <x v="6"/>
    <m/>
    <m/>
    <s v="This target could be reached in a few MSs, but for the majority we do not have information. Hydrogen was not mandatory in the AFID 2014/94/EU. That target is mandatory for the AFIR  (EU) 2023/1804 applicable from 13 April 2024."/>
    <m/>
    <x v="0"/>
    <m/>
    <m/>
    <m/>
    <m/>
    <x v="3"/>
    <n v="9"/>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by 31 December 2030, publicly accessible hydrogen refuelling stations with a total capacity of at least 1 tonne per day, and equipped with at least a 700 bar dispenser, are deployed at least every 200 km  along the TEN-T (Trans-European Transport Network) core network"/>
    <n v="2030"/>
    <x v="0"/>
    <x v="0"/>
    <s v="OK"/>
    <m/>
    <x v="6"/>
    <m/>
    <m/>
    <s v="This target could be reached in a few MSs, but for the majority we do not have information. Hydrogen was not mandatory in the AFID 2014/94/EU. That target is mandatory for the AFIR  (EU) 2023/1804 applicable from 13 April 2024."/>
    <m/>
    <x v="0"/>
    <m/>
    <m/>
    <m/>
    <m/>
    <x v="3"/>
    <n v="9"/>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
    <n v="2030"/>
    <x v="0"/>
    <x v="0"/>
    <s v="OK"/>
    <m/>
    <x v="21"/>
    <m/>
    <m/>
    <m/>
    <m/>
    <x v="3"/>
    <m/>
    <m/>
    <m/>
    <m/>
    <x v="3"/>
    <n v="9"/>
    <m/>
    <m/>
    <m/>
    <m/>
    <m/>
    <m/>
    <m/>
    <m/>
    <m/>
    <m/>
    <m/>
    <m/>
    <m/>
    <m/>
    <m/>
    <m/>
    <m/>
    <m/>
    <m/>
    <m/>
    <m/>
    <m/>
    <m/>
    <m/>
    <m/>
    <m/>
    <m/>
    <m/>
    <m/>
    <m/>
    <m/>
    <m/>
    <m/>
    <m/>
    <m/>
    <m/>
    <m/>
  </r>
  <r>
    <x v="2"/>
    <s v="Funding call to support the deployment of public recharging and refuelling points as part of alternative fuel infrastructure"/>
    <x v="54"/>
    <x v="0"/>
    <x v="1"/>
    <n v="1"/>
    <x v="0"/>
    <n v="1"/>
    <m/>
    <x v="0"/>
    <s v="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
    <n v="2030"/>
    <x v="0"/>
    <x v="0"/>
    <s v="OK"/>
    <m/>
    <x v="26"/>
    <m/>
    <m/>
    <m/>
    <m/>
    <x v="3"/>
    <m/>
    <m/>
    <s v="ENERGY INFRASTRUCTURE"/>
    <m/>
    <x v="8"/>
    <n v="9"/>
    <m/>
    <m/>
    <m/>
    <m/>
    <s v="x"/>
    <m/>
    <m/>
    <m/>
    <m/>
    <m/>
    <m/>
    <m/>
    <m/>
    <m/>
    <m/>
    <m/>
    <m/>
    <m/>
    <m/>
    <m/>
    <m/>
    <m/>
    <m/>
    <m/>
    <m/>
    <m/>
    <m/>
    <m/>
    <m/>
    <m/>
    <m/>
    <m/>
    <m/>
    <m/>
    <m/>
    <m/>
    <m/>
  </r>
  <r>
    <x v="2"/>
    <s v="Funding call to support the deployment of public recharging and refuelling points as part of alternative fuel infrastructure"/>
    <x v="54"/>
    <x v="0"/>
    <x v="1"/>
    <n v="1"/>
    <x v="0"/>
    <n v="1"/>
    <m/>
    <x v="0"/>
    <s v="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
    <n v="2029"/>
    <x v="0"/>
    <x v="0"/>
    <s v="OK"/>
    <m/>
    <x v="2"/>
    <m/>
    <m/>
    <m/>
    <m/>
    <x v="3"/>
    <m/>
    <m/>
    <m/>
    <m/>
    <x v="4"/>
    <n v="7"/>
    <m/>
    <m/>
    <m/>
    <m/>
    <m/>
    <m/>
    <m/>
    <m/>
    <m/>
    <m/>
    <m/>
    <m/>
    <m/>
    <m/>
    <m/>
    <m/>
    <m/>
    <m/>
    <m/>
    <m/>
    <m/>
    <m/>
    <m/>
    <m/>
    <m/>
    <m/>
    <m/>
    <m/>
    <m/>
    <m/>
    <m/>
    <m/>
    <m/>
    <m/>
    <m/>
    <m/>
    <m/>
  </r>
  <r>
    <x v="2"/>
    <s v="Initiatives to increase and better manage the capacity of railways and inland waterways"/>
    <x v="55"/>
    <x v="1"/>
    <x v="0"/>
    <m/>
    <x v="1"/>
    <m/>
    <m/>
    <x v="1"/>
    <m/>
    <m/>
    <x v="3"/>
    <x v="0"/>
    <m/>
    <m/>
    <x v="2"/>
    <m/>
    <m/>
    <m/>
    <m/>
    <x v="1"/>
    <m/>
    <m/>
    <m/>
    <m/>
    <x v="1"/>
    <m/>
    <m/>
    <m/>
    <m/>
    <m/>
    <m/>
    <m/>
    <m/>
    <m/>
    <m/>
    <m/>
    <m/>
    <m/>
    <m/>
    <m/>
    <m/>
    <m/>
    <m/>
    <m/>
    <m/>
    <m/>
    <m/>
    <m/>
    <m/>
    <m/>
    <m/>
    <m/>
    <m/>
    <m/>
    <m/>
    <m/>
    <m/>
    <m/>
    <m/>
    <m/>
    <m/>
    <m/>
    <m/>
  </r>
  <r>
    <x v="2"/>
    <s v="Initiatives to increase and better manage the capacity of railways and inland waterways"/>
    <x v="46"/>
    <x v="1"/>
    <x v="2"/>
    <n v="0"/>
    <x v="2"/>
    <n v="0"/>
    <n v="0"/>
    <x v="1"/>
    <s v="Transport by inland waterways and short sea shipping will increase by 25% compared to 2015, by 2030. They will increase by 50% by 2050."/>
    <n v="2030"/>
    <x v="1"/>
    <x v="0"/>
    <s v="REMOVED because milestones"/>
    <m/>
    <x v="23"/>
    <m/>
    <s v="+25% by 2030; +50% by 2050"/>
    <s v="Considering the gross weight of goods transported, in thousand tonnes: in short sea shipping it increased by 7.4% the last 6 years (2021 compared to 2015), while in inland waterways it decreased by -9.8%. Summing the thousand tonnes, the values shows an increase of 4.4% from 2015 to 2021. The trend is going in the right direction, but not with the desired pace to reach the target of +25% by 2030.   "/>
    <m/>
    <x v="0"/>
    <m/>
    <m/>
    <s v="TRANSPORT"/>
    <m/>
    <x v="3"/>
    <s v="9"/>
    <s v="Transport Indicator set - ESTAT"/>
    <s v="https://ec.europa.eu/eurostat/databrowser/view/MAR_SG_AM_CW/default/table?lang=en&amp;category=mar.mar_s"/>
    <m/>
    <m/>
    <m/>
    <m/>
    <m/>
    <m/>
    <s v="x"/>
    <m/>
    <m/>
    <m/>
    <m/>
    <m/>
    <m/>
    <m/>
    <m/>
    <m/>
    <m/>
    <m/>
    <m/>
    <m/>
    <m/>
    <m/>
    <m/>
    <m/>
    <m/>
    <m/>
    <m/>
    <m/>
    <m/>
    <m/>
    <m/>
    <m/>
    <m/>
    <m/>
    <m/>
  </r>
  <r>
    <x v="2"/>
    <s v="Initiatives to increase and better manage the capacity of railways and inland waterways"/>
    <x v="46"/>
    <x v="1"/>
    <x v="2"/>
    <n v="0"/>
    <x v="2"/>
    <n v="0"/>
    <n v="0"/>
    <x v="1"/>
    <s v="Rail freight traffic will increase by 50% compared to 2015 by 2030. It will double by 2050. "/>
    <n v="2030"/>
    <x v="1"/>
    <x v="0"/>
    <s v="REMOVED because milestones"/>
    <m/>
    <x v="23"/>
    <m/>
    <s v="+50% by 2030, double by 2050"/>
    <s v="The rail freight traffic, measured in billion tonne-kilometres (tkm), showed an increase of 2.8% in 2021 compared to 2015. The trend is going in the right direction, but not with the desired pace to reach the target of +50% by 2030."/>
    <m/>
    <x v="0"/>
    <m/>
    <m/>
    <s v="TRANSPORT"/>
    <m/>
    <x v="3"/>
    <s v="9"/>
    <s v="Transport Indicator set - ESTAT"/>
    <s v="https://ec.europa.eu/eurostat/databrowser/view/RAIL_GO_TYPEPAS__custom_4604115/default/table?lang=en"/>
    <m/>
    <m/>
    <m/>
    <m/>
    <m/>
    <m/>
    <s v="x"/>
    <m/>
    <m/>
    <m/>
    <m/>
    <m/>
    <m/>
    <m/>
    <m/>
    <m/>
    <m/>
    <m/>
    <m/>
    <m/>
    <m/>
    <m/>
    <m/>
    <m/>
    <m/>
    <m/>
    <m/>
    <m/>
    <m/>
    <m/>
    <m/>
    <m/>
    <m/>
    <m/>
    <m/>
  </r>
  <r>
    <x v="2"/>
    <s v="Initiatives to increase and better manage the capacity of railways and inland waterways"/>
    <x v="46"/>
    <x v="1"/>
    <x v="2"/>
    <n v="0"/>
    <x v="2"/>
    <n v="0"/>
    <n v="0"/>
    <x v="1"/>
    <s v="High-speed rail traffic will double compared to 2015, by 2030. It will triple by 2050."/>
    <n v="2030"/>
    <x v="1"/>
    <x v="0"/>
    <s v="REMOVED because milestones"/>
    <m/>
    <x v="23"/>
    <m/>
    <s v="Double by 2030, triple by 2050"/>
    <s v="The trend of the high-speed rail transport, in terms of billion passengers-kilometres (pkm), showed an increase from 2010 until 2019 (+25% in 9 years) with a fall in 2020 due to the Covid crisis, and then a small increase again in the last year when data is available (2021). If the trend continues to grow as expected before 2020, it goes in the right direction but a strong acceleration is needed to reach the target by 2030 and 2050.  "/>
    <m/>
    <x v="0"/>
    <m/>
    <m/>
    <s v="TRANSPORT"/>
    <m/>
    <x v="3"/>
    <s v="9"/>
    <s v="Transport Indicator set - ESTAT"/>
    <s v="https://ec.europa.eu/eurostat/databrowser/view/rail_if_line_sp/default/table?lang=en"/>
    <m/>
    <m/>
    <m/>
    <m/>
    <m/>
    <m/>
    <s v="x"/>
    <m/>
    <m/>
    <m/>
    <m/>
    <m/>
    <m/>
    <m/>
    <m/>
    <m/>
    <m/>
    <m/>
    <m/>
    <m/>
    <m/>
    <m/>
    <m/>
    <m/>
    <m/>
    <m/>
    <m/>
    <m/>
    <m/>
    <m/>
    <m/>
    <m/>
    <m/>
    <m/>
    <m/>
  </r>
  <r>
    <x v="2"/>
    <s v="Initiatives to increase and better manage the capacity of railways and inland waterways"/>
    <x v="46"/>
    <x v="1"/>
    <x v="2"/>
    <n v="0"/>
    <x v="2"/>
    <n v="0"/>
    <n v="0"/>
    <x v="1"/>
    <s v="The multimodal Trans-European Transport Network (TEN-T) equipped for sustainable and smart transport with high speed connectivity will be operational for the core network, by 2030. It will be operational for the comprehensive network, by 2050."/>
    <n v="2030"/>
    <x v="1"/>
    <x v="0"/>
    <s v="REMOVED because milestones"/>
    <m/>
    <x v="23"/>
    <m/>
    <m/>
    <s v="The state of implementation of TEN-T transport infrastructure at the level of the Core Network Corridors reached in 2017 between 81% and 100% for most (ten out of 13) of the available indicators, whereas for the remaining three requirements the compliance rates range from 11% to 67%. These compliance rates do not always fully reflect the reality in terms of quality or operational functionality of the transport network and the real needs on the ground. Unless there is a strong acceleration towards the target, the core network is unlikely to operate at full capacity by 2030."/>
    <m/>
    <x v="0"/>
    <s v="Use of collective transport modes for passenger transport and non-road transport modes for freight transport in Europe "/>
    <s v="no gap analysis. Data: Statistical pocketbook 2022, SDG_09_69, SDG_09_50."/>
    <s v="TRANSPORT"/>
    <m/>
    <x v="3"/>
    <s v="9"/>
    <s v="TENtec Information System"/>
    <s v="https://ec.europa.eu/transport/infrastructure/tentec/tentec-portal/site/index_en.htm"/>
    <m/>
    <m/>
    <m/>
    <m/>
    <m/>
    <m/>
    <s v="x"/>
    <m/>
    <m/>
    <m/>
    <m/>
    <m/>
    <m/>
    <m/>
    <m/>
    <m/>
    <m/>
    <m/>
    <m/>
    <m/>
    <m/>
    <m/>
    <m/>
    <m/>
    <m/>
    <m/>
    <m/>
    <m/>
    <m/>
    <m/>
    <m/>
    <m/>
    <m/>
    <m/>
    <m/>
  </r>
  <r>
    <x v="2"/>
    <s v="Initiatives to increase and better manage the capacity of railways and inland waterways"/>
    <x v="46"/>
    <x v="1"/>
    <x v="2"/>
    <n v="0"/>
    <x v="2"/>
    <n v="0"/>
    <n v="0"/>
    <x v="0"/>
    <s v="Rail and waterborne-based intermodal transport will be able to compete on equal footing with road-only transport in the EU"/>
    <n v="2030"/>
    <x v="2"/>
    <x v="0"/>
    <s v="check the report for more info"/>
    <m/>
    <x v="23"/>
    <m/>
    <m/>
    <s v="Difficult to find reliable data on intermodal transport as such. See the report for more information: https://op.europa.eu/webpub/eca/special-reports/intermodal-freight-transport-08-2023/en/"/>
    <m/>
    <x v="3"/>
    <m/>
    <m/>
    <s v="TRANSPORT"/>
    <m/>
    <x v="3"/>
    <s v="9"/>
    <m/>
    <m/>
    <m/>
    <m/>
    <m/>
    <m/>
    <m/>
    <m/>
    <s v="x"/>
    <m/>
    <m/>
    <m/>
    <m/>
    <m/>
    <m/>
    <m/>
    <m/>
    <m/>
    <m/>
    <m/>
    <m/>
    <m/>
    <m/>
    <m/>
    <m/>
    <m/>
    <m/>
    <m/>
    <m/>
    <m/>
    <m/>
    <m/>
    <m/>
    <m/>
    <m/>
    <m/>
    <m/>
  </r>
  <r>
    <x v="2"/>
    <s v="Review of the Alternative Fuels Infrastructure Directive and the Trans European Network – Transport Regulation"/>
    <x v="56"/>
    <x v="1"/>
    <x v="8"/>
    <m/>
    <x v="1"/>
    <m/>
    <m/>
    <x v="1"/>
    <m/>
    <m/>
    <x v="3"/>
    <x v="0"/>
    <s v="Just as a reference for TEN-T"/>
    <m/>
    <x v="2"/>
    <m/>
    <m/>
    <m/>
    <m/>
    <x v="1"/>
    <m/>
    <m/>
    <m/>
    <m/>
    <x v="1"/>
    <m/>
    <m/>
    <m/>
    <m/>
    <m/>
    <m/>
    <m/>
    <m/>
    <m/>
    <m/>
    <m/>
    <m/>
    <m/>
    <m/>
    <m/>
    <m/>
    <m/>
    <m/>
    <m/>
    <m/>
    <m/>
    <m/>
    <m/>
    <m/>
    <m/>
    <m/>
    <m/>
    <m/>
    <m/>
    <m/>
    <m/>
    <m/>
    <m/>
    <m/>
    <m/>
    <m/>
    <m/>
    <m/>
  </r>
  <r>
    <x v="2"/>
    <s v="Proposal for more stringent air pollutant emissions standards for combustion-engine vehicles"/>
    <x v="57"/>
    <x v="1"/>
    <x v="0"/>
    <m/>
    <x v="1"/>
    <m/>
    <m/>
    <x v="1"/>
    <m/>
    <m/>
    <x v="3"/>
    <x v="0"/>
    <m/>
    <m/>
    <x v="2"/>
    <m/>
    <m/>
    <m/>
    <m/>
    <x v="1"/>
    <m/>
    <m/>
    <m/>
    <m/>
    <x v="1"/>
    <m/>
    <m/>
    <m/>
    <m/>
    <m/>
    <m/>
    <m/>
    <m/>
    <m/>
    <m/>
    <m/>
    <m/>
    <m/>
    <m/>
    <m/>
    <m/>
    <m/>
    <m/>
    <m/>
    <m/>
    <m/>
    <m/>
    <m/>
    <m/>
    <m/>
    <m/>
    <m/>
    <m/>
    <m/>
    <m/>
    <m/>
    <m/>
    <m/>
    <m/>
    <m/>
    <m/>
    <m/>
    <m/>
  </r>
  <r>
    <x v="2"/>
    <s v="Proposal for more stringent air pollutant emissions standards for combustion-engine vehicles"/>
    <x v="46"/>
    <x v="1"/>
    <x v="2"/>
    <n v="0"/>
    <x v="2"/>
    <n v="0"/>
    <n v="0"/>
    <x v="1"/>
    <s v="Scheduled collective travel of under 500 km should be carbon neutral within the EU"/>
    <n v="2030"/>
    <x v="1"/>
    <x v="0"/>
    <s v="REMOVED because milestones"/>
    <m/>
    <x v="25"/>
    <m/>
    <m/>
    <m/>
    <m/>
    <x v="3"/>
    <m/>
    <m/>
    <s v="TRANSPORT"/>
    <s v="EMISSIONS"/>
    <x v="8"/>
    <s v="9"/>
    <s v="European Environment Agency"/>
    <s v="https://www.eea.europa.eu/ims/greenhouse-gas-emissions-from-transport"/>
    <m/>
    <m/>
    <m/>
    <m/>
    <m/>
    <m/>
    <s v="x"/>
    <m/>
    <m/>
    <m/>
    <m/>
    <m/>
    <m/>
    <m/>
    <m/>
    <m/>
    <m/>
    <m/>
    <m/>
    <m/>
    <m/>
    <m/>
    <m/>
    <m/>
    <m/>
    <m/>
    <m/>
    <m/>
    <m/>
    <m/>
    <m/>
    <m/>
    <m/>
    <m/>
    <m/>
  </r>
  <r>
    <x v="2"/>
    <s v="Proposal for more stringent air pollutant emissions standards for combustion-engine vehicles"/>
    <x v="46"/>
    <x v="1"/>
    <x v="2"/>
    <n v="0"/>
    <x v="2"/>
    <n v="0"/>
    <n v="0"/>
    <x v="0"/>
    <s v="Nearly all cars, vans, buses as well as new heavy-duty vehicles will be zero-emission"/>
    <n v="2050"/>
    <x v="2"/>
    <x v="0"/>
    <m/>
    <m/>
    <x v="25"/>
    <m/>
    <m/>
    <m/>
    <m/>
    <x v="1"/>
    <m/>
    <m/>
    <s v="TRANSPORT"/>
    <s v="EMISSIONS"/>
    <x v="0"/>
    <s v="13"/>
    <s v="Climate Change Indicator set - ESTAT"/>
    <s v="https://ec.europa.eu/eurostat/databrowser/view/cli_act_noec/default/table?lang=en"/>
    <m/>
    <m/>
    <m/>
    <m/>
    <m/>
    <m/>
    <s v="x"/>
    <m/>
    <m/>
    <m/>
    <m/>
    <m/>
    <m/>
    <m/>
    <m/>
    <m/>
    <m/>
    <m/>
    <m/>
    <m/>
    <m/>
    <m/>
    <m/>
    <m/>
    <m/>
    <m/>
    <m/>
    <m/>
    <m/>
    <m/>
    <m/>
    <m/>
    <m/>
    <m/>
    <m/>
  </r>
  <r>
    <x v="2"/>
    <s v="Proposal for more stringent air pollutant emissions standards for combustion-engine vehicles"/>
    <x v="46"/>
    <x v="1"/>
    <x v="2"/>
    <m/>
    <x v="1"/>
    <m/>
    <m/>
    <x v="1"/>
    <s v="At least 30 million zero-emission vehicles will be in operation on European roads"/>
    <m/>
    <x v="1"/>
    <x v="0"/>
    <s v="merged below"/>
    <m/>
    <x v="2"/>
    <m/>
    <m/>
    <m/>
    <m/>
    <x v="1"/>
    <m/>
    <m/>
    <m/>
    <m/>
    <x v="1"/>
    <m/>
    <s v="Climate Change Indicator set - ESTAT"/>
    <s v="https://ec.europa.eu/eurostat/databrowser/view/cli_act_noec/default/table?lang=en"/>
    <m/>
    <m/>
    <m/>
    <m/>
    <m/>
    <m/>
    <s v="x"/>
    <m/>
    <m/>
    <m/>
    <m/>
    <m/>
    <m/>
    <m/>
    <m/>
    <m/>
    <m/>
    <m/>
    <m/>
    <m/>
    <m/>
    <m/>
    <m/>
    <m/>
    <m/>
    <m/>
    <m/>
    <m/>
    <m/>
    <m/>
    <m/>
    <m/>
    <m/>
    <m/>
    <m/>
  </r>
  <r>
    <x v="2"/>
    <s v="Proposal for more stringent air pollutant emissions standards for combustion-engine vehicles"/>
    <x v="46"/>
    <x v="1"/>
    <x v="2"/>
    <n v="0"/>
    <x v="2"/>
    <n v="0"/>
    <n v="0"/>
    <x v="1"/>
    <s v="There will be at least 30 million zero-emission cars and 80.000 zero-emission lorries in operation on EU roads"/>
    <n v="2030"/>
    <x v="1"/>
    <x v="0"/>
    <s v="REMOVED because milestones"/>
    <m/>
    <x v="25"/>
    <m/>
    <m/>
    <m/>
    <m/>
    <x v="0"/>
    <m/>
    <m/>
    <s v="TRANSPORT"/>
    <s v="EMISSIONS"/>
    <x v="8"/>
    <s v="9"/>
    <m/>
    <m/>
    <m/>
    <m/>
    <m/>
    <m/>
    <m/>
    <m/>
    <s v="x"/>
    <m/>
    <m/>
    <m/>
    <m/>
    <m/>
    <m/>
    <m/>
    <m/>
    <m/>
    <m/>
    <m/>
    <m/>
    <m/>
    <m/>
    <m/>
    <m/>
    <m/>
    <m/>
    <m/>
    <m/>
    <m/>
    <m/>
    <m/>
    <m/>
    <m/>
    <m/>
    <m/>
    <m/>
  </r>
  <r>
    <x v="2"/>
    <s v="Proposal for more stringent air pollutant emissions standards for combustion-engine vehicles"/>
    <x v="46"/>
    <x v="1"/>
    <x v="2"/>
    <n v="0"/>
    <x v="2"/>
    <n v="0"/>
    <n v="0"/>
    <x v="0"/>
    <s v="Zero-emission ocean-going vessels will become market ready"/>
    <n v="2030"/>
    <x v="2"/>
    <x v="0"/>
    <m/>
    <m/>
    <x v="23"/>
    <m/>
    <m/>
    <m/>
    <m/>
    <x v="1"/>
    <m/>
    <m/>
    <s v="TRANSPORT"/>
    <s v="EMISSIONS"/>
    <x v="8"/>
    <s v="9"/>
    <m/>
    <m/>
    <m/>
    <m/>
    <m/>
    <m/>
    <m/>
    <m/>
    <s v="x"/>
    <m/>
    <m/>
    <m/>
    <m/>
    <m/>
    <m/>
    <m/>
    <m/>
    <m/>
    <m/>
    <m/>
    <m/>
    <m/>
    <m/>
    <m/>
    <m/>
    <m/>
    <m/>
    <m/>
    <m/>
    <m/>
    <m/>
    <m/>
    <m/>
    <m/>
    <m/>
    <m/>
    <m/>
  </r>
  <r>
    <x v="2"/>
    <s v="Proposal for more stringent air pollutant emissions standards for combustion-engine vehicles"/>
    <x v="46"/>
    <x v="1"/>
    <x v="2"/>
    <n v="0"/>
    <x v="2"/>
    <n v="0"/>
    <n v="0"/>
    <x v="0"/>
    <s v="Zero-emission large zero-emission aircraft will become market ready"/>
    <n v="2035"/>
    <x v="2"/>
    <x v="0"/>
    <m/>
    <m/>
    <x v="23"/>
    <m/>
    <m/>
    <m/>
    <m/>
    <x v="1"/>
    <m/>
    <m/>
    <s v="TRANSPORT"/>
    <s v="EMISSIONS"/>
    <x v="8"/>
    <s v="9"/>
    <m/>
    <m/>
    <m/>
    <m/>
    <m/>
    <m/>
    <m/>
    <m/>
    <s v="x"/>
    <m/>
    <m/>
    <m/>
    <m/>
    <m/>
    <m/>
    <m/>
    <m/>
    <m/>
    <m/>
    <m/>
    <m/>
    <m/>
    <m/>
    <m/>
    <m/>
    <m/>
    <m/>
    <m/>
    <m/>
    <m/>
    <m/>
    <m/>
    <m/>
    <m/>
    <m/>
    <m/>
    <m/>
  </r>
  <r>
    <x v="2"/>
    <s v="Proposal for more stringent air pollutant emissions standards for combustion-engine vehicles"/>
    <x v="58"/>
    <x v="5"/>
    <x v="3"/>
    <m/>
    <x v="1"/>
    <m/>
    <m/>
    <x v="1"/>
    <s v="Euro 7 pollutant limits"/>
    <m/>
    <x v="3"/>
    <x v="0"/>
    <s v="See Fiche on Euro 7. Are those targets? Should we put the general/specific objectives and ask experts to assess them?"/>
    <m/>
    <x v="27"/>
    <m/>
    <m/>
    <m/>
    <m/>
    <x v="1"/>
    <m/>
    <m/>
    <m/>
    <m/>
    <x v="1"/>
    <m/>
    <m/>
    <m/>
    <m/>
    <m/>
    <m/>
    <m/>
    <m/>
    <m/>
    <m/>
    <m/>
    <m/>
    <m/>
    <m/>
    <m/>
    <m/>
    <m/>
    <m/>
    <m/>
    <m/>
    <m/>
    <m/>
    <m/>
    <m/>
    <m/>
    <m/>
    <m/>
    <m/>
    <m/>
    <m/>
    <m/>
    <m/>
    <m/>
    <m/>
    <m/>
    <m/>
    <m/>
    <m/>
  </r>
  <r>
    <x v="2"/>
    <s v="Review of the Alternative Fuels Infrastructure Directive and the Trans European Network – Transport Regulation"/>
    <x v="56"/>
    <x v="1"/>
    <x v="8"/>
    <m/>
    <x v="1"/>
    <m/>
    <m/>
    <x v="1"/>
    <m/>
    <m/>
    <x v="3"/>
    <x v="0"/>
    <m/>
    <m/>
    <x v="2"/>
    <m/>
    <m/>
    <m/>
    <m/>
    <x v="1"/>
    <m/>
    <m/>
    <m/>
    <m/>
    <x v="1"/>
    <m/>
    <m/>
    <m/>
    <m/>
    <m/>
    <m/>
    <m/>
    <m/>
    <m/>
    <m/>
    <m/>
    <m/>
    <m/>
    <m/>
    <m/>
    <m/>
    <m/>
    <m/>
    <m/>
    <m/>
    <m/>
    <m/>
    <m/>
    <m/>
    <m/>
    <m/>
    <m/>
    <m/>
    <m/>
    <m/>
    <m/>
    <m/>
    <m/>
    <m/>
    <m/>
    <m/>
    <m/>
    <m/>
  </r>
  <r>
    <x v="2"/>
    <s v="Revised proposal for a Directive on Combined Transport"/>
    <x v="47"/>
    <x v="4"/>
    <x v="1"/>
    <m/>
    <x v="1"/>
    <m/>
    <m/>
    <x v="1"/>
    <m/>
    <m/>
    <x v="3"/>
    <x v="0"/>
    <m/>
    <m/>
    <x v="2"/>
    <m/>
    <m/>
    <m/>
    <m/>
    <x v="1"/>
    <m/>
    <m/>
    <m/>
    <m/>
    <x v="1"/>
    <m/>
    <m/>
    <m/>
    <m/>
    <m/>
    <m/>
    <m/>
    <m/>
    <m/>
    <m/>
    <m/>
    <m/>
    <m/>
    <m/>
    <m/>
    <m/>
    <m/>
    <m/>
    <m/>
    <m/>
    <m/>
    <m/>
    <m/>
    <m/>
    <m/>
    <m/>
    <m/>
    <m/>
    <m/>
    <m/>
    <m/>
    <m/>
    <m/>
    <m/>
    <m/>
    <m/>
    <m/>
    <m/>
  </r>
  <r>
    <x v="2"/>
    <s v="Strategy for sustainable and smart mobility"/>
    <x v="46"/>
    <x v="1"/>
    <x v="2"/>
    <n v="0"/>
    <x v="2"/>
    <n v="0"/>
    <n v="0"/>
    <x v="1"/>
    <s v="All external costs of transport within the EU will be covered by the transport users"/>
    <n v="2050"/>
    <x v="1"/>
    <x v="0"/>
    <s v="REMOVED because milestones"/>
    <m/>
    <x v="23"/>
    <m/>
    <m/>
    <s v="It is very difficult to capture all external costs and how they are covered by the transport users."/>
    <m/>
    <x v="3"/>
    <m/>
    <m/>
    <s v="TRANSPORT"/>
    <m/>
    <x v="0"/>
    <s v="13"/>
    <m/>
    <m/>
    <m/>
    <m/>
    <m/>
    <m/>
    <m/>
    <m/>
    <s v="x"/>
    <m/>
    <m/>
    <m/>
    <m/>
    <m/>
    <m/>
    <m/>
    <m/>
    <m/>
    <m/>
    <m/>
    <m/>
    <m/>
    <m/>
    <m/>
    <m/>
    <m/>
    <m/>
    <m/>
    <m/>
    <m/>
    <m/>
    <m/>
    <m/>
    <m/>
    <m/>
    <m/>
    <m/>
  </r>
  <r>
    <x v="2"/>
    <s v="Strategy for sustainable and smart mobility"/>
    <x v="46"/>
    <x v="1"/>
    <x v="2"/>
    <n v="0"/>
    <x v="2"/>
    <n v="0"/>
    <n v="0"/>
    <x v="0"/>
    <s v="Seamless multimodal passenger transport will be facilitated by integrated electronic ticketing"/>
    <n v="2030"/>
    <x v="2"/>
    <x v="0"/>
    <m/>
    <m/>
    <x v="23"/>
    <m/>
    <m/>
    <s v="During 2023 an ISSG on the revision of Delegated Regulation 2017/1926 on multimodal travel information services has followed the work by MOVE on the topic. This revision was a fundamental step on the development of integrated electronic ticketing. Will be part of the 2023 Mobility Package to be published in December. The communication on the creation of a mobility data space will also contribute to achieve a seamless multimodal passenger transport."/>
    <m/>
    <x v="2"/>
    <m/>
    <m/>
    <s v="TRANSPORT"/>
    <m/>
    <x v="14"/>
    <s v="11"/>
    <m/>
    <m/>
    <m/>
    <m/>
    <m/>
    <m/>
    <m/>
    <m/>
    <s v="x"/>
    <m/>
    <m/>
    <m/>
    <m/>
    <m/>
    <m/>
    <m/>
    <m/>
    <m/>
    <m/>
    <m/>
    <m/>
    <m/>
    <m/>
    <m/>
    <m/>
    <m/>
    <m/>
    <m/>
    <m/>
    <m/>
    <m/>
    <m/>
    <m/>
    <m/>
    <m/>
    <m/>
    <m/>
  </r>
  <r>
    <x v="2"/>
    <s v="Strategy for sustainable and smart mobility"/>
    <x v="46"/>
    <x v="1"/>
    <x v="2"/>
    <n v="0"/>
    <x v="2"/>
    <n v="0"/>
    <n v="0"/>
    <x v="0"/>
    <s v="Freight transport will be paperless"/>
    <n v="2030"/>
    <x v="2"/>
    <x v="0"/>
    <m/>
    <m/>
    <x v="23"/>
    <m/>
    <m/>
    <s v="The 2023 mobility package will also include a section on the digitalization of freight transport, but it is difficult to identify KPIs to measures these targets"/>
    <m/>
    <x v="3"/>
    <m/>
    <m/>
    <s v="TRANSPORT"/>
    <m/>
    <x v="8"/>
    <s v="9"/>
    <m/>
    <m/>
    <m/>
    <m/>
    <m/>
    <m/>
    <m/>
    <m/>
    <s v="x"/>
    <m/>
    <m/>
    <m/>
    <m/>
    <m/>
    <m/>
    <m/>
    <m/>
    <m/>
    <m/>
    <m/>
    <m/>
    <m/>
    <m/>
    <m/>
    <m/>
    <m/>
    <m/>
    <m/>
    <m/>
    <m/>
    <m/>
    <m/>
    <m/>
    <m/>
    <m/>
    <m/>
    <m/>
  </r>
  <r>
    <x v="2"/>
    <s v="Strategy for sustainable and smart mobility"/>
    <x v="46"/>
    <x v="1"/>
    <x v="2"/>
    <n v="0"/>
    <x v="2"/>
    <n v="0"/>
    <n v="0"/>
    <x v="1"/>
    <s v="The death toll for all modes of transport in the EU will be close to zero"/>
    <n v="2050"/>
    <x v="1"/>
    <x v="0"/>
    <s v="REMOVED because milestones"/>
    <m/>
    <x v="23"/>
    <m/>
    <m/>
    <s v="Road traffic deaths in EU showed a decrease of 63% in the last 21 years (from 53419 in 2000 to 19917 in 2021). The number of railway passenger killed in accidents involving railway decreased of 60% in 10 years (from 1092 in 2012 to 683 in 2021). The number of air transport lives lost is variable every year, but the decreasing trend is clear in the last decade.  "/>
    <m/>
    <x v="0"/>
    <m/>
    <m/>
    <s v="TRANSPORT"/>
    <m/>
    <x v="15"/>
    <s v="3"/>
    <s v="Transport Indicator set - ESTAT"/>
    <s v="https://ec.europa.eu/eurostat/databrowser/view/tps00165/default/table?lang=en&amp;category=mar.mar_s"/>
    <m/>
    <m/>
    <m/>
    <m/>
    <m/>
    <m/>
    <s v="x"/>
    <m/>
    <m/>
    <m/>
    <m/>
    <m/>
    <m/>
    <m/>
    <m/>
    <m/>
    <m/>
    <m/>
    <m/>
    <m/>
    <m/>
    <m/>
    <m/>
    <m/>
    <m/>
    <m/>
    <m/>
    <m/>
    <m/>
    <m/>
    <m/>
    <m/>
    <m/>
    <m/>
    <m/>
  </r>
  <r>
    <x v="2"/>
    <s v="Strategy for sustainable and smart mobility"/>
    <x v="46"/>
    <x v="1"/>
    <x v="2"/>
    <n v="0"/>
    <x v="2"/>
    <n v="0"/>
    <n v="0"/>
    <x v="0"/>
    <s v="Active transport modes, such as cycling, have seen growth with cities announcing over 2300 km of extra cycling infrastructure. This should be doubled in the next decade towards 5000 km in safe bike lanes"/>
    <n v="2030"/>
    <x v="2"/>
    <x v="0"/>
    <m/>
    <m/>
    <x v="23"/>
    <m/>
    <m/>
    <s v="The proposal for a European Declaration on Cycling, adopted in October, recognises cycling as a sustainable, accessible and inclusive, affordable and healthy means of transport, with strong added value for the EU economy. It lists principles to boost cycling. Also important to mention that all MS plans related to the access to recovery and resilience funds included the construction of new cycling infrastructure. However, it is difficult to quantify at this stage the distance to target."/>
    <m/>
    <x v="3"/>
    <m/>
    <m/>
    <s v="TRANSPORT"/>
    <m/>
    <x v="14"/>
    <s v="11"/>
    <m/>
    <m/>
    <m/>
    <m/>
    <m/>
    <m/>
    <m/>
    <m/>
    <s v="x"/>
    <m/>
    <m/>
    <m/>
    <m/>
    <m/>
    <m/>
    <m/>
    <m/>
    <m/>
    <m/>
    <m/>
    <m/>
    <m/>
    <m/>
    <m/>
    <m/>
    <m/>
    <m/>
    <m/>
    <m/>
    <m/>
    <m/>
    <m/>
    <m/>
    <m/>
    <m/>
    <m/>
    <m/>
  </r>
  <r>
    <x v="2"/>
    <s v="Strategy for sustainable and smart mobility"/>
    <x v="59"/>
    <x v="1"/>
    <x v="0"/>
    <n v="0"/>
    <x v="3"/>
    <n v="0"/>
    <n v="0"/>
    <x v="0"/>
    <s v="Zero-emission in urban logistics"/>
    <n v="2030"/>
    <x v="0"/>
    <x v="0"/>
    <s v="OK_x000a_asked to  MENGOLINI Anna (JRC-PETTEN) and KOUKOUFIKIS Giorgos from PF20 C7"/>
    <m/>
    <x v="28"/>
    <m/>
    <m/>
    <s v="under assessment"/>
    <m/>
    <x v="3"/>
    <m/>
    <m/>
    <s v="EMISSIONS"/>
    <m/>
    <x v="0"/>
    <n v="13"/>
    <m/>
    <m/>
    <m/>
    <m/>
    <m/>
    <m/>
    <m/>
    <m/>
    <s v="x"/>
    <m/>
    <s v="(x)"/>
    <m/>
    <m/>
    <m/>
    <m/>
    <m/>
    <m/>
    <m/>
    <m/>
    <m/>
    <m/>
    <m/>
    <m/>
    <m/>
    <m/>
    <m/>
    <m/>
    <m/>
    <m/>
    <m/>
    <m/>
    <m/>
    <m/>
    <m/>
    <m/>
    <m/>
    <m/>
  </r>
  <r>
    <x v="2"/>
    <s v="Strategy for sustainable and smart mobility"/>
    <x v="60"/>
    <x v="1"/>
    <x v="0"/>
    <n v="0"/>
    <x v="2"/>
    <n v="0"/>
    <n v="0"/>
    <x v="0"/>
    <s v="Increase the uptake of short-sea shipping instead of using more polluting modes"/>
    <m/>
    <x v="2"/>
    <x v="0"/>
    <m/>
    <m/>
    <x v="23"/>
    <m/>
    <m/>
    <s v="The positive trend was put to an end in 2020 most probably because of the COVID-19 pandemic and the subsequent restrictions put in place in the EU and worldwide. In 2021, a partial recovery was observed. Short sea shipping made up 60.9 % of the total sea transport of goods to and from the main EU ports in 2021, 0.5 percentage points more as compared to 2019. This was the highest share since 2010, when it was 62.5%."/>
    <m/>
    <x v="2"/>
    <m/>
    <m/>
    <s v="BLUE ECONOMY"/>
    <s v="POLLUTION"/>
    <x v="3"/>
    <s v="9"/>
    <m/>
    <m/>
    <m/>
    <m/>
    <m/>
    <m/>
    <m/>
    <m/>
    <m/>
    <m/>
    <m/>
    <s v="x"/>
    <m/>
    <m/>
    <m/>
    <m/>
    <m/>
    <m/>
    <m/>
    <m/>
    <m/>
    <m/>
    <m/>
    <m/>
    <m/>
    <m/>
    <m/>
    <m/>
    <m/>
    <m/>
    <m/>
    <m/>
    <m/>
    <m/>
    <m/>
    <m/>
    <m/>
  </r>
  <r>
    <x v="2"/>
    <s v="Strategy for sustainable and smart mobility"/>
    <x v="60"/>
    <x v="1"/>
    <x v="0"/>
    <n v="0"/>
    <x v="2"/>
    <n v="0"/>
    <n v="0"/>
    <x v="0"/>
    <s v="Renovate the EU’s maritime fleet (e.g. passenger ships and supply vessels for offshore installations) to improve their energy efficiency"/>
    <m/>
    <x v="2"/>
    <x v="0"/>
    <s v="This is not an Energy Efficiency (PF7) target, to ask in the area of smart mobility"/>
    <m/>
    <x v="23"/>
    <m/>
    <m/>
    <m/>
    <m/>
    <x v="1"/>
    <m/>
    <m/>
    <s v="BLUE ECONOMY"/>
    <s v="TRANSPORT"/>
    <x v="8"/>
    <s v="9"/>
    <m/>
    <m/>
    <m/>
    <m/>
    <m/>
    <m/>
    <m/>
    <m/>
    <m/>
    <m/>
    <m/>
    <s v="x"/>
    <m/>
    <m/>
    <m/>
    <m/>
    <m/>
    <m/>
    <m/>
    <m/>
    <m/>
    <m/>
    <m/>
    <m/>
    <m/>
    <m/>
    <m/>
    <m/>
    <m/>
    <m/>
    <m/>
    <m/>
    <m/>
    <m/>
    <m/>
    <m/>
    <m/>
  </r>
  <r>
    <x v="2"/>
    <s v="Strategy for sustainable and smart mobility"/>
    <x v="60"/>
    <x v="1"/>
    <x v="0"/>
    <n v="0"/>
    <x v="2"/>
    <n v="0"/>
    <n v="0"/>
    <x v="0"/>
    <s v="Pursue the objective of zero-emission ports"/>
    <m/>
    <x v="2"/>
    <x v="0"/>
    <m/>
    <m/>
    <x v="24"/>
    <m/>
    <m/>
    <m/>
    <m/>
    <x v="1"/>
    <m/>
    <m/>
    <s v="BLUE ECONOMY"/>
    <s v="EMISSIONS"/>
    <x v="0"/>
    <s v="13"/>
    <m/>
    <m/>
    <m/>
    <m/>
    <m/>
    <m/>
    <m/>
    <m/>
    <m/>
    <m/>
    <m/>
    <s v="x"/>
    <m/>
    <m/>
    <m/>
    <m/>
    <m/>
    <m/>
    <m/>
    <m/>
    <m/>
    <m/>
    <m/>
    <m/>
    <m/>
    <m/>
    <m/>
    <m/>
    <m/>
    <m/>
    <m/>
    <m/>
    <m/>
    <m/>
    <m/>
    <m/>
    <m/>
  </r>
  <r>
    <x v="4"/>
    <s v="‘Farm to Fork’ Strategy Measures, including legislative, to significantly reduce the use and risk of chemical pesticides, as well as the use of fertilizers and antibiotics"/>
    <x v="61"/>
    <x v="1"/>
    <x v="2"/>
    <m/>
    <x v="1"/>
    <m/>
    <m/>
    <x v="1"/>
    <m/>
    <n v="2030"/>
    <x v="1"/>
    <x v="0"/>
    <s v="The target &quot;Halving per capita food waste at retail and consumer levels&quot; was deleted because not part of the legislative proposal for the Directive of the European Parliament and of the Council amending Directive 2008/98/EC on waste. Valid targets on food waste are already in the list."/>
    <m/>
    <x v="2"/>
    <s v="Food waste (F2F Monitor 0270 - Headline)"/>
    <s v="50% by 2030"/>
    <s v="The indicator measures the amount of food waste for all stages of the supply chain reported by the MS. Note that currently there is only one data point available, for 2020, therefore no trend can be determined. The MS should report on food waste every four years. (CROSS-CHECK IS NEEDED with PF11 and PF12 fiches)"/>
    <s v="no trend available"/>
    <x v="1"/>
    <m/>
    <m/>
    <s v="FOOD SYSTEM"/>
    <s v="WASTE"/>
    <x v="13"/>
    <s v="12"/>
    <s v="Environment and Energy Indicator set - ESTAT"/>
    <s v="Direct link to data: https://ec.europa.eu/eurostat/databrowser/view/ENV_WASFW__custom_3847709/default/table?lang=en"/>
    <m/>
    <m/>
    <m/>
    <m/>
    <m/>
    <m/>
    <m/>
    <m/>
    <m/>
    <m/>
    <m/>
    <s v="x"/>
    <s v="(x)"/>
    <m/>
    <m/>
    <m/>
    <m/>
    <m/>
    <m/>
    <m/>
    <m/>
    <m/>
    <m/>
    <m/>
    <m/>
    <m/>
    <m/>
    <m/>
    <m/>
    <m/>
    <m/>
    <m/>
    <m/>
    <m/>
    <m/>
  </r>
  <r>
    <x v="2"/>
    <m/>
    <x v="5"/>
    <x v="3"/>
    <x v="1"/>
    <n v="1"/>
    <x v="0"/>
    <n v="1"/>
    <n v="0"/>
    <x v="0"/>
    <s v="The share of biofuels and biogas produced from the feedstock listed in Part B of Annex IX in the energy content of fuels and electricity supplied to the transport sector shall, except in Cyprus and Malta, be limited to 1.7%. "/>
    <m/>
    <x v="0"/>
    <x v="0"/>
    <s v="OK"/>
    <n v="1"/>
    <x v="2"/>
    <m/>
    <m/>
    <s v="The EU27 share (including Cyprus and Malta) was 1.28% in 2021 and has increased to 1.35% in 2022. This target is currently on track. "/>
    <n v="1"/>
    <x v="2"/>
    <m/>
    <m/>
    <m/>
    <m/>
    <x v="6"/>
    <n v="7"/>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Reduce overall EU sales of antimicrobials for farmed animals and in aquaculture by 50% by 2030.   "/>
    <n v="2030"/>
    <x v="0"/>
    <x v="0"/>
    <s v="OK_x000a_F2F Monitoring System - from Food System Fiche (Annex II)"/>
    <m/>
    <x v="18"/>
    <s v="Sales of antimicrobials for food producing animals (F2F Monitor 0099 - Headline)"/>
    <s v="50% by 2030"/>
    <s v="The sales of antimicrobials for use in food-producing animals within the EU27 have fallen between 2018, the baseline year, and 2022 by an annual average of 0.859%, which represents an overall decrease of 4.2%. During this period, sales decreased in 17 Member States, with reductions ranging from 1.1% (Czech Republic) to 10.8% (Germany). Conversely, sales increased in the remaining ten Member States. Excluding Malta, whose sales represent less than 0.1% of the total EU27 sales, all other Member States saw antimicrobial sales increase by less than 5%. In Estonia, Romania, and Hungary, sales increased by less than 0.5%. However, despite this progress, by 2022, EU Member States were still far from reaching the proposed target. "/>
    <s v="Positive, on track"/>
    <x v="2"/>
    <m/>
    <m/>
    <s v="FOOD SYSTEM"/>
    <s v="CHEMICALS"/>
    <x v="16"/>
    <n v="2"/>
    <s v="European Medicines Agency"/>
    <s v="https://www.ema.europa.eu/en/veterinary-regulatory/overview/antimicrobial-resistance/european-surveillance-veterinary-antimicrobial-consumption-esvac#interactive-esvac-database-section"/>
    <s v="Direct link to data: https://esvacbi.ema.europa.eu/analytics/saw.dll?Dashboard"/>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3"/>
    <n v="0"/>
    <n v="0"/>
    <x v="0"/>
    <s v="Reduce nutrient losses by at least 50%, while ensuring no deterioration on soil fertility"/>
    <n v="2030"/>
    <x v="0"/>
    <x v="0"/>
    <s v="OK_x000a_F2F Monitoring System - from Food System Fiche (Annex II)_x000a_similar target with Biodiv strategy and Zero Pollution"/>
    <m/>
    <x v="18"/>
    <s v="Water quality - Nitrates in groundwater (F2F Monitor 0087 - Headline, ESTAT SDG_06_40). Phosphate in rivers (F2F Monitor 0032 - Pool, ESTAT SDG_06_50)"/>
    <s v="50% by 2030"/>
    <s v="The EU aggregate based on 18 MS show a positive trend (– 0.7 % annual growth rate) between 2015-2020. However, this slight reduction is still far away from the 50% aimed by 2030. It should be noted that the long-term trend (2005-2020) for the EU aggregate was slighlty negative (0.003 % annual growth rate). The amount of phosphate in rivers at EU level showed negative trend (4.4 % annual growth rate) in the short-run (2015-2020) and positive trend (– 0.5 % annual growth rate) in the long-run (2005-2020)."/>
    <s v="not on track"/>
    <x v="0"/>
    <m/>
    <m/>
    <s v="FOOD SYSTEM"/>
    <s v="CHEMICALS"/>
    <x v="17"/>
    <n v="12"/>
    <s v="European Environmental Agency (also ESTAT SDG indicators): "/>
    <s v="SDG_06_40: https://ec.europa.eu/eurostat/databrowser/view/sdg_06_40/default/table?lang=en AND (SDG_06_50):_x000a_https://ec.europa.eu/eurostat/databrowser/view/sdg_06_50/default/table?lang=en"/>
    <s v="https://ec.europa.eu/eurostat/statistics-explained/index.php?title=SDG_6_-_Clean_water_and_sanitation#Nitrate_in_groundwater"/>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3"/>
    <n v="0"/>
    <n v="0"/>
    <x v="0"/>
    <s v="Reduce by 50% the use of more hazardous pesticides (target in common with the Biodiversity Strategy and Zero Pollution Action Plan)"/>
    <n v="2030"/>
    <x v="0"/>
    <x v="0"/>
    <s v="OK_x000a_F2F Monitoring System - from Food System Fiche (Annex II)_x000a_same target with Biodiversity. The conclusion is the same (checked with the Biodiv fiche)"/>
    <m/>
    <x v="18"/>
    <s v="Use of more hazardous pesticides (F2F Monitor 0028 - Headline, ESTAT SDG_02_52)"/>
    <s v="50% by 2030"/>
    <s v="According to a trend analysis by DG SANTE, the use of more hazardous pesticides fell by 26 % between the baseline period of 2015–2017 and 2020. The use of more hazardous pesticides shows an increase of 5% from 2020, and an overall decrease - in the first 4 years - of 21% from the baseline period of 2015-2017. The overall downward trends, in the first 4 years, shows that the target can be achieved by 2030."/>
    <s v="Positive, on track"/>
    <x v="0"/>
    <m/>
    <m/>
    <s v="FOOD SYSTEM"/>
    <s v="CHEMICALS"/>
    <x v="17"/>
    <n v="12"/>
    <s v="DG SANTE"/>
    <s v="https://ec.europa.eu/eurostat/databrowser/view/sdg_02_52/default/table?lang=en"/>
    <s v="https://food.ec.europa.eu/plants/pesticides/sustainable-use-pesticides/farm-fork-targets-progress/eu-trends_en"/>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3"/>
    <n v="0"/>
    <n v="0"/>
    <x v="0"/>
    <s v="Reduce by 50% the use and risk of chemical pesticides (target in common with the Biodiversity Strategy and Zero Pollution Action Plan)"/>
    <n v="2030"/>
    <x v="0"/>
    <x v="0"/>
    <s v="OK_x000a_F2F Monitoring System - from Food System Fiche (Annex II)_x000a_same target with Biodiversity. The conclusion is the same (checked with the Biodiv fiche)"/>
    <m/>
    <x v="18"/>
    <s v="Use and risk of chemical pesticides (F2F Monitor 0211 - Headline)"/>
    <s v="50% by 2030"/>
    <s v="According to a trend analysis by DG SANTE, the use and risk of chemical pesticides decreased by 14 % between the baseline period of 2015–2017 and 2020. The use and risk of chemical pesticides shows a decrease of 6% from 2020, and an overall decrease - in the first four years - of 33% from the baseline period of 2015-2017. The overall downward trends, in the first 4 years, shows that the target can be achieved by 2030."/>
    <s v="Positive, on track"/>
    <x v="2"/>
    <m/>
    <m/>
    <m/>
    <s v="CHEMICALS"/>
    <x v="17"/>
    <n v="12"/>
    <s v="DG SANTE"/>
    <s v="https://food.ec.europa.eu/plants/pesticides/sustainable-use-pesticides/farm-fork-targets-progress/eu-trends_en"/>
    <s v="https://food.ec.europa.eu/plants/pesticides/sustainable-use-pesticides/farm-fork-targets-progress/member-states-trends_en"/>
    <s v="Eurostat SDG Monitoring report: https://ec.europa.eu/eurostat/documents/15234730/16817772/KS-04-23-184-EN-N.pdf/845a1782-998d-a767-b097-f22ebe93d422?t=1688373085450&amp;download=true"/>
    <m/>
    <m/>
    <m/>
    <m/>
    <m/>
    <m/>
    <m/>
    <s v="(x)"/>
    <m/>
    <s v="x"/>
    <m/>
    <m/>
    <m/>
    <m/>
    <m/>
    <m/>
    <m/>
    <m/>
    <m/>
    <m/>
    <m/>
    <m/>
    <m/>
    <m/>
    <m/>
    <m/>
    <m/>
    <m/>
    <m/>
    <m/>
    <m/>
    <m/>
    <m/>
  </r>
  <r>
    <x v="4"/>
    <s v="‘Farm to Fork’ Strategy Measures, including legislative, to significantly reduce the use and risk of chemical pesticides, as well as the use of fertilizers and antibiotics"/>
    <x v="61"/>
    <x v="1"/>
    <x v="2"/>
    <n v="0"/>
    <x v="2"/>
    <n v="0"/>
    <n v="0"/>
    <x v="0"/>
    <s v="Increase sustainable fishing and aquaculture. Bring fish stocks to sustainable levels. Significant increase in organic aquaculture (target in common with CFP)"/>
    <n v="2030"/>
    <x v="1"/>
    <x v="0"/>
    <s v="REMOVED from counting_x000a_F2F Monitoring System - from Food System Fiche (Annex II)"/>
    <m/>
    <x v="18"/>
    <s v="Fishing pressure relative to maximum sustainable yield (trends in F/FMSY) #0008 - Headline_x000a_Organic aquaculture production. (EUMOFA report), Proportion of organic aquaculture production (EUMOFA report, F2F Monitor 0307 - Placeholder). "/>
    <s v=" "/>
    <s v="This is the most relevant existing indicator for tracing the reduction in fishing effort that is still partly responsible for overfishing in EU seas for the F2F objective &quot;sustainable level of fish stocks&quot; (current CFP indicator). The trend of this indicator shows the progress made towards the first desired value of 1 (1.99 in 2004, 1.17 in 2020), noting however that the median of F/FMSY equal to 1 indicates that only 50% of the included stocks are likely to be sustainably managed in terms of fishing effort. The 2013 CFP reform sought to achieve sustainable exploitation of all stocks by 2020. The intermediate target of 1 value was not reached (the lower value the better)."/>
    <s v="Positive, on track"/>
    <x v="0"/>
    <m/>
    <m/>
    <s v="FOOD SYSTEM"/>
    <m/>
    <x v="18"/>
    <s v="14"/>
    <s v="Source:  EUMOFA based on Eurostat (European Market Observatory for Ficheries and Aquculture products)"/>
    <s v="https://www.eumofa.eu/documents/20178/432372/Organic+aquaculture+in+the+EU_final+report_ONLINE.pdf_x000a_Table 4 and Figure 4 of the report: https://www.eumofa.eu/documents/20178/432372/Organic+aquaculture+in+the+EU_final+report_ONLINE.pdf"/>
    <s v="ESTAT Organic aquaculture production: https://ec.europa.eu/eurostat/databrowser/view/org_aqtspec/default/table?lang=en"/>
    <s v="Environment and Energy Indicator set - ESTAT (total aquaculture): https://ec.europa.eu/eurostat/databrowser/view/tag00075/default/table?lang=en"/>
    <m/>
    <m/>
    <m/>
    <m/>
    <m/>
    <m/>
    <m/>
    <s v="(x)"/>
    <m/>
    <s v="x"/>
    <m/>
    <m/>
    <m/>
    <m/>
    <m/>
    <m/>
    <m/>
    <m/>
    <m/>
    <m/>
    <m/>
    <m/>
    <m/>
    <m/>
    <m/>
    <m/>
    <m/>
    <m/>
    <m/>
    <m/>
    <m/>
    <m/>
    <m/>
  </r>
  <r>
    <x v="4"/>
    <s v="‘Farm to Fork’ Strategy Measures, including legislative, to significantly reduce the use and risk of chemical pesticides, as well as the use of fertilizers and antibiotics"/>
    <x v="61"/>
    <x v="1"/>
    <x v="2"/>
    <n v="0"/>
    <x v="2"/>
    <n v="0"/>
    <n v="0"/>
    <x v="0"/>
    <s v="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 "/>
    <n v="2030"/>
    <x v="1"/>
    <x v="0"/>
    <s v="REMOVED from counting_x000a_F2F Monitoring System - from Food System Fiche (Annex II)"/>
    <m/>
    <x v="18"/>
    <s v="Indicator: GHG food system emissions. (Headline).   https://edgar.jrc.ec.europa.eu/edgar_food"/>
    <m/>
    <s v="The trend (from 1990 to 2018) for the whole EU is in the desired direction to reach the target. However, the lack of current data, and the unpredictability of certain components of this indicator, make the prediction to 2030 very uncertain to assess the distance from the target by 2030. In 2018 (the last recorded year in the time series) the global EU emissions represented 85.9% of the emissions in 1990)."/>
    <m/>
    <x v="0"/>
    <m/>
    <m/>
    <m/>
    <m/>
    <x v="0"/>
    <s v="13"/>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ustainable use of water. Preserving freshwater, boosting water reuse in agriculture.  "/>
    <n v="2030"/>
    <x v="1"/>
    <x v="0"/>
    <s v="REMOVED from counting_x000a_F2F Monitoring System - from Food System Fiche (Annex II)"/>
    <m/>
    <x v="18"/>
    <s v="Water use in agriculture (WEI+)"/>
    <m/>
    <s v="Overall, using a 3-year moving average, the EU27 has seen a 14% improvement in the Water Exploitation Index (WEI+) compared to 2011. This improvement was observed in 14 Member States (MSs). However, further improvements are necessary. Efforts are needed to reduce the inequality in total water use as a percentage of the renewable freshwater resources (groundwater and surface water) between MSs, especially in the Mediterranean area. For example, Cyprus had a WEI+ of 113% in 2019, in contrast to France's 2.8%. Seven MSs recorded a WEI+ score of less than 1, indicating that their water storage capacity exceeded their consumption."/>
    <m/>
    <x v="0"/>
    <m/>
    <m/>
    <m/>
    <m/>
    <x v="19"/>
    <s v="6"/>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Increase organic farming with the aim to achieve at least 25% of total farmland under organic farming by 2030 (target in common with the Biodiversity Strategy 2030)  "/>
    <n v="2030"/>
    <x v="0"/>
    <x v="0"/>
    <s v="OK_x000a_F2F Monitoring System - from Food System Fiche (Annex II)"/>
    <m/>
    <x v="18"/>
    <s v="Area under organic farming (% of the total utilised agricultural area). "/>
    <m/>
    <s v="Moderate progress rate, but not enough to reach the target by 2030. Compound annual growth rate (CAGR): 6.7% per year (observed i.e. increased from 5.6% to 9.1% (2012-2020)) and 9.3% per year (required to meet target). "/>
    <m/>
    <x v="0"/>
    <m/>
    <m/>
    <m/>
    <m/>
    <x v="16"/>
    <n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ncrease renewable energy in agriculture and food sector. Adopt energy efficiency solutions in the agriculture and food sector, by reducing energy consumption in the sector"/>
    <n v="2030"/>
    <x v="1"/>
    <x v="0"/>
    <s v="REMOVED from counting_x000a_F2F Monitoring System - from Food System Fiche (Annex II)"/>
    <m/>
    <x v="18"/>
    <s v="Final energy consumption in agriculture, forestry and food industry"/>
    <m/>
    <s v="Overall, there has been an increase in energy consumption for both agriculture and forestry, as well as the overall food industry, by 7.4 % and 13.5% respectively compared to 2011. The annual rate of increase is 0.8% for agriculture and forestry and 1.7% for the food industry. Across Europe, these two sectors have consumed 54,317 thousand tonnes of oil equivalent, evenly split between them. France and Germany lead in total energy consumption. For the overall food industry, there has been a noticeable decrease of 1% in France, while Germany experienced an increase of 5.8% compared to 2011. In agriculture and forestry, France and the Netherlands lead in energy consumption, with increases of 1.3% and 9.9%, respectively. Consequently, efforts are required to enhance energy efficiency and achieve the objective of reducing energy consumption at the EU level."/>
    <m/>
    <x v="4"/>
    <m/>
    <m/>
    <m/>
    <m/>
    <x v="5"/>
    <s v="7"/>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otect the environment and restore natural resources. Preserve biodiversity and reduce biodiversity loss.  "/>
    <n v="2030"/>
    <x v="1"/>
    <x v="0"/>
    <s v="REMOVED from counting_x000a_F2F Monitoring System - from Food System Fiche (Annex II)"/>
    <m/>
    <x v="18"/>
    <s v="Common Farmland Birds Indicator"/>
    <m/>
    <s v="The impacts on global species richness due to the supply chain of food products consumed in the EU (produced either in the EU or in other world regions) have increased during the last decade. This results from increasing food consumption, as well as increasing consumption of animal-based products. Main drivers of biodiversity loss are associated to land use and climate change impacts. Observed trends in consumption patterns are not expected to change to an extent to revert this trend by 2030. "/>
    <m/>
    <x v="4"/>
    <m/>
    <m/>
    <m/>
    <m/>
    <x v="20"/>
    <s v="15"/>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ecure and ensure access to a range of quality seeds for plant varieties in order to adapt to the pressures of climate change  "/>
    <n v="2030"/>
    <x v="1"/>
    <x v="0"/>
    <s v="REMOVED from counting_x000a_F2F Monitoring System - from Food System Fiche (Annex II)"/>
    <m/>
    <x v="18"/>
    <s v="Number of plant genetic resources for food and agriculture secured in either medium- or long-term conservation facilities"/>
    <m/>
    <s v="The FAO progress assessment of SDG INDICATOR 2.5.1.a, for the period 1995-2021, observes a global trend of improvement in Europe, with a slowdown in improvement particularly in the last five years."/>
    <m/>
    <x v="2"/>
    <m/>
    <m/>
    <m/>
    <m/>
    <x v="21"/>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Reduce food waste. Prevent food loss and waste. Halve per capita food waste at retail and consumer levels"/>
    <n v="2030"/>
    <x v="0"/>
    <x v="0"/>
    <s v="OK_x000a_F2F Monitoring System - from Food System Fiche (Annex II)"/>
    <m/>
    <x v="18"/>
    <s v="Food Waste (F2F Monitor 0270 - Headline)"/>
    <m/>
    <s v="The Food Waste indicator measures the amount of food waste for all stages of the supply chain reported by the MS. Note that  at the moment two data points are available, 2020 and 2021, therefore it is still early to define a clear trend. The MS should report on food waste every year, using primary data at least once every four years. Based on the analysis performed in the impact assessment of the Proposal for a Directive of the European Parliament and of the Council amending Directive 2008/98/EC on waste, this target was not deemed to be feasible to achieve (European Commission, 2023). In the Proposal the target has been redefined with a reduction of food consumption by 30% at retail and consumption level, plus a reduction by 10% in manufacturing (see thematic area 3)."/>
    <m/>
    <x v="0"/>
    <m/>
    <m/>
    <m/>
    <m/>
    <x v="13"/>
    <n v="1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cale-up and promote sustainable and socially responsible production methods and circular business models in food processing and retail. "/>
    <n v="2030"/>
    <x v="1"/>
    <x v="0"/>
    <s v="REMOVED from counting_x000a_F2F Monitoring System - from Food System Fiche (Annex II)"/>
    <m/>
    <x v="18"/>
    <m/>
    <m/>
    <s v="Cannot be currently assessed due to lack of data."/>
    <m/>
    <x v="3"/>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Reduce the environmental and climate footprint of the EU food system, operating within planetary boundaries"/>
    <n v="2030"/>
    <x v="1"/>
    <x v="0"/>
    <s v="REMOVED from counting_x000a_F2F Monitoring System - from Food System Fiche (Annex II)"/>
    <m/>
    <x v="18"/>
    <m/>
    <m/>
    <s v="According to JRC study #(Sala et al., 2023), the EU food system is transgressing some Planetary Boundaries including climate change and novel entities (particulate matter, freshwater ecotoxicity).  "/>
    <m/>
    <x v="4"/>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e fair income and salaries. Improve income of primary producers to ensure their sustainable livelihood.  "/>
    <n v="2030"/>
    <x v="1"/>
    <x v="0"/>
    <s v="REMOVED from counting_x000a_F2F Monitoring System - from Food System Fiche (Annex II)"/>
    <m/>
    <x v="18"/>
    <s v="Indicator 0072 - Farmers income compared to wages in the rest of the economy"/>
    <m/>
    <s v="This indicator compares agricultural income to average wages in the economy and provides an estimate for the average income opportunities that a person would have outside of agriculture. It has increased from 31% to 52% between 2005 and 2021 at the EU level, reflecting a CAGR of 3% in this time frame. However, there are discrepancies among MSs. While in certain MSs, such as Poland and Latvia, farmers' income compared to other wages in the economy has grown more than the EU average, in other MSs like Austria and Belgium, it has experienced a slightly decreasing trend."/>
    <m/>
    <x v="2"/>
    <m/>
    <m/>
    <m/>
    <m/>
    <x v="22"/>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Help farmers and fishers to strengthen their position in the supply chain and to capture a fair share of the added value of sustainable production   "/>
    <n v="2030"/>
    <x v="1"/>
    <x v="0"/>
    <s v="REMOVED from counting_x000a_F2F Monitoring System - from Food System Fiche (Annex II)"/>
    <m/>
    <x v="18"/>
    <s v="Indicator 0079 - Value Added along the food chain"/>
    <m/>
    <s v="Value added along the food chain - measures the economic contribution in the agriculture, fishing and aquaculture, as well as the food, beverage, and tobacco sectors. Among these sectors, the food, beverage, and tobacco sector constitute the largest portion of the overall agri-food value chain (over 50%), followed by the agriculture sector. The total value added in the food and agriculture sector has Increased from 340K in 2008 to 433.5K in 2020 in the EU, with a CAGR of 2%. The compound growth in the manufactured food sector has been higher (2,5%) than the growth in the agriculture sector (1.5%).  "/>
    <m/>
    <x v="2"/>
    <m/>
    <m/>
    <m/>
    <m/>
    <x v="22"/>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mprove agricultural rules that strengthen the position of farmers (e.g. producers of products with geographical indications), their cooperatives and producer organisations in the food supply chain. "/>
    <n v="2030"/>
    <x v="1"/>
    <x v="0"/>
    <s v="REMOVED from counting_x000a_F2F Monitoring System - from Food System Fiche (Annex II)"/>
    <m/>
    <x v="18"/>
    <s v="Indicator 0132 - Gross fixed capital formation in agriculture"/>
    <m/>
    <s v="This  indicator is important to assess the level of investment and development in the agricultural sector. Among MSs, the level of gross fixed capital formation varies. Most MSs surpass the EU average. While countries such as France and Germany have the highest capital formation in agriculture, some MSs lag behind e.g. Czechia, Bulgaria, Estonia. _x000a__x000a_In the EU as a whole, gross fixed capital formation in agriculture has Iincreased from 44K in 2005 to 68K in 2022, corresponding to a CAGR of 2.8% and a percentage increase of 55%. The growth rates also vary across MSs. As expected, the countries with the highest capital formation show limited growth trend e.g. Germany, while highest growth rates are observed in the countries that had lower starting values e.g. Romania, Bulgaria. _x000a_"/>
    <m/>
    <x v="2"/>
    <m/>
    <m/>
    <m/>
    <m/>
    <x v="22"/>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eserve the affordability of food.  "/>
    <n v="2030"/>
    <x v="1"/>
    <x v="0"/>
    <s v="REMOVED from counting_x000a_F2F Monitoring System - from Food System Fiche (Annex II)"/>
    <m/>
    <x v="18"/>
    <s v="Indicator 0284 - Consumer food inflation"/>
    <m/>
    <s v="The annual average of food prices, indexed to 2015, has increased from 80% (2005) to 125% (2022), an average yearly inflation of almost 2.5%. Since 2015, food prices have risen by 25%, and the biggest increase has taken place in 2022. _x000a_"/>
    <m/>
    <x v="4"/>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Foster the competitiveness of the EU supply sector  "/>
    <n v="2030"/>
    <x v="1"/>
    <x v="0"/>
    <s v="REMOVED from counting_x000a_F2F Monitoring System - from Food System Fiche (Annex II)"/>
    <m/>
    <x v="18"/>
    <s v="Indicator 0077 - Agricultural and food products trade balance"/>
    <m/>
    <s v="Trade balance of food products has increased. Between 2002 and 2022, the EU28 transformed from a net importer to a net exporter of food products, with a positive trade balance of 40 billion EUR (current prices). On aggregate, the EU became a net exporter of agricultural products, fish and fish products and food products in 2020 and continues to be one, although the growing trend was discontinued in 2022."/>
    <m/>
    <x v="0"/>
    <m/>
    <m/>
    <m/>
    <m/>
    <x v="24"/>
    <s v="8"/>
    <m/>
    <m/>
    <m/>
    <m/>
    <m/>
    <m/>
    <m/>
    <m/>
    <m/>
    <m/>
    <m/>
    <m/>
    <m/>
    <m/>
    <m/>
    <m/>
    <m/>
    <m/>
    <m/>
    <m/>
    <m/>
    <m/>
    <m/>
    <m/>
    <m/>
    <m/>
    <m/>
    <m/>
    <m/>
    <m/>
    <m/>
    <m/>
    <m/>
    <m/>
    <m/>
    <m/>
    <m/>
  </r>
  <r>
    <x v="4"/>
    <s v="‘Farm to Fork’ Strategy Measures, including legislative, to significantly reduce the use and risk of chemical pesticides, as well as the use of fertilizers and antibiotics"/>
    <x v="61"/>
    <x v="1"/>
    <x v="2"/>
    <n v="0"/>
    <x v="3"/>
    <n v="0"/>
    <n v="0"/>
    <x v="0"/>
    <s v="Ensure access to fast broadband to all farmers and all rural areas to achieve the objective of 100% access by 2025 (enabler for jobs, businesses, investments, improvement in quality of life in rural areas and enabler to mainstream precision farming and use of artificial intelligence)  "/>
    <n v="2030"/>
    <x v="0"/>
    <x v="0"/>
    <s v="OK_x000a_F2F Monitoring System - from Food System Fiche (Annex II)"/>
    <m/>
    <x v="18"/>
    <s v="Indicator 0286 - Rural next generation access (NGA) broadband coverage"/>
    <m/>
    <s v="Rural next generation access (NGA) broadband availability has significantly improved over the past decade, with the percentage of households having access increasing from 18% of rural households in 2013 to 73% in 2022. However, the objective of achieving 100% coverage by 2025 is at risk at the current pace. Most MSs remain above the EU average of 73%. However, despite showing growth in the last decade, some MSs e.g. Poland (2013: 18%, 2022: 40%) Croatia (2013:&gt;1%, 2022: 52%) still lag behind. _x000a_"/>
    <m/>
    <x v="0"/>
    <m/>
    <m/>
    <m/>
    <m/>
    <x v="3"/>
    <n v="9"/>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Create shorter supply chains will support reducing dependence on long-haul transportation.  "/>
    <n v="2030"/>
    <x v="1"/>
    <x v="0"/>
    <s v="REMOVED from counting_x000a_F2F Monitoring System - from Food System Fiche (Annex II)"/>
    <m/>
    <x v="18"/>
    <s v="Indicator 0212 - Annual road freight transport by distance class"/>
    <m/>
    <s v="There have been almost no changes in the number of tonnes transported in the difference distance categories. Since 2013, approximately 30% of the freight of food products, beverages and tobacco is transported less than 50 km, and another 30% is transported between 50 and 150 km. Between 2013 and 2021, the tonnes per kilometre transported for all activities related to the food system (agriculture, fisheries, food manufacturing, trade and services) have increased by 9%, although the tonnes per kilometre transported in the food and beverages manufacturing sector decreased by 5%. "/>
    <m/>
    <x v="0"/>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Create new job opportunities.   "/>
    <n v="2030"/>
    <x v="1"/>
    <x v="0"/>
    <s v="REMOVED from counting_x000a_F2F Monitoring System - from Food System Fiche (Annex II)"/>
    <m/>
    <x v="18"/>
    <s v="Employment by economic activity. It gives total employment in agriculture, the food industry and food services in absolute terms and also as a share of total employment."/>
    <m/>
    <s v="This indicator gives total employment in agriculture, the food industry and food services in absolute terms and also as a share of total employment. The employment in the food sector by economic activity has decreased over the last decade, from 8,474 (in 2013) to 6,326 (in 2022) million persons. During this period the mean annual decrease was 2.88% based on CGAR calculation, therefore around 25% of the employment moved out from the food sector in almost a decade. The share of total employment has also decreased, from 5% (in 2013) to 3% (in 2022). This negative trend indicates a move away from the objective, which aims at creating new job opportunities in the food sector._x000a_"/>
    <m/>
    <x v="4"/>
    <m/>
    <m/>
    <m/>
    <m/>
    <x v="25"/>
    <s v="8"/>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e Fair, inclusive and ethical value chains. Improve working conditions, ensure occupation health and safety. Ensure workers’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  "/>
    <n v="2030"/>
    <x v="1"/>
    <x v="0"/>
    <s v="REMOVED from counting_x000a_F2F Monitoring System - from Food System Fiche (Annex II)"/>
    <m/>
    <x v="18"/>
    <m/>
    <m/>
    <s v="No adequate indicator is available at the moment to assess this objective."/>
    <m/>
    <x v="3"/>
    <m/>
    <m/>
    <m/>
    <m/>
    <x v="26"/>
    <s v="8"/>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omote better animal welfare to improve animal health and food quality   "/>
    <n v="2030"/>
    <x v="1"/>
    <x v="0"/>
    <s v="REMOVED from counting_x000a_F2F Monitoring System - from Food System Fiche (Annex II)"/>
    <m/>
    <x v="18"/>
    <m/>
    <m/>
    <s v="No adequate indicator is available at the moment to assess this objective"/>
    <m/>
    <x v="3"/>
    <m/>
    <m/>
    <m/>
    <m/>
    <x v="16"/>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1"/>
    <m/>
    <m/>
    <x v="1"/>
    <s v="Strengthen educational messages on the importance of healthy nutrition, sustainable food production and consumption, and reducing food waste. "/>
    <n v="2030"/>
    <x v="1"/>
    <x v="0"/>
    <s v="DELETED _x000a_F2F Monitoring System - from Food System Fiche (Annex II)"/>
    <m/>
    <x v="18"/>
    <m/>
    <m/>
    <s v="No adequate indicator is available at the moment to assess this objective."/>
    <m/>
    <x v="1"/>
    <m/>
    <m/>
    <m/>
    <m/>
    <x v="27"/>
    <s v="4"/>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Provide food information and labelling to empower consumers to make informed, healthy and sustainable food choices  "/>
    <n v="2030"/>
    <x v="1"/>
    <x v="0"/>
    <s v="REMOVED from counting_x000a_F2F Monitoring System - from Food System Fiche (Annex II)"/>
    <m/>
    <x v="18"/>
    <m/>
    <m/>
    <s v="No adequate indicator is available at the moment to assess this objective."/>
    <m/>
    <x v="3"/>
    <m/>
    <m/>
    <m/>
    <m/>
    <x v="28"/>
    <s v="12"/>
    <m/>
    <m/>
    <m/>
    <m/>
    <m/>
    <m/>
    <m/>
    <m/>
    <m/>
    <m/>
    <m/>
    <m/>
    <m/>
    <m/>
    <m/>
    <m/>
    <m/>
    <m/>
    <m/>
    <m/>
    <m/>
    <m/>
    <m/>
    <m/>
    <m/>
    <m/>
    <m/>
    <m/>
    <m/>
    <m/>
    <m/>
    <m/>
    <m/>
    <m/>
    <m/>
    <m/>
    <m/>
  </r>
  <r>
    <x v="4"/>
    <s v="‘Farm to Fork’ Strategy Measures, including legislative, to significantly reduce the use and risk of chemical pesticides, as well as the use of fertilizers and antibiotics"/>
    <x v="61"/>
    <x v="1"/>
    <x v="2"/>
    <n v="0"/>
    <x v="1"/>
    <m/>
    <m/>
    <x v="1"/>
    <s v="Extend the mandatory origin or provenance indications to certain products.  "/>
    <n v="2030"/>
    <x v="1"/>
    <x v="0"/>
    <s v="DELETED _x000a_F2F Monitoring System - from Food System Fiche (Annex II)"/>
    <m/>
    <x v="18"/>
    <m/>
    <m/>
    <s v="No adequate indicator is available at the moment to assess this objective."/>
    <m/>
    <x v="1"/>
    <m/>
    <m/>
    <m/>
    <m/>
    <x v="28"/>
    <s v="1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mprove availability of sustainable food. Ensure that the healthy option is always the easiest one. Ensure food supply.   "/>
    <n v="2030"/>
    <x v="1"/>
    <x v="0"/>
    <s v="REMOVED from counting_x000a_F2F Monitoring System - from Food System Fiche (Annex II)"/>
    <m/>
    <x v="18"/>
    <s v="Ratio plant to total protein supply"/>
    <m/>
    <s v="The ratio plant to total protein supply indicator is derived from FAO supply data. The closest to 1, the highest is the contribution of plant based sources to protein supply; the average of previous 3 years is taken to reduce error variation. This indicator examines the contribution of plant food sources to total protein (animal and plant) supply and can inform on the transition towards more plant-based food diets based on food supply data. Since 2012, a slight decrease has been observed across most EU countries (between 1 and 5%). The average ratio for the EU region has slightly decreased from 0.42 to 0.40 between 2012 and 2020. This data suggests that a positive transition towards plant-based diets for more sustainable food systems is not yet observed across the EU. Data from national dietary surveys can add more information on actual food consumption estimates and better inform about the transition towards healthy, sustainable diets. "/>
    <m/>
    <x v="0"/>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e affordability and access to sufficient, nutritious and sustainable food.  "/>
    <n v="2030"/>
    <x v="1"/>
    <x v="0"/>
    <s v="REMOVED from counting_x000a_F2F Monitoring System - from Food System Fiche (Annex II)"/>
    <m/>
    <x v="18"/>
    <s v="Percent of the population who cannot afford a healthy diet"/>
    <m/>
    <s v="The percent population who cannot afford a healthy diet as reported by FAO and the World Bank for global monitoring. A healthy diet is considered unaffordable when its cost exceeds 52 percent of income per capita per day. This percentage accounts for a portion of income that can be credibly reserved for food, based on observations that the population in low-income countries spend, on average, 52 percent of their income on food. The estimated proportion of the population who cannot afford a healthy diet in Europe has dropped from 2.5% in 2017 to 1.5% in 2021. Across EU countries, values ranged between &lt;1% for several countries and 7% in Romania in 2021. The indicator does not account for non-food spending and likely underestimates food affordability issues in the context of the EU region."/>
    <m/>
    <x v="0"/>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Increase reformulation of food products in line with guidelines for healthy and sustainable diets  "/>
    <n v="2030"/>
    <x v="1"/>
    <x v="0"/>
    <s v="REMOVED from counting_x000a_F2F Monitoring System - from Food System Fiche (Annex II)"/>
    <m/>
    <x v="18"/>
    <m/>
    <m/>
    <s v="No adequate indicator is available at the moment to assess this objective."/>
    <m/>
    <x v="3"/>
    <m/>
    <m/>
    <m/>
    <m/>
    <x v="29"/>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Ensuring all access to quality, safe, sustainable, nutritious food."/>
    <n v="2030"/>
    <x v="1"/>
    <x v="0"/>
    <s v="REMOVED from counting_x000a_F2F Monitoring System - from Food System Fiche (Annex II)"/>
    <m/>
    <x v="18"/>
    <s v="Prevalence of moderate or severe food insecurity in the population"/>
    <m/>
    <s v="In Europe, the FAO estimated prevalence of moderate or severe food insecurity was 8% in 2022. This figure has remained stable since 2014 indicating slow progress on this indicator. Among EU countries, values for 2022 ranged between 3% in Luxembourg and 16% in Romania and Bulgaria."/>
    <m/>
    <x v="0"/>
    <m/>
    <m/>
    <m/>
    <m/>
    <x v="23"/>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Move to healthier and more sustainable diets  "/>
    <n v="2030"/>
    <x v="1"/>
    <x v="0"/>
    <s v="REMOVED from counting_x000a_F2F Monitoring System - from Food System Fiche (Annex II)"/>
    <m/>
    <x v="18"/>
    <m/>
    <m/>
    <s v="No adequate indicator is available at the moment to assess this objective."/>
    <m/>
    <x v="0"/>
    <m/>
    <m/>
    <m/>
    <m/>
    <x v="29"/>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Reverse prevalence of overweight and diet-related diseases   "/>
    <n v="2030"/>
    <x v="1"/>
    <x v="0"/>
    <s v="REMOVED from counting_x000a_F2F Monitoring System - from Food System Fiche (Annex II)"/>
    <m/>
    <x v="18"/>
    <s v="Indicator 0015 - Obesity rate by body mass index (BMI). "/>
    <m/>
    <s v="The indicator as reported in Eurostat indicates that the proportion of overweight adults in the EU has slightly increase from 51% in 2014 to 53% in 2019. Reversing the prevalence of overweight in the EU remains a public health challenge considering the negative trends observed."/>
    <m/>
    <x v="4"/>
    <m/>
    <m/>
    <m/>
    <m/>
    <x v="29"/>
    <s v="2"/>
    <m/>
    <m/>
    <m/>
    <m/>
    <m/>
    <m/>
    <m/>
    <m/>
    <m/>
    <m/>
    <m/>
    <m/>
    <m/>
    <m/>
    <m/>
    <m/>
    <m/>
    <m/>
    <m/>
    <m/>
    <m/>
    <m/>
    <m/>
    <m/>
    <m/>
    <m/>
    <m/>
    <m/>
    <m/>
    <m/>
    <m/>
    <m/>
    <m/>
    <m/>
    <m/>
    <m/>
    <m/>
  </r>
  <r>
    <x v="4"/>
    <s v="‘Farm to Fork’ Strategy Measures, including legislative, to significantly reduce the use and risk of chemical pesticides, as well as the use of fertilizers and antibiotics"/>
    <x v="61"/>
    <x v="1"/>
    <x v="2"/>
    <n v="0"/>
    <x v="2"/>
    <n v="0"/>
    <n v="0"/>
    <x v="0"/>
    <s v="Strengthen the resilience of the EU food system. Build up resilience to possible future diseases and pandemics.  Increasing the sustainability of food producers will ultimately increase their resilience.   "/>
    <n v="2030"/>
    <x v="1"/>
    <x v="0"/>
    <s v="REMOVED from counting_x000a_F2F Monitoring System - from Food System Fiche (Annex II)"/>
    <m/>
    <x v="18"/>
    <s v="Indicator 0282 -  Headline indicator: Self-sufficiency rates - commodities"/>
    <m/>
    <s v="This indicator is very dependent on the type of commodity, as there are commodities that are not even produced in the EU in significant quantities (e.g. soya). Within the “main” commodities, the EU is self-sufficient in meat, and dairy products. As for cereals, the EU is self-sufficient in soft wheat and barley, but not in maize or sorghum."/>
    <m/>
    <x v="0"/>
    <m/>
    <m/>
    <m/>
    <m/>
    <x v="16"/>
    <s v="2"/>
    <m/>
    <m/>
    <m/>
    <m/>
    <m/>
    <m/>
    <m/>
    <m/>
    <m/>
    <m/>
    <m/>
    <m/>
    <m/>
    <m/>
    <m/>
    <m/>
    <m/>
    <m/>
    <m/>
    <m/>
    <m/>
    <m/>
    <m/>
    <m/>
    <m/>
    <m/>
    <m/>
    <m/>
    <m/>
    <m/>
    <m/>
    <m/>
    <m/>
    <m/>
    <m/>
    <m/>
    <m/>
  </r>
  <r>
    <x v="4"/>
    <s v="‘Farm to Fork’ Strategy Measures, including legislative, to significantly reduce the use and risk of chemical pesticides, as well as the use of fertilizers and antibiotics"/>
    <x v="62"/>
    <x v="1"/>
    <x v="1"/>
    <m/>
    <x v="1"/>
    <m/>
    <m/>
    <x v="1"/>
    <m/>
    <m/>
    <x v="1"/>
    <x v="0"/>
    <s v="No specific targets, synthesis of initiatives and objectives repeated in other docs"/>
    <m/>
    <x v="2"/>
    <m/>
    <m/>
    <m/>
    <m/>
    <x v="1"/>
    <m/>
    <m/>
    <m/>
    <m/>
    <x v="1"/>
    <m/>
    <m/>
    <m/>
    <m/>
    <m/>
    <m/>
    <m/>
    <m/>
    <m/>
    <m/>
    <m/>
    <m/>
    <m/>
    <m/>
    <m/>
    <m/>
    <m/>
    <m/>
    <m/>
    <m/>
    <m/>
    <m/>
    <m/>
    <m/>
    <m/>
    <m/>
    <m/>
    <m/>
    <m/>
    <m/>
    <m/>
    <m/>
    <m/>
    <m/>
    <m/>
    <m/>
    <m/>
    <m/>
  </r>
  <r>
    <x v="4"/>
    <s v="‘Farm to Fork’ Strategy Measures, including legislative, to significantly reduce the use and risk of chemical pesticides, as well as the use of fertilizers and antibiotics"/>
    <x v="63"/>
    <x v="5"/>
    <x v="1"/>
    <m/>
    <x v="1"/>
    <m/>
    <m/>
    <x v="1"/>
    <m/>
    <m/>
    <x v="1"/>
    <x v="0"/>
    <m/>
    <m/>
    <x v="2"/>
    <m/>
    <m/>
    <m/>
    <m/>
    <x v="1"/>
    <m/>
    <m/>
    <m/>
    <m/>
    <x v="1"/>
    <m/>
    <m/>
    <m/>
    <m/>
    <m/>
    <m/>
    <m/>
    <m/>
    <m/>
    <m/>
    <m/>
    <m/>
    <m/>
    <m/>
    <m/>
    <m/>
    <m/>
    <m/>
    <m/>
    <m/>
    <m/>
    <m/>
    <m/>
    <m/>
    <m/>
    <m/>
    <m/>
    <m/>
    <m/>
    <m/>
    <m/>
    <m/>
    <m/>
    <m/>
    <m/>
    <m/>
    <m/>
    <m/>
  </r>
  <r>
    <x v="4"/>
    <s v="Examination of the draft national strategic plans, with reference to the ambitions of the European Green Deal and the Farm to Fork Strategy"/>
    <x v="64"/>
    <x v="0"/>
    <x v="0"/>
    <m/>
    <x v="1"/>
    <m/>
    <m/>
    <x v="1"/>
    <s v="Support viable farm income and the resilience of the agricultural sector across the EU, in order to enhance long-term food security and agricultural diversity, as well as to ensure the economic sustainability of agricultural production"/>
    <n v="2027"/>
    <x v="1"/>
    <x v="0"/>
    <m/>
    <m/>
    <x v="18"/>
    <m/>
    <m/>
    <m/>
    <m/>
    <x v="1"/>
    <m/>
    <m/>
    <s v="FOOD SYSTEM"/>
    <m/>
    <x v="22"/>
    <s v="2"/>
    <m/>
    <m/>
    <m/>
    <m/>
    <m/>
    <m/>
    <m/>
    <m/>
    <m/>
    <m/>
    <m/>
    <m/>
    <m/>
    <s v="x"/>
    <m/>
    <m/>
    <m/>
    <m/>
    <m/>
    <m/>
    <m/>
    <m/>
    <s v="(x)"/>
    <m/>
    <m/>
    <m/>
    <m/>
    <m/>
    <m/>
    <m/>
    <m/>
    <m/>
    <m/>
    <m/>
    <m/>
    <m/>
    <m/>
  </r>
  <r>
    <x v="4"/>
    <s v="Examination of the draft national strategic plans, with reference to the ambitions of the European Green Deal and the Farm to Fork Strategy"/>
    <x v="64"/>
    <x v="0"/>
    <x v="0"/>
    <m/>
    <x v="1"/>
    <m/>
    <m/>
    <x v="1"/>
    <s v="Enhance market orientation and increase farm competitiveness both in the short and long term, including greater focus on research, technology and digitalisation"/>
    <n v="2027"/>
    <x v="1"/>
    <x v="0"/>
    <m/>
    <m/>
    <x v="18"/>
    <m/>
    <m/>
    <m/>
    <m/>
    <x v="1"/>
    <m/>
    <m/>
    <s v="FOOD SYSTEM"/>
    <m/>
    <x v="30"/>
    <s v="2"/>
    <m/>
    <m/>
    <m/>
    <m/>
    <m/>
    <m/>
    <m/>
    <m/>
    <m/>
    <m/>
    <m/>
    <m/>
    <m/>
    <s v="x"/>
    <m/>
    <m/>
    <s v="(x)"/>
    <m/>
    <m/>
    <m/>
    <m/>
    <m/>
    <m/>
    <m/>
    <s v="(x)"/>
    <m/>
    <m/>
    <m/>
    <m/>
    <m/>
    <m/>
    <m/>
    <m/>
    <m/>
    <m/>
    <m/>
    <m/>
  </r>
  <r>
    <x v="4"/>
    <s v="Examination of the draft national strategic plans, with reference to the ambitions of the European Green Deal and the Farm to Fork Strategy"/>
    <x v="64"/>
    <x v="0"/>
    <x v="0"/>
    <m/>
    <x v="1"/>
    <m/>
    <m/>
    <x v="1"/>
    <s v="Improve farmers' position in the value chain"/>
    <n v="2027"/>
    <x v="1"/>
    <x v="0"/>
    <m/>
    <m/>
    <x v="18"/>
    <m/>
    <m/>
    <m/>
    <m/>
    <x v="1"/>
    <m/>
    <m/>
    <s v="FOOD SYSTEM"/>
    <m/>
    <x v="30"/>
    <s v="2"/>
    <m/>
    <m/>
    <m/>
    <m/>
    <m/>
    <m/>
    <m/>
    <m/>
    <m/>
    <m/>
    <m/>
    <m/>
    <m/>
    <s v="x"/>
    <m/>
    <m/>
    <m/>
    <m/>
    <m/>
    <m/>
    <m/>
    <m/>
    <s v="(x)"/>
    <m/>
    <m/>
    <m/>
    <m/>
    <m/>
    <m/>
    <m/>
    <m/>
    <m/>
    <m/>
    <m/>
    <m/>
    <m/>
    <m/>
  </r>
  <r>
    <x v="4"/>
    <s v="Examination of the draft national strategic plans, with reference to the ambitions of the European Green Deal and the Farm to Fork Strategy"/>
    <x v="64"/>
    <x v="0"/>
    <x v="0"/>
    <m/>
    <x v="1"/>
    <m/>
    <m/>
    <x v="1"/>
    <s v="Contribute to climate change mitigation and adaptation, including by reducing greenhouse gas emissions and enhancing carbon sequestration, as well as promoting sustainable energy"/>
    <n v="2027"/>
    <x v="1"/>
    <x v="0"/>
    <m/>
    <m/>
    <x v="18"/>
    <m/>
    <m/>
    <m/>
    <m/>
    <x v="1"/>
    <m/>
    <m/>
    <s v="FOOD SYSTEM"/>
    <s v="CLIMATE"/>
    <x v="0"/>
    <s v="13"/>
    <m/>
    <s v="https://www.eea.europa.eu/ims/greenhouse-gas-emissions-from-agriculture"/>
    <m/>
    <m/>
    <s v="(x)"/>
    <m/>
    <m/>
    <m/>
    <m/>
    <m/>
    <s v="(x)"/>
    <m/>
    <m/>
    <s v="x"/>
    <m/>
    <m/>
    <m/>
    <m/>
    <m/>
    <m/>
    <m/>
    <m/>
    <m/>
    <m/>
    <m/>
    <m/>
    <m/>
    <m/>
    <m/>
    <m/>
    <m/>
    <m/>
    <m/>
    <m/>
    <m/>
    <m/>
    <m/>
  </r>
  <r>
    <x v="4"/>
    <s v="Examination of the draft national strategic plans, with reference to the ambitions of the European Green Deal and the Farm to Fork Strategy"/>
    <x v="64"/>
    <x v="0"/>
    <x v="0"/>
    <m/>
    <x v="1"/>
    <m/>
    <m/>
    <x v="1"/>
    <s v="Foster sustainable development and efficient management of natural resources such as water, soil and air, including by reducing chemical dependency."/>
    <n v="2027"/>
    <x v="1"/>
    <x v="0"/>
    <m/>
    <m/>
    <x v="18"/>
    <m/>
    <m/>
    <m/>
    <m/>
    <x v="1"/>
    <m/>
    <m/>
    <s v="FOOD SYSTEM"/>
    <m/>
    <x v="12"/>
    <s v="12"/>
    <m/>
    <s v="https://ec.europa.eu/eurostat/databrowser/view/sdg_15_50/default/table?lang=en"/>
    <s v="https://ec.europa.eu/eurostat/databrowser/view/sdg_02_60/default/table?lang=en"/>
    <s v="https://ec.europa.eu/eurostat/databrowser/view/sdg_06_40/default/table?lang=en"/>
    <m/>
    <m/>
    <m/>
    <m/>
    <m/>
    <m/>
    <m/>
    <s v="(x)"/>
    <m/>
    <s v="x"/>
    <m/>
    <m/>
    <m/>
    <m/>
    <m/>
    <m/>
    <m/>
    <m/>
    <m/>
    <m/>
    <m/>
    <m/>
    <m/>
    <m/>
    <m/>
    <m/>
    <m/>
    <m/>
    <m/>
    <m/>
    <m/>
    <m/>
    <m/>
  </r>
  <r>
    <x v="4"/>
    <s v="Examination of the draft national strategic plans, with reference to the ambitions of the European Green Deal and the Farm to Fork Strategy"/>
    <x v="64"/>
    <x v="0"/>
    <x v="0"/>
    <m/>
    <x v="1"/>
    <m/>
    <m/>
    <x v="1"/>
    <s v="Contribute to halting and reversing biodiversity loss, enhance ecosystem services and preserve habitats and landscapes"/>
    <n v="2027"/>
    <x v="1"/>
    <x v="0"/>
    <m/>
    <m/>
    <x v="18"/>
    <m/>
    <m/>
    <m/>
    <m/>
    <x v="1"/>
    <m/>
    <m/>
    <s v="FOOD SYSTEM"/>
    <s v="BIODIVERSITY"/>
    <x v="20"/>
    <s v="15"/>
    <m/>
    <s v="https://ec.europa.eu/eurostat/databrowser/view/env_bio2/default/table?lang=en"/>
    <s v="https://dopa.jrc.ec.europa.eu/kcbd/dashboard/#Target%208"/>
    <m/>
    <m/>
    <m/>
    <m/>
    <m/>
    <m/>
    <m/>
    <m/>
    <m/>
    <s v="(x)"/>
    <s v="x"/>
    <m/>
    <m/>
    <m/>
    <m/>
    <m/>
    <m/>
    <m/>
    <m/>
    <m/>
    <m/>
    <m/>
    <m/>
    <m/>
    <m/>
    <m/>
    <m/>
    <m/>
    <m/>
    <m/>
    <m/>
    <m/>
    <m/>
    <m/>
  </r>
  <r>
    <x v="4"/>
    <s v="Examination of the draft national strategic plans, with reference to the ambitions of the European Green Deal and the Farm to Fork Strategy"/>
    <x v="64"/>
    <x v="0"/>
    <x v="0"/>
    <m/>
    <x v="1"/>
    <m/>
    <m/>
    <x v="1"/>
    <s v="Attract and sustain young farmers and new farmers and facilitate sustainable business development in rural areas"/>
    <n v="2027"/>
    <x v="1"/>
    <x v="0"/>
    <m/>
    <m/>
    <x v="18"/>
    <m/>
    <m/>
    <m/>
    <m/>
    <x v="1"/>
    <m/>
    <m/>
    <s v="FOOD SYSTEM"/>
    <m/>
    <x v="31"/>
    <s v="2"/>
    <m/>
    <m/>
    <m/>
    <m/>
    <m/>
    <m/>
    <m/>
    <m/>
    <m/>
    <m/>
    <m/>
    <m/>
    <m/>
    <s v="x"/>
    <m/>
    <m/>
    <m/>
    <m/>
    <m/>
    <m/>
    <m/>
    <m/>
    <s v="(x)"/>
    <m/>
    <m/>
    <m/>
    <m/>
    <m/>
    <m/>
    <m/>
    <m/>
    <m/>
    <m/>
    <m/>
    <m/>
    <m/>
    <m/>
  </r>
  <r>
    <x v="4"/>
    <s v="Examination of the draft national strategic plans, with reference to the ambitions of the European Green Deal and the Farm to Fork Strategy"/>
    <x v="64"/>
    <x v="0"/>
    <x v="0"/>
    <m/>
    <x v="1"/>
    <m/>
    <m/>
    <x v="1"/>
    <s v="Promote employment, growth, gender equality, including the participation of women in farming, social inclusion and local development in rural areas, as well as the circular bio-economy and sustainable forestry"/>
    <n v="2027"/>
    <x v="1"/>
    <x v="0"/>
    <m/>
    <m/>
    <x v="18"/>
    <m/>
    <m/>
    <m/>
    <m/>
    <x v="1"/>
    <s v="might be included into &quot;Employment in the environmental goods and services sector&quot;"/>
    <m/>
    <s v="FOOD SYSTEM"/>
    <s v="SOCIAL SUSTAINABILITY"/>
    <x v="32"/>
    <s v="5"/>
    <m/>
    <s v="https://ec.europa.eu/eurostat/databrowser/view/sdg_02_20/default/table?lang=en"/>
    <s v="https://ec.europa.eu/eurostat/databrowser/view/sdg_02_30/default/table?lang=en"/>
    <m/>
    <m/>
    <m/>
    <m/>
    <m/>
    <m/>
    <m/>
    <m/>
    <m/>
    <m/>
    <s v="x"/>
    <m/>
    <m/>
    <m/>
    <m/>
    <m/>
    <m/>
    <m/>
    <m/>
    <s v="(x)"/>
    <s v="(x)"/>
    <m/>
    <m/>
    <m/>
    <m/>
    <m/>
    <m/>
    <m/>
    <m/>
    <m/>
    <m/>
    <m/>
    <m/>
    <m/>
  </r>
  <r>
    <x v="4"/>
    <s v="Examination of the draft national strategic plans, with reference to the ambitions of the European Green Deal and the Farm to Fork Strategy"/>
    <x v="64"/>
    <x v="0"/>
    <x v="0"/>
    <m/>
    <x v="1"/>
    <m/>
    <m/>
    <x v="1"/>
    <s v="Improve the response of EU agriculture to societal demands on food and health, including high-quality, safe and nutritious food produced in a sustainable way, to reduce food waste, as well as to improve animal welfare and combat antimicrobial resistance"/>
    <n v="2027"/>
    <x v="1"/>
    <x v="0"/>
    <m/>
    <m/>
    <x v="18"/>
    <m/>
    <m/>
    <m/>
    <m/>
    <x v="1"/>
    <m/>
    <m/>
    <s v="FOOD SYSTEM"/>
    <s v="SOCIAL SUSTAINABILITY"/>
    <x v="21"/>
    <s v="2"/>
    <m/>
    <m/>
    <m/>
    <m/>
    <m/>
    <m/>
    <m/>
    <m/>
    <m/>
    <m/>
    <m/>
    <m/>
    <m/>
    <s v="x"/>
    <s v="(x)"/>
    <m/>
    <m/>
    <m/>
    <m/>
    <m/>
    <m/>
    <m/>
    <s v="(x)"/>
    <m/>
    <m/>
    <m/>
    <m/>
    <m/>
    <m/>
    <m/>
    <m/>
    <m/>
    <m/>
    <m/>
    <m/>
    <m/>
    <m/>
  </r>
  <r>
    <x v="4"/>
    <s v="Examination of the draft national strategic plans, with reference to the ambitions of the European Green Deal and the Farm to Fork Strategy"/>
    <x v="64"/>
    <x v="0"/>
    <x v="0"/>
    <m/>
    <x v="1"/>
    <m/>
    <m/>
    <x v="1"/>
    <s v="Modernise agriculture and rural areas through fostering and sharing knowledge, innovation and digitalisation, and by encouraging their uptake by farmers through improved access to research, innovation, knowledge exchange and training"/>
    <n v="2027"/>
    <x v="1"/>
    <x v="0"/>
    <m/>
    <m/>
    <x v="18"/>
    <m/>
    <m/>
    <m/>
    <m/>
    <x v="1"/>
    <m/>
    <m/>
    <s v="FOOD SYSTEM"/>
    <m/>
    <x v="31"/>
    <s v="2"/>
    <m/>
    <m/>
    <m/>
    <m/>
    <m/>
    <m/>
    <m/>
    <m/>
    <m/>
    <m/>
    <m/>
    <m/>
    <m/>
    <s v="x"/>
    <m/>
    <m/>
    <s v="(x)"/>
    <m/>
    <m/>
    <m/>
    <m/>
    <m/>
    <m/>
    <s v="(x)"/>
    <m/>
    <m/>
    <m/>
    <m/>
    <m/>
    <m/>
    <m/>
    <m/>
    <m/>
    <m/>
    <m/>
    <m/>
    <m/>
  </r>
  <r>
    <x v="5"/>
    <s v="EU Biodiversity Strategy for 2030"/>
    <x v="65"/>
    <x v="1"/>
    <x v="2"/>
    <m/>
    <x v="3"/>
    <n v="0"/>
    <n v="0"/>
    <x v="0"/>
    <s v="1.a Legally protect a minimum of 30% of the EU's land area"/>
    <n v="2030"/>
    <x v="0"/>
    <x v="0"/>
    <s v="OK"/>
    <m/>
    <x v="29"/>
    <m/>
    <s v="30% by 2030"/>
    <s v="26% of EU’s land area is currently covered by protected areas, including 18.6% by Natura 2000 designated protected areas and 17.3% by nationally designated protected areas."/>
    <s v="Positive but out of track"/>
    <x v="0"/>
    <s v="Terrestrial protected areas in Europe"/>
    <s v="agreement, positive but out of track. Gap analysis present. Data: Natura 2000, CDDA, EBM 2020."/>
    <s v="LAND"/>
    <s v="BIODIVERSITY"/>
    <x v="33"/>
    <n v="15"/>
    <s v="EU Biodiversity Strategy Dashboard"/>
    <m/>
    <m/>
    <m/>
    <m/>
    <m/>
    <m/>
    <m/>
    <m/>
    <m/>
    <m/>
    <m/>
    <s v="x"/>
    <m/>
    <m/>
    <m/>
    <m/>
    <m/>
    <m/>
    <m/>
    <m/>
    <m/>
    <m/>
    <m/>
    <m/>
    <m/>
    <m/>
    <m/>
    <m/>
    <m/>
    <m/>
    <m/>
    <m/>
    <m/>
    <m/>
    <m/>
    <m/>
  </r>
  <r>
    <x v="5"/>
    <s v="EU Biodiversity Strategy for 2030"/>
    <x v="65"/>
    <x v="1"/>
    <x v="2"/>
    <m/>
    <x v="3"/>
    <n v="0"/>
    <n v="0"/>
    <x v="0"/>
    <s v="1.b Legally protect a minimum of 30% of the EU's sea area"/>
    <n v="2030"/>
    <x v="0"/>
    <x v="0"/>
    <s v="OK"/>
    <m/>
    <x v="29"/>
    <m/>
    <s v="30% by 2030"/>
    <s v="12% of EU's sea area is currently covered by protected areas, including 9% by Natura 2000 designated protected areas and 4.5% by nationally designated protected areas. "/>
    <s v="Positive but out of track"/>
    <x v="0"/>
    <s v="Marine protected areas in Europe’s seas"/>
    <s v="agreement, positive but out of track. Gap analysis present. Data: Natura 2000, CDDA, HELCOM MPAs._x000a_OSPAR Marine Protected Areas Network._x000a_EEA coastline for analysis._x000a_EEA marine assessment areas"/>
    <m/>
    <s v="BIODIVERSITY"/>
    <x v="34"/>
    <n v="14"/>
    <s v="EU Biodiversity Strategy Dashboard"/>
    <m/>
    <m/>
    <m/>
    <m/>
    <m/>
    <m/>
    <m/>
    <m/>
    <m/>
    <m/>
    <m/>
    <m/>
    <m/>
    <m/>
    <m/>
    <m/>
    <m/>
    <m/>
    <m/>
    <m/>
    <m/>
    <m/>
    <m/>
    <m/>
    <m/>
    <m/>
    <m/>
    <m/>
    <m/>
    <m/>
    <m/>
    <m/>
    <m/>
    <m/>
    <m/>
    <m/>
  </r>
  <r>
    <x v="5"/>
    <s v="EU Biodiversity Strategy for 2030"/>
    <x v="65"/>
    <x v="1"/>
    <x v="2"/>
    <n v="0"/>
    <x v="3"/>
    <n v="0"/>
    <n v="0"/>
    <x v="0"/>
    <s v="2.a Strictly protect at least a third of the EU'S protected areas"/>
    <n v="2030"/>
    <x v="0"/>
    <x v="0"/>
    <s v="OK"/>
    <m/>
    <x v="29"/>
    <m/>
    <s v="at least one third by 2030"/>
    <s v="We lack indicators to check whether we are on track or not. Seven out of the nine actions set in the EU BDS to foster biodiversity protection in the EU still need to be implemented by 2030, but they all appear on track so far. MS did not report official information reported to EEA. An independent scientific assessment [144] shows that currently only 3.5 % of protected areas are strictly protected. "/>
    <s v="not on track"/>
    <x v="0"/>
    <s v="no corresponding indicator"/>
    <m/>
    <m/>
    <s v="BIODIVERSITY"/>
    <x v="33"/>
    <n v="15"/>
    <s v="EU Biodiversity Strategy Dashboard"/>
    <m/>
    <m/>
    <m/>
    <m/>
    <m/>
    <m/>
    <m/>
    <m/>
    <m/>
    <m/>
    <m/>
    <m/>
    <m/>
    <m/>
    <m/>
    <m/>
    <m/>
    <m/>
    <m/>
    <m/>
    <m/>
    <m/>
    <m/>
    <m/>
    <m/>
    <m/>
    <m/>
    <m/>
    <m/>
    <m/>
    <m/>
    <m/>
    <m/>
    <m/>
    <m/>
    <m/>
  </r>
  <r>
    <x v="5"/>
    <s v="EU Biodiversity Strategy for 2030"/>
    <x v="65"/>
    <x v="1"/>
    <x v="2"/>
    <n v="0"/>
    <x v="3"/>
    <n v="0"/>
    <n v="0"/>
    <x v="0"/>
    <s v="2b. Strictly protect all remaining EU primary and old-growth forests (target partially in common with the Forest Strategy)"/>
    <n v="2030"/>
    <x v="0"/>
    <x v="0"/>
    <s v="OK"/>
    <m/>
    <x v="29"/>
    <m/>
    <s v="all by 2030"/>
    <s v="The target has been welcomed and endorsed by Council, which is key for this target. This year COM issued guidelines [145]. However, the target still lacks a common non-ambiguous definition of what is primary and old growth forest.   _x000a__x000a_The strict protection of all primary and old-growth forests is planned to occur in 2029. The COMM and MS are working in close cooperation for achieving this target."/>
    <s v="ongoing as planned"/>
    <x v="2"/>
    <s v="no corresponding indicator"/>
    <m/>
    <m/>
    <s v="BIODIVERSITY"/>
    <x v="33"/>
    <n v="15"/>
    <s v="EU Biodiversity Strategy Dashboard"/>
    <m/>
    <m/>
    <m/>
    <m/>
    <m/>
    <m/>
    <m/>
    <m/>
    <m/>
    <m/>
    <m/>
    <m/>
    <m/>
    <m/>
    <m/>
    <m/>
    <m/>
    <m/>
    <m/>
    <m/>
    <m/>
    <m/>
    <m/>
    <m/>
    <m/>
    <m/>
    <m/>
    <m/>
    <m/>
    <m/>
    <m/>
    <m/>
    <m/>
    <m/>
    <m/>
    <m/>
  </r>
  <r>
    <x v="5"/>
    <s v="EU Biodiversity Strategy for 2030"/>
    <x v="65"/>
    <x v="1"/>
    <x v="2"/>
    <n v="0"/>
    <x v="2"/>
    <n v="0"/>
    <n v="0"/>
    <x v="0"/>
    <s v="3. Effectively manage all protected areas, defining clear conservation objectives and measures, and monitoring them appropriately"/>
    <n v="2030"/>
    <x v="2"/>
    <x v="0"/>
    <m/>
    <m/>
    <x v="29"/>
    <m/>
    <m/>
    <s v="We lack indicators to characterise effective management of EU protected areas, but EEA is currently investigating how the information reported by Member States can be used to that purpose. It is too early to draw any conclusion."/>
    <s v="no data"/>
    <x v="3"/>
    <s v="no corresponding indicator"/>
    <m/>
    <m/>
    <s v="BIODIVERSITY"/>
    <x v="33"/>
    <s v="15"/>
    <s v="EU Biodiversity Strategy Dashboard"/>
    <m/>
    <m/>
    <m/>
    <m/>
    <m/>
    <m/>
    <m/>
    <m/>
    <m/>
    <m/>
    <m/>
    <m/>
    <m/>
    <m/>
    <m/>
    <m/>
    <m/>
    <m/>
    <m/>
    <m/>
    <m/>
    <m/>
    <m/>
    <m/>
    <m/>
    <m/>
    <m/>
    <m/>
    <m/>
    <m/>
    <m/>
    <m/>
    <m/>
    <m/>
    <m/>
    <m/>
  </r>
  <r>
    <x v="5"/>
    <s v="EU Biodiversity Strategy for 2030"/>
    <x v="65"/>
    <x v="1"/>
    <x v="2"/>
    <m/>
    <x v="1"/>
    <m/>
    <m/>
    <x v="1"/>
    <s v="4. By 2030, significant areas of degraded and carbon-rich ecosystems are restored. Habitats and species show no deterioration in conservation trends and status; and at least 30% reach favourable conservation status or at least show a positive trend. "/>
    <n v="2030"/>
    <x v="1"/>
    <x v="0"/>
    <s v="THIS SHOULD BE MATCHED WITH THE CORRESPONDANCE IN THE NRL, KEEPING THE ASSESSMENT BUT POINTING IT OUT AS BINDING"/>
    <m/>
    <x v="29"/>
    <m/>
    <m/>
    <s v="The Nature Restoration Law, recently approved, aims to set legally-binding targets at EU level. The monitoring of the trends will be performed by the EEA, which will draw up regular technical reports on progress towards the targets "/>
    <s v="no data"/>
    <x v="3"/>
    <s v="no corresponding indicator"/>
    <m/>
    <m/>
    <s v="BIODIVERSITY"/>
    <x v="20"/>
    <s v="15"/>
    <s v="EU Biodiversity Strategy Dashboard"/>
    <m/>
    <m/>
    <m/>
    <m/>
    <m/>
    <m/>
    <m/>
    <m/>
    <m/>
    <m/>
    <m/>
    <m/>
    <m/>
    <m/>
    <m/>
    <m/>
    <m/>
    <m/>
    <m/>
    <m/>
    <m/>
    <m/>
    <m/>
    <m/>
    <m/>
    <m/>
    <m/>
    <m/>
    <m/>
    <m/>
    <m/>
    <m/>
    <m/>
    <m/>
    <m/>
    <m/>
  </r>
  <r>
    <x v="5"/>
    <s v="EU Biodiversity Strategy for 2030"/>
    <x v="65"/>
    <x v="1"/>
    <x v="2"/>
    <m/>
    <x v="1"/>
    <m/>
    <m/>
    <x v="1"/>
    <s v="5. The decline of pollinators is reversed (the target is in common with &quot;A New Deal for Pollinators&quot;)"/>
    <n v="2030"/>
    <x v="1"/>
    <x v="0"/>
    <s v="THIS SHOULD BE MATCHED WITH THE CORRESPONDANCE IN THE NRL, KEEPING THE ASSESSMENT BUT POINTING IT OUT AS BINDING"/>
    <m/>
    <x v="29"/>
    <m/>
    <m/>
    <s v="Based on trends in the grassland butterfly index, pollinators are still declining. Another indicator that would include more pollinators is under development to better characterise the decline of pollinators. "/>
    <s v="negative"/>
    <x v="4"/>
    <s v="no corresponding indicator"/>
    <m/>
    <m/>
    <s v="BIODIVERSITY"/>
    <x v="20"/>
    <s v="15"/>
    <s v="EU Biodiversity Strategy Dashboard"/>
    <m/>
    <m/>
    <m/>
    <m/>
    <m/>
    <m/>
    <m/>
    <m/>
    <m/>
    <m/>
    <m/>
    <m/>
    <m/>
    <m/>
    <m/>
    <m/>
    <m/>
    <m/>
    <m/>
    <m/>
    <m/>
    <m/>
    <m/>
    <m/>
    <m/>
    <m/>
    <m/>
    <m/>
    <m/>
    <m/>
    <m/>
    <m/>
    <m/>
    <m/>
    <m/>
    <m/>
  </r>
  <r>
    <x v="5"/>
    <s v="EU Biodiversity Strategy for 2030"/>
    <x v="65"/>
    <x v="1"/>
    <x v="2"/>
    <m/>
    <x v="3"/>
    <n v="0"/>
    <n v="0"/>
    <x v="0"/>
    <s v="6. The risk and use of chemical pesticides is reduced by 50%, and the use of more hazardous pesticides is reduced by 50% (target partially in common with the Farm to Fork Strategy)"/>
    <n v="2030"/>
    <x v="0"/>
    <x v="1"/>
    <s v="ASSESSED IN TA5"/>
    <m/>
    <x v="29"/>
    <m/>
    <m/>
    <s v="The use and risk of chemical pesticides shows a decrease of 6% from 2020. And an overall decrease - in the first four years - of 33% from the baseline period of 2015-2017. The use of more hazardous pesticides shows an increase of 5% from 2020. And an overall decrease - in the first 4 years - of 21% from the baseline period of 2015-2017. The overall downward trends, in the first 4 years, shows that both targets can be achieved by 2030."/>
    <s v="Positive"/>
    <x v="0"/>
    <m/>
    <m/>
    <m/>
    <m/>
    <x v="17"/>
    <n v="12"/>
    <m/>
    <m/>
    <m/>
    <m/>
    <m/>
    <m/>
    <m/>
    <m/>
    <m/>
    <m/>
    <m/>
    <m/>
    <m/>
    <m/>
    <m/>
    <m/>
    <m/>
    <m/>
    <m/>
    <m/>
    <m/>
    <m/>
    <m/>
    <m/>
    <m/>
    <m/>
    <m/>
    <m/>
    <m/>
    <m/>
    <m/>
    <m/>
    <m/>
    <m/>
    <m/>
    <m/>
    <m/>
  </r>
  <r>
    <x v="5"/>
    <s v="EU Biodiversity Strategy for 2030"/>
    <x v="65"/>
    <x v="1"/>
    <x v="2"/>
    <n v="0"/>
    <x v="3"/>
    <n v="0"/>
    <n v="0"/>
    <x v="0"/>
    <s v="7. At least 10% of agricultural area is under high-diversity landscape features"/>
    <n v="2030"/>
    <x v="0"/>
    <x v="0"/>
    <s v="OK"/>
    <m/>
    <x v="29"/>
    <m/>
    <m/>
    <s v="The JRC is currently developing an indicator to monitor progress towards this target but it is not ready yet, so it is too early to draw any conclusion "/>
    <s v="no data"/>
    <x v="3"/>
    <m/>
    <m/>
    <m/>
    <s v="BIODIVERSITY"/>
    <x v="16"/>
    <n v="2"/>
    <s v="EU Biodiversity Strategy Dashboard"/>
    <m/>
    <m/>
    <m/>
    <m/>
    <m/>
    <m/>
    <m/>
    <m/>
    <m/>
    <m/>
    <m/>
    <m/>
    <m/>
    <m/>
    <m/>
    <m/>
    <m/>
    <m/>
    <m/>
    <m/>
    <m/>
    <m/>
    <m/>
    <m/>
    <m/>
    <m/>
    <m/>
    <m/>
    <m/>
    <m/>
    <m/>
    <m/>
    <m/>
    <m/>
    <m/>
    <m/>
  </r>
  <r>
    <x v="5"/>
    <s v="EU Biodiversity Strategy for 2030"/>
    <x v="65"/>
    <x v="1"/>
    <x v="2"/>
    <m/>
    <x v="3"/>
    <n v="0"/>
    <n v="0"/>
    <x v="0"/>
    <s v="8 At least 25% of agricultural land is under organic farming management, and the uptake of agro-ecological practise is significantly increased "/>
    <n v="2030"/>
    <x v="0"/>
    <x v="1"/>
    <s v="Assessed in TA5"/>
    <m/>
    <x v="29"/>
    <m/>
    <m/>
    <s v="Current trends in the share of area under organic farming signal that further efforts are required to achieve this target by 2030. Currently, there is 9 % of agricultural land under organic farming. If the trend continues as over the past decade (from 3% in 2000 to 9% in 2020), the target will not be met by 2030."/>
    <s v="not on track"/>
    <x v="0"/>
    <s v="Agricultural area under organic farming in Europe"/>
    <s v="agreement - not on track. Gap analysis present. Data: member states"/>
    <m/>
    <s v="BIODIVERSITY"/>
    <x v="16"/>
    <n v="2"/>
    <s v="EU Biodiversity Strategy Dashboard"/>
    <m/>
    <m/>
    <m/>
    <m/>
    <m/>
    <m/>
    <m/>
    <m/>
    <m/>
    <m/>
    <m/>
    <s v="x"/>
    <m/>
    <m/>
    <m/>
    <m/>
    <m/>
    <m/>
    <m/>
    <m/>
    <m/>
    <m/>
    <m/>
    <m/>
    <m/>
    <m/>
    <m/>
    <m/>
    <m/>
    <m/>
    <m/>
    <m/>
    <m/>
    <m/>
    <m/>
    <m/>
  </r>
  <r>
    <x v="5"/>
    <s v="EU Biodiversity Strategy for 2030"/>
    <x v="65"/>
    <x v="1"/>
    <x v="2"/>
    <m/>
    <x v="1"/>
    <m/>
    <m/>
    <x v="1"/>
    <s v="9. Three billion trees are planted in the EU, in full respect of ecological principles"/>
    <n v="2030"/>
    <x v="1"/>
    <x v="0"/>
    <s v="THIS SHOULD BE MATCHED WITH THE CORRESPONDANCE IN THE NRL"/>
    <m/>
    <x v="29"/>
    <m/>
    <m/>
    <s v="Currently, nearly 13.000.000 trees have been planted, but this represents only 0.4 % of the desired target. So unless trees are massively planted, the target will not be reached by 2030. "/>
    <s v="not on track"/>
    <x v="0"/>
    <s v="no corresponding indicator"/>
    <m/>
    <m/>
    <s v="BIODIVERSITY"/>
    <x v="35"/>
    <s v="15"/>
    <s v="EU Biodiversity Strategy Dashboard"/>
    <m/>
    <m/>
    <m/>
    <m/>
    <m/>
    <m/>
    <m/>
    <m/>
    <m/>
    <m/>
    <m/>
    <s v="x"/>
    <m/>
    <m/>
    <m/>
    <m/>
    <m/>
    <m/>
    <m/>
    <m/>
    <m/>
    <m/>
    <m/>
    <m/>
    <m/>
    <m/>
    <m/>
    <m/>
    <m/>
    <m/>
    <m/>
    <m/>
    <m/>
    <m/>
    <m/>
    <m/>
  </r>
  <r>
    <x v="5"/>
    <s v="EU Biodiversity Strategy for 2030"/>
    <x v="65"/>
    <x v="1"/>
    <x v="2"/>
    <n v="0"/>
    <x v="2"/>
    <n v="0"/>
    <n v="0"/>
    <x v="0"/>
    <s v="10. Significant progress in the remediation of contaminated soil sites"/>
    <n v="2030"/>
    <x v="2"/>
    <x v="0"/>
    <m/>
    <m/>
    <x v="29"/>
    <m/>
    <m/>
    <s v="Currently, with existing national implementation structures and funding, countries’ progress in detecting, investigating and remediating contaminated sites varies considerably, from 20 sites/year to 3,000 sites/year. The total numbers of sites under remediation in 2006, 2011 and 2016 were 6,269, 12,073 and 10,539, respectively. In order to remediate all expected contaminated sites, it would take between 10 years (based on the average current remediation rate of 614 sites/year per country) and 47 years (based on a median remediation rate per country of 129 sites/year)."/>
    <s v="not on track"/>
    <x v="0"/>
    <m/>
    <m/>
    <m/>
    <s v="BIODIVERSITY"/>
    <x v="36"/>
    <s v="15"/>
    <s v="EU Biodiversity Strategy Dashboard"/>
    <m/>
    <m/>
    <m/>
    <m/>
    <m/>
    <m/>
    <m/>
    <m/>
    <m/>
    <m/>
    <m/>
    <s v="x"/>
    <s v="(x)"/>
    <m/>
    <m/>
    <m/>
    <m/>
    <m/>
    <m/>
    <m/>
    <m/>
    <m/>
    <m/>
    <m/>
    <m/>
    <m/>
    <m/>
    <m/>
    <m/>
    <m/>
    <m/>
    <m/>
    <m/>
    <m/>
    <m/>
    <m/>
  </r>
  <r>
    <x v="5"/>
    <s v="EU Biodiversity Strategy for 2030"/>
    <x v="65"/>
    <x v="1"/>
    <x v="2"/>
    <m/>
    <x v="1"/>
    <m/>
    <m/>
    <x v="1"/>
    <s v="11. At least 25.000 km of free-flowing rivers are restored"/>
    <n v="2030"/>
    <x v="1"/>
    <x v="0"/>
    <s v="THIS SHOULD BE MATCHED WITH THE CORRESPONDANCE IN THE NRL, KEEPING THE ASSESSMENT BUT POINTING IT OUT AS BINDING"/>
    <m/>
    <x v="29"/>
    <m/>
    <m/>
    <s v="The JRC and EEA are currently developing an indicator to characterise the amount of free-flowing rivers, but no data is available yet, so no conclusion can be drawn.  "/>
    <s v="no data"/>
    <x v="1"/>
    <m/>
    <m/>
    <m/>
    <s v="BIODIVERSITY"/>
    <x v="37"/>
    <s v="6"/>
    <s v="EU Biodiversity Strategy Dashboard"/>
    <m/>
    <m/>
    <m/>
    <m/>
    <m/>
    <m/>
    <m/>
    <m/>
    <s v="(x)"/>
    <m/>
    <m/>
    <s v="x"/>
    <m/>
    <m/>
    <m/>
    <m/>
    <m/>
    <m/>
    <m/>
    <m/>
    <m/>
    <m/>
    <m/>
    <m/>
    <m/>
    <m/>
    <m/>
    <m/>
    <m/>
    <m/>
    <m/>
    <m/>
    <m/>
    <m/>
    <m/>
    <m/>
  </r>
  <r>
    <x v="5"/>
    <s v="EU Biodiversity Strategy for 2030"/>
    <x v="65"/>
    <x v="1"/>
    <x v="2"/>
    <n v="0"/>
    <x v="3"/>
    <n v="0"/>
    <n v="0"/>
    <x v="0"/>
    <s v="12. There is a 50% reduction in the number of Red List species threatened by invasive alien species"/>
    <n v="2030"/>
    <x v="0"/>
    <x v="0"/>
    <s v="OK_x000a_asked to Ana Cristina Cardoso and Eugenio Gervasini (JRC.D2) for confirmation if red or yellow. they decided for grey"/>
    <m/>
    <x v="29"/>
    <m/>
    <m/>
    <s v="The expected increase in alien species introductions and establishment of IAS due to global trade (including web trade), travel, and climate change, can lead to increased adverse impacts on biodiversity and ecosystems, human health and the economy. There are actions to mitigate the effects of IAS which should (partly) counterbalance the expected increase in impact. "/>
    <s v="to check: red or yellow?"/>
    <x v="3"/>
    <m/>
    <m/>
    <m/>
    <s v="BIODIVERSITY"/>
    <x v="20"/>
    <n v="15"/>
    <s v="EU Biodiversity Strategy Dashboard"/>
    <m/>
    <m/>
    <m/>
    <m/>
    <m/>
    <m/>
    <m/>
    <m/>
    <m/>
    <m/>
    <m/>
    <m/>
    <m/>
    <m/>
    <m/>
    <m/>
    <m/>
    <m/>
    <m/>
    <m/>
    <m/>
    <m/>
    <m/>
    <m/>
    <m/>
    <m/>
    <m/>
    <m/>
    <m/>
    <m/>
    <m/>
    <m/>
    <m/>
    <m/>
    <m/>
    <m/>
  </r>
  <r>
    <x v="5"/>
    <s v="EU Biodiversity Strategy for 2030"/>
    <x v="65"/>
    <x v="1"/>
    <x v="2"/>
    <n v="0"/>
    <x v="3"/>
    <n v="0"/>
    <n v="0"/>
    <x v="0"/>
    <s v="13. The losses of nutrients from fertilisers are reduced by 50%, resulting in the reduction of the use of fertilisers by at least 20%"/>
    <n v="2030"/>
    <x v="0"/>
    <x v="0"/>
    <s v="OK_x000a_similar target repeated (187-282). Check with Sust Food System and Zephir"/>
    <m/>
    <x v="29"/>
    <m/>
    <m/>
    <s v="The average river nitrate concentration in Europe decreased steadily over the period 1992-2009 but has levelled off since then. Agriculture remains the main contributor to nitrogen pollution, but the EU Nitrates Directive and national measures have contributed to lower concentrations. However, the apparent stabilisation in recent years calls for further measures. "/>
    <s v="not on track"/>
    <x v="0"/>
    <s v="Nutrients in freshwater in Europe"/>
    <s v="no gap analysis. Data: EA"/>
    <m/>
    <s v="BIODIVERSITY"/>
    <x v="20"/>
    <n v="15"/>
    <s v="EU Biodiversity Strategy Dashboard"/>
    <m/>
    <m/>
    <m/>
    <m/>
    <m/>
    <m/>
    <m/>
    <m/>
    <m/>
    <m/>
    <m/>
    <m/>
    <m/>
    <m/>
    <m/>
    <m/>
    <m/>
    <m/>
    <m/>
    <m/>
    <m/>
    <m/>
    <m/>
    <m/>
    <m/>
    <m/>
    <m/>
    <m/>
    <m/>
    <m/>
    <m/>
    <m/>
    <m/>
    <m/>
    <m/>
    <m/>
  </r>
  <r>
    <x v="5"/>
    <s v="EU Biodiversity Strategy for 2030"/>
    <x v="65"/>
    <x v="1"/>
    <x v="2"/>
    <n v="0"/>
    <x v="3"/>
    <n v="0"/>
    <n v="0"/>
    <x v="0"/>
    <s v="14. Cities with at least 20.000 inhabitants have an ambitious Urban Greening Plan"/>
    <n v="2030"/>
    <x v="0"/>
    <x v="0"/>
    <s v="OK"/>
    <m/>
    <x v="29"/>
    <m/>
    <m/>
    <s v="No data is yet available"/>
    <s v="no data"/>
    <x v="3"/>
    <m/>
    <m/>
    <m/>
    <s v="BIODIVERSITY"/>
    <x v="38"/>
    <n v="11"/>
    <s v="EU Biodiversity Strategy Dashboard"/>
    <m/>
    <m/>
    <m/>
    <m/>
    <m/>
    <m/>
    <m/>
    <m/>
    <m/>
    <m/>
    <m/>
    <s v="x"/>
    <m/>
    <m/>
    <m/>
    <m/>
    <m/>
    <m/>
    <m/>
    <m/>
    <m/>
    <m/>
    <m/>
    <m/>
    <m/>
    <m/>
    <m/>
    <m/>
    <m/>
    <m/>
    <m/>
    <m/>
    <m/>
    <m/>
    <m/>
    <m/>
  </r>
  <r>
    <x v="5"/>
    <s v="EU Biodiversity Strategy for 2030"/>
    <x v="65"/>
    <x v="1"/>
    <x v="2"/>
    <n v="0"/>
    <x v="2"/>
    <n v="0"/>
    <n v="0"/>
    <x v="0"/>
    <s v="15. The negative impacts on sensitive species and habitats, including on the seabed through fishing and extraction activities, are substantially reduced to achieve good environmental status"/>
    <n v="2030"/>
    <x v="2"/>
    <x v="0"/>
    <m/>
    <m/>
    <x v="29"/>
    <s v="we will use an extended version of SDG 14_30"/>
    <m/>
    <s v="The proportion of fish stocks sustainably exploited has increased from 29.32 % in 2009 to 44.93 % in 2019, so an increase of 1.6% per year. If the trend continues, around 60% of fish stocks will be sustainably exploited by 2030."/>
    <s v="Positive but out of track"/>
    <x v="0"/>
    <m/>
    <m/>
    <s v="BIODIVERSITY"/>
    <s v="FISHERY"/>
    <x v="18"/>
    <s v="14"/>
    <s v="EU Biodiversity Strategy Dashboard"/>
    <m/>
    <m/>
    <m/>
    <m/>
    <m/>
    <m/>
    <m/>
    <m/>
    <m/>
    <m/>
    <m/>
    <s v="x"/>
    <m/>
    <m/>
    <m/>
    <m/>
    <m/>
    <m/>
    <m/>
    <m/>
    <m/>
    <m/>
    <m/>
    <m/>
    <m/>
    <m/>
    <m/>
    <m/>
    <m/>
    <m/>
    <m/>
    <m/>
    <m/>
    <m/>
    <m/>
    <m/>
  </r>
  <r>
    <x v="5"/>
    <s v="EU Biodiversity Strategy for 2030"/>
    <x v="65"/>
    <x v="1"/>
    <x v="2"/>
    <n v="0"/>
    <x v="2"/>
    <n v="0"/>
    <n v="0"/>
    <x v="0"/>
    <s v="16. The by-catch of species is eliminated or reduced to a level that allows species recovery and conservation "/>
    <n v="2030"/>
    <x v="2"/>
    <x v="0"/>
    <s v="ask Elisa Alonso Aller (JRC.D2) for more information"/>
    <m/>
    <x v="29"/>
    <s v="no"/>
    <s v="no"/>
    <s v="no data (we do not have indicator yet as threshold levels for by-catch have not been defined yet)"/>
    <s v="no data"/>
    <x v="3"/>
    <m/>
    <m/>
    <s v="BIODIVERSITY"/>
    <s v="FISHERY"/>
    <x v="18"/>
    <s v="14"/>
    <s v="EU Biodiversity Strategy Dashboard"/>
    <m/>
    <m/>
    <m/>
    <m/>
    <m/>
    <m/>
    <m/>
    <m/>
    <m/>
    <m/>
    <m/>
    <s v="x"/>
    <m/>
    <m/>
    <m/>
    <m/>
    <m/>
    <m/>
    <m/>
    <m/>
    <m/>
    <m/>
    <m/>
    <m/>
    <m/>
    <m/>
    <m/>
    <m/>
    <m/>
    <m/>
    <m/>
    <m/>
    <m/>
    <m/>
    <m/>
    <m/>
  </r>
  <r>
    <x v="5"/>
    <s v="EU Biodiversity Strategy for 2030"/>
    <x v="62"/>
    <x v="1"/>
    <x v="1"/>
    <m/>
    <x v="1"/>
    <m/>
    <m/>
    <x v="1"/>
    <m/>
    <m/>
    <x v="3"/>
    <x v="0"/>
    <s v="no specific targets, that are not already in other docs "/>
    <m/>
    <x v="2"/>
    <m/>
    <m/>
    <m/>
    <m/>
    <x v="1"/>
    <m/>
    <m/>
    <m/>
    <m/>
    <x v="1"/>
    <m/>
    <m/>
    <m/>
    <m/>
    <m/>
    <m/>
    <m/>
    <m/>
    <m/>
    <m/>
    <m/>
    <m/>
    <m/>
    <m/>
    <m/>
    <m/>
    <m/>
    <m/>
    <m/>
    <m/>
    <m/>
    <m/>
    <m/>
    <m/>
    <m/>
    <m/>
    <m/>
    <m/>
    <m/>
    <m/>
    <m/>
    <m/>
    <m/>
    <m/>
    <m/>
    <m/>
    <m/>
    <m/>
  </r>
  <r>
    <x v="5"/>
    <s v="EU Biodiversity Strategy for 2030"/>
    <x v="66"/>
    <x v="4"/>
    <x v="1"/>
    <m/>
    <x v="1"/>
    <m/>
    <m/>
    <x v="1"/>
    <m/>
    <m/>
    <x v="3"/>
    <x v="0"/>
    <m/>
    <m/>
    <x v="2"/>
    <m/>
    <m/>
    <m/>
    <m/>
    <x v="1"/>
    <m/>
    <m/>
    <m/>
    <m/>
    <x v="1"/>
    <m/>
    <m/>
    <m/>
    <m/>
    <m/>
    <m/>
    <m/>
    <m/>
    <m/>
    <m/>
    <m/>
    <m/>
    <m/>
    <m/>
    <m/>
    <m/>
    <m/>
    <m/>
    <m/>
    <m/>
    <m/>
    <m/>
    <m/>
    <m/>
    <m/>
    <m/>
    <m/>
    <m/>
    <m/>
    <m/>
    <m/>
    <m/>
    <m/>
    <m/>
    <m/>
    <m/>
    <m/>
    <m/>
  </r>
  <r>
    <x v="5"/>
    <s v="EU Biodiversity Strategy for 2030"/>
    <x v="67"/>
    <x v="1"/>
    <x v="0"/>
    <n v="0"/>
    <x v="2"/>
    <n v="0"/>
    <n v="0"/>
    <x v="0"/>
    <s v="Combat desertification, restore degraded land and soil, including land affected by desertification, drought and floods, and strive to achieve a land degradation-neutral world (SDG 15.3) "/>
    <n v="2030"/>
    <x v="2"/>
    <x v="0"/>
    <m/>
    <m/>
    <x v="30"/>
    <m/>
    <m/>
    <s v="Currently, there is no coherent EU methodology to identify areas affected by desertification nor action to combat and restore affected lands. In addition, the incidences of both droughts and floods have increased during the past decade. "/>
    <m/>
    <x v="0"/>
    <s v="&quot;Drought impact on ecosystems in Europe&quot;"/>
    <m/>
    <s v="LAND"/>
    <m/>
    <x v="36"/>
    <s v="15"/>
    <s v="JRC World Atlas of Desertification"/>
    <s v="https://wad.jrc.ec.europa.eu/"/>
    <m/>
    <m/>
    <m/>
    <m/>
    <m/>
    <m/>
    <m/>
    <m/>
    <m/>
    <m/>
    <s v="x"/>
    <m/>
    <m/>
    <m/>
    <m/>
    <m/>
    <m/>
    <m/>
    <m/>
    <m/>
    <m/>
    <m/>
    <m/>
    <m/>
    <m/>
    <m/>
    <m/>
    <m/>
    <m/>
    <m/>
    <m/>
    <m/>
    <m/>
    <m/>
    <m/>
  </r>
  <r>
    <x v="5"/>
    <s v="EU Biodiversity Strategy for 2030"/>
    <x v="67"/>
    <x v="1"/>
    <x v="0"/>
    <m/>
    <x v="1"/>
    <m/>
    <m/>
    <x v="1"/>
    <m/>
    <m/>
    <x v="3"/>
    <x v="0"/>
    <m/>
    <m/>
    <x v="2"/>
    <m/>
    <m/>
    <m/>
    <m/>
    <x v="1"/>
    <m/>
    <m/>
    <m/>
    <m/>
    <x v="1"/>
    <e v="#N/A"/>
    <s v="Forest Europe"/>
    <s v="https://foresteurope.org/wp-content/uploads/2016/08/SoEF_2020.pdf"/>
    <m/>
    <m/>
    <m/>
    <m/>
    <m/>
    <m/>
    <m/>
    <m/>
    <m/>
    <m/>
    <s v="x"/>
    <m/>
    <m/>
    <m/>
    <m/>
    <m/>
    <m/>
    <m/>
    <m/>
    <m/>
    <m/>
    <m/>
    <m/>
    <m/>
    <m/>
    <m/>
    <m/>
    <m/>
    <m/>
    <m/>
    <m/>
    <m/>
    <m/>
    <m/>
    <m/>
  </r>
  <r>
    <x v="5"/>
    <s v="Measures to address the main drivers of biodiversity loss"/>
    <x v="65"/>
    <x v="1"/>
    <x v="2"/>
    <m/>
    <x v="1"/>
    <m/>
    <m/>
    <x v="1"/>
    <m/>
    <m/>
    <x v="3"/>
    <x v="0"/>
    <m/>
    <m/>
    <x v="2"/>
    <m/>
    <m/>
    <m/>
    <m/>
    <x v="1"/>
    <m/>
    <m/>
    <m/>
    <m/>
    <x v="1"/>
    <m/>
    <m/>
    <m/>
    <m/>
    <m/>
    <m/>
    <m/>
    <m/>
    <m/>
    <m/>
    <m/>
    <m/>
    <m/>
    <m/>
    <m/>
    <m/>
    <m/>
    <m/>
    <m/>
    <m/>
    <m/>
    <m/>
    <m/>
    <m/>
    <m/>
    <m/>
    <m/>
    <m/>
    <m/>
    <m/>
    <m/>
    <m/>
    <m/>
    <m/>
    <m/>
    <m/>
    <m/>
    <m/>
  </r>
  <r>
    <x v="5"/>
    <s v="Measures to address the main drivers of biodiversity loss"/>
    <x v="68"/>
    <x v="1"/>
    <x v="3"/>
    <m/>
    <x v="1"/>
    <m/>
    <m/>
    <x v="1"/>
    <m/>
    <m/>
    <x v="3"/>
    <x v="0"/>
    <s v="The target &quot;Improving pollinator conservation and tackling the causes of their decline&quot; was removed, because similar to another target in biodiv strategy."/>
    <m/>
    <x v="2"/>
    <m/>
    <m/>
    <m/>
    <m/>
    <x v="1"/>
    <m/>
    <m/>
    <s v="BIODIVERSITY"/>
    <m/>
    <x v="1"/>
    <e v="#N/A"/>
    <m/>
    <m/>
    <m/>
    <m/>
    <m/>
    <m/>
    <m/>
    <m/>
    <m/>
    <m/>
    <m/>
    <m/>
    <s v="x"/>
    <m/>
    <m/>
    <m/>
    <m/>
    <m/>
    <m/>
    <m/>
    <m/>
    <m/>
    <m/>
    <m/>
    <m/>
    <m/>
    <m/>
    <m/>
    <m/>
    <m/>
    <m/>
    <m/>
    <m/>
    <m/>
    <m/>
    <m/>
    <m/>
  </r>
  <r>
    <x v="5"/>
    <s v="Measures to address the main drivers of biodiversity loss"/>
    <x v="69"/>
    <x v="1"/>
    <x v="1"/>
    <m/>
    <x v="1"/>
    <m/>
    <m/>
    <x v="1"/>
    <m/>
    <m/>
    <x v="3"/>
    <x v="0"/>
    <m/>
    <m/>
    <x v="2"/>
    <m/>
    <m/>
    <m/>
    <m/>
    <x v="1"/>
    <m/>
    <m/>
    <m/>
    <m/>
    <x v="1"/>
    <m/>
    <m/>
    <m/>
    <m/>
    <m/>
    <m/>
    <m/>
    <m/>
    <m/>
    <m/>
    <m/>
    <m/>
    <m/>
    <m/>
    <m/>
    <m/>
    <m/>
    <m/>
    <m/>
    <m/>
    <m/>
    <m/>
    <m/>
    <m/>
    <m/>
    <m/>
    <m/>
    <m/>
    <m/>
    <m/>
    <m/>
    <m/>
    <m/>
    <m/>
    <m/>
    <m/>
    <m/>
    <m/>
  </r>
  <r>
    <x v="5"/>
    <s v="Measures to address the main drivers of biodiversity loss"/>
    <x v="70"/>
    <x v="0"/>
    <x v="6"/>
    <n v="1"/>
    <x v="1"/>
    <m/>
    <m/>
    <x v="1"/>
    <s v="Ensure that incidental catches of sensitive marine species, including those listed under Directives 92/43/EEC and 2009/147/EC, that are a result of fishing, are minimised and where possible eliminated so that they do not represent a threat to the conservation status of these species"/>
    <m/>
    <x v="1"/>
    <x v="0"/>
    <s v="REMOVED, because pre EGD_x000a_OK, similar to indicator 16 of the Biodiversity strategy (209) but here the focus is on marine species"/>
    <m/>
    <x v="31"/>
    <m/>
    <m/>
    <s v="As for the indicator 16 of the Biodiversity Strategy, thereare no data yet to measure it"/>
    <m/>
    <x v="3"/>
    <m/>
    <m/>
    <s v="FISHERY"/>
    <m/>
    <x v="39"/>
    <s v="14"/>
    <m/>
    <m/>
    <m/>
    <m/>
    <m/>
    <m/>
    <m/>
    <m/>
    <m/>
    <m/>
    <m/>
    <m/>
    <s v="x"/>
    <m/>
    <m/>
    <m/>
    <m/>
    <m/>
    <m/>
    <m/>
    <m/>
    <m/>
    <m/>
    <m/>
    <m/>
    <m/>
    <m/>
    <m/>
    <m/>
    <m/>
    <m/>
    <m/>
    <m/>
    <m/>
    <m/>
    <m/>
    <m/>
  </r>
  <r>
    <x v="5"/>
    <s v="Measures to address the main drivers of biodiversity loss"/>
    <x v="70"/>
    <x v="0"/>
    <x v="6"/>
    <n v="1"/>
    <x v="1"/>
    <m/>
    <m/>
    <x v="1"/>
    <s v="Optimise exploitation patterns to provide protection for juveniles and spawning aggregations of marine biological resources"/>
    <m/>
    <x v="1"/>
    <x v="0"/>
    <s v="REMOVED, because pre EGD"/>
    <m/>
    <x v="12"/>
    <m/>
    <m/>
    <m/>
    <m/>
    <x v="3"/>
    <m/>
    <m/>
    <s v="BIODIVERSITY"/>
    <s v="MARINE ECOSYSTEMS"/>
    <x v="18"/>
    <s v="14"/>
    <m/>
    <m/>
    <m/>
    <m/>
    <m/>
    <m/>
    <m/>
    <m/>
    <m/>
    <m/>
    <m/>
    <m/>
    <s v="x"/>
    <m/>
    <m/>
    <m/>
    <m/>
    <m/>
    <m/>
    <m/>
    <m/>
    <m/>
    <m/>
    <m/>
    <m/>
    <m/>
    <m/>
    <m/>
    <m/>
    <m/>
    <m/>
    <m/>
    <m/>
    <m/>
    <m/>
    <m/>
    <m/>
  </r>
  <r>
    <x v="5"/>
    <s v="Measures to address the main drivers of biodiversity loss"/>
    <x v="71"/>
    <x v="1"/>
    <x v="1"/>
    <n v="0"/>
    <x v="3"/>
    <n v="0"/>
    <n v="0"/>
    <x v="0"/>
    <s v="In accordance with the CFP, it is crucial to continue and accelerate the work of rebuilding and keeping fish stocks above MSY levels (Maximum Sustainable Yield) "/>
    <m/>
    <x v="0"/>
    <x v="0"/>
    <s v="OK, COM "/>
    <m/>
    <x v="12"/>
    <m/>
    <m/>
    <s v="in the North East Atlantic (both EU and non-EU waters), stock status has significantly improved from 2003 to 2021, but still an important share of stocks are overexploited. "/>
    <s v="Positive, but not clear"/>
    <x v="0"/>
    <m/>
    <m/>
    <s v="FISHERY"/>
    <s v="MARINE ECOSYSTEMS"/>
    <x v="18"/>
    <n v="14"/>
    <m/>
    <s v="https://ec.europa.eu/eurostat/cache/metadata/en/sdg_14_30_esmsip2.htm"/>
    <m/>
    <m/>
    <m/>
    <m/>
    <m/>
    <m/>
    <m/>
    <m/>
    <m/>
    <m/>
    <s v="x"/>
    <m/>
    <m/>
    <m/>
    <m/>
    <m/>
    <m/>
    <m/>
    <m/>
    <m/>
    <m/>
    <m/>
    <m/>
    <m/>
    <m/>
    <m/>
    <m/>
    <m/>
    <m/>
    <m/>
    <m/>
    <m/>
    <m/>
    <m/>
    <m/>
  </r>
  <r>
    <x v="5"/>
    <s v="Measures to address the main drivers of biodiversity loss"/>
    <x v="62"/>
    <x v="1"/>
    <x v="1"/>
    <m/>
    <x v="1"/>
    <m/>
    <m/>
    <x v="1"/>
    <m/>
    <m/>
    <x v="1"/>
    <x v="0"/>
    <m/>
    <m/>
    <x v="2"/>
    <m/>
    <m/>
    <m/>
    <m/>
    <x v="1"/>
    <m/>
    <m/>
    <m/>
    <m/>
    <x v="1"/>
    <m/>
    <m/>
    <m/>
    <m/>
    <m/>
    <m/>
    <m/>
    <m/>
    <m/>
    <m/>
    <m/>
    <m/>
    <m/>
    <m/>
    <m/>
    <m/>
    <m/>
    <m/>
    <m/>
    <m/>
    <m/>
    <m/>
    <m/>
    <m/>
    <m/>
    <m/>
    <m/>
    <m/>
    <m/>
    <m/>
    <m/>
    <m/>
    <m/>
    <m/>
    <m/>
    <m/>
    <m/>
    <m/>
  </r>
  <r>
    <x v="5"/>
    <s v="Measures to address the main drivers of biodiversity loss"/>
    <x v="72"/>
    <x v="5"/>
    <x v="1"/>
    <m/>
    <x v="1"/>
    <m/>
    <m/>
    <x v="1"/>
    <m/>
    <m/>
    <x v="1"/>
    <x v="0"/>
    <m/>
    <m/>
    <x v="2"/>
    <m/>
    <m/>
    <m/>
    <m/>
    <x v="1"/>
    <m/>
    <m/>
    <m/>
    <m/>
    <x v="1"/>
    <m/>
    <m/>
    <m/>
    <m/>
    <m/>
    <m/>
    <m/>
    <m/>
    <m/>
    <m/>
    <m/>
    <m/>
    <m/>
    <m/>
    <m/>
    <m/>
    <m/>
    <m/>
    <m/>
    <m/>
    <m/>
    <m/>
    <m/>
    <m/>
    <m/>
    <m/>
    <m/>
    <m/>
    <m/>
    <m/>
    <m/>
    <m/>
    <m/>
    <m/>
    <m/>
    <m/>
    <m/>
    <m/>
  </r>
  <r>
    <x v="5"/>
    <s v="Measures to address the main drivers of biodiversity loss"/>
    <x v="72"/>
    <x v="5"/>
    <x v="1"/>
    <m/>
    <x v="1"/>
    <m/>
    <m/>
    <x v="1"/>
    <m/>
    <m/>
    <x v="1"/>
    <x v="0"/>
    <m/>
    <m/>
    <x v="2"/>
    <m/>
    <m/>
    <m/>
    <m/>
    <x v="1"/>
    <m/>
    <m/>
    <m/>
    <m/>
    <x v="1"/>
    <m/>
    <m/>
    <m/>
    <m/>
    <m/>
    <m/>
    <m/>
    <m/>
    <m/>
    <m/>
    <m/>
    <m/>
    <m/>
    <m/>
    <m/>
    <m/>
    <m/>
    <m/>
    <m/>
    <m/>
    <m/>
    <m/>
    <m/>
    <m/>
    <m/>
    <m/>
    <m/>
    <m/>
    <m/>
    <m/>
    <m/>
    <m/>
    <m/>
    <m/>
    <m/>
    <m/>
    <m/>
    <m/>
  </r>
  <r>
    <x v="5"/>
    <s v="Measures to address the main drivers of biodiversity loss"/>
    <x v="73"/>
    <x v="0"/>
    <x v="4"/>
    <n v="1"/>
    <x v="0"/>
    <n v="1"/>
    <m/>
    <x v="0"/>
    <s v="(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 "/>
    <n v="2030"/>
    <x v="0"/>
    <x v="0"/>
    <s v="OK"/>
    <m/>
    <x v="32"/>
    <m/>
    <m/>
    <s v="New target. Data on restoration has not been collected systematically at EU level yet."/>
    <m/>
    <x v="3"/>
    <m/>
    <m/>
    <m/>
    <m/>
    <x v="33"/>
    <n v="15"/>
    <m/>
    <m/>
    <m/>
    <m/>
    <m/>
    <m/>
    <m/>
    <m/>
    <m/>
    <m/>
    <m/>
    <m/>
    <m/>
    <m/>
    <m/>
    <m/>
    <m/>
    <m/>
    <m/>
    <m/>
    <m/>
    <m/>
    <m/>
    <m/>
    <m/>
    <m/>
    <m/>
    <m/>
    <m/>
    <m/>
    <m/>
    <m/>
    <m/>
    <m/>
    <m/>
    <m/>
    <m/>
  </r>
  <r>
    <x v="5"/>
    <s v="Measures to address the main drivers of biodiversity loss"/>
    <x v="73"/>
    <x v="0"/>
    <x v="4"/>
    <n v="1"/>
    <x v="0"/>
    <n v="1"/>
    <m/>
    <x v="0"/>
    <s v="(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 "/>
    <n v="2030"/>
    <x v="0"/>
    <x v="0"/>
    <s v="OK"/>
    <m/>
    <x v="32"/>
    <m/>
    <m/>
    <s v="Only passive restoration methods are available for the assessment (i.e. as no take marine protected area), we have reached 12% of MPA and &lt;1% are strictly protected. Could be partially achieved if the NRL will immediately implemented (including a clear financial system), as well as other BDS targets (i.e. 30% and 10% of MPA), and MS react in time. The complete achievement of the target also depends on the restoration methods and the marine ecosystems to be restored. The length of the recovery period varies with the marine habitats to restore. In addition, there are other challenges that MS has to face [140] Finally, the actual implementation of BDS target on EFFECTIVE marine protected areas (30% and 10% strictly protected by 2030), i.e. as passive restoration method, as well as the other directives (e.g. WFD, MSFD),  would contribute in achieving the EDG target "/>
    <m/>
    <x v="3"/>
    <m/>
    <m/>
    <m/>
    <m/>
    <x v="40"/>
    <n v="14"/>
    <m/>
    <m/>
    <m/>
    <m/>
    <m/>
    <m/>
    <m/>
    <m/>
    <m/>
    <m/>
    <m/>
    <m/>
    <m/>
    <m/>
    <m/>
    <m/>
    <m/>
    <m/>
    <m/>
    <m/>
    <m/>
    <m/>
    <m/>
    <m/>
    <m/>
    <m/>
    <m/>
    <m/>
    <m/>
    <m/>
    <m/>
    <m/>
    <m/>
    <m/>
    <m/>
    <m/>
    <m/>
  </r>
  <r>
    <x v="5"/>
    <s v="Measures to address the main drivers of biodiversity loss"/>
    <x v="74"/>
    <x v="5"/>
    <x v="1"/>
    <m/>
    <x v="1"/>
    <m/>
    <m/>
    <x v="1"/>
    <s v="(chapter I - art. 2: subject matter) Member States shall put in place effective and area-based restoration measures with the aim to jointly cover, as a Union target, throughout the areas and ecosystems within the scope as defined in Article 2, by 2050 all ecosystems in need of restoration"/>
    <n v="2050"/>
    <x v="1"/>
    <x v="0"/>
    <s v="merged with the previous two"/>
    <m/>
    <x v="2"/>
    <m/>
    <m/>
    <m/>
    <m/>
    <x v="1"/>
    <m/>
    <m/>
    <m/>
    <m/>
    <x v="1"/>
    <m/>
    <m/>
    <m/>
    <m/>
    <m/>
    <m/>
    <m/>
    <m/>
    <m/>
    <m/>
    <m/>
    <m/>
    <m/>
    <m/>
    <m/>
    <m/>
    <m/>
    <m/>
    <m/>
    <m/>
    <m/>
    <m/>
    <m/>
    <m/>
    <m/>
    <m/>
    <m/>
    <m/>
    <m/>
    <m/>
    <m/>
    <m/>
    <m/>
    <m/>
    <m/>
    <m/>
    <m/>
    <m/>
  </r>
  <r>
    <x v="5"/>
    <s v="Measures to address the main drivers of biodiversity loss"/>
    <x v="73"/>
    <x v="0"/>
    <x v="4"/>
    <n v="1"/>
    <x v="0"/>
    <n v="1"/>
    <m/>
    <x v="0"/>
    <s v="(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
    <m/>
    <x v="0"/>
    <x v="0"/>
    <s v="OK"/>
    <m/>
    <x v="32"/>
    <m/>
    <m/>
    <s v="Protected areas do not necessarily mean that they have a restoration programme. Currently, data on the extension of areas under restoration is not available at EU level."/>
    <m/>
    <x v="3"/>
    <m/>
    <m/>
    <m/>
    <m/>
    <x v="41"/>
    <n v="15"/>
    <m/>
    <m/>
    <m/>
    <m/>
    <m/>
    <m/>
    <m/>
    <m/>
    <m/>
    <m/>
    <m/>
    <m/>
    <m/>
    <m/>
    <m/>
    <m/>
    <m/>
    <m/>
    <m/>
    <m/>
    <m/>
    <m/>
    <m/>
    <m/>
    <m/>
    <m/>
    <m/>
    <m/>
    <m/>
    <m/>
    <m/>
    <m/>
    <m/>
    <m/>
    <m/>
    <m/>
    <m/>
  </r>
  <r>
    <x v="5"/>
    <s v="Measures to address the main drivers of biodiversity loss"/>
    <x v="73"/>
    <x v="0"/>
    <x v="4"/>
    <n v="1"/>
    <x v="0"/>
    <n v="1"/>
    <m/>
    <x v="0"/>
    <s v="(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
    <m/>
    <x v="0"/>
    <x v="0"/>
    <s v="OK"/>
    <m/>
    <x v="32"/>
    <m/>
    <m/>
    <s v="Data on the extension of areas under restoration measures are not yet available at EU level."/>
    <m/>
    <x v="3"/>
    <m/>
    <m/>
    <m/>
    <m/>
    <x v="41"/>
    <n v="15"/>
    <n v="14"/>
    <n v="15"/>
    <n v="14"/>
    <n v="15"/>
    <n v="14"/>
    <n v="15"/>
    <n v="14"/>
    <n v="15"/>
    <n v="14"/>
    <n v="15"/>
    <n v="14"/>
    <n v="15"/>
    <n v="14"/>
    <n v="15"/>
    <n v="14"/>
    <n v="15"/>
    <n v="14"/>
    <n v="15"/>
    <n v="14"/>
    <n v="15"/>
    <n v="14"/>
    <n v="15"/>
    <n v="14"/>
    <n v="15"/>
    <n v="14"/>
    <n v="15"/>
    <n v="14"/>
    <n v="15"/>
    <n v="14"/>
    <n v="15"/>
    <n v="14"/>
    <n v="15"/>
    <n v="14"/>
    <n v="15"/>
    <n v="14"/>
    <n v="15"/>
    <n v="14"/>
  </r>
  <r>
    <x v="5"/>
    <s v="Measures to address the main drivers of biodiversity loss"/>
    <x v="73"/>
    <x v="0"/>
    <x v="4"/>
    <n v="1"/>
    <x v="0"/>
    <n v="1"/>
    <m/>
    <x v="0"/>
    <s v="(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
    <m/>
    <x v="0"/>
    <x v="0"/>
    <s v="OK"/>
    <m/>
    <x v="32"/>
    <m/>
    <m/>
    <s v="Only passive restoration methods are available (i.e. no take of marine protected area), we have reached only 12% of MPA and &lt;1% are strictly protected. In addition, for sea bird species connectivity, it is important to align the BDS and the REPowerEU targets and for habitat connectivity, it is important to develop a useful indicator in time for MS reporting. Because of the current status of NRL, not enough data is available yet."/>
    <m/>
    <x v="3"/>
    <s v="Forest connectivity"/>
    <s v="No gap analysis. Data: Small Woody Features and Forest type 2018"/>
    <m/>
    <m/>
    <x v="41"/>
    <n v="15"/>
    <n v="14"/>
    <n v="15"/>
    <n v="14"/>
    <n v="15"/>
    <n v="14"/>
    <n v="15"/>
    <n v="14"/>
    <n v="15"/>
    <n v="14"/>
    <n v="15"/>
    <n v="14"/>
    <n v="15"/>
    <n v="14"/>
    <n v="15"/>
    <n v="14"/>
    <n v="15"/>
    <n v="14"/>
    <n v="15"/>
    <n v="14"/>
    <n v="15"/>
    <n v="14"/>
    <n v="15"/>
    <n v="14"/>
    <n v="15"/>
    <n v="14"/>
    <n v="15"/>
    <n v="14"/>
    <n v="15"/>
    <n v="14"/>
    <n v="15"/>
    <n v="14"/>
    <n v="15"/>
    <n v="14"/>
    <n v="15"/>
    <n v="14"/>
    <n v="15"/>
    <n v="14"/>
  </r>
  <r>
    <x v="5"/>
    <s v="Measures to address the main drivers of biodiversity loss"/>
    <x v="73"/>
    <x v="0"/>
    <x v="4"/>
    <n v="1"/>
    <x v="0"/>
    <n v="1"/>
    <m/>
    <x v="0"/>
    <s v="(terrestrial, coastal and freshwater ecosystems) Member States shall ensure that the condition is known for at least 90% of area distributed overall habitat types listed in Annex I by 2030 and 100% by 2040. "/>
    <n v="2030"/>
    <x v="0"/>
    <x v="0"/>
    <s v="OK"/>
    <m/>
    <x v="32"/>
    <m/>
    <m/>
    <s v="Considering the last report on the conservation status and trend in conservation status of marina habitats, there is still a quite important percentage of unknown status [142]. MS should implement more effective monitoring program to assess the status of marine habitats in order to achieve the EGD target "/>
    <m/>
    <x v="4"/>
    <m/>
    <m/>
    <m/>
    <m/>
    <x v="42"/>
    <n v="15"/>
    <n v="14"/>
    <n v="15"/>
    <n v="14"/>
    <n v="15"/>
    <n v="14"/>
    <n v="15"/>
    <n v="14"/>
    <n v="15"/>
    <n v="14"/>
    <n v="15"/>
    <n v="14"/>
    <n v="15"/>
    <n v="14"/>
    <n v="15"/>
    <n v="14"/>
    <n v="15"/>
    <n v="14"/>
    <n v="15"/>
    <n v="14"/>
    <n v="15"/>
    <n v="14"/>
    <n v="15"/>
    <n v="14"/>
    <n v="15"/>
    <n v="14"/>
    <n v="15"/>
    <n v="14"/>
    <n v="15"/>
    <n v="14"/>
    <n v="15"/>
    <n v="14"/>
    <n v="15"/>
    <n v="14"/>
    <n v="15"/>
    <n v="14"/>
    <n v="15"/>
    <n v="14"/>
  </r>
  <r>
    <x v="5"/>
    <s v="Measures to address the main drivers of biodiversity loss"/>
    <x v="74"/>
    <x v="5"/>
    <x v="1"/>
    <m/>
    <x v="1"/>
    <m/>
    <m/>
    <x v="1"/>
    <s v="(terrestrial, coastal and freshwater ecosystems) (from the original Proposal, chapter II, art. 4, par. 7) Member States shall ensure that areas where the habitat types listed in Annex I occur do not deteriorate"/>
    <m/>
    <x v="1"/>
    <x v="0"/>
    <m/>
    <m/>
    <x v="2"/>
    <m/>
    <m/>
    <m/>
    <m/>
    <x v="1"/>
    <m/>
    <m/>
    <m/>
    <m/>
    <x v="1"/>
    <e v="#N/A"/>
    <m/>
    <m/>
    <m/>
    <m/>
    <m/>
    <m/>
    <m/>
    <m/>
    <m/>
    <m/>
    <m/>
    <m/>
    <m/>
    <m/>
    <m/>
    <m/>
    <m/>
    <m/>
    <m/>
    <m/>
    <m/>
    <m/>
    <m/>
    <m/>
    <m/>
    <m/>
    <m/>
    <m/>
    <m/>
    <m/>
    <m/>
    <m/>
    <m/>
    <m/>
    <m/>
    <m/>
    <m/>
  </r>
  <r>
    <x v="5"/>
    <s v="Measures to address the main drivers of biodiversity loss"/>
    <x v="73"/>
    <x v="0"/>
    <x v="4"/>
    <n v="1"/>
    <x v="0"/>
    <n v="1"/>
    <m/>
    <x v="0"/>
    <s v="(terrestrial, coastal and freshwater ecosystems) Member States shall ensure that there is: (a) an increase of habitat area in good condition for habitat types listed in Annex I until at least 90%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
    <m/>
    <x v="0"/>
    <x v="0"/>
    <s v="OK"/>
    <m/>
    <x v="32"/>
    <m/>
    <m/>
    <s v="Only passive restoration methods are available to access this target (i.e. as no take marine protected area), we have reached only 12% of MPA and &lt;1% are strictly protected "/>
    <m/>
    <x v="0"/>
    <m/>
    <m/>
    <m/>
    <m/>
    <x v="41"/>
    <n v="15"/>
    <m/>
    <m/>
    <m/>
    <m/>
    <m/>
    <m/>
    <m/>
    <m/>
    <m/>
    <m/>
    <m/>
    <m/>
    <m/>
    <m/>
    <m/>
    <m/>
    <m/>
    <m/>
    <m/>
    <m/>
    <m/>
    <m/>
    <m/>
    <m/>
    <m/>
    <m/>
    <m/>
    <m/>
    <m/>
    <m/>
    <m/>
    <m/>
    <m/>
    <m/>
    <m/>
    <m/>
    <m/>
  </r>
  <r>
    <x v="5"/>
    <s v="Measures to address the main drivers of biodiversity loss"/>
    <x v="74"/>
    <x v="5"/>
    <x v="1"/>
    <m/>
    <x v="1"/>
    <m/>
    <m/>
    <x v="1"/>
    <s v="(terrestrial, coastal and freshwater ecosystems) Member States shall ensure that there is: an increasing trend towards the sufficient quality and quantity of the terrestrial, coastal and freshwater habitats of the species referred to in Annexes II, IV and V to Directive 92/43/EEC and of the species covered by Directive 2009/147/EC"/>
    <m/>
    <x v="1"/>
    <x v="0"/>
    <m/>
    <m/>
    <x v="2"/>
    <m/>
    <m/>
    <m/>
    <m/>
    <x v="1"/>
    <m/>
    <m/>
    <m/>
    <m/>
    <x v="1"/>
    <e v="#N/A"/>
    <m/>
    <m/>
    <m/>
    <m/>
    <m/>
    <m/>
    <m/>
    <m/>
    <m/>
    <m/>
    <m/>
    <m/>
    <m/>
    <m/>
    <m/>
    <m/>
    <m/>
    <m/>
    <m/>
    <m/>
    <m/>
    <m/>
    <m/>
    <m/>
    <m/>
    <m/>
    <m/>
    <m/>
    <m/>
    <m/>
    <m/>
    <m/>
    <m/>
    <m/>
    <m/>
    <m/>
    <m/>
  </r>
  <r>
    <x v="5"/>
    <s v="Measures to address the main drivers of biodiversity loss"/>
    <x v="73"/>
    <x v="0"/>
    <x v="4"/>
    <n v="1"/>
    <x v="0"/>
    <n v="1"/>
    <m/>
    <x v="0"/>
    <s v="(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
    <n v="2030"/>
    <x v="0"/>
    <x v="0"/>
    <s v="OK, slighltly different. asked to  MENGOLINI Anna (JRC-PETTEN) and KOUKOUFIKIS Giorgos from PF20 C7"/>
    <m/>
    <x v="7"/>
    <m/>
    <m/>
    <m/>
    <m/>
    <x v="3"/>
    <m/>
    <m/>
    <m/>
    <m/>
    <x v="43"/>
    <n v="11"/>
    <m/>
    <m/>
    <m/>
    <m/>
    <m/>
    <m/>
    <m/>
    <m/>
    <m/>
    <m/>
    <m/>
    <m/>
    <m/>
    <m/>
    <m/>
    <m/>
    <m/>
    <m/>
    <m/>
    <m/>
    <m/>
    <m/>
    <m/>
    <m/>
    <m/>
    <m/>
    <m/>
    <m/>
    <m/>
    <m/>
    <m/>
    <m/>
    <m/>
    <m/>
    <m/>
    <m/>
    <m/>
  </r>
  <r>
    <x v="5"/>
    <s v="Measures to address the main drivers of biodiversity loss"/>
    <x v="73"/>
    <x v="0"/>
    <x v="4"/>
    <n v="1"/>
    <x v="0"/>
    <n v="1"/>
    <m/>
    <x v="0"/>
    <s v="(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
    <n v="2030"/>
    <x v="0"/>
    <x v="0"/>
    <s v="OK, slighltly different. asked to  MENGOLINI Anna (JRC-PETTEN) and KOUKOUFIKIS Giorgos from PF20 C7"/>
    <m/>
    <x v="7"/>
    <m/>
    <m/>
    <m/>
    <m/>
    <x v="3"/>
    <m/>
    <m/>
    <m/>
    <m/>
    <x v="43"/>
    <n v="11"/>
    <m/>
    <m/>
    <m/>
    <m/>
    <m/>
    <m/>
    <m/>
    <m/>
    <m/>
    <m/>
    <m/>
    <m/>
    <m/>
    <m/>
    <m/>
    <m/>
    <m/>
    <m/>
    <m/>
    <m/>
    <m/>
    <m/>
    <m/>
    <m/>
    <m/>
    <m/>
    <m/>
    <m/>
    <m/>
    <m/>
    <m/>
    <m/>
    <m/>
    <m/>
    <m/>
    <m/>
    <m/>
  </r>
  <r>
    <x v="5"/>
    <s v="Measures to address the main drivers of biodiversity loss"/>
    <x v="73"/>
    <x v="0"/>
    <x v="4"/>
    <n v="1"/>
    <x v="0"/>
    <n v="1"/>
    <m/>
    <x v="0"/>
    <s v="(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
    <n v="2030"/>
    <x v="0"/>
    <x v="0"/>
    <s v="OK, slighltly different. asked to  MENGOLINI Anna (JRC-PETTEN) and KOUKOUFIKIS Giorgos from PF20 C7"/>
    <m/>
    <x v="7"/>
    <m/>
    <m/>
    <m/>
    <m/>
    <x v="3"/>
    <m/>
    <m/>
    <m/>
    <m/>
    <x v="43"/>
    <n v="11"/>
    <m/>
    <m/>
    <m/>
    <m/>
    <m/>
    <m/>
    <m/>
    <m/>
    <m/>
    <m/>
    <m/>
    <m/>
    <m/>
    <m/>
    <m/>
    <m/>
    <m/>
    <m/>
    <m/>
    <m/>
    <m/>
    <m/>
    <m/>
    <m/>
    <m/>
    <m/>
    <m/>
    <m/>
    <m/>
    <m/>
    <m/>
    <m/>
    <m/>
    <m/>
    <m/>
    <m/>
    <m/>
  </r>
  <r>
    <x v="5"/>
    <s v="Measures to address the main drivers of biodiversity loss"/>
    <x v="73"/>
    <x v="0"/>
    <x v="4"/>
    <n v="1"/>
    <x v="0"/>
    <n v="1"/>
    <m/>
    <x v="0"/>
    <s v="(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 "/>
    <n v="2030"/>
    <x v="0"/>
    <x v="0"/>
    <s v="OK"/>
    <m/>
    <x v="32"/>
    <m/>
    <m/>
    <s v="The JRC and EEA are developing an indicator to characterise the number of free-flowing rivers, no data is available yet.   "/>
    <m/>
    <x v="3"/>
    <m/>
    <m/>
    <m/>
    <m/>
    <x v="37"/>
    <n v="6"/>
    <m/>
    <m/>
    <m/>
    <m/>
    <m/>
    <m/>
    <m/>
    <m/>
    <m/>
    <m/>
    <m/>
    <m/>
    <m/>
    <m/>
    <m/>
    <m/>
    <m/>
    <m/>
    <m/>
    <m/>
    <m/>
    <m/>
    <m/>
    <m/>
    <m/>
    <m/>
    <m/>
    <m/>
    <m/>
    <m/>
    <m/>
    <m/>
    <m/>
    <m/>
    <m/>
    <m/>
    <m/>
  </r>
  <r>
    <x v="5"/>
    <s v="Measures to address the main drivers of biodiversity loss"/>
    <x v="73"/>
    <x v="0"/>
    <x v="4"/>
    <n v="1"/>
    <x v="0"/>
    <n v="1"/>
    <m/>
    <x v="0"/>
    <s v="(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
    <n v="2030"/>
    <x v="0"/>
    <x v="0"/>
    <s v="OK"/>
    <m/>
    <x v="32"/>
    <m/>
    <m/>
    <s v="Based on trends in the grassland butterfly index, pollinators are still declining. Another indicator that would include more pollinators is under development to better characterise the decline of pollinators. "/>
    <m/>
    <x v="4"/>
    <m/>
    <m/>
    <m/>
    <m/>
    <x v="20"/>
    <n v="15"/>
    <m/>
    <m/>
    <m/>
    <m/>
    <m/>
    <m/>
    <m/>
    <m/>
    <m/>
    <m/>
    <m/>
    <m/>
    <m/>
    <m/>
    <m/>
    <m/>
    <m/>
    <m/>
    <m/>
    <m/>
    <m/>
    <m/>
    <m/>
    <m/>
    <m/>
    <m/>
    <m/>
    <m/>
    <m/>
    <m/>
    <m/>
    <m/>
    <m/>
    <m/>
    <m/>
    <m/>
    <m/>
  </r>
  <r>
    <x v="5"/>
    <s v="Measures to address the main drivers of biodiversity loss"/>
    <x v="73"/>
    <x v="0"/>
    <x v="4"/>
    <n v="1"/>
    <x v="0"/>
    <n v="1"/>
    <m/>
    <x v="0"/>
    <s v="(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6 of habitat types listed in Annex II that is not in good condition, as quantified in the national restoration plan referred to in Article 12; (b) on at least 60 % by 2040 and on at least 90 % by 2050 of the area of each of the groups 1–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
    <n v="2030"/>
    <x v="0"/>
    <x v="0"/>
    <s v="OK"/>
    <m/>
    <x v="32"/>
    <m/>
    <m/>
    <s v="Only accessible through the passive restoration methods (i.e. as no take marine protected area) we have reached only 12% of MPA and &lt;1% are strictly protected. It could be partially achieved if the NRL will immediately implemented (including a clear financial system), as well as other BDS targets (as 30% and 10% of MPA) and MS react in time. _x000a__x000a_The complete achievement of the target is strictly dependent on the restoration methods and selected marine ecosystems to be restored. The timescale of the recovery period varies as diverse are the marine habitats to restored. Beyond this there are other challenges that MS has to face [140] . _x000a__x000a_Finally, the actual implementation of BDS target on EFFECTIVE marine protected areas (30% and 10% strictly protected by 2030), i.e. as passive restoration method, as well as the other directives (e.g. WFD, MSFD),  would contribute in achieving the EDG target _x000a__x000a_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 "/>
    <m/>
    <x v="3"/>
    <m/>
    <m/>
    <m/>
    <m/>
    <x v="40"/>
    <n v="14"/>
    <m/>
    <m/>
    <m/>
    <m/>
    <m/>
    <m/>
    <m/>
    <m/>
    <m/>
    <m/>
    <m/>
    <m/>
    <m/>
    <m/>
    <m/>
    <m/>
    <m/>
    <m/>
    <m/>
    <m/>
    <m/>
    <m/>
    <m/>
    <m/>
    <m/>
    <m/>
    <m/>
    <m/>
    <m/>
    <m/>
    <m/>
    <m/>
    <m/>
    <m/>
    <m/>
    <m/>
    <m/>
  </r>
  <r>
    <x v="5"/>
    <s v="Measures to address the main drivers of biodiversity loss"/>
    <x v="73"/>
    <x v="0"/>
    <x v="4"/>
    <n v="1"/>
    <x v="0"/>
    <n v="1"/>
    <m/>
    <x v="0"/>
    <s v="(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
    <n v="2040"/>
    <x v="0"/>
    <x v="0"/>
    <s v="OK"/>
    <m/>
    <x v="32"/>
    <m/>
    <m/>
    <s v="Considering the last report on the conservation status and trend in conservation status of marine habitats, most of the marine areas are between categories UNFAVOURABLE (U1/U2) and UNKNOWN (XX) status._x000a_There are some examples of restoration measures already put in place across European Sea, but without an immediate implementation of NRL, as well as other directives (e.g. BBS, WFD, MSFD), the EGD target would not be achieved_x000a_Additional observation: As mentioned before marine restoration can be achieved passively by no take MPA. Then the increase in area that is fully protected would be a reasonable indicator of restoration. No evidence that part-protection works to our knowledge, evidence of recovered species usually within 5 years but full recovery e.g., of urchin-kelp trophic cascades, may take 20 years. As restoration is by definition towards natural conditions then partly protected areas could not qualify as restoration. _x000a_Regarding the condition and restoration, there are only two ways to judge this: (a) comparison to old large fully protected MPA, and (b) use indicators that in some case need to be developed (FYI potential ongoing discussion). To our knowledge, there is no data on how impacted most areas are but maybe indicators such as e.g. present fishing of any kind will alter food webs, or bottom trawling and dredging destroys benthic habitats, etc) would contribute in the final assessment. However, we should use the precautionary principle, assuming everywhere marine ecosystem is impacted unless there is evidence to the contrary._x000a_"/>
    <m/>
    <x v="4"/>
    <m/>
    <m/>
    <m/>
    <m/>
    <x v="40"/>
    <n v="14"/>
    <m/>
    <m/>
    <m/>
    <m/>
    <m/>
    <m/>
    <m/>
    <m/>
    <m/>
    <m/>
    <m/>
    <m/>
    <m/>
    <m/>
    <m/>
    <m/>
    <m/>
    <m/>
    <m/>
    <m/>
    <m/>
    <m/>
    <m/>
    <m/>
    <m/>
    <m/>
    <m/>
    <m/>
    <m/>
    <m/>
    <m/>
    <m/>
    <m/>
    <m/>
    <m/>
    <m/>
    <m/>
  </r>
  <r>
    <x v="5"/>
    <s v="Measures to address the main drivers of biodiversity loss"/>
    <x v="74"/>
    <x v="5"/>
    <x v="1"/>
    <m/>
    <x v="1"/>
    <m/>
    <m/>
    <x v="1"/>
    <s v="(marine ecosystem) Member States shall put in place the restoration measures for the marine habitats of species listed in Annex III and in Annexes II, IV and V to Directive 92/43/EEC and for the marine habitats of wild birds covered under Directive 2009/147/EC, that are, in addition to the restoration measures put in place in accordance with paragraphs 1 and 2 of this Article, necessary in order to improve the quality and quantity of those habitats, including by reestablishing them, and to enhance connectivity, until sufficient quality and quantity of those habitats is achieved."/>
    <m/>
    <x v="1"/>
    <x v="0"/>
    <m/>
    <m/>
    <x v="2"/>
    <m/>
    <m/>
    <m/>
    <m/>
    <x v="1"/>
    <m/>
    <m/>
    <m/>
    <m/>
    <x v="1"/>
    <e v="#N/A"/>
    <m/>
    <m/>
    <m/>
    <m/>
    <m/>
    <m/>
    <m/>
    <m/>
    <m/>
    <m/>
    <m/>
    <m/>
    <m/>
    <m/>
    <m/>
    <m/>
    <m/>
    <m/>
    <m/>
    <m/>
    <m/>
    <m/>
    <m/>
    <m/>
    <m/>
    <m/>
    <m/>
    <m/>
    <m/>
    <m/>
    <m/>
    <m/>
    <m/>
    <m/>
    <m/>
    <m/>
    <m/>
  </r>
  <r>
    <x v="5"/>
    <s v="Measures to address the main drivers of biodiversity loss"/>
    <x v="73"/>
    <x v="0"/>
    <x v="4"/>
    <n v="1"/>
    <x v="0"/>
    <n v="1"/>
    <m/>
    <x v="0"/>
    <s v="(marine ecosystem) Member States shall ensure, by 2030 at the latest, that the condition is known for at least 50% of the area distributed over all habitat types listed in groups 1–6 of Annex II. The condition of all areas of groups 1–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
    <n v="2030"/>
    <x v="0"/>
    <x v="0"/>
    <s v="OK"/>
    <m/>
    <x v="32"/>
    <m/>
    <m/>
    <s v="In the last report on the conservation status and trend in conservation status of marina habitats,  there is still a quite important percentage of UNKNOWN status (either XX or U1/U2) [142]. MS should implement more effective monitoring program to assess the status of marine habitats in order to achieve the EGD target. MS should implement more effective monitoring program to assess the status of marine habitats in order to achieve the EGD target"/>
    <m/>
    <x v="4"/>
    <m/>
    <m/>
    <m/>
    <m/>
    <x v="44"/>
    <n v="14"/>
    <m/>
    <m/>
    <m/>
    <m/>
    <m/>
    <m/>
    <m/>
    <m/>
    <m/>
    <m/>
    <m/>
    <m/>
    <m/>
    <m/>
    <m/>
    <m/>
    <m/>
    <m/>
    <m/>
    <m/>
    <m/>
    <m/>
    <m/>
    <m/>
    <m/>
    <m/>
    <m/>
    <m/>
    <m/>
    <m/>
    <m/>
    <m/>
    <m/>
    <m/>
    <m/>
    <m/>
    <m/>
  </r>
  <r>
    <x v="5"/>
    <s v="Measures to address the main drivers of biodiversity loss"/>
    <x v="74"/>
    <x v="5"/>
    <x v="1"/>
    <m/>
    <x v="1"/>
    <m/>
    <m/>
    <x v="1"/>
    <s v="(marine ecosystem) Member States shall also ensure, by 2040 at the latest, that the condition is known for at least 50% of the area distributed over all habitat types listed in group 7 of Annex II and 100% by 2050"/>
    <m/>
    <x v="1"/>
    <x v="0"/>
    <m/>
    <m/>
    <x v="2"/>
    <m/>
    <m/>
    <m/>
    <m/>
    <x v="1"/>
    <m/>
    <m/>
    <m/>
    <m/>
    <x v="1"/>
    <e v="#N/A"/>
    <m/>
    <m/>
    <m/>
    <m/>
    <m/>
    <m/>
    <m/>
    <m/>
    <m/>
    <m/>
    <m/>
    <m/>
    <m/>
    <m/>
    <m/>
    <m/>
    <m/>
    <m/>
    <m/>
    <m/>
    <m/>
    <m/>
    <m/>
    <m/>
    <m/>
    <m/>
    <m/>
    <m/>
    <m/>
    <m/>
    <m/>
    <m/>
    <m/>
    <m/>
    <m/>
    <m/>
    <m/>
  </r>
  <r>
    <x v="5"/>
    <s v="Measures to address the main drivers of biodiversity loss"/>
    <x v="74"/>
    <x v="5"/>
    <x v="1"/>
    <m/>
    <x v="1"/>
    <m/>
    <m/>
    <x v="1"/>
    <s v="(agricultural ecosystems) (taken by original Proposal, chapter II, art. 9, par. 1) Member States shall put in place the restoration measures necessary to enhance biodiversity in agricultural ecosystems, in addition to the areas that are subject to restoration measures under Article 4(1), (2) and (3)."/>
    <m/>
    <x v="1"/>
    <x v="0"/>
    <m/>
    <m/>
    <x v="2"/>
    <m/>
    <m/>
    <m/>
    <m/>
    <x v="1"/>
    <m/>
    <m/>
    <m/>
    <m/>
    <x v="1"/>
    <e v="#N/A"/>
    <m/>
    <m/>
    <m/>
    <m/>
    <m/>
    <m/>
    <m/>
    <m/>
    <m/>
    <m/>
    <m/>
    <m/>
    <m/>
    <m/>
    <m/>
    <m/>
    <m/>
    <m/>
    <m/>
    <m/>
    <m/>
    <m/>
    <m/>
    <m/>
    <m/>
    <m/>
    <m/>
    <m/>
    <m/>
    <m/>
    <m/>
    <m/>
    <m/>
    <m/>
    <m/>
    <m/>
    <m/>
  </r>
  <r>
    <x v="5"/>
    <s v="Measures to address the main drivers of biodiversity loss"/>
    <x v="73"/>
    <x v="0"/>
    <x v="4"/>
    <n v="1"/>
    <x v="0"/>
    <n v="1"/>
    <m/>
    <x v="0"/>
    <s v="(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
    <n v="2030"/>
    <x v="0"/>
    <x v="0"/>
    <s v="OK_x000a_Paracchini: the Article with the agricultural targets was not approved by the Parliament at the vote in July but may nevertheless be part of  trilogue negotiations. So at this stage we do not know if there will be any target at all, and which (and if it remains unchanged compared to what initially proposed). "/>
    <m/>
    <x v="32"/>
    <m/>
    <m/>
    <s v="We do not know in this moment if this target will be reintroduced through the trilogues"/>
    <m/>
    <x v="4"/>
    <m/>
    <m/>
    <s v="AGRICULTURAL LAND"/>
    <s v="NATURE RESTORATION"/>
    <x v="16"/>
    <n v="2"/>
    <m/>
    <m/>
    <m/>
    <m/>
    <m/>
    <m/>
    <m/>
    <m/>
    <m/>
    <m/>
    <m/>
    <m/>
    <m/>
    <m/>
    <m/>
    <m/>
    <m/>
    <m/>
    <m/>
    <m/>
    <m/>
    <m/>
    <m/>
    <m/>
    <m/>
    <m/>
    <m/>
    <m/>
    <m/>
    <m/>
    <m/>
    <m/>
    <m/>
    <m/>
    <m/>
    <m/>
    <m/>
  </r>
  <r>
    <x v="5"/>
    <s v="Measures to address the main drivers of biodiversity loss"/>
    <x v="73"/>
    <x v="0"/>
    <x v="4"/>
    <n v="1"/>
    <x v="0"/>
    <n v="1"/>
    <m/>
    <x v="0"/>
    <s v="(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 "/>
    <n v="2030"/>
    <x v="0"/>
    <x v="0"/>
    <s v="OK_x000a_Linked to target 4 of the BDS"/>
    <m/>
    <x v="32"/>
    <m/>
    <s v="(a) 110 by 2030; 120 by 2040; 130 by 2050 for Member States listed in Annex V; (b) 105 by 2030; 110 by 2040; 115 by 2050 for Member States listed in Annex IV "/>
    <s v="The common farmland bird index is steadily decreasing [143]  "/>
    <m/>
    <x v="4"/>
    <s v="no corresponding indicator"/>
    <m/>
    <s v="AGRICULTURAL LAND"/>
    <s v="NATURE RESTORATION"/>
    <x v="20"/>
    <n v="15"/>
    <s v="EUROSTAT"/>
    <s v="https://ec.europa.eu/eurostat/databrowser/view/ENV_BIO2$DEFAULTVIEW/default/table?lang=en"/>
    <m/>
    <m/>
    <m/>
    <m/>
    <m/>
    <m/>
    <m/>
    <m/>
    <m/>
    <m/>
    <m/>
    <m/>
    <m/>
    <m/>
    <m/>
    <m/>
    <m/>
    <m/>
    <m/>
    <m/>
    <m/>
    <m/>
    <m/>
    <m/>
    <m/>
    <m/>
    <m/>
    <m/>
    <m/>
    <m/>
    <m/>
    <m/>
    <m/>
    <m/>
    <m/>
  </r>
  <r>
    <x v="5"/>
    <s v="Measures to address the main drivers of biodiversity loss"/>
    <x v="73"/>
    <x v="0"/>
    <x v="4"/>
    <n v="1"/>
    <x v="0"/>
    <n v="1"/>
    <m/>
    <x v="0"/>
    <s v="(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
    <n v="2030"/>
    <x v="0"/>
    <x v="0"/>
    <s v="OK"/>
    <m/>
    <x v="32"/>
    <m/>
    <m/>
    <m/>
    <m/>
    <x v="3"/>
    <m/>
    <m/>
    <s v="SOIL"/>
    <s v="NATURE RESTORATION"/>
    <x v="36"/>
    <n v="15"/>
    <m/>
    <m/>
    <m/>
    <m/>
    <m/>
    <m/>
    <m/>
    <m/>
    <m/>
    <m/>
    <m/>
    <m/>
    <m/>
    <m/>
    <m/>
    <m/>
    <m/>
    <m/>
    <m/>
    <m/>
    <m/>
    <m/>
    <m/>
    <m/>
    <m/>
    <m/>
    <m/>
    <m/>
    <m/>
    <m/>
    <m/>
    <m/>
    <m/>
    <m/>
    <m/>
    <m/>
    <m/>
  </r>
  <r>
    <x v="5"/>
    <s v="Measures to address the main drivers of biodiversity loss"/>
    <x v="73"/>
    <x v="0"/>
    <x v="4"/>
    <n v="1"/>
    <x v="0"/>
    <n v="1"/>
    <m/>
    <x v="0"/>
    <s v="(trees) When identifying and implementing the restoration measures to meet the objectives and obligations set out in Articles 4, 6, 7, 8, 9 and 10, Member States shall aim to contribute to the commitment of planting at least three billion additional trees by 2030 at Union level."/>
    <n v="2030"/>
    <x v="0"/>
    <x v="0"/>
    <s v="OK, NEW!"/>
    <m/>
    <x v="2"/>
    <m/>
    <m/>
    <s v="Nearly 13.000.000 trees have been planted, but this represents only 0.4 % of the desired target. Unless the rate of planting trees is massively increased, the target will not be reached by 2030. "/>
    <m/>
    <x v="0"/>
    <m/>
    <m/>
    <m/>
    <m/>
    <x v="35"/>
    <n v="15"/>
    <m/>
    <m/>
    <m/>
    <m/>
    <m/>
    <m/>
    <m/>
    <m/>
    <m/>
    <m/>
    <m/>
    <m/>
    <m/>
    <m/>
    <m/>
    <m/>
    <m/>
    <m/>
    <m/>
    <m/>
    <m/>
    <m/>
    <m/>
    <m/>
    <m/>
    <m/>
    <m/>
    <m/>
    <m/>
    <m/>
    <m/>
    <m/>
    <m/>
    <m/>
    <m/>
    <m/>
    <m/>
  </r>
  <r>
    <x v="5"/>
    <s v="Measures to address the main drivers of biodiversity loss"/>
    <x v="73"/>
    <x v="0"/>
    <x v="4"/>
    <n v="1"/>
    <x v="0"/>
    <n v="1"/>
    <m/>
    <x v="0"/>
    <s v="(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
    <n v="2030"/>
    <x v="0"/>
    <x v="0"/>
    <s v="OK, NEW!"/>
    <m/>
    <x v="2"/>
    <m/>
    <m/>
    <m/>
    <m/>
    <x v="3"/>
    <m/>
    <m/>
    <m/>
    <m/>
    <x v="35"/>
    <n v="15"/>
    <m/>
    <m/>
    <m/>
    <m/>
    <m/>
    <m/>
    <m/>
    <m/>
    <m/>
    <m/>
    <m/>
    <m/>
    <m/>
    <m/>
    <m/>
    <m/>
    <m/>
    <m/>
    <m/>
    <m/>
    <m/>
    <m/>
    <m/>
    <m/>
    <m/>
    <m/>
    <m/>
    <m/>
    <m/>
    <m/>
    <m/>
    <m/>
    <m/>
    <m/>
    <m/>
    <m/>
    <m/>
  </r>
  <r>
    <x v="5"/>
    <s v="Measures to address the main drivers of biodiversity loss"/>
    <x v="73"/>
    <x v="0"/>
    <x v="4"/>
    <n v="1"/>
    <x v="0"/>
    <n v="1"/>
    <m/>
    <x v="0"/>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 v="2030"/>
    <x v="0"/>
    <x v="0"/>
    <s v="OK"/>
    <m/>
    <x v="32"/>
    <m/>
    <m/>
    <s v="A clear picture is expected by end 2023 or early 2024. For the time being, the assessment of the trend is on-going work as planned._x000a_"/>
    <s v="on going as planned"/>
    <x v="2"/>
    <s v="partially covered in &quot;Common bird index in Europe&quot; "/>
    <s v="No gap analysis. Data: Common birds in Europe, population index"/>
    <s v="FOREST"/>
    <s v="NATURE RESTORATION"/>
    <x v="35"/>
    <n v="15"/>
    <s v="Forest Europe"/>
    <s v="https://foresteurope.org/wp-content/uploads/2016/08/SoEF_2020.pdf"/>
    <m/>
    <m/>
    <m/>
    <m/>
    <m/>
    <m/>
    <m/>
    <m/>
    <m/>
    <m/>
    <m/>
    <m/>
    <m/>
    <m/>
    <m/>
    <m/>
    <m/>
    <m/>
    <m/>
    <m/>
    <m/>
    <m/>
    <m/>
    <m/>
    <m/>
    <m/>
    <m/>
    <m/>
    <m/>
    <m/>
    <m/>
    <m/>
    <m/>
    <m/>
    <m/>
  </r>
  <r>
    <x v="5"/>
    <s v="Measures to address the main drivers of biodiversity loss"/>
    <x v="74"/>
    <x v="5"/>
    <x v="9"/>
    <m/>
    <x v="1"/>
    <m/>
    <m/>
    <x v="1"/>
    <s v="(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
    <n v="2030"/>
    <x v="1"/>
    <x v="0"/>
    <m/>
    <m/>
    <x v="2"/>
    <m/>
    <m/>
    <m/>
    <m/>
    <x v="1"/>
    <m/>
    <m/>
    <m/>
    <m/>
    <x v="1"/>
    <m/>
    <m/>
    <m/>
    <m/>
    <m/>
    <m/>
    <m/>
    <m/>
    <m/>
    <m/>
    <m/>
    <m/>
    <m/>
    <m/>
    <m/>
    <m/>
    <m/>
    <m/>
    <m/>
    <m/>
    <m/>
    <m/>
    <m/>
    <m/>
    <m/>
    <m/>
    <m/>
    <m/>
    <m/>
    <m/>
    <m/>
    <m/>
    <m/>
    <m/>
    <m/>
    <m/>
    <m/>
    <m/>
  </r>
  <r>
    <x v="5"/>
    <s v="Measures to address the main drivers of biodiversity loss"/>
    <x v="75"/>
    <x v="4"/>
    <x v="3"/>
    <m/>
    <x v="1"/>
    <m/>
    <m/>
    <x v="1"/>
    <s v="Member States should compile Condition Accounts. Ecosystem condition is the quality of an ecosystem measured in terms of its abiotic, biotic and landscape characteristics, by ecosystem types. Ecosystem condition accounts record ecosystem characteristics for the reporting period as follows: (a) Settlements and other artificial areas: –green areas in cities and adjacent towns and suburbs in % of total area, calculated for the entire area of the cities and adjacent towns and suburbs, including all ecosystem types in that area; –concentration of particulate matter, with a diameter up to 2.5 μm in cities in μg/m3. as a national average. (b) Cropland: –soil organic carbon stock in topsoilin tonne/ha, as a national average. (c) Grassland: –soil organic carbon stock in topsoil in tonne/ha, as a national average. (d) Cropland and grassland together: –common farmland bird index as a national aggregate index. (e) Forest and woodland: –dead wood in m3/ha, as a national average; –tree cover density in %, as a national average. (f) Coastal beaches, dunes and wetlands: –the share of artificial impervious area cover, present in coastal area that includes ecosystem type coastal beaches, dunes and wetlands in % as a national average. "/>
    <m/>
    <x v="1"/>
    <x v="0"/>
    <m/>
    <m/>
    <x v="2"/>
    <m/>
    <m/>
    <m/>
    <m/>
    <x v="1"/>
    <s v="Common bird index in Europe "/>
    <s v="No gap analysis. Data: Common birds in Europe, population index"/>
    <s v="BIODIVERSITY"/>
    <s v="NATURE RESTORATION"/>
    <x v="33"/>
    <s v="15"/>
    <m/>
    <s v="https://ecosystem-accounts.jrc.ec.europa.eu/"/>
    <m/>
    <m/>
    <m/>
    <m/>
    <m/>
    <m/>
    <m/>
    <m/>
    <m/>
    <m/>
    <m/>
    <m/>
    <m/>
    <m/>
    <m/>
    <m/>
    <m/>
    <m/>
    <m/>
    <m/>
    <m/>
    <m/>
    <m/>
    <m/>
    <m/>
    <m/>
    <m/>
    <m/>
    <m/>
    <m/>
    <m/>
    <m/>
    <m/>
    <m/>
    <m/>
  </r>
  <r>
    <x v="5"/>
    <s v="Measures to address the main drivers of biodiversity loss"/>
    <x v="75"/>
    <x v="4"/>
    <x v="3"/>
    <m/>
    <x v="1"/>
    <m/>
    <m/>
    <x v="1"/>
    <s v="Member States should compile Ecosystem Services Accounts as Supply and Use tables. Ecosystem services can be (i) provisioning, (ii) regulating and maintenance, (iii) cultural. The supply table shall record the supply of ecosystem services from ecosystems to society. The use table shall record the use of ecosystem services by the type of use."/>
    <m/>
    <x v="1"/>
    <x v="0"/>
    <m/>
    <m/>
    <x v="2"/>
    <m/>
    <m/>
    <m/>
    <m/>
    <x v="1"/>
    <m/>
    <m/>
    <s v="BIODIVERSITY"/>
    <s v="NATURE RESTORATION"/>
    <x v="33"/>
    <s v="15"/>
    <m/>
    <s v="https://ecosystem-accounts.jrc.ec.europa.eu/"/>
    <m/>
    <m/>
    <m/>
    <m/>
    <m/>
    <m/>
    <m/>
    <m/>
    <m/>
    <m/>
    <m/>
    <m/>
    <m/>
    <m/>
    <m/>
    <m/>
    <m/>
    <m/>
    <m/>
    <m/>
    <m/>
    <m/>
    <m/>
    <m/>
    <m/>
    <m/>
    <m/>
    <m/>
    <m/>
    <m/>
    <m/>
    <m/>
    <m/>
    <m/>
    <m/>
  </r>
  <r>
    <x v="5"/>
    <s v="Measures to address the main drivers of biodiversity loss"/>
    <x v="75"/>
    <x v="4"/>
    <x v="3"/>
    <m/>
    <x v="1"/>
    <m/>
    <m/>
    <x v="1"/>
    <s v="The supply and use tables shall be reported for provisioning services in the following physical units: (a) Crop provision, defined as the ecosystem contribution to plant growth as approximated by the amount of harvested crops for different uses. This includes food and fibre production, fodder and energy, and grazed biomass. (b) Pollination, defined as the ecosystem contribution by wild pollinators to the production of the crops above. The contributions shall be reported in tonnes of pollinator-dependent crops that can be attributed to wild pollinators, by type of crop for the main types of pollinator-dependent crops comprising fruit trees, berries, tomatoes, oilseeds and ‘other’. (c) Wood provision, defined as the ecosystem contribution to the growth of trees and other woody biomass, shall be reported as net increment in over-bark, in thousand m3."/>
    <m/>
    <x v="1"/>
    <x v="0"/>
    <m/>
    <m/>
    <x v="2"/>
    <m/>
    <m/>
    <m/>
    <m/>
    <x v="1"/>
    <m/>
    <m/>
    <s v="BIODIVERSITY"/>
    <s v="NATURE RESTORATION"/>
    <x v="1"/>
    <e v="#N/A"/>
    <m/>
    <s v="https://ecosystem-accounts.jrc.ec.europa.eu/"/>
    <m/>
    <m/>
    <m/>
    <m/>
    <m/>
    <m/>
    <m/>
    <m/>
    <m/>
    <m/>
    <m/>
    <m/>
    <m/>
    <m/>
    <m/>
    <m/>
    <m/>
    <m/>
    <m/>
    <m/>
    <m/>
    <m/>
    <m/>
    <m/>
    <m/>
    <m/>
    <m/>
    <m/>
    <m/>
    <m/>
    <m/>
    <m/>
    <m/>
    <m/>
    <m/>
  </r>
  <r>
    <x v="5"/>
    <s v="Measures to address the main drivers of biodiversity loss"/>
    <x v="75"/>
    <x v="4"/>
    <x v="3"/>
    <m/>
    <x v="1"/>
    <m/>
    <m/>
    <x v="1"/>
    <m/>
    <m/>
    <x v="1"/>
    <x v="0"/>
    <m/>
    <m/>
    <x v="2"/>
    <m/>
    <m/>
    <m/>
    <m/>
    <x v="1"/>
    <m/>
    <m/>
    <s v="BIODIVERSITY"/>
    <s v="NATURE RESTORATION"/>
    <x v="1"/>
    <e v="#N/A"/>
    <m/>
    <s v="https://ecosystem-accounts.jrc.ec.europa.eu/"/>
    <m/>
    <m/>
    <m/>
    <m/>
    <m/>
    <m/>
    <m/>
    <m/>
    <m/>
    <m/>
    <m/>
    <m/>
    <m/>
    <m/>
    <m/>
    <m/>
    <m/>
    <m/>
    <m/>
    <m/>
    <m/>
    <m/>
    <m/>
    <m/>
    <m/>
    <m/>
    <m/>
    <m/>
    <m/>
    <m/>
    <m/>
    <m/>
    <m/>
    <m/>
    <m/>
  </r>
  <r>
    <x v="5"/>
    <s v="Measures to support deforestation-free value chains"/>
    <x v="76"/>
    <x v="0"/>
    <x v="1"/>
    <m/>
    <x v="1"/>
    <m/>
    <m/>
    <x v="1"/>
    <s v="Relevant commodities and relevant products shall not be placed or made available on the market or exported, unless all the following conditions are fulfilled: (a) they are deforestation-free; (b) they have been produced in accordance with the relevant legislation of the country of production; and (c) they are covered by a due diligence statement."/>
    <m/>
    <x v="1"/>
    <x v="0"/>
    <s v="Updated on 06.11.2023, asked to Elena_x000a_not quantified, deleted"/>
    <m/>
    <x v="2"/>
    <m/>
    <m/>
    <m/>
    <m/>
    <x v="1"/>
    <m/>
    <m/>
    <s v="FOREST"/>
    <m/>
    <x v="1"/>
    <e v="#N/A"/>
    <m/>
    <m/>
    <m/>
    <m/>
    <m/>
    <m/>
    <m/>
    <m/>
    <m/>
    <m/>
    <m/>
    <m/>
    <m/>
    <m/>
    <m/>
    <m/>
    <m/>
    <m/>
    <m/>
    <m/>
    <m/>
    <m/>
    <m/>
    <m/>
    <m/>
    <m/>
    <m/>
    <m/>
    <m/>
    <m/>
    <m/>
    <m/>
    <m/>
    <m/>
    <m/>
    <m/>
    <m/>
  </r>
  <r>
    <x v="5"/>
    <s v="Measures to support deforestation-free value chains"/>
    <x v="77"/>
    <x v="1"/>
    <x v="0"/>
    <n v="0"/>
    <x v="2"/>
    <n v="0"/>
    <n v="0"/>
    <x v="0"/>
    <s v="Promoting the sustainable forest bioeconomy for long-lived wood products"/>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m/>
    <x v="35"/>
    <s v="15"/>
    <s v="Forest Europe"/>
    <s v="https://foresteurope.org/wp-content/uploads/2016/08/SoEF_2020.pdf"/>
    <m/>
    <m/>
    <m/>
    <m/>
    <m/>
    <m/>
    <m/>
    <m/>
    <m/>
    <m/>
    <s v="x"/>
    <m/>
    <m/>
    <m/>
    <m/>
    <m/>
    <m/>
    <m/>
    <m/>
    <m/>
    <m/>
    <m/>
    <m/>
    <m/>
    <m/>
    <m/>
    <m/>
    <m/>
    <m/>
    <m/>
    <m/>
    <m/>
    <m/>
    <m/>
    <m/>
  </r>
  <r>
    <x v="5"/>
    <s v="Measures to support deforestation-free value chains"/>
    <x v="77"/>
    <x v="1"/>
    <x v="0"/>
    <n v="0"/>
    <x v="2"/>
    <n v="0"/>
    <n v="0"/>
    <x v="0"/>
    <s v="Ensuring sustainable use of wood-based resources for bioenergy"/>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s v="RENEWABLES"/>
    <x v="35"/>
    <s v="15"/>
    <s v="Forest Europe"/>
    <s v="https://foresteurope.org/wp-content/uploads/2016/08/SoEF_2020.pdf"/>
    <m/>
    <m/>
    <m/>
    <m/>
    <m/>
    <m/>
    <m/>
    <m/>
    <m/>
    <m/>
    <s v="x"/>
    <m/>
    <m/>
    <m/>
    <m/>
    <m/>
    <m/>
    <m/>
    <m/>
    <m/>
    <m/>
    <m/>
    <m/>
    <m/>
    <m/>
    <m/>
    <m/>
    <m/>
    <m/>
    <m/>
    <m/>
    <m/>
    <m/>
    <m/>
    <m/>
  </r>
  <r>
    <x v="5"/>
    <s v="Measures to support deforestation-free value chains"/>
    <x v="77"/>
    <x v="1"/>
    <x v="0"/>
    <n v="0"/>
    <x v="2"/>
    <n v="0"/>
    <n v="0"/>
    <x v="0"/>
    <s v="Promoting non-wood forest-based bioeconomy, including ecotourism"/>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m/>
    <x v="35"/>
    <s v="15"/>
    <s v="Forest Europe"/>
    <s v="https://foresteurope.org/wp-content/uploads/2016/08/SoEF_2020.pdf"/>
    <m/>
    <m/>
    <m/>
    <m/>
    <m/>
    <m/>
    <m/>
    <m/>
    <m/>
    <m/>
    <s v="x"/>
    <m/>
    <m/>
    <m/>
    <m/>
    <m/>
    <m/>
    <m/>
    <m/>
    <m/>
    <m/>
    <m/>
    <m/>
    <m/>
    <m/>
    <m/>
    <m/>
    <m/>
    <m/>
    <m/>
    <m/>
    <m/>
    <m/>
    <m/>
    <m/>
  </r>
  <r>
    <x v="5"/>
    <s v="New EU Forest Strategy"/>
    <x v="77"/>
    <x v="1"/>
    <x v="0"/>
    <n v="0"/>
    <x v="2"/>
    <n v="0"/>
    <n v="0"/>
    <x v="0"/>
    <s v="Developing skills and empowering people for sustainable forest-based bioeconomy"/>
    <n v="2030"/>
    <x v="2"/>
    <x v="0"/>
    <s v="very general, too keep or not? (asked Sara + Andrea)_x000a_Sara Mub: These ambitions are “to promote”, “to ensure”, “to develop” and they are not targets per se. In any case, in order to assess progress, there would need to be dedicated indictors. "/>
    <m/>
    <x v="33"/>
    <m/>
    <m/>
    <m/>
    <m/>
    <x v="1"/>
    <m/>
    <m/>
    <s v="FOREST"/>
    <m/>
    <x v="27"/>
    <s v="4"/>
    <s v="Forest Europe"/>
    <s v="https://foresteurope.org/wp-content/uploads/2016/08/SoEF_2020.pdf"/>
    <m/>
    <m/>
    <m/>
    <m/>
    <m/>
    <m/>
    <m/>
    <m/>
    <m/>
    <m/>
    <s v="x"/>
    <m/>
    <m/>
    <m/>
    <m/>
    <m/>
    <m/>
    <m/>
    <m/>
    <m/>
    <m/>
    <s v="(x)"/>
    <m/>
    <m/>
    <m/>
    <m/>
    <m/>
    <m/>
    <m/>
    <m/>
    <m/>
    <m/>
    <m/>
    <m/>
    <m/>
  </r>
  <r>
    <x v="5"/>
    <s v="New EU Forest Strategy"/>
    <x v="77"/>
    <x v="1"/>
    <x v="0"/>
    <n v="0"/>
    <x v="2"/>
    <n v="0"/>
    <n v="0"/>
    <x v="0"/>
    <s v="Protecting EU’s last remaining primary and old-growth forests"/>
    <n v="2030"/>
    <x v="2"/>
    <x v="0"/>
    <s v="asked COLDITZ Rene (D1)"/>
    <m/>
    <x v="34"/>
    <m/>
    <m/>
    <s v="The target has been welcomed and endorsed by Council, which is key for this target. This year COM issued guidelines (SWD(2023)62). However, the targets still lacks a common non-ambiguous definition of what is primary and old growth forest. Therefore it is likely that the target will be achieved but it is unclear whether all forest will be protected that should fall under protection. "/>
    <m/>
    <x v="2"/>
    <m/>
    <m/>
    <s v="FOREST"/>
    <m/>
    <x v="35"/>
    <s v="15"/>
    <s v="Forest Europe"/>
    <s v="https://foresteurope.org/wp-content/uploads/2016/08/SoEF_2020.pdf"/>
    <m/>
    <m/>
    <m/>
    <m/>
    <m/>
    <m/>
    <m/>
    <m/>
    <m/>
    <m/>
    <s v="x"/>
    <m/>
    <m/>
    <m/>
    <m/>
    <m/>
    <m/>
    <m/>
    <m/>
    <m/>
    <m/>
    <m/>
    <m/>
    <m/>
    <m/>
    <m/>
    <m/>
    <m/>
    <m/>
    <m/>
    <m/>
    <m/>
    <m/>
    <m/>
    <m/>
  </r>
  <r>
    <x v="5"/>
    <s v="New EU Forest Strategy"/>
    <x v="77"/>
    <x v="1"/>
    <x v="0"/>
    <n v="0"/>
    <x v="2"/>
    <n v="0"/>
    <n v="0"/>
    <x v="0"/>
    <s v="Ensuring forest restoration and reinforced sustainable forest management for climate adaptation and forest resilience"/>
    <n v="2030"/>
    <x v="2"/>
    <x v="0"/>
    <s v="asked COLDITZ Rene (D1)"/>
    <m/>
    <x v="34"/>
    <m/>
    <m/>
    <s v="With the NRL politically agreed, there is a binding legal basis for reaching restoration targets in the EU. Assuming no major obstacles in definitive political adoption, it will be mid 2024 until the law is in force, hence there is not much time. _x000a_On the reinforced SFM, guidelines have been adopted this year (SWD(2023) 284 final, SWD(2023)61). These non-legally binding documents and in particular the Closer-to-Nature Forest Management guidelines were heavily discussed. There are very ample definition and documents are rather unspecific, certainly no limiting or labelling a management as non SFM for specific regions."/>
    <m/>
    <x v="0"/>
    <m/>
    <m/>
    <s v="FOREST"/>
    <m/>
    <x v="35"/>
    <s v="15"/>
    <s v="Forest Europe"/>
    <s v="https://foresteurope.org/wp-content/uploads/2016/08/SoEF_2020.pdf"/>
    <m/>
    <m/>
    <m/>
    <m/>
    <m/>
    <m/>
    <m/>
    <m/>
    <s v="(x)"/>
    <m/>
    <s v="x"/>
    <m/>
    <m/>
    <m/>
    <m/>
    <m/>
    <m/>
    <m/>
    <m/>
    <m/>
    <m/>
    <m/>
    <m/>
    <m/>
    <m/>
    <m/>
    <m/>
    <m/>
    <m/>
    <m/>
    <m/>
    <m/>
    <m/>
    <m/>
    <m/>
  </r>
  <r>
    <x v="5"/>
    <s v="New EU Forest Strategy"/>
    <x v="77"/>
    <x v="1"/>
    <x v="0"/>
    <n v="0"/>
    <x v="2"/>
    <n v="0"/>
    <n v="0"/>
    <x v="0"/>
    <s v="Providing financial incentives for forest owners and managers for improving the quantity and quality of EU forests"/>
    <n v="2030"/>
    <x v="2"/>
    <x v="0"/>
    <s v="asked COLDITZ Rene (D1)"/>
    <m/>
    <x v="34"/>
    <m/>
    <m/>
    <s v="The Sustainable Carbon Cycles Communication and the legal proposal for a carbon removal certification framework lay the foundation for financial incentives for forest owners and managers. Also soft law has been adopted, such as guidelines for public and private Payment schemes for Ecosystem services (SWD(2023) 285 final). As the target does not say how much money should be leveraged, this target will likely be achieved, but it remains open whether the financial incentives will be sufficient to raise the quality and quantity of EU forests at the level that is needed."/>
    <m/>
    <x v="2"/>
    <m/>
    <m/>
    <s v="FOREST"/>
    <m/>
    <x v="35"/>
    <s v="15"/>
    <s v="Forest Europe"/>
    <s v="https://foresteurope.org/wp-content/uploads/2016/08/SoEF_2020.pdf"/>
    <m/>
    <m/>
    <m/>
    <m/>
    <m/>
    <m/>
    <m/>
    <m/>
    <m/>
    <m/>
    <s v="x"/>
    <m/>
    <m/>
    <m/>
    <m/>
    <m/>
    <m/>
    <m/>
    <m/>
    <m/>
    <m/>
    <m/>
    <m/>
    <m/>
    <m/>
    <m/>
    <m/>
    <m/>
    <m/>
    <m/>
    <m/>
    <m/>
    <m/>
    <m/>
    <m/>
  </r>
  <r>
    <x v="5"/>
    <s v="New EU Forest Strategy"/>
    <x v="62"/>
    <x v="1"/>
    <x v="1"/>
    <m/>
    <x v="1"/>
    <m/>
    <m/>
    <x v="1"/>
    <s v="(Specific targets are included in the proposals under this communication)"/>
    <m/>
    <x v="3"/>
    <x v="0"/>
    <m/>
    <m/>
    <x v="2"/>
    <m/>
    <m/>
    <s v="Giving the time issue for restoration and limitations of soft law for SFM, it is questionable of this target can be achieved in a meaningful way."/>
    <m/>
    <x v="1"/>
    <m/>
    <m/>
    <m/>
    <m/>
    <x v="1"/>
    <e v="#N/A"/>
    <m/>
    <m/>
    <m/>
    <m/>
    <m/>
    <m/>
    <m/>
    <m/>
    <m/>
    <m/>
    <m/>
    <m/>
    <m/>
    <m/>
    <m/>
    <m/>
    <m/>
    <m/>
    <m/>
    <m/>
    <m/>
    <m/>
    <m/>
    <m/>
    <m/>
    <m/>
    <m/>
    <m/>
    <m/>
    <m/>
    <m/>
    <m/>
    <m/>
    <m/>
    <m/>
    <m/>
    <m/>
  </r>
  <r>
    <x v="5"/>
    <s v="New EU Forest Strategy"/>
    <x v="72"/>
    <x v="5"/>
    <x v="1"/>
    <m/>
    <x v="1"/>
    <m/>
    <m/>
    <x v="1"/>
    <m/>
    <m/>
    <x v="3"/>
    <x v="0"/>
    <m/>
    <m/>
    <x v="2"/>
    <m/>
    <m/>
    <m/>
    <m/>
    <x v="1"/>
    <m/>
    <m/>
    <m/>
    <m/>
    <x v="1"/>
    <e v="#N/A"/>
    <m/>
    <m/>
    <m/>
    <m/>
    <m/>
    <m/>
    <m/>
    <m/>
    <m/>
    <m/>
    <m/>
    <m/>
    <m/>
    <m/>
    <m/>
    <m/>
    <m/>
    <m/>
    <m/>
    <m/>
    <m/>
    <m/>
    <m/>
    <m/>
    <m/>
    <m/>
    <m/>
    <m/>
    <m/>
    <m/>
    <m/>
    <m/>
    <m/>
    <m/>
    <m/>
    <m/>
    <m/>
  </r>
  <r>
    <x v="5"/>
    <s v="Zero pollution action plan for water, air and soil"/>
    <x v="67"/>
    <x v="1"/>
    <x v="0"/>
    <n v="0"/>
    <x v="3"/>
    <n v="0"/>
    <n v="0"/>
    <x v="0"/>
    <s v="Reach no net land take "/>
    <n v="2030"/>
    <x v="0"/>
    <x v="0"/>
    <s v="OK"/>
    <m/>
    <x v="30"/>
    <m/>
    <m/>
    <s v="Over the 2012-2018 period, the majority (78%) of the net land take happened in commuting zones. The net land take in urban areas during 2012-2018 amounted to 2,696km2, corresponding to 450km2 annually. 1,415km² or 47% of all land take took place in arable lands, impacting food security, carbon sequestration and the maintaining of biodiversity. The second largest land take took place in pastures — a loss of 945km² or 36% of all land take. Pastures are among Europe’s most important biodiversity hotspots and soil carbon sinks."/>
    <m/>
    <x v="4"/>
    <s v="&quot;Drought impact on ecosystems in Europe&quot;"/>
    <m/>
    <s v="LAND"/>
    <m/>
    <x v="36"/>
    <n v="15"/>
    <s v="European Environment Agency"/>
    <s v="https://www.eea.europa.eu/data-and-maps/indicators/land-take-3/assessment"/>
    <s v="https://ec.europa.eu/eurostat/databrowser/product/page/sdg_15_41"/>
    <m/>
    <m/>
    <m/>
    <m/>
    <m/>
    <m/>
    <m/>
    <m/>
    <m/>
    <s v="x"/>
    <m/>
    <m/>
    <m/>
    <m/>
    <m/>
    <m/>
    <m/>
    <m/>
    <m/>
    <m/>
    <m/>
    <m/>
    <m/>
    <m/>
    <m/>
    <m/>
    <m/>
    <m/>
    <m/>
    <m/>
    <m/>
    <m/>
    <m/>
    <m/>
  </r>
  <r>
    <x v="5"/>
    <s v="Zero pollution action plan for water, air and soil"/>
    <x v="67"/>
    <x v="1"/>
    <x v="0"/>
    <n v="0"/>
    <x v="2"/>
    <n v="0"/>
    <n v="0"/>
    <x v="0"/>
    <s v="Restore degraded land and soil, including land affected by desertification, drought and floods"/>
    <n v="2030"/>
    <x v="2"/>
    <x v="0"/>
    <m/>
    <m/>
    <x v="30"/>
    <m/>
    <m/>
    <m/>
    <m/>
    <x v="1"/>
    <s v="&quot;Drought impact on ecosystems in Europe&quot;"/>
    <m/>
    <s v="LAND"/>
    <m/>
    <x v="36"/>
    <s v="15"/>
    <s v="Forest Europe"/>
    <s v="https://foresteurope.org/wp-content/uploads/2016/08/SoEF_2020.pdf"/>
    <m/>
    <m/>
    <m/>
    <m/>
    <m/>
    <m/>
    <m/>
    <m/>
    <m/>
    <m/>
    <s v="x"/>
    <m/>
    <m/>
    <m/>
    <m/>
    <m/>
    <m/>
    <m/>
    <m/>
    <m/>
    <m/>
    <m/>
    <m/>
    <m/>
    <m/>
    <m/>
    <m/>
    <m/>
    <m/>
    <m/>
    <m/>
    <m/>
    <m/>
    <m/>
    <m/>
  </r>
  <r>
    <x v="6"/>
    <s v="Zero pollution action plan for water, air and soil"/>
    <x v="78"/>
    <x v="4"/>
    <x v="3"/>
    <m/>
    <x v="4"/>
    <m/>
    <n v="1"/>
    <x v="0"/>
    <s v="By means of an updated and harmonised list of pollutants affecting surface and groundwater, updated existing quality standards, new monitoring requirements, improved and more accessible data, and a more flexible framework for addressing pollutants of emerging concerns, the proposal aims at setting new high standards for a series of chemical substances of concern to address chemical pollution in water. "/>
    <m/>
    <x v="0"/>
    <x v="0"/>
    <m/>
    <m/>
    <x v="2"/>
    <m/>
    <m/>
    <m/>
    <m/>
    <x v="3"/>
    <m/>
    <m/>
    <m/>
    <m/>
    <x v="45"/>
    <n v="6"/>
    <m/>
    <m/>
    <m/>
    <m/>
    <m/>
    <m/>
    <m/>
    <m/>
    <m/>
    <m/>
    <m/>
    <m/>
    <m/>
    <m/>
    <m/>
    <m/>
    <m/>
    <m/>
    <m/>
    <m/>
    <m/>
    <m/>
    <m/>
    <m/>
    <m/>
    <m/>
    <m/>
    <m/>
    <m/>
    <m/>
    <m/>
    <m/>
    <m/>
    <m/>
    <m/>
    <m/>
    <m/>
  </r>
  <r>
    <x v="6"/>
    <s v="Chemicals strategy for sustainability"/>
    <x v="6"/>
    <x v="4"/>
    <x v="3"/>
    <n v="2"/>
    <x v="4"/>
    <m/>
    <n v="1"/>
    <x v="0"/>
    <s v="The revised Urban Wastewater Treatment Directive (UWWTD) would extend the scope of the 1991 UWWTD to improve and maintain access to sanitation for all, in particular for vulnerable and marginalised groups, while aligning with the ZPAP and EGD climate and energy objectives. This will be ensured by a number of new obligations on secondary treatment, now extended to all agglomerations with at least 1,000 p.e. by 2035. In addition, tertiary treatment (for the removal of nitrogen and phosphorus) and quaternary treatment (for the removal of a broad spectrum of micropollutants) should be implemented by 2039 and 2045 for largest plants with a p.e. above 150,000 (with interim targets). "/>
    <m/>
    <x v="0"/>
    <x v="0"/>
    <m/>
    <m/>
    <x v="2"/>
    <m/>
    <m/>
    <m/>
    <m/>
    <x v="2"/>
    <m/>
    <m/>
    <m/>
    <m/>
    <x v="46"/>
    <n v="6"/>
    <m/>
    <m/>
    <m/>
    <m/>
    <m/>
    <m/>
    <m/>
    <m/>
    <m/>
    <m/>
    <m/>
    <m/>
    <m/>
    <m/>
    <m/>
    <m/>
    <m/>
    <m/>
    <m/>
    <m/>
    <m/>
    <m/>
    <m/>
    <m/>
    <m/>
    <m/>
    <m/>
    <m/>
    <m/>
    <m/>
    <m/>
    <m/>
    <m/>
    <m/>
    <m/>
    <m/>
    <m/>
  </r>
  <r>
    <x v="6"/>
    <m/>
    <x v="79"/>
    <x v="3"/>
    <x v="3"/>
    <n v="0"/>
    <x v="0"/>
    <n v="1"/>
    <n v="0"/>
    <x v="0"/>
    <s v="The Ambient Air Quality Directives set EU air quality standards for 12 air pollutants for Member States to not exceed: sulphur dioxide, nitrogen dioxide / nitrogen oxides, particulate matter (PM10, PM2.5), ozone, benzene, lead, carbon monoxide, arsenic, cadmium, nickel, and benzo(a)pyrene. With the revised Ambient Air Quality Directive, the annual limit value for the main pollutant – fine particulate matter (PM2.5) – is cut by more than half.  "/>
    <m/>
    <x v="0"/>
    <x v="0"/>
    <s v="OK TA7: it was LEGALLY BINDING in the report, now moved to PROPOSAL"/>
    <m/>
    <x v="2"/>
    <m/>
    <m/>
    <m/>
    <m/>
    <x v="2"/>
    <m/>
    <m/>
    <m/>
    <m/>
    <x v="9"/>
    <n v="11"/>
    <m/>
    <m/>
    <m/>
    <m/>
    <m/>
    <m/>
    <m/>
    <m/>
    <m/>
    <m/>
    <m/>
    <m/>
    <m/>
    <m/>
    <m/>
    <m/>
    <m/>
    <m/>
    <m/>
    <m/>
    <m/>
    <m/>
    <m/>
    <m/>
    <m/>
    <m/>
    <m/>
    <m/>
    <m/>
    <m/>
    <m/>
    <m/>
    <m/>
    <m/>
    <m/>
    <m/>
    <m/>
  </r>
  <r>
    <x v="6"/>
    <s v="Propose legislative waste reforms"/>
    <x v="80"/>
    <x v="0"/>
    <x v="2"/>
    <m/>
    <x v="0"/>
    <n v="1"/>
    <m/>
    <x v="0"/>
    <s v="The Water Reuse Regulation aim to encourage and facilitate water reuse in the EU by harmonised minimum water quality requirements for the safe reuse of treated urban wastewaters in agricultural irrigation.  Further requirements are set for monitoring, permitting, risk management, transparency "/>
    <m/>
    <x v="0"/>
    <x v="0"/>
    <m/>
    <m/>
    <x v="3"/>
    <m/>
    <m/>
    <s v="Small agglomerations constitute a significant pressure on 11% of the EU’s surface water bodies [165]. Currently, the situation varies across Member States, for example, Austria, Germany, Sweden, and France have required in their national legislation that all urban wastewater needs to be treated. In addition, other Member States, such as Portugal, Ireland and Estonia, have set standards for small agglomerations, which go beyond the requirements set in Directive 91/271/EEC [166] . The ongoing revision of the Directive 91/271/EEC will  bring additional improvements by requiring collection and treatment of wastewater for agglomerations between 1,000 and 2,000 p.e.  "/>
    <s v="on track"/>
    <x v="3"/>
    <m/>
    <m/>
    <s v="WASTE"/>
    <s v="WATER"/>
    <x v="45"/>
    <n v="6"/>
    <m/>
    <m/>
    <m/>
    <m/>
    <m/>
    <m/>
    <m/>
    <m/>
    <m/>
    <m/>
    <m/>
    <m/>
    <m/>
    <m/>
    <s v="x"/>
    <m/>
    <m/>
    <m/>
    <m/>
    <m/>
    <m/>
    <m/>
    <m/>
    <m/>
    <m/>
    <m/>
    <m/>
    <m/>
    <m/>
    <m/>
    <m/>
    <m/>
    <m/>
    <m/>
    <m/>
    <m/>
    <m/>
  </r>
  <r>
    <x v="6"/>
    <s v="Propose legislative waste reforms"/>
    <x v="81"/>
    <x v="3"/>
    <x v="4"/>
    <n v="1"/>
    <x v="0"/>
    <n v="1"/>
    <n v="0"/>
    <x v="0"/>
    <s v="The IED includes aims at preventing or reducing emissions from large industrial installations and large pigs and poultry farms into the environment. The revised IED includes new provisions related to resource, energy and water efficiency and to the reduction of use and emissions of hazardous substances. The scope has been widened to include metal mining, batteries ‘giga-factories’, waste landfills and more pigs and poultry farms. The revised IED contains also a set of measures to facilitate and accelerate the uptake of innovative techniques by industry. "/>
    <m/>
    <x v="0"/>
    <x v="0"/>
    <m/>
    <m/>
    <x v="3"/>
    <m/>
    <m/>
    <s v="The lack of detailed provisions in Directive 91/271/EEC, where in the case of heavy rain, Member States have the possibility to send directly to the environment part of the storm water overflows and urban run-off without previous treatment; and, a complex division of competences between local authorities, water and wastewater treatment services, and urban planners has led to only a few Member States implementing systematic integrated water management approaches in their urban areas [166]. The ongoing revision of the Directive will improve the homogeneity and effectiveness of response by requiring member states to set up appropriate management plans"/>
    <m/>
    <x v="3"/>
    <m/>
    <m/>
    <s v="WATER"/>
    <m/>
    <x v="8"/>
    <n v="9"/>
    <m/>
    <m/>
    <m/>
    <m/>
    <m/>
    <m/>
    <m/>
    <m/>
    <m/>
    <m/>
    <m/>
    <m/>
    <m/>
    <m/>
    <m/>
    <m/>
    <m/>
    <m/>
    <m/>
    <m/>
    <m/>
    <m/>
    <m/>
    <m/>
    <m/>
    <m/>
    <m/>
    <m/>
    <m/>
    <m/>
    <m/>
    <m/>
    <m/>
    <m/>
    <m/>
    <m/>
    <m/>
  </r>
  <r>
    <x v="6"/>
    <m/>
    <x v="82"/>
    <x v="3"/>
    <x v="2"/>
    <n v="1"/>
    <x v="0"/>
    <n v="1"/>
    <m/>
    <x v="0"/>
    <s v="Member States shall take the measures necessary to ensure that water intended for human consumption is wholesome and clean, by meeting the following requirements: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
    <m/>
    <x v="0"/>
    <x v="0"/>
    <s v="OK TA7"/>
    <m/>
    <x v="2"/>
    <m/>
    <m/>
    <m/>
    <m/>
    <x v="3"/>
    <m/>
    <m/>
    <s v="WATER"/>
    <s v="SOCIAL"/>
    <x v="47"/>
    <n v="6"/>
    <s v="EUROSTAT"/>
    <s v="EU SDG indicator 06_10 and 06_20"/>
    <m/>
    <m/>
    <m/>
    <m/>
    <m/>
    <m/>
    <m/>
    <m/>
    <m/>
    <m/>
    <m/>
    <m/>
    <m/>
    <m/>
    <m/>
    <m/>
    <m/>
    <m/>
    <m/>
    <m/>
    <m/>
    <m/>
    <m/>
    <m/>
    <m/>
    <m/>
    <m/>
    <m/>
    <m/>
    <m/>
    <m/>
    <m/>
    <m/>
    <m/>
    <m/>
  </r>
  <r>
    <x v="6"/>
    <s v="Zero pollution action plan for water, air and soil"/>
    <x v="65"/>
    <x v="1"/>
    <x v="2"/>
    <n v="0"/>
    <x v="2"/>
    <n v="0"/>
    <n v="0"/>
    <x v="0"/>
    <s v="Minimise or eliminate the use of pesticides in sensitive areas such as urban green areas (target not strictly reported in the Biodiversity dashboard platform)"/>
    <n v="2030"/>
    <x v="2"/>
    <x v="0"/>
    <m/>
    <m/>
    <x v="35"/>
    <m/>
    <m/>
    <m/>
    <m/>
    <x v="1"/>
    <m/>
    <m/>
    <s v="CHEMICALS"/>
    <m/>
    <x v="17"/>
    <s v="12"/>
    <m/>
    <m/>
    <m/>
    <m/>
    <m/>
    <m/>
    <m/>
    <m/>
    <m/>
    <m/>
    <m/>
    <s v="x"/>
    <m/>
    <m/>
    <m/>
    <m/>
    <m/>
    <m/>
    <m/>
    <m/>
    <m/>
    <m/>
    <m/>
    <m/>
    <m/>
    <m/>
    <m/>
    <m/>
    <m/>
    <m/>
    <m/>
    <m/>
    <m/>
    <m/>
    <m/>
    <m/>
    <m/>
  </r>
  <r>
    <x v="6"/>
    <s v="Chemicals strategy for sustainability"/>
    <x v="67"/>
    <x v="1"/>
    <x v="0"/>
    <n v="0"/>
    <x v="1"/>
    <m/>
    <m/>
    <x v="1"/>
    <s v="Reach good chemical and quantitative status in groundwaters and surfacewaters"/>
    <n v="2030"/>
    <x v="1"/>
    <x v="0"/>
    <m/>
    <m/>
    <x v="35"/>
    <m/>
    <m/>
    <m/>
    <m/>
    <x v="1"/>
    <m/>
    <m/>
    <s v="WATER"/>
    <s v="CHEMICALS"/>
    <x v="37"/>
    <s v="6"/>
    <s v="European Environment Agency"/>
    <s v="https://www.eea.europa.eu/data-and-maps/data/waterbase-water-quality-icm-2"/>
    <s v="https://www.eea.europa.eu/ims/ecological-status-of-surface-waters"/>
    <s v="https://www.eea.europa.eu/ims/industrial-pollutant-releases-to-water"/>
    <m/>
    <m/>
    <m/>
    <m/>
    <m/>
    <m/>
    <m/>
    <s v="x"/>
    <m/>
    <m/>
    <m/>
    <m/>
    <m/>
    <m/>
    <m/>
    <m/>
    <m/>
    <m/>
    <m/>
    <m/>
    <m/>
    <m/>
    <m/>
    <m/>
    <m/>
    <m/>
    <m/>
    <m/>
    <m/>
    <m/>
    <m/>
    <m/>
    <m/>
  </r>
  <r>
    <x v="6"/>
    <s v="Zero pollution action plan for water, air and soil"/>
    <x v="67"/>
    <x v="1"/>
    <x v="0"/>
    <n v="0"/>
    <x v="1"/>
    <m/>
    <m/>
    <x v="1"/>
    <s v="Improve soil quality by reducing nutrient losses and chemical pesticides’ use by 50% (target partially in common with the Farm to Fork strategy and Biodiversity strategy) - focus on water quality and nutrient loss"/>
    <n v="2030"/>
    <x v="1"/>
    <x v="0"/>
    <s v="no, same target, merged with the other on water quality"/>
    <m/>
    <x v="35"/>
    <m/>
    <m/>
    <s v="Considering water quality and nutrient losses, possible reduction of nutrient inputs into marine ecosystems: nitrogen 32%, phosphorous 17%. 50% reduction of nutrient input could be achieved in four of ten examined regions for nitrogen and in two of ten for phosphorous. Source: Zero Pollution Outlook  [188]. _x000a__x000a_Considering water quality and chemical pesticides, and in particular chemicals load (diuron and terbuthylazine, as examples of low- and high-persistence chemicals, respectively) in water: 56% reduction in pesticides concentration can be achieved in shelf seas, 12% in open seas, depending on the persistence of the pesticide. Source: Zero Pollution Outlook [188]. "/>
    <m/>
    <x v="0"/>
    <m/>
    <m/>
    <m/>
    <m/>
    <x v="1"/>
    <e v="#N/A"/>
    <m/>
    <m/>
    <m/>
    <m/>
    <m/>
    <m/>
    <m/>
    <m/>
    <m/>
    <m/>
    <m/>
    <m/>
    <m/>
    <m/>
    <m/>
    <m/>
    <m/>
    <m/>
    <m/>
    <m/>
    <m/>
    <m/>
    <m/>
    <m/>
    <m/>
    <m/>
    <m/>
    <m/>
    <m/>
    <m/>
    <m/>
    <m/>
    <m/>
    <m/>
    <m/>
    <m/>
    <m/>
  </r>
  <r>
    <x v="6"/>
    <s v="Zero pollution action plan for water, air and soil"/>
    <x v="67"/>
    <x v="1"/>
    <x v="0"/>
    <n v="0"/>
    <x v="3"/>
    <n v="0"/>
    <n v="0"/>
    <x v="0"/>
    <s v="Have all soils in healthy condition by 2050"/>
    <n v="2050"/>
    <x v="0"/>
    <x v="0"/>
    <s v="OK"/>
    <m/>
    <x v="30"/>
    <s v="Share of healthy soil"/>
    <s v="100% by 2050"/>
    <s v="The EU Soil Health Assessment estimated that 60-70% of EU soils are not in healthy condition. 25% of the EU soils and 33% of EU Agricultural soils have soil erosion rates higher than sustainability ones. Soil erosion has decreased by around 10% in the period 2000-2016, but future trends are alarming due to climate change. Soil loss by water erosion is projected to increase by 13–22.5 % in EU and UK by 2050. "/>
    <s v="Positive but out of track"/>
    <x v="0"/>
    <m/>
    <m/>
    <s v="SOIL"/>
    <s v="POLLUTION"/>
    <x v="36"/>
    <n v="15"/>
    <s v="European Environment Agency"/>
    <s v="https://www.eea.europa.eu/data-and-maps/data/soil-contamination-2"/>
    <m/>
    <m/>
    <m/>
    <m/>
    <m/>
    <m/>
    <m/>
    <m/>
    <m/>
    <s v="x"/>
    <m/>
    <m/>
    <m/>
    <m/>
    <m/>
    <m/>
    <m/>
    <m/>
    <m/>
    <m/>
    <m/>
    <m/>
    <m/>
    <m/>
    <m/>
    <m/>
    <m/>
    <m/>
    <m/>
    <m/>
    <m/>
    <m/>
    <m/>
    <m/>
    <m/>
  </r>
  <r>
    <x v="6"/>
    <s v="Zero pollution action plan for water, air and soil"/>
    <x v="67"/>
    <x v="1"/>
    <x v="0"/>
    <n v="0"/>
    <x v="3"/>
    <n v="0"/>
    <n v="0"/>
    <x v="0"/>
    <s v="Improve soil quality by reducing nutrient losses and chemical pesticides’ use by 50% (target partially in common with the Farm to Fork strategy and Biodiversity strategy) - focus on soil quality and pesticides"/>
    <n v="2030"/>
    <x v="0"/>
    <x v="0"/>
    <s v="OK. Here the focus is on soil quality"/>
    <m/>
    <x v="35"/>
    <s v="Pesticide concentration in soil"/>
    <s v="50% by 2030"/>
    <s v="Considering soil quality and pesticides, reduction of (more hazardous) pesticide concentration in soil due to increased organic farming and other farm-to-fork objectives. "/>
    <s v="Positive"/>
    <x v="2"/>
    <m/>
    <m/>
    <s v="SOIL"/>
    <s v="POLLUTION"/>
    <x v="17"/>
    <n v="12"/>
    <m/>
    <m/>
    <m/>
    <m/>
    <m/>
    <m/>
    <m/>
    <m/>
    <m/>
    <m/>
    <m/>
    <s v="x"/>
    <m/>
    <m/>
    <m/>
    <m/>
    <m/>
    <m/>
    <m/>
    <m/>
    <m/>
    <m/>
    <m/>
    <m/>
    <m/>
    <m/>
    <m/>
    <m/>
    <m/>
    <m/>
    <m/>
    <m/>
    <m/>
    <m/>
    <m/>
    <m/>
    <m/>
  </r>
  <r>
    <x v="6"/>
    <s v="Zero pollution action plan for water, air and soil"/>
    <x v="67"/>
    <x v="1"/>
    <x v="0"/>
    <n v="0"/>
    <x v="3"/>
    <n v="0"/>
    <n v="0"/>
    <x v="0"/>
    <s v="Improve soil quality by reducing nutrient losses and chemical pesticides’ use by 50% (target partially in common with the Farm to Fork strategy and Biodiversity strategy) - focus on water quality and chemical pesticides"/>
    <n v="2030"/>
    <x v="0"/>
    <x v="0"/>
    <s v="OK, same target of above, but focus on a water quality"/>
    <m/>
    <x v="35"/>
    <s v="Chemicals load (duoran and terbuthylazine) in water"/>
    <s v="50% by 2030"/>
    <s v="Considering water quality and chemical pesticides, and in particular chemicals load (diuron and terbuthylazine, as examples of low- and high-persistence chemicals, respectively) in water: 56 % reduction in pesticides concentration can be achieved in shelf seas, 12 % in open seas, depending on the persistence of the pesticide.   _x000a__x000a_Source: Zero Pollution Outlook, 2022  "/>
    <s v="Positive but out of track"/>
    <x v="0"/>
    <m/>
    <m/>
    <m/>
    <m/>
    <x v="17"/>
    <n v="12"/>
    <m/>
    <m/>
    <m/>
    <m/>
    <m/>
    <m/>
    <m/>
    <m/>
    <m/>
    <m/>
    <m/>
    <m/>
    <m/>
    <m/>
    <m/>
    <m/>
    <m/>
    <m/>
    <m/>
    <m/>
    <m/>
    <m/>
    <m/>
    <m/>
    <m/>
    <m/>
    <m/>
    <m/>
    <m/>
    <m/>
    <m/>
    <m/>
    <m/>
    <m/>
    <m/>
    <m/>
    <m/>
  </r>
  <r>
    <x v="6"/>
    <s v="Zero pollution action plan for water, air and soil"/>
    <x v="83"/>
    <x v="1"/>
    <x v="0"/>
    <n v="0"/>
    <x v="3"/>
    <n v="0"/>
    <n v="0"/>
    <x v="0"/>
    <s v="Improve air quality to reduce the number of premature deaths caused by air pollution by 55%"/>
    <n v="2030"/>
    <x v="0"/>
    <x v="0"/>
    <s v="OK"/>
    <m/>
    <x v="35"/>
    <s v="Premature deaths attributable to exposure to total PM2.5 (number of cases)"/>
    <s v="55% reduction by 2030 as compared to 2005"/>
    <s v="As a result of the revision to the Ambient Air Quality Directive proposed by the Commission, it is likely that reductions by over 70%, compared to 2005 levels, can be achieved in 2030. Source: First 'zero pollution' monitoring and outlook. COM(2022) 674 final "/>
    <s v="Positive, on track"/>
    <x v="2"/>
    <s v="Premature deaths due to exposure to fine particulate matter in Europe"/>
    <s v="agreement - on track. Gap analysis present. Data:"/>
    <s v="POLLUTION"/>
    <m/>
    <x v="48"/>
    <n v="3"/>
    <s v="European Environment Agency"/>
    <s v="https://www.eea.europa.eu/ims/health-impacts-of-exposure-to"/>
    <m/>
    <m/>
    <m/>
    <m/>
    <m/>
    <m/>
    <m/>
    <m/>
    <m/>
    <s v="x"/>
    <m/>
    <m/>
    <m/>
    <m/>
    <m/>
    <m/>
    <m/>
    <m/>
    <m/>
    <m/>
    <m/>
    <m/>
    <m/>
    <m/>
    <m/>
    <m/>
    <m/>
    <m/>
    <m/>
    <m/>
    <m/>
    <m/>
    <m/>
    <m/>
    <m/>
  </r>
  <r>
    <x v="6"/>
    <s v="Zero pollution action plan for water, air and soil"/>
    <x v="83"/>
    <x v="1"/>
    <x v="0"/>
    <n v="0"/>
    <x v="3"/>
    <n v="0"/>
    <n v="0"/>
    <x v="0"/>
    <s v="Improve water quality by reducing waste, plastic litter at sea (by 50%) and microplastics released into the environment (by 30%), by 2030"/>
    <n v="2030"/>
    <x v="0"/>
    <x v="0"/>
    <s v="OK, splitted in two"/>
    <m/>
    <x v="35"/>
    <s v="Concentration of plastic litter at sea"/>
    <s v="- 50% by 2030"/>
    <s v="Concentration of plastic litter at sea: 14 % reduction of plastic litter (in 8% of the basin surface of the Mediterranean Sea and 44 % of all beaches) with a total ban on single-use-plastic items. "/>
    <s v="Positive but out of track"/>
    <x v="0"/>
    <m/>
    <m/>
    <s v="POLLUTION"/>
    <s v="WATER"/>
    <x v="45"/>
    <n v="6"/>
    <m/>
    <m/>
    <m/>
    <m/>
    <m/>
    <m/>
    <m/>
    <m/>
    <m/>
    <m/>
    <m/>
    <s v="x"/>
    <m/>
    <m/>
    <m/>
    <m/>
    <m/>
    <m/>
    <m/>
    <m/>
    <m/>
    <m/>
    <m/>
    <m/>
    <m/>
    <m/>
    <m/>
    <m/>
    <m/>
    <m/>
    <m/>
    <m/>
    <m/>
    <m/>
    <m/>
    <m/>
    <m/>
  </r>
  <r>
    <x v="6"/>
    <s v="Zero pollution action plan for water, air and soil"/>
    <x v="83"/>
    <x v="1"/>
    <x v="0"/>
    <n v="0"/>
    <x v="3"/>
    <n v="0"/>
    <n v="0"/>
    <x v="0"/>
    <s v="Improve water quality by reducing waste, plastic litter at sea (by 50%) and microplastics released into the environment (by 30%)"/>
    <n v="2030"/>
    <x v="0"/>
    <x v="0"/>
    <s v="OK, splitted in two"/>
    <m/>
    <x v="35"/>
    <s v="Concentration microplastics "/>
    <s v="-30% by 2030"/>
    <s v="Microplastic concentration in soils is expected to further increase (double by 2060 compared to 2019) due to the incorporation of sewage sludge. "/>
    <s v="Positive but out of track"/>
    <x v="3"/>
    <m/>
    <m/>
    <s v="POLLUTION"/>
    <m/>
    <x v="17"/>
    <n v="12"/>
    <m/>
    <m/>
    <m/>
    <m/>
    <m/>
    <m/>
    <m/>
    <m/>
    <m/>
    <m/>
    <m/>
    <m/>
    <m/>
    <m/>
    <m/>
    <m/>
    <m/>
    <m/>
    <m/>
    <m/>
    <m/>
    <m/>
    <m/>
    <m/>
    <m/>
    <m/>
    <m/>
    <m/>
    <m/>
    <m/>
    <m/>
    <m/>
    <m/>
    <m/>
    <m/>
    <m/>
    <m/>
  </r>
  <r>
    <x v="6"/>
    <s v="Zero pollution action plan for water, air and soil"/>
    <x v="83"/>
    <x v="1"/>
    <x v="0"/>
    <n v="0"/>
    <x v="3"/>
    <n v="0"/>
    <n v="0"/>
    <x v="0"/>
    <s v="Reduce by 25% the EU ecosystems where air pollution threatens biodiversity, by 2030 (compared to 2005)"/>
    <n v="2030"/>
    <x v="0"/>
    <x v="0"/>
    <s v="OK"/>
    <m/>
    <x v="35"/>
    <s v="Ecosystem area in the EU-27 where the critical loads for eutrophication are exceeded (km2)"/>
    <s v="25% reduction by 2030 compared to 2005"/>
    <s v="Current and proposed EU policies do not appear sufficient to enable the EU to reduce the area of EU ecosystems under threat from air pollution by 25% in 2030 compared to 2005. However, with the implementation of the recently proposed revision of the Ambient Air Quality Directives, this target could be achieved."/>
    <s v="Positive but out of track"/>
    <x v="2"/>
    <m/>
    <m/>
    <s v="POLLUTION"/>
    <s v="BIODIVERSITY"/>
    <x v="17"/>
    <n v="12"/>
    <m/>
    <m/>
    <m/>
    <m/>
    <m/>
    <m/>
    <m/>
    <m/>
    <m/>
    <m/>
    <m/>
    <s v="x"/>
    <m/>
    <m/>
    <m/>
    <m/>
    <m/>
    <m/>
    <m/>
    <m/>
    <m/>
    <m/>
    <m/>
    <m/>
    <m/>
    <m/>
    <m/>
    <m/>
    <m/>
    <m/>
    <m/>
    <m/>
    <m/>
    <m/>
    <m/>
    <m/>
    <m/>
  </r>
  <r>
    <x v="6"/>
    <s v="Zero pollution action plan for water, air and soil"/>
    <x v="83"/>
    <x v="1"/>
    <x v="0"/>
    <n v="0"/>
    <x v="3"/>
    <n v="0"/>
    <n v="0"/>
    <x v="0"/>
    <s v="Reduce the share of people chronically disturbed by transport noise by 30%, by 2030 (compared to 2017)"/>
    <n v="2030"/>
    <x v="0"/>
    <x v="0"/>
    <s v="OK"/>
    <m/>
    <x v="35"/>
    <s v="Number of people highly annoyed"/>
    <s v="30% reduction by 2030 compared to 2017"/>
    <s v="Current estimates show that the number will not decline by more than 19% by 2030 Source: Zero Pollution Outlook, 2022 "/>
    <s v="Positive but out of track"/>
    <x v="0"/>
    <m/>
    <m/>
    <s v="POLLUTION"/>
    <m/>
    <x v="49"/>
    <n v="11"/>
    <s v="Population and social condition Indicator set - ESTAT"/>
    <s v="https://ec.europa.eu/eurostat/databrowser/view/ilc_mddw04/default/table?lang=en"/>
    <m/>
    <m/>
    <m/>
    <m/>
    <m/>
    <m/>
    <m/>
    <m/>
    <m/>
    <s v="x"/>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r>
    <x v="7"/>
    <m/>
    <x v="84"/>
    <x v="8"/>
    <x v="9"/>
    <m/>
    <x v="1"/>
    <m/>
    <m/>
    <x v="1"/>
    <m/>
    <m/>
    <x v="1"/>
    <x v="0"/>
    <m/>
    <m/>
    <x v="2"/>
    <m/>
    <m/>
    <m/>
    <m/>
    <x v="1"/>
    <m/>
    <m/>
    <m/>
    <m/>
    <x v="1"/>
    <e v="#N/A"/>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1200-00000A000000}" name="PivotTable1" cacheId="1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D12" firstHeaderRow="0" firstDataRow="1" firstDataCol="1" rowPageCount="2" colPageCount="1"/>
  <pivotFields count="65">
    <pivotField axis="axisRow" showAll="0">
      <items count="9">
        <item x="0"/>
        <item x="1"/>
        <item x="3"/>
        <item x="2"/>
        <item x="4"/>
        <item x="5"/>
        <item x="6"/>
        <item x="7"/>
        <item t="default"/>
      </items>
    </pivotField>
    <pivotField showAll="0"/>
    <pivotField showAll="0"/>
    <pivotField showAll="0"/>
    <pivotField showAll="0"/>
    <pivotField showAll="0"/>
    <pivotField showAll="0" defaultSubtotal="0"/>
    <pivotField dataField="1" showAll="0" defaultSubtotal="0"/>
    <pivotField dataField="1" showAll="0" defaultSubtotal="0"/>
    <pivotField axis="axisPage" dataField="1" multipleItemSelectionAllowed="1" showAll="0">
      <items count="4">
        <item m="1" x="2"/>
        <item x="0"/>
        <item h="1" x="1"/>
        <item t="default"/>
      </items>
    </pivotField>
    <pivotField showAll="0"/>
    <pivotField showAll="0"/>
    <pivotField showAll="0" defaultSubtotal="0"/>
    <pivotField showAll="0" defaultSubtotal="0"/>
    <pivotField showAll="0"/>
    <pivotField showAll="0"/>
    <pivotField showAll="0"/>
    <pivotField showAll="0"/>
    <pivotField showAll="0"/>
    <pivotField showAll="0"/>
    <pivotField showAll="0"/>
    <pivotField axis="axisPage" multipleItemSelectionAllowed="1" showAll="0">
      <items count="6">
        <item x="3"/>
        <item x="4"/>
        <item x="0"/>
        <item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1">
    <field x="0"/>
  </rowFields>
  <rowItems count="8">
    <i>
      <x/>
    </i>
    <i>
      <x v="1"/>
    </i>
    <i>
      <x v="2"/>
    </i>
    <i>
      <x v="3"/>
    </i>
    <i>
      <x v="4"/>
    </i>
    <i>
      <x v="5"/>
    </i>
    <i>
      <x v="6"/>
    </i>
    <i t="grand">
      <x/>
    </i>
  </rowItems>
  <colFields count="1">
    <field x="-2"/>
  </colFields>
  <colItems count="3">
    <i>
      <x/>
    </i>
    <i i="1">
      <x v="1"/>
    </i>
    <i i="2">
      <x v="2"/>
    </i>
  </colItems>
  <pageFields count="2">
    <pageField fld="21" hier="-1"/>
    <pageField fld="9" hier="-1"/>
  </pageFields>
  <dataFields count="3">
    <dataField name="Sum of n" fld="9" baseField="0" baseItem="0"/>
    <dataField name="Sum of Targets from legal acts" fld="7" baseField="0" baseItem="0"/>
    <dataField name="Sum of Targets from Proposal"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1200-000009000000}" name="PivotTable5" cacheId="1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6:G49" firstHeaderRow="1" firstDataRow="2" firstDataCol="1"/>
  <pivotFields count="65">
    <pivotField axis="axisRow" showAll="0">
      <items count="9">
        <item x="0"/>
        <item x="1"/>
        <item x="3"/>
        <item x="2"/>
        <item x="4"/>
        <item x="5"/>
        <item x="6"/>
        <item x="7"/>
        <item t="default"/>
      </items>
    </pivotField>
    <pivotField showAll="0"/>
    <pivotField showAll="0"/>
    <pivotField showAll="0"/>
    <pivotField showAll="0"/>
    <pivotField showAll="0"/>
    <pivotField axis="axisRow" multipleItemSelectionAllowed="1" showAll="0" defaultSubtotal="0">
      <items count="5">
        <item x="2"/>
        <item x="3"/>
        <item x="4"/>
        <item h="1" x="1"/>
        <item x="0"/>
      </items>
    </pivotField>
    <pivotField showAll="0" defaultSubtotal="0"/>
    <pivotField showAll="0" defaultSubtotal="0"/>
    <pivotField dataField="1" showAll="0"/>
    <pivotField showAll="0"/>
    <pivotField showAll="0"/>
    <pivotField showAll="0" defaultSubtotal="0"/>
    <pivotField showAll="0" defaultSubtotal="0"/>
    <pivotField showAll="0"/>
    <pivotField showAll="0"/>
    <pivotField showAll="0"/>
    <pivotField showAll="0"/>
    <pivotField showAll="0"/>
    <pivotField showAll="0"/>
    <pivotField showAll="0"/>
    <pivotField axis="axisCol"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2">
    <field x="0"/>
    <field x="6"/>
  </rowFields>
  <rowItems count="32">
    <i>
      <x/>
    </i>
    <i r="1">
      <x/>
    </i>
    <i r="1">
      <x v="1"/>
    </i>
    <i r="1">
      <x v="4"/>
    </i>
    <i>
      <x v="1"/>
    </i>
    <i r="1">
      <x/>
    </i>
    <i r="1">
      <x v="1"/>
    </i>
    <i r="1">
      <x v="2"/>
    </i>
    <i r="1">
      <x v="4"/>
    </i>
    <i>
      <x v="2"/>
    </i>
    <i r="1">
      <x/>
    </i>
    <i r="1">
      <x v="1"/>
    </i>
    <i r="1">
      <x v="2"/>
    </i>
    <i r="1">
      <x v="4"/>
    </i>
    <i>
      <x v="3"/>
    </i>
    <i r="1">
      <x/>
    </i>
    <i r="1">
      <x v="1"/>
    </i>
    <i r="1">
      <x v="2"/>
    </i>
    <i r="1">
      <x v="4"/>
    </i>
    <i>
      <x v="4"/>
    </i>
    <i r="1">
      <x/>
    </i>
    <i r="1">
      <x v="1"/>
    </i>
    <i>
      <x v="5"/>
    </i>
    <i r="1">
      <x/>
    </i>
    <i r="1">
      <x v="1"/>
    </i>
    <i r="1">
      <x v="4"/>
    </i>
    <i>
      <x v="6"/>
    </i>
    <i r="1">
      <x/>
    </i>
    <i r="1">
      <x v="1"/>
    </i>
    <i r="1">
      <x v="2"/>
    </i>
    <i r="1">
      <x v="4"/>
    </i>
    <i t="grand">
      <x/>
    </i>
  </rowItems>
  <colFields count="1">
    <field x="21"/>
  </colFields>
  <colItems count="6">
    <i>
      <x/>
    </i>
    <i>
      <x v="1"/>
    </i>
    <i>
      <x v="2"/>
    </i>
    <i>
      <x v="3"/>
    </i>
    <i>
      <x v="4"/>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200-00000B000000}" name="PivotTable2" cacheId="16"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Z3:BP52" firstHeaderRow="1" firstDataRow="3" firstDataCol="1"/>
  <pivotFields count="65">
    <pivotField axis="axisRow" showAll="0">
      <items count="9">
        <item x="0"/>
        <item x="1"/>
        <item x="3"/>
        <item x="2"/>
        <item x="4"/>
        <item x="5"/>
        <item x="6"/>
        <item x="7"/>
        <item t="default"/>
      </items>
    </pivotField>
    <pivotField showAll="0"/>
    <pivotField showAll="0"/>
    <pivotField showAll="0"/>
    <pivotField showAll="0"/>
    <pivotField showAll="0"/>
    <pivotField axis="axisCol" multipleItemSelectionAllowed="1" showAll="0" defaultSubtotal="0">
      <items count="5">
        <item h="1" x="2"/>
        <item x="3"/>
        <item x="4"/>
        <item h="1" x="1"/>
        <item x="0"/>
      </items>
    </pivotField>
    <pivotField showAll="0" defaultSubtotal="0"/>
    <pivotField showAll="0" defaultSubtotal="0"/>
    <pivotField dataField="1" showAll="0"/>
    <pivotField showAll="0"/>
    <pivotField showAll="0"/>
    <pivotField showAll="0" defaultSubtotal="0"/>
    <pivotField showAll="0" defaultSubtotal="0"/>
    <pivotField showAll="0"/>
    <pivotField showAll="0"/>
    <pivotField axis="axisRow" showAll="0">
      <items count="57">
        <item m="1" x="40"/>
        <item x="17"/>
        <item x="29"/>
        <item m="1" x="39"/>
        <item m="1" x="44"/>
        <item m="1" x="52"/>
        <item m="1" x="49"/>
        <item x="33"/>
        <item m="1" x="46"/>
        <item x="1"/>
        <item m="1" x="50"/>
        <item x="16"/>
        <item x="25"/>
        <item m="1" x="45"/>
        <item x="22"/>
        <item m="1" x="53"/>
        <item x="9"/>
        <item x="5"/>
        <item x="11"/>
        <item x="27"/>
        <item x="12"/>
        <item x="31"/>
        <item m="1" x="38"/>
        <item x="34"/>
        <item x="0"/>
        <item x="6"/>
        <item x="4"/>
        <item m="1" x="54"/>
        <item x="32"/>
        <item m="1" x="48"/>
        <item m="1" x="51"/>
        <item m="1" x="47"/>
        <item m="1" x="55"/>
        <item x="19"/>
        <item x="20"/>
        <item x="8"/>
        <item x="30"/>
        <item x="10"/>
        <item x="23"/>
        <item m="1" x="41"/>
        <item x="24"/>
        <item x="7"/>
        <item x="28"/>
        <item x="18"/>
        <item m="1" x="37"/>
        <item m="1" x="36"/>
        <item x="21"/>
        <item x="26"/>
        <item x="15"/>
        <item m="1" x="42"/>
        <item x="14"/>
        <item x="3"/>
        <item x="13"/>
        <item x="35"/>
        <item m="1" x="43"/>
        <item x="2"/>
        <item t="default"/>
      </items>
    </pivotField>
    <pivotField showAll="0"/>
    <pivotField showAll="0"/>
    <pivotField showAll="0"/>
    <pivotField showAll="0"/>
    <pivotField axis="axisCol"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s>
  <rowFields count="2">
    <field x="0"/>
    <field x="16"/>
  </rowFields>
  <rowItems count="47">
    <i>
      <x/>
    </i>
    <i r="1">
      <x v="24"/>
    </i>
    <i r="1">
      <x v="26"/>
    </i>
    <i>
      <x v="1"/>
    </i>
    <i r="1">
      <x v="16"/>
    </i>
    <i r="1">
      <x v="17"/>
    </i>
    <i r="1">
      <x v="18"/>
    </i>
    <i r="1">
      <x v="25"/>
    </i>
    <i r="1">
      <x v="35"/>
    </i>
    <i r="1">
      <x v="37"/>
    </i>
    <i r="1">
      <x v="41"/>
    </i>
    <i r="1">
      <x v="51"/>
    </i>
    <i r="1">
      <x v="52"/>
    </i>
    <i r="1">
      <x v="55"/>
    </i>
    <i>
      <x v="2"/>
    </i>
    <i r="1">
      <x v="1"/>
    </i>
    <i r="1">
      <x v="11"/>
    </i>
    <i r="1">
      <x v="33"/>
    </i>
    <i r="1">
      <x v="34"/>
    </i>
    <i r="1">
      <x v="43"/>
    </i>
    <i r="1">
      <x v="50"/>
    </i>
    <i r="1">
      <x v="55"/>
    </i>
    <i>
      <x v="3"/>
    </i>
    <i r="1">
      <x v="12"/>
    </i>
    <i r="1">
      <x v="14"/>
    </i>
    <i r="1">
      <x v="20"/>
    </i>
    <i r="1">
      <x v="25"/>
    </i>
    <i r="1">
      <x v="38"/>
    </i>
    <i r="1">
      <x v="42"/>
    </i>
    <i r="1">
      <x v="46"/>
    </i>
    <i r="1">
      <x v="47"/>
    </i>
    <i r="1">
      <x v="55"/>
    </i>
    <i>
      <x v="4"/>
    </i>
    <i r="1">
      <x v="43"/>
    </i>
    <i>
      <x v="5"/>
    </i>
    <i r="1">
      <x v="2"/>
    </i>
    <i r="1">
      <x v="20"/>
    </i>
    <i r="1">
      <x v="28"/>
    </i>
    <i r="1">
      <x v="36"/>
    </i>
    <i r="1">
      <x v="41"/>
    </i>
    <i r="1">
      <x v="55"/>
    </i>
    <i>
      <x v="6"/>
    </i>
    <i r="1">
      <x v="36"/>
    </i>
    <i r="1">
      <x v="51"/>
    </i>
    <i r="1">
      <x v="53"/>
    </i>
    <i r="1">
      <x v="55"/>
    </i>
    <i t="grand">
      <x/>
    </i>
  </rowItems>
  <colFields count="2">
    <field x="21"/>
    <field x="6"/>
  </colFields>
  <colItems count="16">
    <i>
      <x/>
      <x v="1"/>
    </i>
    <i r="1">
      <x v="2"/>
    </i>
    <i r="1">
      <x v="4"/>
    </i>
    <i t="default">
      <x/>
    </i>
    <i>
      <x v="1"/>
      <x v="1"/>
    </i>
    <i r="1">
      <x v="4"/>
    </i>
    <i t="default">
      <x v="1"/>
    </i>
    <i>
      <x v="2"/>
      <x v="1"/>
    </i>
    <i r="1">
      <x v="2"/>
    </i>
    <i r="1">
      <x v="4"/>
    </i>
    <i t="default">
      <x v="2"/>
    </i>
    <i>
      <x v="3"/>
      <x v="1"/>
    </i>
    <i r="1">
      <x v="2"/>
    </i>
    <i r="1">
      <x v="4"/>
    </i>
    <i t="default">
      <x v="3"/>
    </i>
    <i t="grand">
      <x/>
    </i>
  </colItems>
  <dataFields count="1">
    <dataField name="Sum of 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J18" totalsRowShown="0">
  <autoFilter ref="A1:BJ18" xr:uid="{00000000-0009-0000-0100-000004000000}"/>
  <tableColumns count="62">
    <tableColumn id="1" xr3:uid="{00000000-0010-0000-0000-000001000000}" name="Main thematic areas*_x000a_*referring to EGD Objectives set out in COM(2019) 640 final ANNEX"/>
    <tableColumn id="2" xr3:uid="{00000000-0010-0000-0000-000002000000}" name="Actions*_x000a_*referring to EGD Objectives set out in COM(2019) 640 ANNEX"/>
    <tableColumn id="3" xr3:uid="{00000000-0010-0000-0000-000003000000}" name="Key Policy documents "/>
    <tableColumn id="4" xr3:uid="{00000000-0010-0000-0000-000004000000}" name="Type of Document"/>
    <tableColumn id="5" xr3:uid="{00000000-0010-0000-0000-000005000000}" name="Year of publication"/>
    <tableColumn id="6" xr3:uid="{00000000-0010-0000-0000-000006000000}" name="Binding doc"/>
    <tableColumn id="7" xr3:uid="{00000000-0010-0000-0000-000007000000}" name="Type target"/>
    <tableColumn id="8" xr3:uid="{00000000-0010-0000-0000-000008000000}" name="Targets from legal acts"/>
    <tableColumn id="9" xr3:uid="{00000000-0010-0000-0000-000009000000}" name="Targets from Proposal"/>
    <tableColumn id="10" xr3:uid="{00000000-0010-0000-0000-00000A000000}" name="n"/>
    <tableColumn id="11" xr3:uid="{00000000-0010-0000-0000-00000B000000}" name="Targets"/>
    <tableColumn id="12" xr3:uid="{00000000-0010-0000-0000-00000C000000}" name="Timeline"/>
    <tableColumn id="13" xr3:uid="{00000000-0010-0000-0000-00000D000000}" name="Quantified"/>
    <tableColumn id="14" xr3:uid="{00000000-0010-0000-0000-00000E000000}" name="Comments"/>
    <tableColumn id="15" xr3:uid="{00000000-0010-0000-0000-00000F000000}" name="Fiche"/>
    <tableColumn id="16" xr3:uid="{00000000-0010-0000-0000-000010000000}" name="Indicator"/>
    <tableColumn id="17" xr3:uid="{00000000-0010-0000-0000-000011000000}" name="Quantitative Target"/>
    <tableColumn id="18" xr3:uid="{00000000-0010-0000-0000-000012000000}" name="Distance to Target (GAP)"/>
    <tableColumn id="19" xr3:uid="{00000000-0010-0000-0000-000013000000}" name="Trend"/>
    <tableColumn id="20" xr3:uid="{00000000-0010-0000-0000-000014000000}" name="Colour"/>
    <tableColumn id="21" xr3:uid="{00000000-0010-0000-0000-000015000000}" name="Indicator 8th EAP"/>
    <tableColumn id="22" xr3:uid="{00000000-0010-0000-0000-000016000000}" name="Comments (data used by EAP/presence of gap analysis in EAP)"/>
    <tableColumn id="23" xr3:uid="{00000000-0010-0000-0000-000017000000}" name="Subtopic"/>
    <tableColumn id="24" xr3:uid="{00000000-0010-0000-0000-000018000000}" name="Other topics related"/>
    <tableColumn id="25" xr3:uid="{00000000-0010-0000-0000-000019000000}" name="Main SDG Targets related (draft)"/>
    <tableColumn id="26" xr3:uid="{00000000-0010-0000-0000-00001A000000}" name="SDG goal"/>
    <tableColumn id="27" xr3:uid="{00000000-0010-0000-0000-00001B000000}" name="Origin of main dataset"/>
    <tableColumn id="28" xr3:uid="{00000000-0010-0000-0000-00001C000000}" name="Link to main possible dataset"/>
    <tableColumn id="29" xr3:uid="{00000000-0010-0000-0000-00001D000000}" name="Alternative / complementary dataset 1"/>
    <tableColumn id="30" xr3:uid="{00000000-0010-0000-0000-00001E000000}" name="Alternative /complementary dataset 2"/>
    <tableColumn id="31" xr3:uid="{00000000-0010-0000-0000-00001F000000}" name="PF2"/>
    <tableColumn id="32" xr3:uid="{00000000-0010-0000-0000-000020000000}" name="PF3"/>
    <tableColumn id="33" xr3:uid="{00000000-0010-0000-0000-000021000000}" name="PF4"/>
    <tableColumn id="34" xr3:uid="{00000000-0010-0000-0000-000022000000}" name="PF5"/>
    <tableColumn id="35" xr3:uid="{00000000-0010-0000-0000-000023000000}" name="PF6"/>
    <tableColumn id="36" xr3:uid="{00000000-0010-0000-0000-000024000000}" name="PF7"/>
    <tableColumn id="37" xr3:uid="{00000000-0010-0000-0000-000025000000}" name="PF8"/>
    <tableColumn id="38" xr3:uid="{00000000-0010-0000-0000-000026000000}" name="PF9"/>
    <tableColumn id="39" xr3:uid="{00000000-0010-0000-0000-000027000000}" name="PF10"/>
    <tableColumn id="40" xr3:uid="{00000000-0010-0000-0000-000028000000}" name="PF11"/>
    <tableColumn id="41" xr3:uid="{00000000-0010-0000-0000-000029000000}" name="PF12"/>
    <tableColumn id="42" xr3:uid="{00000000-0010-0000-0000-00002A000000}" name="PF13"/>
    <tableColumn id="43" xr3:uid="{00000000-0010-0000-0000-00002B000000}" name="PF14"/>
    <tableColumn id="44" xr3:uid="{00000000-0010-0000-0000-00002C000000}" name="PF15"/>
    <tableColumn id="45" xr3:uid="{00000000-0010-0000-0000-00002D000000}" name="PF16"/>
    <tableColumn id="46" xr3:uid="{00000000-0010-0000-0000-00002E000000}" name="PF17"/>
    <tableColumn id="47" xr3:uid="{00000000-0010-0000-0000-00002F000000}" name="PF18"/>
    <tableColumn id="48" xr3:uid="{00000000-0010-0000-0000-000030000000}" name="PF19"/>
    <tableColumn id="49" xr3:uid="{00000000-0010-0000-0000-000031000000}" name="PF20"/>
    <tableColumn id="50" xr3:uid="{00000000-0010-0000-0000-000032000000}" name="PF21"/>
    <tableColumn id="51" xr3:uid="{00000000-0010-0000-0000-000033000000}" name="PF22"/>
    <tableColumn id="52" xr3:uid="{00000000-0010-0000-0000-000034000000}" name="PF23"/>
    <tableColumn id="53" xr3:uid="{00000000-0010-0000-0000-000035000000}" name="PF24"/>
    <tableColumn id="54" xr3:uid="{00000000-0010-0000-0000-000036000000}" name="PF25"/>
    <tableColumn id="55" xr3:uid="{00000000-0010-0000-0000-000037000000}" name="PF26"/>
    <tableColumn id="56" xr3:uid="{00000000-0010-0000-0000-000038000000}" name="PF27"/>
    <tableColumn id="57" xr3:uid="{00000000-0010-0000-0000-000039000000}" name="PF28"/>
    <tableColumn id="58" xr3:uid="{00000000-0010-0000-0000-00003A000000}" name="PF29"/>
    <tableColumn id="59" xr3:uid="{00000000-0010-0000-0000-00003B000000}" name="PF30"/>
    <tableColumn id="60" xr3:uid="{00000000-0010-0000-0000-00003C000000}" name="PF31"/>
    <tableColumn id="61" xr3:uid="{00000000-0010-0000-0000-00003D000000}" name="PF32"/>
    <tableColumn id="62" xr3:uid="{00000000-0010-0000-0000-00003E000000}" name="PF3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9000000}" name="Table13" displayName="Table13" ref="A1:BJ49" totalsRowShown="0">
  <autoFilter ref="A1:BJ49" xr:uid="{00000000-0009-0000-0100-00000D000000}">
    <filterColumn colId="12">
      <filters>
        <filter val="1"/>
      </filters>
    </filterColumn>
  </autoFilter>
  <tableColumns count="62">
    <tableColumn id="1" xr3:uid="{00000000-0010-0000-0900-000001000000}" name="Main thematic areas*_x000a_*referring to EGD Objectives set out in COM(2019) 640 final ANNEX"/>
    <tableColumn id="2" xr3:uid="{00000000-0010-0000-0900-000002000000}" name="Actions*_x000a_*referring to EGD Objectives set out in COM(2019) 640 ANNEX"/>
    <tableColumn id="3" xr3:uid="{00000000-0010-0000-0900-000003000000}" name="Key Policy documents "/>
    <tableColumn id="4" xr3:uid="{00000000-0010-0000-0900-000004000000}" name="Type of Document"/>
    <tableColumn id="5" xr3:uid="{00000000-0010-0000-0900-000005000000}" name="Year of publication"/>
    <tableColumn id="6" xr3:uid="{00000000-0010-0000-0900-000006000000}" name="Binding doc"/>
    <tableColumn id="7" xr3:uid="{00000000-0010-0000-0900-000007000000}" name="Type target"/>
    <tableColumn id="8" xr3:uid="{00000000-0010-0000-0900-000008000000}" name="Targets from legal acts"/>
    <tableColumn id="9" xr3:uid="{00000000-0010-0000-0900-000009000000}" name="Targets from Proposal"/>
    <tableColumn id="10" xr3:uid="{00000000-0010-0000-0900-00000A000000}" name="n"/>
    <tableColumn id="11" xr3:uid="{00000000-0010-0000-0900-00000B000000}" name="Targets"/>
    <tableColumn id="12" xr3:uid="{00000000-0010-0000-0900-00000C000000}" name="Timeline"/>
    <tableColumn id="13" xr3:uid="{00000000-0010-0000-0900-00000D000000}" name="Quantified"/>
    <tableColumn id="14" xr3:uid="{00000000-0010-0000-0900-00000E000000}" name="Comments"/>
    <tableColumn id="15" xr3:uid="{00000000-0010-0000-0900-00000F000000}" name="Fiche"/>
    <tableColumn id="16" xr3:uid="{00000000-0010-0000-0900-000010000000}" name="Indicator"/>
    <tableColumn id="17" xr3:uid="{00000000-0010-0000-0900-000011000000}" name="Quantitative Target"/>
    <tableColumn id="18" xr3:uid="{00000000-0010-0000-0900-000012000000}" name="Distance to Target (GAP)"/>
    <tableColumn id="19" xr3:uid="{00000000-0010-0000-0900-000013000000}" name="Trend"/>
    <tableColumn id="20" xr3:uid="{00000000-0010-0000-0900-000014000000}" name="Colour"/>
    <tableColumn id="21" xr3:uid="{00000000-0010-0000-0900-000015000000}" name="Indicator 8th EAP"/>
    <tableColumn id="22" xr3:uid="{00000000-0010-0000-0900-000016000000}" name="Comments (data used by EAP/presence of gap analysis in EAP)"/>
    <tableColumn id="23" xr3:uid="{00000000-0010-0000-0900-000017000000}" name="Subtopic"/>
    <tableColumn id="24" xr3:uid="{00000000-0010-0000-0900-000018000000}" name="Other topics related"/>
    <tableColumn id="25" xr3:uid="{00000000-0010-0000-0900-000019000000}" name="Main SDG Targets related (draft)"/>
    <tableColumn id="26" xr3:uid="{00000000-0010-0000-0900-00001A000000}" name="SDG goal"/>
    <tableColumn id="27" xr3:uid="{00000000-0010-0000-0900-00001B000000}" name="Origin of main dataset"/>
    <tableColumn id="28" xr3:uid="{00000000-0010-0000-0900-00001C000000}" name="Link to main possible dataset"/>
    <tableColumn id="29" xr3:uid="{00000000-0010-0000-0900-00001D000000}" name="Alternative / complementary dataset 1"/>
    <tableColumn id="30" xr3:uid="{00000000-0010-0000-0900-00001E000000}" name="Alternative /complementary dataset 2"/>
    <tableColumn id="31" xr3:uid="{00000000-0010-0000-0900-00001F000000}" name="PF2"/>
    <tableColumn id="32" xr3:uid="{00000000-0010-0000-0900-000020000000}" name="PF3"/>
    <tableColumn id="33" xr3:uid="{00000000-0010-0000-0900-000021000000}" name="PF4"/>
    <tableColumn id="34" xr3:uid="{00000000-0010-0000-0900-000022000000}" name="PF5"/>
    <tableColumn id="35" xr3:uid="{00000000-0010-0000-0900-000023000000}" name="PF6"/>
    <tableColumn id="36" xr3:uid="{00000000-0010-0000-0900-000024000000}" name="PF7"/>
    <tableColumn id="37" xr3:uid="{00000000-0010-0000-0900-000025000000}" name="PF8"/>
    <tableColumn id="38" xr3:uid="{00000000-0010-0000-0900-000026000000}" name="PF9"/>
    <tableColumn id="39" xr3:uid="{00000000-0010-0000-0900-000027000000}" name="PF10"/>
    <tableColumn id="40" xr3:uid="{00000000-0010-0000-0900-000028000000}" name="PF11"/>
    <tableColumn id="41" xr3:uid="{00000000-0010-0000-0900-000029000000}" name="PF12"/>
    <tableColumn id="42" xr3:uid="{00000000-0010-0000-0900-00002A000000}" name="PF13"/>
    <tableColumn id="43" xr3:uid="{00000000-0010-0000-0900-00002B000000}" name="PF14"/>
    <tableColumn id="44" xr3:uid="{00000000-0010-0000-0900-00002C000000}" name="PF15"/>
    <tableColumn id="45" xr3:uid="{00000000-0010-0000-0900-00002D000000}" name="PF16"/>
    <tableColumn id="46" xr3:uid="{00000000-0010-0000-0900-00002E000000}" name="PF17"/>
    <tableColumn id="47" xr3:uid="{00000000-0010-0000-0900-00002F000000}" name="PF18"/>
    <tableColumn id="48" xr3:uid="{00000000-0010-0000-0900-000030000000}" name="PF19"/>
    <tableColumn id="49" xr3:uid="{00000000-0010-0000-0900-000031000000}" name="PF20"/>
    <tableColumn id="50" xr3:uid="{00000000-0010-0000-0900-000032000000}" name="PF21"/>
    <tableColumn id="51" xr3:uid="{00000000-0010-0000-0900-000033000000}" name="PF22"/>
    <tableColumn id="52" xr3:uid="{00000000-0010-0000-0900-000034000000}" name="PF23"/>
    <tableColumn id="53" xr3:uid="{00000000-0010-0000-0900-000035000000}" name="PF24"/>
    <tableColumn id="54" xr3:uid="{00000000-0010-0000-0900-000036000000}" name="PF25"/>
    <tableColumn id="55" xr3:uid="{00000000-0010-0000-0900-000037000000}" name="PF26"/>
    <tableColumn id="56" xr3:uid="{00000000-0010-0000-0900-000038000000}" name="PF27"/>
    <tableColumn id="57" xr3:uid="{00000000-0010-0000-0900-000039000000}" name="PF28"/>
    <tableColumn id="58" xr3:uid="{00000000-0010-0000-0900-00003A000000}" name="PF29"/>
    <tableColumn id="59" xr3:uid="{00000000-0010-0000-0900-00003B000000}" name="PF30"/>
    <tableColumn id="60" xr3:uid="{00000000-0010-0000-0900-00003C000000}" name="PF31"/>
    <tableColumn id="61" xr3:uid="{00000000-0010-0000-0900-00003D000000}" name="PF32"/>
    <tableColumn id="62" xr3:uid="{00000000-0010-0000-0900-00003E000000}" name="PF3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A000000}" name="Table14" displayName="Table14" ref="A1:BJ49" totalsRowShown="0">
  <autoFilter ref="A1:BJ49" xr:uid="{00000000-0009-0000-0100-00000E000000}"/>
  <tableColumns count="62">
    <tableColumn id="1" xr3:uid="{00000000-0010-0000-0A00-000001000000}" name="Main thematic areas*_x000a_*referring to EGD Objectives set out in COM(2019) 640 final ANNEX"/>
    <tableColumn id="2" xr3:uid="{00000000-0010-0000-0A00-000002000000}" name="Actions*_x000a_*referring to EGD Objectives set out in COM(2019) 640 ANNEX"/>
    <tableColumn id="3" xr3:uid="{00000000-0010-0000-0A00-000003000000}" name="Key Policy documents "/>
    <tableColumn id="4" xr3:uid="{00000000-0010-0000-0A00-000004000000}" name="Type of Document"/>
    <tableColumn id="5" xr3:uid="{00000000-0010-0000-0A00-000005000000}" name="Year of publication"/>
    <tableColumn id="6" xr3:uid="{00000000-0010-0000-0A00-000006000000}" name="Binding doc"/>
    <tableColumn id="7" xr3:uid="{00000000-0010-0000-0A00-000007000000}" name="Type target"/>
    <tableColumn id="8" xr3:uid="{00000000-0010-0000-0A00-000008000000}" name="Targets from legal acts"/>
    <tableColumn id="9" xr3:uid="{00000000-0010-0000-0A00-000009000000}" name="Targets from Proposal"/>
    <tableColumn id="10" xr3:uid="{00000000-0010-0000-0A00-00000A000000}" name="n"/>
    <tableColumn id="11" xr3:uid="{00000000-0010-0000-0A00-00000B000000}" name="Targets"/>
    <tableColumn id="12" xr3:uid="{00000000-0010-0000-0A00-00000C000000}" name="Timeline"/>
    <tableColumn id="13" xr3:uid="{00000000-0010-0000-0A00-00000D000000}" name="Quantified"/>
    <tableColumn id="14" xr3:uid="{00000000-0010-0000-0A00-00000E000000}" name="Comments"/>
    <tableColumn id="15" xr3:uid="{00000000-0010-0000-0A00-00000F000000}" name="Fiche"/>
    <tableColumn id="16" xr3:uid="{00000000-0010-0000-0A00-000010000000}" name="Indicator"/>
    <tableColumn id="17" xr3:uid="{00000000-0010-0000-0A00-000011000000}" name="Quantitative Target"/>
    <tableColumn id="18" xr3:uid="{00000000-0010-0000-0A00-000012000000}" name="Distance to Target (GAP)"/>
    <tableColumn id="19" xr3:uid="{00000000-0010-0000-0A00-000013000000}" name="Trend"/>
    <tableColumn id="20" xr3:uid="{00000000-0010-0000-0A00-000014000000}" name="Colour"/>
    <tableColumn id="21" xr3:uid="{00000000-0010-0000-0A00-000015000000}" name="Indicator 8th EAP"/>
    <tableColumn id="22" xr3:uid="{00000000-0010-0000-0A00-000016000000}" name="Comments (data used by EAP/presence of gap analysis in EAP)"/>
    <tableColumn id="23" xr3:uid="{00000000-0010-0000-0A00-000017000000}" name="Subtopic"/>
    <tableColumn id="24" xr3:uid="{00000000-0010-0000-0A00-000018000000}" name="Other topics related"/>
    <tableColumn id="25" xr3:uid="{00000000-0010-0000-0A00-000019000000}" name="Main SDG Targets related (draft)"/>
    <tableColumn id="26" xr3:uid="{00000000-0010-0000-0A00-00001A000000}" name="SDG goal"/>
    <tableColumn id="27" xr3:uid="{00000000-0010-0000-0A00-00001B000000}" name="Origin of main dataset"/>
    <tableColumn id="28" xr3:uid="{00000000-0010-0000-0A00-00001C000000}" name="Link to main possible dataset"/>
    <tableColumn id="29" xr3:uid="{00000000-0010-0000-0A00-00001D000000}" name="Alternative / complementary dataset 1"/>
    <tableColumn id="30" xr3:uid="{00000000-0010-0000-0A00-00001E000000}" name="Alternative /complementary dataset 2"/>
    <tableColumn id="31" xr3:uid="{00000000-0010-0000-0A00-00001F000000}" name="PF2"/>
    <tableColumn id="32" xr3:uid="{00000000-0010-0000-0A00-000020000000}" name="PF3"/>
    <tableColumn id="33" xr3:uid="{00000000-0010-0000-0A00-000021000000}" name="PF4"/>
    <tableColumn id="34" xr3:uid="{00000000-0010-0000-0A00-000022000000}" name="PF5"/>
    <tableColumn id="35" xr3:uid="{00000000-0010-0000-0A00-000023000000}" name="PF6"/>
    <tableColumn id="36" xr3:uid="{00000000-0010-0000-0A00-000024000000}" name="PF7"/>
    <tableColumn id="37" xr3:uid="{00000000-0010-0000-0A00-000025000000}" name="PF8"/>
    <tableColumn id="38" xr3:uid="{00000000-0010-0000-0A00-000026000000}" name="PF9"/>
    <tableColumn id="39" xr3:uid="{00000000-0010-0000-0A00-000027000000}" name="PF10"/>
    <tableColumn id="40" xr3:uid="{00000000-0010-0000-0A00-000028000000}" name="PF11"/>
    <tableColumn id="41" xr3:uid="{00000000-0010-0000-0A00-000029000000}" name="PF12"/>
    <tableColumn id="42" xr3:uid="{00000000-0010-0000-0A00-00002A000000}" name="PF13"/>
    <tableColumn id="43" xr3:uid="{00000000-0010-0000-0A00-00002B000000}" name="PF14"/>
    <tableColumn id="44" xr3:uid="{00000000-0010-0000-0A00-00002C000000}" name="PF15"/>
    <tableColumn id="45" xr3:uid="{00000000-0010-0000-0A00-00002D000000}" name="PF16"/>
    <tableColumn id="46" xr3:uid="{00000000-0010-0000-0A00-00002E000000}" name="PF17"/>
    <tableColumn id="47" xr3:uid="{00000000-0010-0000-0A00-00002F000000}" name="PF18"/>
    <tableColumn id="48" xr3:uid="{00000000-0010-0000-0A00-000030000000}" name="PF19"/>
    <tableColumn id="49" xr3:uid="{00000000-0010-0000-0A00-000031000000}" name="PF20"/>
    <tableColumn id="50" xr3:uid="{00000000-0010-0000-0A00-000032000000}" name="PF21"/>
    <tableColumn id="51" xr3:uid="{00000000-0010-0000-0A00-000033000000}" name="PF22"/>
    <tableColumn id="52" xr3:uid="{00000000-0010-0000-0A00-000034000000}" name="PF23"/>
    <tableColumn id="53" xr3:uid="{00000000-0010-0000-0A00-000035000000}" name="PF24"/>
    <tableColumn id="54" xr3:uid="{00000000-0010-0000-0A00-000036000000}" name="PF25"/>
    <tableColumn id="55" xr3:uid="{00000000-0010-0000-0A00-000037000000}" name="PF26"/>
    <tableColumn id="56" xr3:uid="{00000000-0010-0000-0A00-000038000000}" name="PF27"/>
    <tableColumn id="57" xr3:uid="{00000000-0010-0000-0A00-000039000000}" name="PF28"/>
    <tableColumn id="58" xr3:uid="{00000000-0010-0000-0A00-00003A000000}" name="PF29"/>
    <tableColumn id="59" xr3:uid="{00000000-0010-0000-0A00-00003B000000}" name="PF30"/>
    <tableColumn id="60" xr3:uid="{00000000-0010-0000-0A00-00003C000000}" name="PF31"/>
    <tableColumn id="61" xr3:uid="{00000000-0010-0000-0A00-00003D000000}" name="PF32"/>
    <tableColumn id="62" xr3:uid="{00000000-0010-0000-0A00-00003E000000}" name="PF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B000000}" name="Table15" displayName="Table15" ref="A1:BJ55" totalsRowShown="0">
  <autoFilter ref="A1:BJ55" xr:uid="{00000000-0009-0000-0100-00000F000000}">
    <filterColumn colId="9">
      <customFilters>
        <customFilter operator="notEqual" val=" "/>
      </customFilters>
    </filterColumn>
  </autoFilter>
  <tableColumns count="62">
    <tableColumn id="1" xr3:uid="{00000000-0010-0000-0B00-000001000000}" name="Main thematic areas*_x000a_*referring to EGD Objectives set out in COM(2019) 640 final ANNEX"/>
    <tableColumn id="2" xr3:uid="{00000000-0010-0000-0B00-000002000000}" name="Actions*_x000a_*referring to EGD Objectives set out in COM(2019) 640 ANNEX"/>
    <tableColumn id="3" xr3:uid="{00000000-0010-0000-0B00-000003000000}" name="Key Policy documents "/>
    <tableColumn id="4" xr3:uid="{00000000-0010-0000-0B00-000004000000}" name="Type of Document"/>
    <tableColumn id="5" xr3:uid="{00000000-0010-0000-0B00-000005000000}" name="Year of publication"/>
    <tableColumn id="6" xr3:uid="{00000000-0010-0000-0B00-000006000000}" name="Binding doc"/>
    <tableColumn id="7" xr3:uid="{00000000-0010-0000-0B00-000007000000}" name="Type target"/>
    <tableColumn id="8" xr3:uid="{00000000-0010-0000-0B00-000008000000}" name="Targets from legal acts"/>
    <tableColumn id="9" xr3:uid="{00000000-0010-0000-0B00-000009000000}" name="Targets from Proposal"/>
    <tableColumn id="10" xr3:uid="{00000000-0010-0000-0B00-00000A000000}" name="n"/>
    <tableColumn id="11" xr3:uid="{00000000-0010-0000-0B00-00000B000000}" name="Targets"/>
    <tableColumn id="12" xr3:uid="{00000000-0010-0000-0B00-00000C000000}" name="Timeline"/>
    <tableColumn id="13" xr3:uid="{00000000-0010-0000-0B00-00000D000000}" name="Quantified"/>
    <tableColumn id="14" xr3:uid="{00000000-0010-0000-0B00-00000E000000}" name="Comments"/>
    <tableColumn id="15" xr3:uid="{00000000-0010-0000-0B00-00000F000000}" name="Fiche"/>
    <tableColumn id="16" xr3:uid="{00000000-0010-0000-0B00-000010000000}" name="Indicator"/>
    <tableColumn id="17" xr3:uid="{00000000-0010-0000-0B00-000011000000}" name="Quantitative Target"/>
    <tableColumn id="18" xr3:uid="{00000000-0010-0000-0B00-000012000000}" name="Distance to Target (GAP)"/>
    <tableColumn id="19" xr3:uid="{00000000-0010-0000-0B00-000013000000}" name="Trend"/>
    <tableColumn id="20" xr3:uid="{00000000-0010-0000-0B00-000014000000}" name="Colour"/>
    <tableColumn id="21" xr3:uid="{00000000-0010-0000-0B00-000015000000}" name="Indicator 8th EAP"/>
    <tableColumn id="22" xr3:uid="{00000000-0010-0000-0B00-000016000000}" name="Comments (data used by EAP/presence of gap analysis in EAP)"/>
    <tableColumn id="23" xr3:uid="{00000000-0010-0000-0B00-000017000000}" name="Subtopic"/>
    <tableColumn id="24" xr3:uid="{00000000-0010-0000-0B00-000018000000}" name="Other topics related"/>
    <tableColumn id="25" xr3:uid="{00000000-0010-0000-0B00-000019000000}" name="Main SDG Targets related (draft)"/>
    <tableColumn id="26" xr3:uid="{00000000-0010-0000-0B00-00001A000000}" name="SDG goal"/>
    <tableColumn id="27" xr3:uid="{00000000-0010-0000-0B00-00001B000000}" name="Origin of main dataset"/>
    <tableColumn id="28" xr3:uid="{00000000-0010-0000-0B00-00001C000000}" name="Link to main possible dataset"/>
    <tableColumn id="29" xr3:uid="{00000000-0010-0000-0B00-00001D000000}" name="Alternative / complementary dataset 1"/>
    <tableColumn id="30" xr3:uid="{00000000-0010-0000-0B00-00001E000000}" name="Alternative /complementary dataset 2"/>
    <tableColumn id="31" xr3:uid="{00000000-0010-0000-0B00-00001F000000}" name="PF2"/>
    <tableColumn id="32" xr3:uid="{00000000-0010-0000-0B00-000020000000}" name="PF3"/>
    <tableColumn id="33" xr3:uid="{00000000-0010-0000-0B00-000021000000}" name="PF4"/>
    <tableColumn id="34" xr3:uid="{00000000-0010-0000-0B00-000022000000}" name="PF5"/>
    <tableColumn id="35" xr3:uid="{00000000-0010-0000-0B00-000023000000}" name="PF6"/>
    <tableColumn id="36" xr3:uid="{00000000-0010-0000-0B00-000024000000}" name="PF7"/>
    <tableColumn id="37" xr3:uid="{00000000-0010-0000-0B00-000025000000}" name="PF8"/>
    <tableColumn id="38" xr3:uid="{00000000-0010-0000-0B00-000026000000}" name="PF9"/>
    <tableColumn id="39" xr3:uid="{00000000-0010-0000-0B00-000027000000}" name="PF10"/>
    <tableColumn id="40" xr3:uid="{00000000-0010-0000-0B00-000028000000}" name="PF11"/>
    <tableColumn id="41" xr3:uid="{00000000-0010-0000-0B00-000029000000}" name="PF12"/>
    <tableColumn id="42" xr3:uid="{00000000-0010-0000-0B00-00002A000000}" name="PF13"/>
    <tableColumn id="43" xr3:uid="{00000000-0010-0000-0B00-00002B000000}" name="PF14"/>
    <tableColumn id="44" xr3:uid="{00000000-0010-0000-0B00-00002C000000}" name="PF15"/>
    <tableColumn id="45" xr3:uid="{00000000-0010-0000-0B00-00002D000000}" name="PF16"/>
    <tableColumn id="46" xr3:uid="{00000000-0010-0000-0B00-00002E000000}" name="PF17"/>
    <tableColumn id="47" xr3:uid="{00000000-0010-0000-0B00-00002F000000}" name="PF18"/>
    <tableColumn id="48" xr3:uid="{00000000-0010-0000-0B00-000030000000}" name="PF19"/>
    <tableColumn id="49" xr3:uid="{00000000-0010-0000-0B00-000031000000}" name="PF20"/>
    <tableColumn id="50" xr3:uid="{00000000-0010-0000-0B00-000032000000}" name="PF21"/>
    <tableColumn id="51" xr3:uid="{00000000-0010-0000-0B00-000033000000}" name="PF22"/>
    <tableColumn id="52" xr3:uid="{00000000-0010-0000-0B00-000034000000}" name="PF23"/>
    <tableColumn id="53" xr3:uid="{00000000-0010-0000-0B00-000035000000}" name="PF24"/>
    <tableColumn id="54" xr3:uid="{00000000-0010-0000-0B00-000036000000}" name="PF25"/>
    <tableColumn id="55" xr3:uid="{00000000-0010-0000-0B00-000037000000}" name="PF26"/>
    <tableColumn id="56" xr3:uid="{00000000-0010-0000-0B00-000038000000}" name="PF27"/>
    <tableColumn id="57" xr3:uid="{00000000-0010-0000-0B00-000039000000}" name="PF28"/>
    <tableColumn id="58" xr3:uid="{00000000-0010-0000-0B00-00003A000000}" name="PF29"/>
    <tableColumn id="59" xr3:uid="{00000000-0010-0000-0B00-00003B000000}" name="PF30"/>
    <tableColumn id="60" xr3:uid="{00000000-0010-0000-0B00-00003C000000}" name="PF31"/>
    <tableColumn id="61" xr3:uid="{00000000-0010-0000-0B00-00003D000000}" name="PF32"/>
    <tableColumn id="62" xr3:uid="{00000000-0010-0000-0B00-00003E000000}" name="PF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e16" displayName="Table16" ref="A1:BJ49" totalsRowShown="0">
  <autoFilter ref="A1:BJ49" xr:uid="{00000000-0009-0000-0100-000010000000}">
    <filterColumn colId="9">
      <filters blank="1"/>
    </filterColumn>
  </autoFilter>
  <tableColumns count="62">
    <tableColumn id="1" xr3:uid="{00000000-0010-0000-0C00-000001000000}" name="Main thematic areas*_x000a_*referring to EGD Objectives set out in COM(2019) 640 final ANNEX"/>
    <tableColumn id="2" xr3:uid="{00000000-0010-0000-0C00-000002000000}" name="Actions*_x000a_*referring to EGD Objectives set out in COM(2019) 640 ANNEX"/>
    <tableColumn id="3" xr3:uid="{00000000-0010-0000-0C00-000003000000}" name="Key Policy documents "/>
    <tableColumn id="4" xr3:uid="{00000000-0010-0000-0C00-000004000000}" name="Type of Document"/>
    <tableColumn id="5" xr3:uid="{00000000-0010-0000-0C00-000005000000}" name="Year of publication"/>
    <tableColumn id="6" xr3:uid="{00000000-0010-0000-0C00-000006000000}" name="Binding doc"/>
    <tableColumn id="7" xr3:uid="{00000000-0010-0000-0C00-000007000000}" name="Type target"/>
    <tableColumn id="8" xr3:uid="{00000000-0010-0000-0C00-000008000000}" name="Targets from legal acts"/>
    <tableColumn id="9" xr3:uid="{00000000-0010-0000-0C00-000009000000}" name="Targets from Proposal"/>
    <tableColumn id="10" xr3:uid="{00000000-0010-0000-0C00-00000A000000}" name="n"/>
    <tableColumn id="11" xr3:uid="{00000000-0010-0000-0C00-00000B000000}" name="Targets"/>
    <tableColumn id="12" xr3:uid="{00000000-0010-0000-0C00-00000C000000}" name="Timeline"/>
    <tableColumn id="13" xr3:uid="{00000000-0010-0000-0C00-00000D000000}" name="Quantified"/>
    <tableColumn id="14" xr3:uid="{00000000-0010-0000-0C00-00000E000000}" name="Comments"/>
    <tableColumn id="15" xr3:uid="{00000000-0010-0000-0C00-00000F000000}" name="Fiche"/>
    <tableColumn id="16" xr3:uid="{00000000-0010-0000-0C00-000010000000}" name="Indicator"/>
    <tableColumn id="17" xr3:uid="{00000000-0010-0000-0C00-000011000000}" name="Quantitative Target"/>
    <tableColumn id="18" xr3:uid="{00000000-0010-0000-0C00-000012000000}" name="Distance to Target (GAP)"/>
    <tableColumn id="19" xr3:uid="{00000000-0010-0000-0C00-000013000000}" name="Trend"/>
    <tableColumn id="20" xr3:uid="{00000000-0010-0000-0C00-000014000000}" name="Colour"/>
    <tableColumn id="21" xr3:uid="{00000000-0010-0000-0C00-000015000000}" name="Indicator 8th EAP"/>
    <tableColumn id="22" xr3:uid="{00000000-0010-0000-0C00-000016000000}" name="Comments (data used by EAP/presence of gap analysis in EAP)"/>
    <tableColumn id="23" xr3:uid="{00000000-0010-0000-0C00-000017000000}" name="Subtopic"/>
    <tableColumn id="24" xr3:uid="{00000000-0010-0000-0C00-000018000000}" name="Other topics related"/>
    <tableColumn id="25" xr3:uid="{00000000-0010-0000-0C00-000019000000}" name="Main SDG Targets related (draft)"/>
    <tableColumn id="26" xr3:uid="{00000000-0010-0000-0C00-00001A000000}" name="SDG goal"/>
    <tableColumn id="27" xr3:uid="{00000000-0010-0000-0C00-00001B000000}" name="Origin of main dataset"/>
    <tableColumn id="28" xr3:uid="{00000000-0010-0000-0C00-00001C000000}" name="Link to main possible dataset"/>
    <tableColumn id="29" xr3:uid="{00000000-0010-0000-0C00-00001D000000}" name="Alternative / complementary dataset 1"/>
    <tableColumn id="30" xr3:uid="{00000000-0010-0000-0C00-00001E000000}" name="Alternative /complementary dataset 2"/>
    <tableColumn id="31" xr3:uid="{00000000-0010-0000-0C00-00001F000000}" name="PF2"/>
    <tableColumn id="32" xr3:uid="{00000000-0010-0000-0C00-000020000000}" name="PF3"/>
    <tableColumn id="33" xr3:uid="{00000000-0010-0000-0C00-000021000000}" name="PF4"/>
    <tableColumn id="34" xr3:uid="{00000000-0010-0000-0C00-000022000000}" name="PF5"/>
    <tableColumn id="35" xr3:uid="{00000000-0010-0000-0C00-000023000000}" name="PF6"/>
    <tableColumn id="36" xr3:uid="{00000000-0010-0000-0C00-000024000000}" name="PF7"/>
    <tableColumn id="37" xr3:uid="{00000000-0010-0000-0C00-000025000000}" name="PF8"/>
    <tableColumn id="38" xr3:uid="{00000000-0010-0000-0C00-000026000000}" name="PF9"/>
    <tableColumn id="39" xr3:uid="{00000000-0010-0000-0C00-000027000000}" name="PF10"/>
    <tableColumn id="40" xr3:uid="{00000000-0010-0000-0C00-000028000000}" name="PF11"/>
    <tableColumn id="41" xr3:uid="{00000000-0010-0000-0C00-000029000000}" name="PF12"/>
    <tableColumn id="42" xr3:uid="{00000000-0010-0000-0C00-00002A000000}" name="PF13"/>
    <tableColumn id="43" xr3:uid="{00000000-0010-0000-0C00-00002B000000}" name="PF14"/>
    <tableColumn id="44" xr3:uid="{00000000-0010-0000-0C00-00002C000000}" name="PF15"/>
    <tableColumn id="45" xr3:uid="{00000000-0010-0000-0C00-00002D000000}" name="PF16"/>
    <tableColumn id="46" xr3:uid="{00000000-0010-0000-0C00-00002E000000}" name="PF17"/>
    <tableColumn id="47" xr3:uid="{00000000-0010-0000-0C00-00002F000000}" name="PF18"/>
    <tableColumn id="48" xr3:uid="{00000000-0010-0000-0C00-000030000000}" name="PF19"/>
    <tableColumn id="49" xr3:uid="{00000000-0010-0000-0C00-000031000000}" name="PF20"/>
    <tableColumn id="50" xr3:uid="{00000000-0010-0000-0C00-000032000000}" name="PF21"/>
    <tableColumn id="51" xr3:uid="{00000000-0010-0000-0C00-000033000000}" name="PF22"/>
    <tableColumn id="52" xr3:uid="{00000000-0010-0000-0C00-000034000000}" name="PF23"/>
    <tableColumn id="53" xr3:uid="{00000000-0010-0000-0C00-000035000000}" name="PF24"/>
    <tableColumn id="54" xr3:uid="{00000000-0010-0000-0C00-000036000000}" name="PF25"/>
    <tableColumn id="55" xr3:uid="{00000000-0010-0000-0C00-000037000000}" name="PF26"/>
    <tableColumn id="56" xr3:uid="{00000000-0010-0000-0C00-000038000000}" name="PF27"/>
    <tableColumn id="57" xr3:uid="{00000000-0010-0000-0C00-000039000000}" name="PF28"/>
    <tableColumn id="58" xr3:uid="{00000000-0010-0000-0C00-00003A000000}" name="PF29"/>
    <tableColumn id="59" xr3:uid="{00000000-0010-0000-0C00-00003B000000}" name="PF30"/>
    <tableColumn id="60" xr3:uid="{00000000-0010-0000-0C00-00003C000000}" name="PF31"/>
    <tableColumn id="61" xr3:uid="{00000000-0010-0000-0C00-00003D000000}" name="PF32"/>
    <tableColumn id="62" xr3:uid="{00000000-0010-0000-0C00-00003E000000}" name="PF3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5914D581-6BFC-AD4A-8981-5BAD6D8C3B8A}" name="Table68320" displayName="Table68320" ref="A1:AZ349" totalsRowShown="0" headerRowDxfId="54" dataDxfId="52" headerRowBorderDxfId="53">
  <autoFilter ref="A1:AZ349" xr:uid="{5914D581-6BFC-AD4A-8981-5BAD6D8C3B8A}"/>
  <sortState xmlns:xlrd2="http://schemas.microsoft.com/office/spreadsheetml/2017/richdata2" ref="A2:AY349">
    <sortCondition ref="F1:F349"/>
  </sortState>
  <tableColumns count="52">
    <tableColumn id="3" xr3:uid="{CBB9A5AC-E311-D940-9137-849B84FA87E8}" name="thematic_areas" dataDxfId="51"/>
    <tableColumn id="4" xr3:uid="{1FB62F8B-89C8-1A4D-8C50-8AA8AF0E7480}" name="Actions*_x000a_*referring to EGD Objectives set out in COM(2019) 640 ANNEX" dataDxfId="50"/>
    <tableColumn id="55" xr3:uid="{5D989A88-8A54-2942-817D-3A51D980B57D}" name="targets" dataDxfId="49"/>
    <tableColumn id="51" xr3:uid="{4CC8D1F7-DBFC-BC46-AC15-191FAD345D25}" name="colour" dataDxfId="48"/>
    <tableColumn id="53" xr3:uid="{AE0D7612-1C3E-DA45-9129-7B0133D0083D}" name="Timeline" dataDxfId="47"/>
    <tableColumn id="7" xr3:uid="{3177E36C-CA83-FA4A-8148-51676B349A85}" name="key_policy_documents" dataDxfId="46"/>
    <tableColumn id="47" xr3:uid="{63116DC9-1E6F-7E43-9523-2CB67F884CB1}" name="document_type" dataDxfId="45" dataCellStyle="Hyperlink"/>
    <tableColumn id="46" xr3:uid="{97DF61CA-D18F-944D-8730-5DE7EF0ABB73}" name="year" dataDxfId="44" dataCellStyle="Hyperlink"/>
    <tableColumn id="59" xr3:uid="{4E6A46A5-D43A-9D4A-A3C1-01F85D1849D1}" name="Binding doc" dataDxfId="43"/>
    <tableColumn id="50" xr3:uid="{651BCB4B-1E01-204F-AA5E-4E8E1BE6B75F}" name="comments" dataDxfId="42" dataCellStyle="Hyperlink"/>
    <tableColumn id="40" xr3:uid="{4AADF9AF-B6BF-424B-A10A-09B4A299C10D}" name="fiche" dataDxfId="41" dataCellStyle="Hyperlink"/>
    <tableColumn id="44" xr3:uid="{48A6797B-8A17-3444-B574-D4E9C4A73F75}" name="indicator" dataDxfId="40" dataCellStyle="Hyperlink"/>
    <tableColumn id="45" xr3:uid="{7F8DFDC9-FE90-6444-8984-D87A7804250E}" name="quantitative_target" dataDxfId="39" dataCellStyle="Hyperlink"/>
    <tableColumn id="49" xr3:uid="{6C17DED4-AF44-E24B-B837-DF7E9A7FAB98}" name="distance_to_target" dataDxfId="38" dataCellStyle="Hyperlink"/>
    <tableColumn id="48" xr3:uid="{0C501116-DB60-F046-A72C-388180B8415F}" name="trend" dataDxfId="37" dataCellStyle="Hyperlink"/>
    <tableColumn id="1" xr3:uid="{A32B35C0-1CEA-7641-B714-AC38B5E1CB00}" name="Other topics related" dataDxfId="36" dataCellStyle="Hyperlink"/>
    <tableColumn id="2" xr3:uid="{9CF5F0A9-394B-2140-9F7C-B75186EE8A36}" name="Origin of main dataset" dataDxfId="35" dataCellStyle="Hyperlink"/>
    <tableColumn id="8" xr3:uid="{39F4EE7E-DE35-EF42-BBEC-5BB664075BD8}" name="Link to main possible dataset" dataDxfId="34" dataCellStyle="Hyperlink"/>
    <tableColumn id="42" xr3:uid="{A6200818-145A-C045-838B-5CB05833BEFA}" name="Alternative / complementary dataset 1" dataDxfId="33" dataCellStyle="Hyperlink"/>
    <tableColumn id="43" xr3:uid="{045D372C-2622-E64E-ADFC-8FA9FC8ED903}" name="Alternative /complementary dataset 2" dataDxfId="32" dataCellStyle="Hyperlink"/>
    <tableColumn id="5" xr3:uid="{81B8FBBD-6A2D-894B-BFC5-FC3E77C1AA8F}" name="PF2" dataDxfId="31" dataCellStyle="Hyperlink"/>
    <tableColumn id="11" xr3:uid="{5C39D4FF-2E2B-4943-9EA1-BFFDFDB9A367}" name="PF4" dataDxfId="30" dataCellStyle="Hyperlink"/>
    <tableColumn id="12" xr3:uid="{B96FE92B-0F29-2548-96D5-5601432C95DA}" name="PF5" dataDxfId="29" dataCellStyle="Hyperlink"/>
    <tableColumn id="13" xr3:uid="{C3E83BD6-E5C2-3844-B04C-A0DED20AA97E}" name="PF6" dataDxfId="28" dataCellStyle="Hyperlink"/>
    <tableColumn id="14" xr3:uid="{8D339BE8-9FCB-1949-BFF1-F79B731ACAE6}" name="PF7" dataDxfId="27" dataCellStyle="Hyperlink"/>
    <tableColumn id="15" xr3:uid="{64074635-1675-2242-B98E-E725E9562D5A}" name="PF8" dataDxfId="26" dataCellStyle="Hyperlink"/>
    <tableColumn id="16" xr3:uid="{E660313F-9EA4-0945-AB5C-13DA2DDA3026}" name="PF9" dataDxfId="25" dataCellStyle="Hyperlink"/>
    <tableColumn id="17" xr3:uid="{FA3DCA01-1F9A-FD44-B882-578A257C6A91}" name="PF10" dataDxfId="24" dataCellStyle="Hyperlink"/>
    <tableColumn id="18" xr3:uid="{E9CC038E-F50A-794F-BFB9-2BB3BCAA4961}" name="PF11" dataDxfId="23" dataCellStyle="Hyperlink"/>
    <tableColumn id="19" xr3:uid="{031606E6-E4AF-A848-8C00-DC77B880B435}" name="PF12" dataDxfId="22" dataCellStyle="Hyperlink"/>
    <tableColumn id="20" xr3:uid="{66524AFE-9DF6-E046-8ACF-3318AA60AC65}" name="PF13" dataDxfId="21" dataCellStyle="Hyperlink"/>
    <tableColumn id="21" xr3:uid="{815ECB24-7259-EE4C-95A0-45E133285549}" name="PF14" dataDxfId="20" dataCellStyle="Hyperlink"/>
    <tableColumn id="22" xr3:uid="{EB22C7B5-4E66-D740-AA1D-478FC630B44F}" name="PF15" dataDxfId="19" dataCellStyle="Hyperlink"/>
    <tableColumn id="23" xr3:uid="{A673E012-1B98-E24A-A7AF-7C154B386EE6}" name="PF16" dataDxfId="18" dataCellStyle="Hyperlink"/>
    <tableColumn id="24" xr3:uid="{6D805B2A-76C9-2944-8D65-8960F7EEADEF}" name="PF17" dataDxfId="17" dataCellStyle="Hyperlink"/>
    <tableColumn id="25" xr3:uid="{E9A179C6-0A54-EF48-9164-856EC29DD014}" name="PF18" dataDxfId="16" dataCellStyle="Hyperlink"/>
    <tableColumn id="26" xr3:uid="{FF24F044-1501-8441-AB1C-89C391683291}" name="PF19" dataDxfId="15" dataCellStyle="Hyperlink"/>
    <tableColumn id="27" xr3:uid="{2956E1D9-5DE0-6D4C-98CA-E1BF3E5BF963}" name="PF20" dataDxfId="14" dataCellStyle="Hyperlink"/>
    <tableColumn id="28" xr3:uid="{6B061D3C-64EF-5D4E-8FD3-10A8440133FF}" name="PF21" dataDxfId="13" dataCellStyle="Hyperlink"/>
    <tableColumn id="29" xr3:uid="{BB0116DC-3411-2A4D-9B5E-9719AB4BACC7}" name="PF22" dataDxfId="12" dataCellStyle="Hyperlink"/>
    <tableColumn id="30" xr3:uid="{17DF930F-512E-DF4D-BB6F-9E69060E1C44}" name="PF23" dataDxfId="11" dataCellStyle="Hyperlink"/>
    <tableColumn id="31" xr3:uid="{2DF1379C-6707-EB4B-A8E6-3E421CBEC0DB}" name="PF24" dataDxfId="10" dataCellStyle="Hyperlink"/>
    <tableColumn id="32" xr3:uid="{AB40DB63-A270-FC46-948D-B52CC9D8AB83}" name="PF25" dataDxfId="9" dataCellStyle="Hyperlink"/>
    <tableColumn id="33" xr3:uid="{5419E62A-854E-5E42-90D5-C435A4408D5A}" name="PF26" dataDxfId="8" dataCellStyle="Hyperlink"/>
    <tableColumn id="34" xr3:uid="{0B0068E4-BABB-E147-937C-E183E58E2BD3}" name="PF27" dataDxfId="7" dataCellStyle="Hyperlink"/>
    <tableColumn id="35" xr3:uid="{B597B1E6-89C7-F344-800D-04C412899CD5}" name="PF28" dataDxfId="6" dataCellStyle="Hyperlink"/>
    <tableColumn id="36" xr3:uid="{73153521-2B0F-4B40-9AE8-F96EE031CA06}" name="PF29" dataDxfId="5" dataCellStyle="Hyperlink"/>
    <tableColumn id="37" xr3:uid="{BB5D521F-17AC-2046-ADE4-7F483A73D19D}" name="PF30" dataDxfId="4" dataCellStyle="Hyperlink"/>
    <tableColumn id="38" xr3:uid="{75D82A02-F24B-4D45-AB92-98C3B9A4343E}" name="PF31" dataDxfId="3" dataCellStyle="Hyperlink"/>
    <tableColumn id="39" xr3:uid="{7F7489A4-EC6F-1B40-B30B-988A710BAFE0}" name="PF32" dataDxfId="2" dataCellStyle="Hyperlink"/>
    <tableColumn id="41" xr3:uid="{AABCF7D5-9F7E-0C4D-8ED7-13A88DDE2E72}" name="PF33" dataDxfId="1" dataCellStyle="Hyperlink"/>
    <tableColumn id="65" xr3:uid="{9DAE5BE0-4061-BF4B-B72B-3BC924B70029}" name="PF34" dataDxfId="0" dataCellStyle="Hyperlink"/>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1:BJ212" totalsRowShown="0">
  <autoFilter ref="A1:BJ212" xr:uid="{00000000-0009-0000-0100-000011000000}"/>
  <tableColumns count="62">
    <tableColumn id="1" xr3:uid="{00000000-0010-0000-0E00-000001000000}" name="Main thematic areas*_x000a_*referring to EGD Objectives set out in COM(2019) 640 final ANNEX"/>
    <tableColumn id="2" xr3:uid="{00000000-0010-0000-0E00-000002000000}" name="Actions*_x000a_*referring to EGD Objectives set out in COM(2019) 640 ANNEX"/>
    <tableColumn id="3" xr3:uid="{00000000-0010-0000-0E00-000003000000}" name="Key Policy documents "/>
    <tableColumn id="4" xr3:uid="{00000000-0010-0000-0E00-000004000000}" name="Type of Document"/>
    <tableColumn id="5" xr3:uid="{00000000-0010-0000-0E00-000005000000}" name="Year of publication"/>
    <tableColumn id="6" xr3:uid="{00000000-0010-0000-0E00-000006000000}" name="Binding doc"/>
    <tableColumn id="7" xr3:uid="{00000000-0010-0000-0E00-000007000000}" name="Type target"/>
    <tableColumn id="8" xr3:uid="{00000000-0010-0000-0E00-000008000000}" name="Targets from legal acts"/>
    <tableColumn id="9" xr3:uid="{00000000-0010-0000-0E00-000009000000}" name="Targets from Proposal"/>
    <tableColumn id="10" xr3:uid="{00000000-0010-0000-0E00-00000A000000}" name="n"/>
    <tableColumn id="11" xr3:uid="{00000000-0010-0000-0E00-00000B000000}" name="Targets"/>
    <tableColumn id="12" xr3:uid="{00000000-0010-0000-0E00-00000C000000}" name="Timeline"/>
    <tableColumn id="13" xr3:uid="{00000000-0010-0000-0E00-00000D000000}" name="Quantifiable"/>
    <tableColumn id="14" xr3:uid="{00000000-0010-0000-0E00-00000E000000}" name="Comments"/>
    <tableColumn id="15" xr3:uid="{00000000-0010-0000-0E00-00000F000000}" name="Fiche"/>
    <tableColumn id="16" xr3:uid="{00000000-0010-0000-0E00-000010000000}" name="Indicator"/>
    <tableColumn id="17" xr3:uid="{00000000-0010-0000-0E00-000011000000}" name="Quantitative Target"/>
    <tableColumn id="18" xr3:uid="{00000000-0010-0000-0E00-000012000000}" name="Distance to Target (GAP)"/>
    <tableColumn id="19" xr3:uid="{00000000-0010-0000-0E00-000013000000}" name="Trend"/>
    <tableColumn id="20" xr3:uid="{00000000-0010-0000-0E00-000014000000}" name="Colour"/>
    <tableColumn id="21" xr3:uid="{00000000-0010-0000-0E00-000015000000}" name="Indicator 8th EAP"/>
    <tableColumn id="22" xr3:uid="{00000000-0010-0000-0E00-000016000000}" name="Comments (data used by EAP/presence of gap analysis in EAP)"/>
    <tableColumn id="23" xr3:uid="{00000000-0010-0000-0E00-000017000000}" name="Subtopic"/>
    <tableColumn id="24" xr3:uid="{00000000-0010-0000-0E00-000018000000}" name="Other topics related"/>
    <tableColumn id="25" xr3:uid="{00000000-0010-0000-0E00-000019000000}" name="Main SDG Targets related (draft)"/>
    <tableColumn id="26" xr3:uid="{00000000-0010-0000-0E00-00001A000000}" name="SDG goal"/>
    <tableColumn id="27" xr3:uid="{00000000-0010-0000-0E00-00001B000000}" name="Origin of main dataset"/>
    <tableColumn id="28" xr3:uid="{00000000-0010-0000-0E00-00001C000000}" name="Link to main possible dataset"/>
    <tableColumn id="29" xr3:uid="{00000000-0010-0000-0E00-00001D000000}" name="Alternative / complementary dataset 1"/>
    <tableColumn id="30" xr3:uid="{00000000-0010-0000-0E00-00001E000000}" name="Alternative /complementary dataset 2"/>
    <tableColumn id="31" xr3:uid="{00000000-0010-0000-0E00-00001F000000}" name="PF2"/>
    <tableColumn id="32" xr3:uid="{00000000-0010-0000-0E00-000020000000}" name="PF3"/>
    <tableColumn id="33" xr3:uid="{00000000-0010-0000-0E00-000021000000}" name="PF4"/>
    <tableColumn id="34" xr3:uid="{00000000-0010-0000-0E00-000022000000}" name="PF5"/>
    <tableColumn id="35" xr3:uid="{00000000-0010-0000-0E00-000023000000}" name="PF6"/>
    <tableColumn id="36" xr3:uid="{00000000-0010-0000-0E00-000024000000}" name="PF7"/>
    <tableColumn id="37" xr3:uid="{00000000-0010-0000-0E00-000025000000}" name="PF8"/>
    <tableColumn id="38" xr3:uid="{00000000-0010-0000-0E00-000026000000}" name="PF9"/>
    <tableColumn id="39" xr3:uid="{00000000-0010-0000-0E00-000027000000}" name="PF10"/>
    <tableColumn id="40" xr3:uid="{00000000-0010-0000-0E00-000028000000}" name="PF11"/>
    <tableColumn id="41" xr3:uid="{00000000-0010-0000-0E00-000029000000}" name="PF12"/>
    <tableColumn id="42" xr3:uid="{00000000-0010-0000-0E00-00002A000000}" name="PF13"/>
    <tableColumn id="43" xr3:uid="{00000000-0010-0000-0E00-00002B000000}" name="PF14"/>
    <tableColumn id="44" xr3:uid="{00000000-0010-0000-0E00-00002C000000}" name="PF15"/>
    <tableColumn id="45" xr3:uid="{00000000-0010-0000-0E00-00002D000000}" name="PF16"/>
    <tableColumn id="46" xr3:uid="{00000000-0010-0000-0E00-00002E000000}" name="PF17"/>
    <tableColumn id="47" xr3:uid="{00000000-0010-0000-0E00-00002F000000}" name="PF18"/>
    <tableColumn id="48" xr3:uid="{00000000-0010-0000-0E00-000030000000}" name="PF19"/>
    <tableColumn id="49" xr3:uid="{00000000-0010-0000-0E00-000031000000}" name="PF20"/>
    <tableColumn id="50" xr3:uid="{00000000-0010-0000-0E00-000032000000}" name="PF21"/>
    <tableColumn id="51" xr3:uid="{00000000-0010-0000-0E00-000033000000}" name="PF22"/>
    <tableColumn id="52" xr3:uid="{00000000-0010-0000-0E00-000034000000}" name="PF23"/>
    <tableColumn id="53" xr3:uid="{00000000-0010-0000-0E00-000035000000}" name="PF24"/>
    <tableColumn id="54" xr3:uid="{00000000-0010-0000-0E00-000036000000}" name="PF25"/>
    <tableColumn id="55" xr3:uid="{00000000-0010-0000-0E00-000037000000}" name="PF26"/>
    <tableColumn id="56" xr3:uid="{00000000-0010-0000-0E00-000038000000}" name="PF27"/>
    <tableColumn id="57" xr3:uid="{00000000-0010-0000-0E00-000039000000}" name="PF28"/>
    <tableColumn id="58" xr3:uid="{00000000-0010-0000-0E00-00003A000000}" name="PF29"/>
    <tableColumn id="59" xr3:uid="{00000000-0010-0000-0E00-00003B000000}" name="PF30"/>
    <tableColumn id="60" xr3:uid="{00000000-0010-0000-0E00-00003C000000}" name="PF31"/>
    <tableColumn id="61" xr3:uid="{00000000-0010-0000-0E00-00003D000000}" name="PF32"/>
    <tableColumn id="62" xr3:uid="{00000000-0010-0000-0E00-00003E000000}" name="PF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1:BJ212" totalsRowShown="0">
  <autoFilter ref="A1:BJ212" xr:uid="{00000000-0009-0000-0100-000012000000}"/>
  <tableColumns count="62">
    <tableColumn id="1" xr3:uid="{00000000-0010-0000-0F00-000001000000}" name="Main thematic areas*_x000a_*referring to EGD Objectives set out in COM(2019) 640 final ANNEX"/>
    <tableColumn id="2" xr3:uid="{00000000-0010-0000-0F00-000002000000}" name="Actions*_x000a_*referring to EGD Objectives set out in COM(2019) 640 ANNEX"/>
    <tableColumn id="3" xr3:uid="{00000000-0010-0000-0F00-000003000000}" name="Key Policy documents "/>
    <tableColumn id="4" xr3:uid="{00000000-0010-0000-0F00-000004000000}" name="Type of Document"/>
    <tableColumn id="5" xr3:uid="{00000000-0010-0000-0F00-000005000000}" name="Year of publication"/>
    <tableColumn id="6" xr3:uid="{00000000-0010-0000-0F00-000006000000}" name="Binding doc"/>
    <tableColumn id="7" xr3:uid="{00000000-0010-0000-0F00-000007000000}" name="Type target"/>
    <tableColumn id="8" xr3:uid="{00000000-0010-0000-0F00-000008000000}" name="Targets from legal acts"/>
    <tableColumn id="9" xr3:uid="{00000000-0010-0000-0F00-000009000000}" name="Targets from Proposal"/>
    <tableColumn id="10" xr3:uid="{00000000-0010-0000-0F00-00000A000000}" name="n"/>
    <tableColumn id="11" xr3:uid="{00000000-0010-0000-0F00-00000B000000}" name="Targets"/>
    <tableColumn id="12" xr3:uid="{00000000-0010-0000-0F00-00000C000000}" name="Timeline"/>
    <tableColumn id="13" xr3:uid="{00000000-0010-0000-0F00-00000D000000}" name="Quantified"/>
    <tableColumn id="14" xr3:uid="{00000000-0010-0000-0F00-00000E000000}" name="Comments"/>
    <tableColumn id="15" xr3:uid="{00000000-0010-0000-0F00-00000F000000}" name="Fiche"/>
    <tableColumn id="16" xr3:uid="{00000000-0010-0000-0F00-000010000000}" name="Indicator"/>
    <tableColumn id="17" xr3:uid="{00000000-0010-0000-0F00-000011000000}" name="Quantitative Target"/>
    <tableColumn id="18" xr3:uid="{00000000-0010-0000-0F00-000012000000}" name="Distance to Target (GAP)"/>
    <tableColumn id="19" xr3:uid="{00000000-0010-0000-0F00-000013000000}" name="Trend"/>
    <tableColumn id="20" xr3:uid="{00000000-0010-0000-0F00-000014000000}" name="Colour"/>
    <tableColumn id="21" xr3:uid="{00000000-0010-0000-0F00-000015000000}" name="Indicator 8th EAP"/>
    <tableColumn id="22" xr3:uid="{00000000-0010-0000-0F00-000016000000}" name="Comments (data used by EAP/presence of gap analysis in EAP)"/>
    <tableColumn id="23" xr3:uid="{00000000-0010-0000-0F00-000017000000}" name="Subtopic"/>
    <tableColumn id="24" xr3:uid="{00000000-0010-0000-0F00-000018000000}" name="Other topics related"/>
    <tableColumn id="25" xr3:uid="{00000000-0010-0000-0F00-000019000000}" name="Main SDG Targets related (draft)"/>
    <tableColumn id="26" xr3:uid="{00000000-0010-0000-0F00-00001A000000}" name="SDG goal"/>
    <tableColumn id="27" xr3:uid="{00000000-0010-0000-0F00-00001B000000}" name="Origin of main dataset"/>
    <tableColumn id="28" xr3:uid="{00000000-0010-0000-0F00-00001C000000}" name="Link to main possible dataset"/>
    <tableColumn id="29" xr3:uid="{00000000-0010-0000-0F00-00001D000000}" name="Alternative / complementary dataset 1"/>
    <tableColumn id="30" xr3:uid="{00000000-0010-0000-0F00-00001E000000}" name="Alternative /complementary dataset 2"/>
    <tableColumn id="31" xr3:uid="{00000000-0010-0000-0F00-00001F000000}" name="PF2"/>
    <tableColumn id="32" xr3:uid="{00000000-0010-0000-0F00-000020000000}" name="PF3"/>
    <tableColumn id="33" xr3:uid="{00000000-0010-0000-0F00-000021000000}" name="PF4"/>
    <tableColumn id="34" xr3:uid="{00000000-0010-0000-0F00-000022000000}" name="PF5"/>
    <tableColumn id="35" xr3:uid="{00000000-0010-0000-0F00-000023000000}" name="PF6"/>
    <tableColumn id="36" xr3:uid="{00000000-0010-0000-0F00-000024000000}" name="PF7"/>
    <tableColumn id="37" xr3:uid="{00000000-0010-0000-0F00-000025000000}" name="PF8"/>
    <tableColumn id="38" xr3:uid="{00000000-0010-0000-0F00-000026000000}" name="PF9"/>
    <tableColumn id="39" xr3:uid="{00000000-0010-0000-0F00-000027000000}" name="PF10"/>
    <tableColumn id="40" xr3:uid="{00000000-0010-0000-0F00-000028000000}" name="PF11"/>
    <tableColumn id="41" xr3:uid="{00000000-0010-0000-0F00-000029000000}" name="PF12"/>
    <tableColumn id="42" xr3:uid="{00000000-0010-0000-0F00-00002A000000}" name="PF13"/>
    <tableColumn id="43" xr3:uid="{00000000-0010-0000-0F00-00002B000000}" name="PF14"/>
    <tableColumn id="44" xr3:uid="{00000000-0010-0000-0F00-00002C000000}" name="PF15"/>
    <tableColumn id="45" xr3:uid="{00000000-0010-0000-0F00-00002D000000}" name="PF16"/>
    <tableColumn id="46" xr3:uid="{00000000-0010-0000-0F00-00002E000000}" name="PF17"/>
    <tableColumn id="47" xr3:uid="{00000000-0010-0000-0F00-00002F000000}" name="PF18"/>
    <tableColumn id="48" xr3:uid="{00000000-0010-0000-0F00-000030000000}" name="PF19"/>
    <tableColumn id="49" xr3:uid="{00000000-0010-0000-0F00-000031000000}" name="PF20"/>
    <tableColumn id="50" xr3:uid="{00000000-0010-0000-0F00-000032000000}" name="PF21"/>
    <tableColumn id="51" xr3:uid="{00000000-0010-0000-0F00-000033000000}" name="PF22"/>
    <tableColumn id="52" xr3:uid="{00000000-0010-0000-0F00-000034000000}" name="PF23"/>
    <tableColumn id="53" xr3:uid="{00000000-0010-0000-0F00-000035000000}" name="PF24"/>
    <tableColumn id="54" xr3:uid="{00000000-0010-0000-0F00-000036000000}" name="PF25"/>
    <tableColumn id="55" xr3:uid="{00000000-0010-0000-0F00-000037000000}" name="PF26"/>
    <tableColumn id="56" xr3:uid="{00000000-0010-0000-0F00-000038000000}" name="PF27"/>
    <tableColumn id="57" xr3:uid="{00000000-0010-0000-0F00-000039000000}" name="PF28"/>
    <tableColumn id="58" xr3:uid="{00000000-0010-0000-0F00-00003A000000}" name="PF29"/>
    <tableColumn id="59" xr3:uid="{00000000-0010-0000-0F00-00003B000000}" name="PF30"/>
    <tableColumn id="60" xr3:uid="{00000000-0010-0000-0F00-00003C000000}" name="PF31"/>
    <tableColumn id="61" xr3:uid="{00000000-0010-0000-0F00-00003D000000}" name="PF32"/>
    <tableColumn id="62" xr3:uid="{00000000-0010-0000-0F00-00003E000000}" name="PF3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1" displayName="Table1" ref="A3:BJ25" totalsRowShown="0">
  <autoFilter ref="A3:BJ25" xr:uid="{00000000-0009-0000-0100-000001000000}"/>
  <sortState xmlns:xlrd2="http://schemas.microsoft.com/office/spreadsheetml/2017/richdata2" ref="A4:BJ25">
    <sortCondition ref="J3:J25"/>
  </sortState>
  <tableColumns count="62">
    <tableColumn id="1" xr3:uid="{00000000-0010-0000-1000-000001000000}" name="Main thematic areas*_x000a_*referring to EGD Objectives set out in COM(2019) 640 final ANNEX"/>
    <tableColumn id="2" xr3:uid="{00000000-0010-0000-1000-000002000000}" name="Actions*_x000a_*referring to EGD Objectives set out in COM(2019) 640 ANNEX"/>
    <tableColumn id="3" xr3:uid="{00000000-0010-0000-1000-000003000000}" name="Key Policy documents "/>
    <tableColumn id="4" xr3:uid="{00000000-0010-0000-1000-000004000000}" name="Type of Document"/>
    <tableColumn id="5" xr3:uid="{00000000-0010-0000-1000-000005000000}" name="Year of publication"/>
    <tableColumn id="6" xr3:uid="{00000000-0010-0000-1000-000006000000}" name="Binding doc"/>
    <tableColumn id="7" xr3:uid="{00000000-0010-0000-1000-000007000000}" name="Type target"/>
    <tableColumn id="8" xr3:uid="{00000000-0010-0000-1000-000008000000}" name="Targets from legal acts"/>
    <tableColumn id="9" xr3:uid="{00000000-0010-0000-1000-000009000000}" name="Targets from Proposal"/>
    <tableColumn id="10" xr3:uid="{00000000-0010-0000-1000-00000A000000}" name="n"/>
    <tableColumn id="11" xr3:uid="{00000000-0010-0000-1000-00000B000000}" name="Targets"/>
    <tableColumn id="12" xr3:uid="{00000000-0010-0000-1000-00000C000000}" name="Timeline"/>
    <tableColumn id="13" xr3:uid="{00000000-0010-0000-1000-00000D000000}" name="Quantified"/>
    <tableColumn id="14" xr3:uid="{00000000-0010-0000-1000-00000E000000}" name="Comments"/>
    <tableColumn id="15" xr3:uid="{00000000-0010-0000-1000-00000F000000}" name="Fiche"/>
    <tableColumn id="16" xr3:uid="{00000000-0010-0000-1000-000010000000}" name="Indicator"/>
    <tableColumn id="17" xr3:uid="{00000000-0010-0000-1000-000011000000}" name="Quantitative Target"/>
    <tableColumn id="18" xr3:uid="{00000000-0010-0000-1000-000012000000}" name="Distance to Target (GAP)"/>
    <tableColumn id="19" xr3:uid="{00000000-0010-0000-1000-000013000000}" name="Trend"/>
    <tableColumn id="20" xr3:uid="{00000000-0010-0000-1000-000014000000}" name="Colour"/>
    <tableColumn id="21" xr3:uid="{00000000-0010-0000-1000-000015000000}" name="Indicator 8th EAP"/>
    <tableColumn id="22" xr3:uid="{00000000-0010-0000-1000-000016000000}" name="Comments (data used by EAP/presence of gap analysis in EAP)"/>
    <tableColumn id="23" xr3:uid="{00000000-0010-0000-1000-000017000000}" name="Subtopic"/>
    <tableColumn id="24" xr3:uid="{00000000-0010-0000-1000-000018000000}" name="Other topics related"/>
    <tableColumn id="25" xr3:uid="{00000000-0010-0000-1000-000019000000}" name="Main SDG Targets related (draft)"/>
    <tableColumn id="26" xr3:uid="{00000000-0010-0000-1000-00001A000000}" name="SDG goal"/>
    <tableColumn id="27" xr3:uid="{00000000-0010-0000-1000-00001B000000}" name="Origin of main dataset"/>
    <tableColumn id="28" xr3:uid="{00000000-0010-0000-1000-00001C000000}" name="Link to main possible dataset"/>
    <tableColumn id="29" xr3:uid="{00000000-0010-0000-1000-00001D000000}" name="Alternative / complementary dataset 1"/>
    <tableColumn id="30" xr3:uid="{00000000-0010-0000-1000-00001E000000}" name="Alternative /complementary dataset 2"/>
    <tableColumn id="31" xr3:uid="{00000000-0010-0000-1000-00001F000000}" name="PF2"/>
    <tableColumn id="32" xr3:uid="{00000000-0010-0000-1000-000020000000}" name="PF3"/>
    <tableColumn id="33" xr3:uid="{00000000-0010-0000-1000-000021000000}" name="PF4"/>
    <tableColumn id="34" xr3:uid="{00000000-0010-0000-1000-000022000000}" name="PF5"/>
    <tableColumn id="35" xr3:uid="{00000000-0010-0000-1000-000023000000}" name="PF6"/>
    <tableColumn id="36" xr3:uid="{00000000-0010-0000-1000-000024000000}" name="PF7"/>
    <tableColumn id="37" xr3:uid="{00000000-0010-0000-1000-000025000000}" name="PF8"/>
    <tableColumn id="38" xr3:uid="{00000000-0010-0000-1000-000026000000}" name="PF9"/>
    <tableColumn id="39" xr3:uid="{00000000-0010-0000-1000-000027000000}" name="PF10"/>
    <tableColumn id="40" xr3:uid="{00000000-0010-0000-1000-000028000000}" name="PF11"/>
    <tableColumn id="41" xr3:uid="{00000000-0010-0000-1000-000029000000}" name="PF12"/>
    <tableColumn id="42" xr3:uid="{00000000-0010-0000-1000-00002A000000}" name="PF13"/>
    <tableColumn id="43" xr3:uid="{00000000-0010-0000-1000-00002B000000}" name="PF14"/>
    <tableColumn id="44" xr3:uid="{00000000-0010-0000-1000-00002C000000}" name="PF15"/>
    <tableColumn id="45" xr3:uid="{00000000-0010-0000-1000-00002D000000}" name="PF16"/>
    <tableColumn id="46" xr3:uid="{00000000-0010-0000-1000-00002E000000}" name="PF17"/>
    <tableColumn id="47" xr3:uid="{00000000-0010-0000-1000-00002F000000}" name="PF18"/>
    <tableColumn id="48" xr3:uid="{00000000-0010-0000-1000-000030000000}" name="PF19"/>
    <tableColumn id="49" xr3:uid="{00000000-0010-0000-1000-000031000000}" name="PF20"/>
    <tableColumn id="50" xr3:uid="{00000000-0010-0000-1000-000032000000}" name="PF21"/>
    <tableColumn id="51" xr3:uid="{00000000-0010-0000-1000-000033000000}" name="PF22"/>
    <tableColumn id="52" xr3:uid="{00000000-0010-0000-1000-000034000000}" name="PF23"/>
    <tableColumn id="53" xr3:uid="{00000000-0010-0000-1000-000035000000}" name="PF24"/>
    <tableColumn id="54" xr3:uid="{00000000-0010-0000-1000-000036000000}" name="PF25"/>
    <tableColumn id="55" xr3:uid="{00000000-0010-0000-1000-000037000000}" name="PF26"/>
    <tableColumn id="56" xr3:uid="{00000000-0010-0000-1000-000038000000}" name="PF27"/>
    <tableColumn id="57" xr3:uid="{00000000-0010-0000-1000-000039000000}" name="PF28"/>
    <tableColumn id="58" xr3:uid="{00000000-0010-0000-1000-00003A000000}" name="PF29"/>
    <tableColumn id="59" xr3:uid="{00000000-0010-0000-1000-00003B000000}" name="PF30"/>
    <tableColumn id="60" xr3:uid="{00000000-0010-0000-1000-00003C000000}" name="PF31"/>
    <tableColumn id="61" xr3:uid="{00000000-0010-0000-1000-00003D000000}" name="PF32"/>
    <tableColumn id="62" xr3:uid="{00000000-0010-0000-1000-00003E000000}" name="PF3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1000000}" name="Table3" displayName="Table3" ref="A3:BJ27" totalsRowShown="0">
  <autoFilter ref="A3:BJ27" xr:uid="{00000000-0009-0000-0100-000003000000}"/>
  <sortState xmlns:xlrd2="http://schemas.microsoft.com/office/spreadsheetml/2017/richdata2" ref="A4:BJ27">
    <sortCondition ref="H3:H27"/>
  </sortState>
  <tableColumns count="62">
    <tableColumn id="1" xr3:uid="{00000000-0010-0000-1100-000001000000}" name="Main thematic areas*_x000a_*referring to EGD Objectives set out in COM(2019) 640 final ANNEX"/>
    <tableColumn id="2" xr3:uid="{00000000-0010-0000-1100-000002000000}" name="Actions*_x000a_*referring to EGD Objectives set out in COM(2019) 640 ANNEX"/>
    <tableColumn id="3" xr3:uid="{00000000-0010-0000-1100-000003000000}" name="Key Policy documents "/>
    <tableColumn id="4" xr3:uid="{00000000-0010-0000-1100-000004000000}" name="Type of Document"/>
    <tableColumn id="5" xr3:uid="{00000000-0010-0000-1100-000005000000}" name="Year of publication"/>
    <tableColumn id="6" xr3:uid="{00000000-0010-0000-1100-000006000000}" name="Binding doc"/>
    <tableColumn id="7" xr3:uid="{00000000-0010-0000-1100-000007000000}" name="Type target"/>
    <tableColumn id="8" xr3:uid="{00000000-0010-0000-1100-000008000000}" name="Targets from legal acts"/>
    <tableColumn id="9" xr3:uid="{00000000-0010-0000-1100-000009000000}" name="Targets from Proposal"/>
    <tableColumn id="10" xr3:uid="{00000000-0010-0000-1100-00000A000000}" name="n"/>
    <tableColumn id="11" xr3:uid="{00000000-0010-0000-1100-00000B000000}" name="Targets"/>
    <tableColumn id="12" xr3:uid="{00000000-0010-0000-1100-00000C000000}" name="Timeline"/>
    <tableColumn id="13" xr3:uid="{00000000-0010-0000-1100-00000D000000}" name="Quantified"/>
    <tableColumn id="14" xr3:uid="{00000000-0010-0000-1100-00000E000000}" name="Comments"/>
    <tableColumn id="15" xr3:uid="{00000000-0010-0000-1100-00000F000000}" name="Fiche"/>
    <tableColumn id="16" xr3:uid="{00000000-0010-0000-1100-000010000000}" name="Indicator"/>
    <tableColumn id="17" xr3:uid="{00000000-0010-0000-1100-000011000000}" name="Quantitative Target"/>
    <tableColumn id="18" xr3:uid="{00000000-0010-0000-1100-000012000000}" name="Distance to Target (GAP)"/>
    <tableColumn id="19" xr3:uid="{00000000-0010-0000-1100-000013000000}" name="Trend"/>
    <tableColumn id="20" xr3:uid="{00000000-0010-0000-1100-000014000000}" name="Colour"/>
    <tableColumn id="21" xr3:uid="{00000000-0010-0000-1100-000015000000}" name="Indicator 8th EAP"/>
    <tableColumn id="22" xr3:uid="{00000000-0010-0000-1100-000016000000}" name="Comments (data used by EAP/presence of gap analysis in EAP)"/>
    <tableColumn id="23" xr3:uid="{00000000-0010-0000-1100-000017000000}" name="Subtopic"/>
    <tableColumn id="24" xr3:uid="{00000000-0010-0000-1100-000018000000}" name="Other topics related"/>
    <tableColumn id="25" xr3:uid="{00000000-0010-0000-1100-000019000000}" name="Main SDG Targets related (draft)"/>
    <tableColumn id="26" xr3:uid="{00000000-0010-0000-1100-00001A000000}" name="SDG goal"/>
    <tableColumn id="27" xr3:uid="{00000000-0010-0000-1100-00001B000000}" name="Origin of main dataset"/>
    <tableColumn id="28" xr3:uid="{00000000-0010-0000-1100-00001C000000}" name="Link to main possible dataset"/>
    <tableColumn id="29" xr3:uid="{00000000-0010-0000-1100-00001D000000}" name="Alternative / complementary dataset 1"/>
    <tableColumn id="30" xr3:uid="{00000000-0010-0000-1100-00001E000000}" name="Alternative /complementary dataset 2"/>
    <tableColumn id="31" xr3:uid="{00000000-0010-0000-1100-00001F000000}" name="PF2"/>
    <tableColumn id="32" xr3:uid="{00000000-0010-0000-1100-000020000000}" name="PF3"/>
    <tableColumn id="33" xr3:uid="{00000000-0010-0000-1100-000021000000}" name="PF4"/>
    <tableColumn id="34" xr3:uid="{00000000-0010-0000-1100-000022000000}" name="PF5"/>
    <tableColumn id="35" xr3:uid="{00000000-0010-0000-1100-000023000000}" name="PF6"/>
    <tableColumn id="36" xr3:uid="{00000000-0010-0000-1100-000024000000}" name="PF7"/>
    <tableColumn id="37" xr3:uid="{00000000-0010-0000-1100-000025000000}" name="PF8"/>
    <tableColumn id="38" xr3:uid="{00000000-0010-0000-1100-000026000000}" name="PF9"/>
    <tableColumn id="39" xr3:uid="{00000000-0010-0000-1100-000027000000}" name="PF10"/>
    <tableColumn id="40" xr3:uid="{00000000-0010-0000-1100-000028000000}" name="PF11"/>
    <tableColumn id="41" xr3:uid="{00000000-0010-0000-1100-000029000000}" name="PF12"/>
    <tableColumn id="42" xr3:uid="{00000000-0010-0000-1100-00002A000000}" name="PF13"/>
    <tableColumn id="43" xr3:uid="{00000000-0010-0000-1100-00002B000000}" name="PF14"/>
    <tableColumn id="44" xr3:uid="{00000000-0010-0000-1100-00002C000000}" name="PF15"/>
    <tableColumn id="45" xr3:uid="{00000000-0010-0000-1100-00002D000000}" name="PF16"/>
    <tableColumn id="46" xr3:uid="{00000000-0010-0000-1100-00002E000000}" name="PF17"/>
    <tableColumn id="47" xr3:uid="{00000000-0010-0000-1100-00002F000000}" name="PF18"/>
    <tableColumn id="48" xr3:uid="{00000000-0010-0000-1100-000030000000}" name="PF19"/>
    <tableColumn id="49" xr3:uid="{00000000-0010-0000-1100-000031000000}" name="PF20"/>
    <tableColumn id="50" xr3:uid="{00000000-0010-0000-1100-000032000000}" name="PF21"/>
    <tableColumn id="51" xr3:uid="{00000000-0010-0000-1100-000033000000}" name="PF22"/>
    <tableColumn id="52" xr3:uid="{00000000-0010-0000-1100-000034000000}" name="PF23"/>
    <tableColumn id="53" xr3:uid="{00000000-0010-0000-1100-000035000000}" name="PF24"/>
    <tableColumn id="54" xr3:uid="{00000000-0010-0000-1100-000036000000}" name="PF25"/>
    <tableColumn id="55" xr3:uid="{00000000-0010-0000-1100-000037000000}" name="PF26"/>
    <tableColumn id="56" xr3:uid="{00000000-0010-0000-1100-000038000000}" name="PF27"/>
    <tableColumn id="57" xr3:uid="{00000000-0010-0000-1100-000039000000}" name="PF28"/>
    <tableColumn id="58" xr3:uid="{00000000-0010-0000-1100-00003A000000}" name="PF29"/>
    <tableColumn id="59" xr3:uid="{00000000-0010-0000-1100-00003B000000}" name="PF30"/>
    <tableColumn id="60" xr3:uid="{00000000-0010-0000-1100-00003C000000}" name="PF31"/>
    <tableColumn id="61" xr3:uid="{00000000-0010-0000-1100-00003D000000}" name="PF32"/>
    <tableColumn id="62" xr3:uid="{00000000-0010-0000-1100-00003E000000}" name="PF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5" displayName="Table5" ref="A1:BJ55" totalsRowShown="0">
  <autoFilter ref="A1:BJ55" xr:uid="{00000000-0009-0000-0100-000005000000}"/>
  <tableColumns count="62">
    <tableColumn id="1" xr3:uid="{00000000-0010-0000-0100-000001000000}" name="Main thematic areas*_x000a_*referring to EGD Objectives set out in COM(2019) 640 final ANNEX"/>
    <tableColumn id="2" xr3:uid="{00000000-0010-0000-0100-000002000000}" name="Actions*_x000a_*referring to EGD Objectives set out in COM(2019) 640 ANNEX"/>
    <tableColumn id="3" xr3:uid="{00000000-0010-0000-0100-000003000000}" name="Key Policy documents "/>
    <tableColumn id="4" xr3:uid="{00000000-0010-0000-0100-000004000000}" name="Type of Document"/>
    <tableColumn id="5" xr3:uid="{00000000-0010-0000-0100-000005000000}" name="Year of publication"/>
    <tableColumn id="6" xr3:uid="{00000000-0010-0000-0100-000006000000}" name="Binding doc"/>
    <tableColumn id="7" xr3:uid="{00000000-0010-0000-0100-000007000000}" name="Type target"/>
    <tableColumn id="8" xr3:uid="{00000000-0010-0000-0100-000008000000}" name="Targets from legal acts"/>
    <tableColumn id="9" xr3:uid="{00000000-0010-0000-0100-000009000000}" name="Targets from Proposal"/>
    <tableColumn id="10" xr3:uid="{00000000-0010-0000-0100-00000A000000}" name="n"/>
    <tableColumn id="11" xr3:uid="{00000000-0010-0000-0100-00000B000000}" name="Targets"/>
    <tableColumn id="12" xr3:uid="{00000000-0010-0000-0100-00000C000000}" name="Timeline"/>
    <tableColumn id="13" xr3:uid="{00000000-0010-0000-0100-00000D000000}" name="Quantified"/>
    <tableColumn id="14" xr3:uid="{00000000-0010-0000-0100-00000E000000}" name="Comments"/>
    <tableColumn id="15" xr3:uid="{00000000-0010-0000-0100-00000F000000}" name="Fiche"/>
    <tableColumn id="16" xr3:uid="{00000000-0010-0000-0100-000010000000}" name="Indicator"/>
    <tableColumn id="17" xr3:uid="{00000000-0010-0000-0100-000011000000}" name="Quantitative Target"/>
    <tableColumn id="18" xr3:uid="{00000000-0010-0000-0100-000012000000}" name="Distance to Target (GAP)"/>
    <tableColumn id="19" xr3:uid="{00000000-0010-0000-0100-000013000000}" name="Trend"/>
    <tableColumn id="20" xr3:uid="{00000000-0010-0000-0100-000014000000}" name="Colour"/>
    <tableColumn id="21" xr3:uid="{00000000-0010-0000-0100-000015000000}" name="Indicator 8th EAP"/>
    <tableColumn id="22" xr3:uid="{00000000-0010-0000-0100-000016000000}" name="Comments (data used by EAP/presence of gap analysis in EAP)"/>
    <tableColumn id="23" xr3:uid="{00000000-0010-0000-0100-000017000000}" name="Subtopic"/>
    <tableColumn id="24" xr3:uid="{00000000-0010-0000-0100-000018000000}" name="Other topics related"/>
    <tableColumn id="25" xr3:uid="{00000000-0010-0000-0100-000019000000}" name="Main SDG Targets related (draft)"/>
    <tableColumn id="26" xr3:uid="{00000000-0010-0000-0100-00001A000000}" name="SDG goal"/>
    <tableColumn id="27" xr3:uid="{00000000-0010-0000-0100-00001B000000}" name="Origin of main dataset"/>
    <tableColumn id="28" xr3:uid="{00000000-0010-0000-0100-00001C000000}" name="Link to main possible dataset"/>
    <tableColumn id="29" xr3:uid="{00000000-0010-0000-0100-00001D000000}" name="Alternative / complementary dataset 1"/>
    <tableColumn id="30" xr3:uid="{00000000-0010-0000-0100-00001E000000}" name="Alternative /complementary dataset 2"/>
    <tableColumn id="31" xr3:uid="{00000000-0010-0000-0100-00001F000000}" name="PF2"/>
    <tableColumn id="32" xr3:uid="{00000000-0010-0000-0100-000020000000}" name="PF3"/>
    <tableColumn id="33" xr3:uid="{00000000-0010-0000-0100-000021000000}" name="PF4"/>
    <tableColumn id="34" xr3:uid="{00000000-0010-0000-0100-000022000000}" name="PF5"/>
    <tableColumn id="35" xr3:uid="{00000000-0010-0000-0100-000023000000}" name="PF6"/>
    <tableColumn id="36" xr3:uid="{00000000-0010-0000-0100-000024000000}" name="PF7"/>
    <tableColumn id="37" xr3:uid="{00000000-0010-0000-0100-000025000000}" name="PF8"/>
    <tableColumn id="38" xr3:uid="{00000000-0010-0000-0100-000026000000}" name="PF9"/>
    <tableColumn id="39" xr3:uid="{00000000-0010-0000-0100-000027000000}" name="PF10"/>
    <tableColumn id="40" xr3:uid="{00000000-0010-0000-0100-000028000000}" name="PF11"/>
    <tableColumn id="41" xr3:uid="{00000000-0010-0000-0100-000029000000}" name="PF12"/>
    <tableColumn id="42" xr3:uid="{00000000-0010-0000-0100-00002A000000}" name="PF13"/>
    <tableColumn id="43" xr3:uid="{00000000-0010-0000-0100-00002B000000}" name="PF14"/>
    <tableColumn id="44" xr3:uid="{00000000-0010-0000-0100-00002C000000}" name="PF15"/>
    <tableColumn id="45" xr3:uid="{00000000-0010-0000-0100-00002D000000}" name="PF16"/>
    <tableColumn id="46" xr3:uid="{00000000-0010-0000-0100-00002E000000}" name="PF17"/>
    <tableColumn id="47" xr3:uid="{00000000-0010-0000-0100-00002F000000}" name="PF18"/>
    <tableColumn id="48" xr3:uid="{00000000-0010-0000-0100-000030000000}" name="PF19"/>
    <tableColumn id="49" xr3:uid="{00000000-0010-0000-0100-000031000000}" name="PF20"/>
    <tableColumn id="50" xr3:uid="{00000000-0010-0000-0100-000032000000}" name="PF21"/>
    <tableColumn id="51" xr3:uid="{00000000-0010-0000-0100-000033000000}" name="PF22"/>
    <tableColumn id="52" xr3:uid="{00000000-0010-0000-0100-000034000000}" name="PF23"/>
    <tableColumn id="53" xr3:uid="{00000000-0010-0000-0100-000035000000}" name="PF24"/>
    <tableColumn id="54" xr3:uid="{00000000-0010-0000-0100-000036000000}" name="PF25"/>
    <tableColumn id="55" xr3:uid="{00000000-0010-0000-0100-000037000000}" name="PF26"/>
    <tableColumn id="56" xr3:uid="{00000000-0010-0000-0100-000038000000}" name="PF27"/>
    <tableColumn id="57" xr3:uid="{00000000-0010-0000-0100-000039000000}" name="PF28"/>
    <tableColumn id="58" xr3:uid="{00000000-0010-0000-0100-00003A000000}" name="PF29"/>
    <tableColumn id="59" xr3:uid="{00000000-0010-0000-0100-00003B000000}" name="PF30"/>
    <tableColumn id="60" xr3:uid="{00000000-0010-0000-0100-00003C000000}" name="PF31"/>
    <tableColumn id="61" xr3:uid="{00000000-0010-0000-0100-00003D000000}" name="PF32"/>
    <tableColumn id="62" xr3:uid="{00000000-0010-0000-0100-00003E000000}" name="PF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A1:BJ49" totalsRowShown="0">
  <autoFilter ref="A1:BJ49" xr:uid="{00000000-0009-0000-0100-000006000000}"/>
  <tableColumns count="62">
    <tableColumn id="1" xr3:uid="{00000000-0010-0000-0200-000001000000}" name="Main thematic areas*_x000a_*referring to EGD Objectives set out in COM(2019) 640 final ANNEX"/>
    <tableColumn id="2" xr3:uid="{00000000-0010-0000-0200-000002000000}" name="Actions*_x000a_*referring to EGD Objectives set out in COM(2019) 640 ANNEX"/>
    <tableColumn id="3" xr3:uid="{00000000-0010-0000-0200-000003000000}" name="Key Policy documents "/>
    <tableColumn id="4" xr3:uid="{00000000-0010-0000-0200-000004000000}" name="Type of Document"/>
    <tableColumn id="5" xr3:uid="{00000000-0010-0000-0200-000005000000}" name="Year of publication"/>
    <tableColumn id="6" xr3:uid="{00000000-0010-0000-0200-000006000000}" name="Binding doc"/>
    <tableColumn id="7" xr3:uid="{00000000-0010-0000-0200-000007000000}" name="Type target"/>
    <tableColumn id="8" xr3:uid="{00000000-0010-0000-0200-000008000000}" name="Targets from legal acts"/>
    <tableColumn id="9" xr3:uid="{00000000-0010-0000-0200-000009000000}" name="Targets from Proposal"/>
    <tableColumn id="10" xr3:uid="{00000000-0010-0000-0200-00000A000000}" name="n"/>
    <tableColumn id="11" xr3:uid="{00000000-0010-0000-0200-00000B000000}" name="Targets"/>
    <tableColumn id="12" xr3:uid="{00000000-0010-0000-0200-00000C000000}" name="Timeline"/>
    <tableColumn id="13" xr3:uid="{00000000-0010-0000-0200-00000D000000}" name="Quantified"/>
    <tableColumn id="14" xr3:uid="{00000000-0010-0000-0200-00000E000000}" name="Comments"/>
    <tableColumn id="15" xr3:uid="{00000000-0010-0000-0200-00000F000000}" name="Fiche"/>
    <tableColumn id="16" xr3:uid="{00000000-0010-0000-0200-000010000000}" name="Indicator"/>
    <tableColumn id="17" xr3:uid="{00000000-0010-0000-0200-000011000000}" name="Quantitative Target"/>
    <tableColumn id="18" xr3:uid="{00000000-0010-0000-0200-000012000000}" name="Distance to Target (GAP)"/>
    <tableColumn id="19" xr3:uid="{00000000-0010-0000-0200-000013000000}" name="Trend"/>
    <tableColumn id="20" xr3:uid="{00000000-0010-0000-0200-000014000000}" name="Colour"/>
    <tableColumn id="21" xr3:uid="{00000000-0010-0000-0200-000015000000}" name="Indicator 8th EAP"/>
    <tableColumn id="22" xr3:uid="{00000000-0010-0000-0200-000016000000}" name="Comments (data used by EAP/presence of gap analysis in EAP)"/>
    <tableColumn id="23" xr3:uid="{00000000-0010-0000-0200-000017000000}" name="Subtopic"/>
    <tableColumn id="24" xr3:uid="{00000000-0010-0000-0200-000018000000}" name="Other topics related"/>
    <tableColumn id="25" xr3:uid="{00000000-0010-0000-0200-000019000000}" name="Main SDG Targets related (draft)"/>
    <tableColumn id="26" xr3:uid="{00000000-0010-0000-0200-00001A000000}" name="SDG goal"/>
    <tableColumn id="27" xr3:uid="{00000000-0010-0000-0200-00001B000000}" name="Origin of main dataset"/>
    <tableColumn id="28" xr3:uid="{00000000-0010-0000-0200-00001C000000}" name="Link to main possible dataset"/>
    <tableColumn id="29" xr3:uid="{00000000-0010-0000-0200-00001D000000}" name="Alternative / complementary dataset 1"/>
    <tableColumn id="30" xr3:uid="{00000000-0010-0000-0200-00001E000000}" name="Alternative /complementary dataset 2"/>
    <tableColumn id="31" xr3:uid="{00000000-0010-0000-0200-00001F000000}" name="PF2"/>
    <tableColumn id="32" xr3:uid="{00000000-0010-0000-0200-000020000000}" name="PF3"/>
    <tableColumn id="33" xr3:uid="{00000000-0010-0000-0200-000021000000}" name="PF4"/>
    <tableColumn id="34" xr3:uid="{00000000-0010-0000-0200-000022000000}" name="PF5"/>
    <tableColumn id="35" xr3:uid="{00000000-0010-0000-0200-000023000000}" name="PF6"/>
    <tableColumn id="36" xr3:uid="{00000000-0010-0000-0200-000024000000}" name="PF7"/>
    <tableColumn id="37" xr3:uid="{00000000-0010-0000-0200-000025000000}" name="PF8"/>
    <tableColumn id="38" xr3:uid="{00000000-0010-0000-0200-000026000000}" name="PF9"/>
    <tableColumn id="39" xr3:uid="{00000000-0010-0000-0200-000027000000}" name="PF10"/>
    <tableColumn id="40" xr3:uid="{00000000-0010-0000-0200-000028000000}" name="PF11"/>
    <tableColumn id="41" xr3:uid="{00000000-0010-0000-0200-000029000000}" name="PF12"/>
    <tableColumn id="42" xr3:uid="{00000000-0010-0000-0200-00002A000000}" name="PF13"/>
    <tableColumn id="43" xr3:uid="{00000000-0010-0000-0200-00002B000000}" name="PF14"/>
    <tableColumn id="44" xr3:uid="{00000000-0010-0000-0200-00002C000000}" name="PF15"/>
    <tableColumn id="45" xr3:uid="{00000000-0010-0000-0200-00002D000000}" name="PF16"/>
    <tableColumn id="46" xr3:uid="{00000000-0010-0000-0200-00002E000000}" name="PF17"/>
    <tableColumn id="47" xr3:uid="{00000000-0010-0000-0200-00002F000000}" name="PF18"/>
    <tableColumn id="48" xr3:uid="{00000000-0010-0000-0200-000030000000}" name="PF19"/>
    <tableColumn id="49" xr3:uid="{00000000-0010-0000-0200-000031000000}" name="PF20"/>
    <tableColumn id="50" xr3:uid="{00000000-0010-0000-0200-000032000000}" name="PF21"/>
    <tableColumn id="51" xr3:uid="{00000000-0010-0000-0200-000033000000}" name="PF22"/>
    <tableColumn id="52" xr3:uid="{00000000-0010-0000-0200-000034000000}" name="PF23"/>
    <tableColumn id="53" xr3:uid="{00000000-0010-0000-0200-000035000000}" name="PF24"/>
    <tableColumn id="54" xr3:uid="{00000000-0010-0000-0200-000036000000}" name="PF25"/>
    <tableColumn id="55" xr3:uid="{00000000-0010-0000-0200-000037000000}" name="PF26"/>
    <tableColumn id="56" xr3:uid="{00000000-0010-0000-0200-000038000000}" name="PF27"/>
    <tableColumn id="57" xr3:uid="{00000000-0010-0000-0200-000039000000}" name="PF28"/>
    <tableColumn id="58" xr3:uid="{00000000-0010-0000-0200-00003A000000}" name="PF29"/>
    <tableColumn id="59" xr3:uid="{00000000-0010-0000-0200-00003B000000}" name="PF30"/>
    <tableColumn id="60" xr3:uid="{00000000-0010-0000-0200-00003C000000}" name="PF31"/>
    <tableColumn id="61" xr3:uid="{00000000-0010-0000-0200-00003D000000}" name="PF32"/>
    <tableColumn id="62" xr3:uid="{00000000-0010-0000-0200-00003E000000}" name="PF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A1:BJ24" totalsRowShown="0">
  <autoFilter ref="A1:BJ24" xr:uid="{00000000-0009-0000-0100-000007000000}"/>
  <tableColumns count="62">
    <tableColumn id="1" xr3:uid="{00000000-0010-0000-0300-000001000000}" name="Main thematic areas*_x000a_*referring to EGD Objectives set out in COM(2019) 640 final ANNEX"/>
    <tableColumn id="2" xr3:uid="{00000000-0010-0000-0300-000002000000}" name="Actions*_x000a_*referring to EGD Objectives set out in COM(2019) 640 ANNEX"/>
    <tableColumn id="3" xr3:uid="{00000000-0010-0000-0300-000003000000}" name="Key Policy documents "/>
    <tableColumn id="4" xr3:uid="{00000000-0010-0000-0300-000004000000}" name="Type of Document"/>
    <tableColumn id="5" xr3:uid="{00000000-0010-0000-0300-000005000000}" name="Year of publication"/>
    <tableColumn id="6" xr3:uid="{00000000-0010-0000-0300-000006000000}" name="Binding doc"/>
    <tableColumn id="7" xr3:uid="{00000000-0010-0000-0300-000007000000}" name="Type target"/>
    <tableColumn id="8" xr3:uid="{00000000-0010-0000-0300-000008000000}" name="Targets from legal acts"/>
    <tableColumn id="9" xr3:uid="{00000000-0010-0000-0300-000009000000}" name="Targets from Proposal"/>
    <tableColumn id="10" xr3:uid="{00000000-0010-0000-0300-00000A000000}" name="n"/>
    <tableColumn id="11" xr3:uid="{00000000-0010-0000-0300-00000B000000}" name="Targets"/>
    <tableColumn id="12" xr3:uid="{00000000-0010-0000-0300-00000C000000}" name="Timeline"/>
    <tableColumn id="13" xr3:uid="{00000000-0010-0000-0300-00000D000000}" name="Quantified"/>
    <tableColumn id="14" xr3:uid="{00000000-0010-0000-0300-00000E000000}" name="Comments"/>
    <tableColumn id="15" xr3:uid="{00000000-0010-0000-0300-00000F000000}" name="Fiche"/>
    <tableColumn id="16" xr3:uid="{00000000-0010-0000-0300-000010000000}" name="Indicator"/>
    <tableColumn id="17" xr3:uid="{00000000-0010-0000-0300-000011000000}" name="Quantitative Target"/>
    <tableColumn id="18" xr3:uid="{00000000-0010-0000-0300-000012000000}" name="Distance to Target (GAP)"/>
    <tableColumn id="19" xr3:uid="{00000000-0010-0000-0300-000013000000}" name="Trend"/>
    <tableColumn id="20" xr3:uid="{00000000-0010-0000-0300-000014000000}" name="Colour"/>
    <tableColumn id="21" xr3:uid="{00000000-0010-0000-0300-000015000000}" name="Indicator 8th EAP"/>
    <tableColumn id="22" xr3:uid="{00000000-0010-0000-0300-000016000000}" name="Comments (data used by EAP/presence of gap analysis in EAP)"/>
    <tableColumn id="23" xr3:uid="{00000000-0010-0000-0300-000017000000}" name="Subtopic"/>
    <tableColumn id="24" xr3:uid="{00000000-0010-0000-0300-000018000000}" name="Other topics related"/>
    <tableColumn id="25" xr3:uid="{00000000-0010-0000-0300-000019000000}" name="Main SDG Targets related (draft)"/>
    <tableColumn id="26" xr3:uid="{00000000-0010-0000-0300-00001A000000}" name="SDG goal"/>
    <tableColumn id="27" xr3:uid="{00000000-0010-0000-0300-00001B000000}" name="Origin of main dataset"/>
    <tableColumn id="28" xr3:uid="{00000000-0010-0000-0300-00001C000000}" name="Link to main possible dataset"/>
    <tableColumn id="29" xr3:uid="{00000000-0010-0000-0300-00001D000000}" name="Alternative / complementary dataset 1"/>
    <tableColumn id="30" xr3:uid="{00000000-0010-0000-0300-00001E000000}" name="Alternative /complementary dataset 2"/>
    <tableColumn id="31" xr3:uid="{00000000-0010-0000-0300-00001F000000}" name="PF2"/>
    <tableColumn id="32" xr3:uid="{00000000-0010-0000-0300-000020000000}" name="PF3"/>
    <tableColumn id="33" xr3:uid="{00000000-0010-0000-0300-000021000000}" name="PF4"/>
    <tableColumn id="34" xr3:uid="{00000000-0010-0000-0300-000022000000}" name="PF5"/>
    <tableColumn id="35" xr3:uid="{00000000-0010-0000-0300-000023000000}" name="PF6"/>
    <tableColumn id="36" xr3:uid="{00000000-0010-0000-0300-000024000000}" name="PF7"/>
    <tableColumn id="37" xr3:uid="{00000000-0010-0000-0300-000025000000}" name="PF8"/>
    <tableColumn id="38" xr3:uid="{00000000-0010-0000-0300-000026000000}" name="PF9"/>
    <tableColumn id="39" xr3:uid="{00000000-0010-0000-0300-000027000000}" name="PF10"/>
    <tableColumn id="40" xr3:uid="{00000000-0010-0000-0300-000028000000}" name="PF11"/>
    <tableColumn id="41" xr3:uid="{00000000-0010-0000-0300-000029000000}" name="PF12"/>
    <tableColumn id="42" xr3:uid="{00000000-0010-0000-0300-00002A000000}" name="PF13"/>
    <tableColumn id="43" xr3:uid="{00000000-0010-0000-0300-00002B000000}" name="PF14"/>
    <tableColumn id="44" xr3:uid="{00000000-0010-0000-0300-00002C000000}" name="PF15"/>
    <tableColumn id="45" xr3:uid="{00000000-0010-0000-0300-00002D000000}" name="PF16"/>
    <tableColumn id="46" xr3:uid="{00000000-0010-0000-0300-00002E000000}" name="PF17"/>
    <tableColumn id="47" xr3:uid="{00000000-0010-0000-0300-00002F000000}" name="PF18"/>
    <tableColumn id="48" xr3:uid="{00000000-0010-0000-0300-000030000000}" name="PF19"/>
    <tableColumn id="49" xr3:uid="{00000000-0010-0000-0300-000031000000}" name="PF20"/>
    <tableColumn id="50" xr3:uid="{00000000-0010-0000-0300-000032000000}" name="PF21"/>
    <tableColumn id="51" xr3:uid="{00000000-0010-0000-0300-000033000000}" name="PF22"/>
    <tableColumn id="52" xr3:uid="{00000000-0010-0000-0300-000034000000}" name="PF23"/>
    <tableColumn id="53" xr3:uid="{00000000-0010-0000-0300-000035000000}" name="PF24"/>
    <tableColumn id="54" xr3:uid="{00000000-0010-0000-0300-000036000000}" name="PF25"/>
    <tableColumn id="55" xr3:uid="{00000000-0010-0000-0300-000037000000}" name="PF26"/>
    <tableColumn id="56" xr3:uid="{00000000-0010-0000-0300-000038000000}" name="PF27"/>
    <tableColumn id="57" xr3:uid="{00000000-0010-0000-0300-000039000000}" name="PF28"/>
    <tableColumn id="58" xr3:uid="{00000000-0010-0000-0300-00003A000000}" name="PF29"/>
    <tableColumn id="59" xr3:uid="{00000000-0010-0000-0300-00003B000000}" name="PF30"/>
    <tableColumn id="60" xr3:uid="{00000000-0010-0000-0300-00003C000000}" name="PF31"/>
    <tableColumn id="61" xr3:uid="{00000000-0010-0000-0300-00003D000000}" name="PF32"/>
    <tableColumn id="62" xr3:uid="{00000000-0010-0000-0300-00003E000000}" name="PF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8" displayName="Table8" ref="A1:BJ76" totalsRowShown="0">
  <autoFilter ref="A1:BJ76" xr:uid="{00000000-0009-0000-0100-000008000000}"/>
  <tableColumns count="62">
    <tableColumn id="1" xr3:uid="{00000000-0010-0000-0400-000001000000}" name="Main thematic areas*_x000a_*referring to EGD Objectives set out in COM(2019) 640 final ANNEX"/>
    <tableColumn id="2" xr3:uid="{00000000-0010-0000-0400-000002000000}" name="Actions*_x000a_*referring to EGD Objectives set out in COM(2019) 640 ANNEX"/>
    <tableColumn id="3" xr3:uid="{00000000-0010-0000-0400-000003000000}" name="Key Policy documents "/>
    <tableColumn id="4" xr3:uid="{00000000-0010-0000-0400-000004000000}" name="Type of Document"/>
    <tableColumn id="5" xr3:uid="{00000000-0010-0000-0400-000005000000}" name="Year of publication"/>
    <tableColumn id="6" xr3:uid="{00000000-0010-0000-0400-000006000000}" name="Binding doc"/>
    <tableColumn id="7" xr3:uid="{00000000-0010-0000-0400-000007000000}" name="Type target"/>
    <tableColumn id="8" xr3:uid="{00000000-0010-0000-0400-000008000000}" name="Targets from legal acts"/>
    <tableColumn id="9" xr3:uid="{00000000-0010-0000-0400-000009000000}" name="Targets from Proposal"/>
    <tableColumn id="10" xr3:uid="{00000000-0010-0000-0400-00000A000000}" name="n"/>
    <tableColumn id="11" xr3:uid="{00000000-0010-0000-0400-00000B000000}" name="Targets"/>
    <tableColumn id="12" xr3:uid="{00000000-0010-0000-0400-00000C000000}" name="Timeline"/>
    <tableColumn id="13" xr3:uid="{00000000-0010-0000-0400-00000D000000}" name="Quantified"/>
    <tableColumn id="14" xr3:uid="{00000000-0010-0000-0400-00000E000000}" name="Comments"/>
    <tableColumn id="15" xr3:uid="{00000000-0010-0000-0400-00000F000000}" name="Fiche"/>
    <tableColumn id="16" xr3:uid="{00000000-0010-0000-0400-000010000000}" name="Indicator"/>
    <tableColumn id="17" xr3:uid="{00000000-0010-0000-0400-000011000000}" name="Quantitative Target"/>
    <tableColumn id="18" xr3:uid="{00000000-0010-0000-0400-000012000000}" name="Distance to Target (GAP)"/>
    <tableColumn id="19" xr3:uid="{00000000-0010-0000-0400-000013000000}" name="Trend"/>
    <tableColumn id="20" xr3:uid="{00000000-0010-0000-0400-000014000000}" name="Colour"/>
    <tableColumn id="21" xr3:uid="{00000000-0010-0000-0400-000015000000}" name="Indicator 8th EAP"/>
    <tableColumn id="22" xr3:uid="{00000000-0010-0000-0400-000016000000}" name="Comments (data used by EAP/presence of gap analysis in EAP)"/>
    <tableColumn id="23" xr3:uid="{00000000-0010-0000-0400-000017000000}" name="Subtopic"/>
    <tableColumn id="24" xr3:uid="{00000000-0010-0000-0400-000018000000}" name="Other topics related"/>
    <tableColumn id="25" xr3:uid="{00000000-0010-0000-0400-000019000000}" name="Main SDG Targets related (draft)"/>
    <tableColumn id="26" xr3:uid="{00000000-0010-0000-0400-00001A000000}" name="SDG goal"/>
    <tableColumn id="27" xr3:uid="{00000000-0010-0000-0400-00001B000000}" name="Origin of main dataset"/>
    <tableColumn id="28" xr3:uid="{00000000-0010-0000-0400-00001C000000}" name="Link to main possible dataset"/>
    <tableColumn id="29" xr3:uid="{00000000-0010-0000-0400-00001D000000}" name="Alternative / complementary dataset 1"/>
    <tableColumn id="30" xr3:uid="{00000000-0010-0000-0400-00001E000000}" name="Alternative /complementary dataset 2"/>
    <tableColumn id="31" xr3:uid="{00000000-0010-0000-0400-00001F000000}" name="PF2"/>
    <tableColumn id="32" xr3:uid="{00000000-0010-0000-0400-000020000000}" name="PF3"/>
    <tableColumn id="33" xr3:uid="{00000000-0010-0000-0400-000021000000}" name="PF4"/>
    <tableColumn id="34" xr3:uid="{00000000-0010-0000-0400-000022000000}" name="PF5"/>
    <tableColumn id="35" xr3:uid="{00000000-0010-0000-0400-000023000000}" name="PF6"/>
    <tableColumn id="36" xr3:uid="{00000000-0010-0000-0400-000024000000}" name="PF7"/>
    <tableColumn id="37" xr3:uid="{00000000-0010-0000-0400-000025000000}" name="PF8"/>
    <tableColumn id="38" xr3:uid="{00000000-0010-0000-0400-000026000000}" name="PF9"/>
    <tableColumn id="39" xr3:uid="{00000000-0010-0000-0400-000027000000}" name="PF10"/>
    <tableColumn id="40" xr3:uid="{00000000-0010-0000-0400-000028000000}" name="PF11"/>
    <tableColumn id="41" xr3:uid="{00000000-0010-0000-0400-000029000000}" name="PF12"/>
    <tableColumn id="42" xr3:uid="{00000000-0010-0000-0400-00002A000000}" name="PF13"/>
    <tableColumn id="43" xr3:uid="{00000000-0010-0000-0400-00002B000000}" name="PF14"/>
    <tableColumn id="44" xr3:uid="{00000000-0010-0000-0400-00002C000000}" name="PF15"/>
    <tableColumn id="45" xr3:uid="{00000000-0010-0000-0400-00002D000000}" name="PF16"/>
    <tableColumn id="46" xr3:uid="{00000000-0010-0000-0400-00002E000000}" name="PF17"/>
    <tableColumn id="47" xr3:uid="{00000000-0010-0000-0400-00002F000000}" name="PF18"/>
    <tableColumn id="48" xr3:uid="{00000000-0010-0000-0400-000030000000}" name="PF19"/>
    <tableColumn id="49" xr3:uid="{00000000-0010-0000-0400-000031000000}" name="PF20"/>
    <tableColumn id="50" xr3:uid="{00000000-0010-0000-0400-000032000000}" name="PF21"/>
    <tableColumn id="51" xr3:uid="{00000000-0010-0000-0400-000033000000}" name="PF22"/>
    <tableColumn id="52" xr3:uid="{00000000-0010-0000-0400-000034000000}" name="PF23"/>
    <tableColumn id="53" xr3:uid="{00000000-0010-0000-0400-000035000000}" name="PF24"/>
    <tableColumn id="54" xr3:uid="{00000000-0010-0000-0400-000036000000}" name="PF25"/>
    <tableColumn id="55" xr3:uid="{00000000-0010-0000-0400-000037000000}" name="PF26"/>
    <tableColumn id="56" xr3:uid="{00000000-0010-0000-0400-000038000000}" name="PF27"/>
    <tableColumn id="57" xr3:uid="{00000000-0010-0000-0400-000039000000}" name="PF28"/>
    <tableColumn id="58" xr3:uid="{00000000-0010-0000-0400-00003A000000}" name="PF29"/>
    <tableColumn id="59" xr3:uid="{00000000-0010-0000-0400-00003B000000}" name="PF30"/>
    <tableColumn id="60" xr3:uid="{00000000-0010-0000-0400-00003C000000}" name="PF31"/>
    <tableColumn id="61" xr3:uid="{00000000-0010-0000-0400-00003D000000}" name="PF32"/>
    <tableColumn id="62" xr3:uid="{00000000-0010-0000-0400-00003E000000}" name="PF3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5000000}" name="Table9" displayName="Table9" ref="A1:BJ76" totalsRowShown="0">
  <autoFilter ref="A1:BJ76" xr:uid="{00000000-0009-0000-0100-000009000000}">
    <filterColumn colId="12">
      <filters>
        <filter val="1"/>
      </filters>
    </filterColumn>
  </autoFilter>
  <tableColumns count="62">
    <tableColumn id="1" xr3:uid="{00000000-0010-0000-0500-000001000000}" name="Main thematic areas*_x000a_*referring to EGD Objectives set out in COM(2019) 640 final ANNEX"/>
    <tableColumn id="2" xr3:uid="{00000000-0010-0000-0500-000002000000}" name="Actions*_x000a_*referring to EGD Objectives set out in COM(2019) 640 ANNEX"/>
    <tableColumn id="3" xr3:uid="{00000000-0010-0000-0500-000003000000}" name="Key Policy documents "/>
    <tableColumn id="4" xr3:uid="{00000000-0010-0000-0500-000004000000}" name="Type of Document"/>
    <tableColumn id="5" xr3:uid="{00000000-0010-0000-0500-000005000000}" name="Year of publication"/>
    <tableColumn id="6" xr3:uid="{00000000-0010-0000-0500-000006000000}" name="Binding doc"/>
    <tableColumn id="7" xr3:uid="{00000000-0010-0000-0500-000007000000}" name="Type target"/>
    <tableColumn id="8" xr3:uid="{00000000-0010-0000-0500-000008000000}" name="Targets from legal acts"/>
    <tableColumn id="9" xr3:uid="{00000000-0010-0000-0500-000009000000}" name="Targets from Proposal"/>
    <tableColumn id="10" xr3:uid="{00000000-0010-0000-0500-00000A000000}" name="n"/>
    <tableColumn id="11" xr3:uid="{00000000-0010-0000-0500-00000B000000}" name="Targets"/>
    <tableColumn id="12" xr3:uid="{00000000-0010-0000-0500-00000C000000}" name="Timeline"/>
    <tableColumn id="13" xr3:uid="{00000000-0010-0000-0500-00000D000000}" name="Quantified"/>
    <tableColumn id="14" xr3:uid="{00000000-0010-0000-0500-00000E000000}" name="Comments"/>
    <tableColumn id="15" xr3:uid="{00000000-0010-0000-0500-00000F000000}" name="Fiche"/>
    <tableColumn id="16" xr3:uid="{00000000-0010-0000-0500-000010000000}" name="Indicator"/>
    <tableColumn id="17" xr3:uid="{00000000-0010-0000-0500-000011000000}" name="Quantitative Target"/>
    <tableColumn id="18" xr3:uid="{00000000-0010-0000-0500-000012000000}" name="Distance to Target (GAP)"/>
    <tableColumn id="19" xr3:uid="{00000000-0010-0000-0500-000013000000}" name="Trend"/>
    <tableColumn id="20" xr3:uid="{00000000-0010-0000-0500-000014000000}" name="Colour"/>
    <tableColumn id="21" xr3:uid="{00000000-0010-0000-0500-000015000000}" name="Indicator 8th EAP"/>
    <tableColumn id="22" xr3:uid="{00000000-0010-0000-0500-000016000000}" name="Comments (data used by EAP/presence of gap analysis in EAP)"/>
    <tableColumn id="23" xr3:uid="{00000000-0010-0000-0500-000017000000}" name="Subtopic"/>
    <tableColumn id="24" xr3:uid="{00000000-0010-0000-0500-000018000000}" name="Other topics related"/>
    <tableColumn id="25" xr3:uid="{00000000-0010-0000-0500-000019000000}" name="Main SDG Targets related (draft)"/>
    <tableColumn id="26" xr3:uid="{00000000-0010-0000-0500-00001A000000}" name="SDG goal"/>
    <tableColumn id="27" xr3:uid="{00000000-0010-0000-0500-00001B000000}" name="Origin of main dataset"/>
    <tableColumn id="28" xr3:uid="{00000000-0010-0000-0500-00001C000000}" name="Link to main possible dataset"/>
    <tableColumn id="29" xr3:uid="{00000000-0010-0000-0500-00001D000000}" name="Alternative / complementary dataset 1"/>
    <tableColumn id="30" xr3:uid="{00000000-0010-0000-0500-00001E000000}" name="Alternative /complementary dataset 2"/>
    <tableColumn id="31" xr3:uid="{00000000-0010-0000-0500-00001F000000}" name="PF2"/>
    <tableColumn id="32" xr3:uid="{00000000-0010-0000-0500-000020000000}" name="PF3"/>
    <tableColumn id="33" xr3:uid="{00000000-0010-0000-0500-000021000000}" name="PF4"/>
    <tableColumn id="34" xr3:uid="{00000000-0010-0000-0500-000022000000}" name="PF5"/>
    <tableColumn id="35" xr3:uid="{00000000-0010-0000-0500-000023000000}" name="PF6"/>
    <tableColumn id="36" xr3:uid="{00000000-0010-0000-0500-000024000000}" name="PF7"/>
    <tableColumn id="37" xr3:uid="{00000000-0010-0000-0500-000025000000}" name="PF8"/>
    <tableColumn id="38" xr3:uid="{00000000-0010-0000-0500-000026000000}" name="PF9"/>
    <tableColumn id="39" xr3:uid="{00000000-0010-0000-0500-000027000000}" name="PF10"/>
    <tableColumn id="40" xr3:uid="{00000000-0010-0000-0500-000028000000}" name="PF11"/>
    <tableColumn id="41" xr3:uid="{00000000-0010-0000-0500-000029000000}" name="PF12"/>
    <tableColumn id="42" xr3:uid="{00000000-0010-0000-0500-00002A000000}" name="PF13"/>
    <tableColumn id="43" xr3:uid="{00000000-0010-0000-0500-00002B000000}" name="PF14"/>
    <tableColumn id="44" xr3:uid="{00000000-0010-0000-0500-00002C000000}" name="PF15"/>
    <tableColumn id="45" xr3:uid="{00000000-0010-0000-0500-00002D000000}" name="PF16"/>
    <tableColumn id="46" xr3:uid="{00000000-0010-0000-0500-00002E000000}" name="PF17"/>
    <tableColumn id="47" xr3:uid="{00000000-0010-0000-0500-00002F000000}" name="PF18"/>
    <tableColumn id="48" xr3:uid="{00000000-0010-0000-0500-000030000000}" name="PF19"/>
    <tableColumn id="49" xr3:uid="{00000000-0010-0000-0500-000031000000}" name="PF20"/>
    <tableColumn id="50" xr3:uid="{00000000-0010-0000-0500-000032000000}" name="PF21"/>
    <tableColumn id="51" xr3:uid="{00000000-0010-0000-0500-000033000000}" name="PF22"/>
    <tableColumn id="52" xr3:uid="{00000000-0010-0000-0500-000034000000}" name="PF23"/>
    <tableColumn id="53" xr3:uid="{00000000-0010-0000-0500-000035000000}" name="PF24"/>
    <tableColumn id="54" xr3:uid="{00000000-0010-0000-0500-000036000000}" name="PF25"/>
    <tableColumn id="55" xr3:uid="{00000000-0010-0000-0500-000037000000}" name="PF26"/>
    <tableColumn id="56" xr3:uid="{00000000-0010-0000-0500-000038000000}" name="PF27"/>
    <tableColumn id="57" xr3:uid="{00000000-0010-0000-0500-000039000000}" name="PF28"/>
    <tableColumn id="58" xr3:uid="{00000000-0010-0000-0500-00003A000000}" name="PF29"/>
    <tableColumn id="59" xr3:uid="{00000000-0010-0000-0500-00003B000000}" name="PF30"/>
    <tableColumn id="60" xr3:uid="{00000000-0010-0000-0500-00003C000000}" name="PF31"/>
    <tableColumn id="61" xr3:uid="{00000000-0010-0000-0500-00003D000000}" name="PF32"/>
    <tableColumn id="62" xr3:uid="{00000000-0010-0000-0500-00003E000000}" name="PF3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10" displayName="Table10" ref="A1:BJ49" totalsRowShown="0">
  <autoFilter ref="A1:BJ49" xr:uid="{00000000-0009-0000-0100-00000A000000}">
    <filterColumn colId="9">
      <customFilters>
        <customFilter operator="notEqual" val=" "/>
      </customFilters>
    </filterColumn>
  </autoFilter>
  <tableColumns count="62">
    <tableColumn id="1" xr3:uid="{00000000-0010-0000-0600-000001000000}" name="Main thematic areas*_x000a_*referring to EGD Objectives set out in COM(2019) 640 final ANNEX"/>
    <tableColumn id="2" xr3:uid="{00000000-0010-0000-0600-000002000000}" name="Actions*_x000a_*referring to EGD Objectives set out in COM(2019) 640 ANNEX"/>
    <tableColumn id="3" xr3:uid="{00000000-0010-0000-0600-000003000000}" name="Key Policy documents "/>
    <tableColumn id="4" xr3:uid="{00000000-0010-0000-0600-000004000000}" name="Type of Document"/>
    <tableColumn id="5" xr3:uid="{00000000-0010-0000-0600-000005000000}" name="Year of publication"/>
    <tableColumn id="6" xr3:uid="{00000000-0010-0000-0600-000006000000}" name="Binding doc"/>
    <tableColumn id="7" xr3:uid="{00000000-0010-0000-0600-000007000000}" name="Type target"/>
    <tableColumn id="8" xr3:uid="{00000000-0010-0000-0600-000008000000}" name="Targets from legal acts"/>
    <tableColumn id="9" xr3:uid="{00000000-0010-0000-0600-000009000000}" name="Targets from Proposal"/>
    <tableColumn id="10" xr3:uid="{00000000-0010-0000-0600-00000A000000}" name="n"/>
    <tableColumn id="11" xr3:uid="{00000000-0010-0000-0600-00000B000000}" name="Targets"/>
    <tableColumn id="12" xr3:uid="{00000000-0010-0000-0600-00000C000000}" name="Timeline"/>
    <tableColumn id="13" xr3:uid="{00000000-0010-0000-0600-00000D000000}" name="Quantified"/>
    <tableColumn id="14" xr3:uid="{00000000-0010-0000-0600-00000E000000}" name="Comments"/>
    <tableColumn id="15" xr3:uid="{00000000-0010-0000-0600-00000F000000}" name="Fiche"/>
    <tableColumn id="16" xr3:uid="{00000000-0010-0000-0600-000010000000}" name="Indicator"/>
    <tableColumn id="17" xr3:uid="{00000000-0010-0000-0600-000011000000}" name="Quantitative Target"/>
    <tableColumn id="18" xr3:uid="{00000000-0010-0000-0600-000012000000}" name="Distance to Target (GAP)"/>
    <tableColumn id="19" xr3:uid="{00000000-0010-0000-0600-000013000000}" name="Trend"/>
    <tableColumn id="20" xr3:uid="{00000000-0010-0000-0600-000014000000}" name="Colour"/>
    <tableColumn id="21" xr3:uid="{00000000-0010-0000-0600-000015000000}" name="Indicator 8th EAP"/>
    <tableColumn id="22" xr3:uid="{00000000-0010-0000-0600-000016000000}" name="Comments (data used by EAP/presence of gap analysis in EAP)"/>
    <tableColumn id="23" xr3:uid="{00000000-0010-0000-0600-000017000000}" name="Subtopic"/>
    <tableColumn id="24" xr3:uid="{00000000-0010-0000-0600-000018000000}" name="Other topics related"/>
    <tableColumn id="25" xr3:uid="{00000000-0010-0000-0600-000019000000}" name="Main SDG Targets related (draft)"/>
    <tableColumn id="26" xr3:uid="{00000000-0010-0000-0600-00001A000000}" name="SDG goal"/>
    <tableColumn id="27" xr3:uid="{00000000-0010-0000-0600-00001B000000}" name="Origin of main dataset"/>
    <tableColumn id="28" xr3:uid="{00000000-0010-0000-0600-00001C000000}" name="Link to main possible dataset"/>
    <tableColumn id="29" xr3:uid="{00000000-0010-0000-0600-00001D000000}" name="Alternative / complementary dataset 1"/>
    <tableColumn id="30" xr3:uid="{00000000-0010-0000-0600-00001E000000}" name="Alternative /complementary dataset 2"/>
    <tableColumn id="31" xr3:uid="{00000000-0010-0000-0600-00001F000000}" name="PF2"/>
    <tableColumn id="32" xr3:uid="{00000000-0010-0000-0600-000020000000}" name="PF3"/>
    <tableColumn id="33" xr3:uid="{00000000-0010-0000-0600-000021000000}" name="PF4"/>
    <tableColumn id="34" xr3:uid="{00000000-0010-0000-0600-000022000000}" name="PF5"/>
    <tableColumn id="35" xr3:uid="{00000000-0010-0000-0600-000023000000}" name="PF6"/>
    <tableColumn id="36" xr3:uid="{00000000-0010-0000-0600-000024000000}" name="PF7"/>
    <tableColumn id="37" xr3:uid="{00000000-0010-0000-0600-000025000000}" name="PF8"/>
    <tableColumn id="38" xr3:uid="{00000000-0010-0000-0600-000026000000}" name="PF9"/>
    <tableColumn id="39" xr3:uid="{00000000-0010-0000-0600-000027000000}" name="PF10"/>
    <tableColumn id="40" xr3:uid="{00000000-0010-0000-0600-000028000000}" name="PF11"/>
    <tableColumn id="41" xr3:uid="{00000000-0010-0000-0600-000029000000}" name="PF12"/>
    <tableColumn id="42" xr3:uid="{00000000-0010-0000-0600-00002A000000}" name="PF13"/>
    <tableColumn id="43" xr3:uid="{00000000-0010-0000-0600-00002B000000}" name="PF14"/>
    <tableColumn id="44" xr3:uid="{00000000-0010-0000-0600-00002C000000}" name="PF15"/>
    <tableColumn id="45" xr3:uid="{00000000-0010-0000-0600-00002D000000}" name="PF16"/>
    <tableColumn id="46" xr3:uid="{00000000-0010-0000-0600-00002E000000}" name="PF17"/>
    <tableColumn id="47" xr3:uid="{00000000-0010-0000-0600-00002F000000}" name="PF18"/>
    <tableColumn id="48" xr3:uid="{00000000-0010-0000-0600-000030000000}" name="PF19"/>
    <tableColumn id="49" xr3:uid="{00000000-0010-0000-0600-000031000000}" name="PF20"/>
    <tableColumn id="50" xr3:uid="{00000000-0010-0000-0600-000032000000}" name="PF21"/>
    <tableColumn id="51" xr3:uid="{00000000-0010-0000-0600-000033000000}" name="PF22"/>
    <tableColumn id="52" xr3:uid="{00000000-0010-0000-0600-000034000000}" name="PF23"/>
    <tableColumn id="53" xr3:uid="{00000000-0010-0000-0600-000035000000}" name="PF24"/>
    <tableColumn id="54" xr3:uid="{00000000-0010-0000-0600-000036000000}" name="PF25"/>
    <tableColumn id="55" xr3:uid="{00000000-0010-0000-0600-000037000000}" name="PF26"/>
    <tableColumn id="56" xr3:uid="{00000000-0010-0000-0600-000038000000}" name="PF27"/>
    <tableColumn id="57" xr3:uid="{00000000-0010-0000-0600-000039000000}" name="PF28"/>
    <tableColumn id="58" xr3:uid="{00000000-0010-0000-0600-00003A000000}" name="PF29"/>
    <tableColumn id="59" xr3:uid="{00000000-0010-0000-0600-00003B000000}" name="PF30"/>
    <tableColumn id="60" xr3:uid="{00000000-0010-0000-0600-00003C000000}" name="PF31"/>
    <tableColumn id="61" xr3:uid="{00000000-0010-0000-0600-00003D000000}" name="PF32"/>
    <tableColumn id="62" xr3:uid="{00000000-0010-0000-0600-00003E000000}" name="PF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7000000}" name="Table11" displayName="Table11" ref="A1:BJ49" totalsRowShown="0">
  <autoFilter ref="A1:BJ49" xr:uid="{00000000-0009-0000-0100-00000B000000}">
    <filterColumn colId="9">
      <customFilters>
        <customFilter operator="notEqual" val=" "/>
      </customFilters>
    </filterColumn>
  </autoFilter>
  <tableColumns count="62">
    <tableColumn id="1" xr3:uid="{00000000-0010-0000-0700-000001000000}" name="Main thematic areas*_x000a_*referring to EGD Objectives set out in COM(2019) 640 final ANNEX"/>
    <tableColumn id="2" xr3:uid="{00000000-0010-0000-0700-000002000000}" name="Actions*_x000a_*referring to EGD Objectives set out in COM(2019) 640 ANNEX"/>
    <tableColumn id="3" xr3:uid="{00000000-0010-0000-0700-000003000000}" name="Key Policy documents "/>
    <tableColumn id="4" xr3:uid="{00000000-0010-0000-0700-000004000000}" name="Type of Document"/>
    <tableColumn id="5" xr3:uid="{00000000-0010-0000-0700-000005000000}" name="Year of publication"/>
    <tableColumn id="6" xr3:uid="{00000000-0010-0000-0700-000006000000}" name="Binding doc"/>
    <tableColumn id="7" xr3:uid="{00000000-0010-0000-0700-000007000000}" name="Type target"/>
    <tableColumn id="8" xr3:uid="{00000000-0010-0000-0700-000008000000}" name="Targets from legal acts"/>
    <tableColumn id="9" xr3:uid="{00000000-0010-0000-0700-000009000000}" name="Targets from Proposal"/>
    <tableColumn id="10" xr3:uid="{00000000-0010-0000-0700-00000A000000}" name="n"/>
    <tableColumn id="11" xr3:uid="{00000000-0010-0000-0700-00000B000000}" name="Targets"/>
    <tableColumn id="12" xr3:uid="{00000000-0010-0000-0700-00000C000000}" name="Timeline"/>
    <tableColumn id="13" xr3:uid="{00000000-0010-0000-0700-00000D000000}" name="Quantified"/>
    <tableColumn id="14" xr3:uid="{00000000-0010-0000-0700-00000E000000}" name="Comments"/>
    <tableColumn id="15" xr3:uid="{00000000-0010-0000-0700-00000F000000}" name="Fiche"/>
    <tableColumn id="16" xr3:uid="{00000000-0010-0000-0700-000010000000}" name="Indicator"/>
    <tableColumn id="17" xr3:uid="{00000000-0010-0000-0700-000011000000}" name="Quantitative Target"/>
    <tableColumn id="18" xr3:uid="{00000000-0010-0000-0700-000012000000}" name="Distance to Target (GAP)"/>
    <tableColumn id="19" xr3:uid="{00000000-0010-0000-0700-000013000000}" name="Trend"/>
    <tableColumn id="20" xr3:uid="{00000000-0010-0000-0700-000014000000}" name="Colour"/>
    <tableColumn id="21" xr3:uid="{00000000-0010-0000-0700-000015000000}" name="Indicator 8th EAP"/>
    <tableColumn id="22" xr3:uid="{00000000-0010-0000-0700-000016000000}" name="Comments (data used by EAP/presence of gap analysis in EAP)"/>
    <tableColumn id="23" xr3:uid="{00000000-0010-0000-0700-000017000000}" name="Subtopic"/>
    <tableColumn id="24" xr3:uid="{00000000-0010-0000-0700-000018000000}" name="Other topics related"/>
    <tableColumn id="25" xr3:uid="{00000000-0010-0000-0700-000019000000}" name="Main SDG Targets related (draft)"/>
    <tableColumn id="26" xr3:uid="{00000000-0010-0000-0700-00001A000000}" name="SDG goal"/>
    <tableColumn id="27" xr3:uid="{00000000-0010-0000-0700-00001B000000}" name="Origin of main dataset"/>
    <tableColumn id="28" xr3:uid="{00000000-0010-0000-0700-00001C000000}" name="Link to main possible dataset"/>
    <tableColumn id="29" xr3:uid="{00000000-0010-0000-0700-00001D000000}" name="Alternative / complementary dataset 1"/>
    <tableColumn id="30" xr3:uid="{00000000-0010-0000-0700-00001E000000}" name="Alternative /complementary dataset 2"/>
    <tableColumn id="31" xr3:uid="{00000000-0010-0000-0700-00001F000000}" name="PF2"/>
    <tableColumn id="32" xr3:uid="{00000000-0010-0000-0700-000020000000}" name="PF3"/>
    <tableColumn id="33" xr3:uid="{00000000-0010-0000-0700-000021000000}" name="PF4"/>
    <tableColumn id="34" xr3:uid="{00000000-0010-0000-0700-000022000000}" name="PF5"/>
    <tableColumn id="35" xr3:uid="{00000000-0010-0000-0700-000023000000}" name="PF6"/>
    <tableColumn id="36" xr3:uid="{00000000-0010-0000-0700-000024000000}" name="PF7"/>
    <tableColumn id="37" xr3:uid="{00000000-0010-0000-0700-000025000000}" name="PF8"/>
    <tableColumn id="38" xr3:uid="{00000000-0010-0000-0700-000026000000}" name="PF9"/>
    <tableColumn id="39" xr3:uid="{00000000-0010-0000-0700-000027000000}" name="PF10"/>
    <tableColumn id="40" xr3:uid="{00000000-0010-0000-0700-000028000000}" name="PF11"/>
    <tableColumn id="41" xr3:uid="{00000000-0010-0000-0700-000029000000}" name="PF12"/>
    <tableColumn id="42" xr3:uid="{00000000-0010-0000-0700-00002A000000}" name="PF13"/>
    <tableColumn id="43" xr3:uid="{00000000-0010-0000-0700-00002B000000}" name="PF14"/>
    <tableColumn id="44" xr3:uid="{00000000-0010-0000-0700-00002C000000}" name="PF15"/>
    <tableColumn id="45" xr3:uid="{00000000-0010-0000-0700-00002D000000}" name="PF16"/>
    <tableColumn id="46" xr3:uid="{00000000-0010-0000-0700-00002E000000}" name="PF17"/>
    <tableColumn id="47" xr3:uid="{00000000-0010-0000-0700-00002F000000}" name="PF18"/>
    <tableColumn id="48" xr3:uid="{00000000-0010-0000-0700-000030000000}" name="PF19"/>
    <tableColumn id="49" xr3:uid="{00000000-0010-0000-0700-000031000000}" name="PF20"/>
    <tableColumn id="50" xr3:uid="{00000000-0010-0000-0700-000032000000}" name="PF21"/>
    <tableColumn id="51" xr3:uid="{00000000-0010-0000-0700-000033000000}" name="PF22"/>
    <tableColumn id="52" xr3:uid="{00000000-0010-0000-0700-000034000000}" name="PF23"/>
    <tableColumn id="53" xr3:uid="{00000000-0010-0000-0700-000035000000}" name="PF24"/>
    <tableColumn id="54" xr3:uid="{00000000-0010-0000-0700-000036000000}" name="PF25"/>
    <tableColumn id="55" xr3:uid="{00000000-0010-0000-0700-000037000000}" name="PF26"/>
    <tableColumn id="56" xr3:uid="{00000000-0010-0000-0700-000038000000}" name="PF27"/>
    <tableColumn id="57" xr3:uid="{00000000-0010-0000-0700-000039000000}" name="PF28"/>
    <tableColumn id="58" xr3:uid="{00000000-0010-0000-0700-00003A000000}" name="PF29"/>
    <tableColumn id="59" xr3:uid="{00000000-0010-0000-0700-00003B000000}" name="PF30"/>
    <tableColumn id="60" xr3:uid="{00000000-0010-0000-0700-00003C000000}" name="PF31"/>
    <tableColumn id="61" xr3:uid="{00000000-0010-0000-0700-00003D000000}" name="PF32"/>
    <tableColumn id="62" xr3:uid="{00000000-0010-0000-0700-00003E000000}" name="PF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8000000}" name="Table12" displayName="Table12" ref="A1:BJ49" totalsRowShown="0">
  <autoFilter ref="A1:BJ49" xr:uid="{00000000-0009-0000-0100-00000C000000}">
    <filterColumn colId="9">
      <customFilters>
        <customFilter operator="notEqual" val=" "/>
      </customFilters>
    </filterColumn>
  </autoFilter>
  <tableColumns count="62">
    <tableColumn id="1" xr3:uid="{00000000-0010-0000-0800-000001000000}" name="Main thematic areas*_x000a_*referring to EGD Objectives set out in COM(2019) 640 final ANNEX"/>
    <tableColumn id="2" xr3:uid="{00000000-0010-0000-0800-000002000000}" name="Actions*_x000a_*referring to EGD Objectives set out in COM(2019) 640 ANNEX"/>
    <tableColumn id="3" xr3:uid="{00000000-0010-0000-0800-000003000000}" name="Key Policy documents "/>
    <tableColumn id="4" xr3:uid="{00000000-0010-0000-0800-000004000000}" name="Type of Document"/>
    <tableColumn id="5" xr3:uid="{00000000-0010-0000-0800-000005000000}" name="Year of publication"/>
    <tableColumn id="6" xr3:uid="{00000000-0010-0000-0800-000006000000}" name="Binding doc"/>
    <tableColumn id="7" xr3:uid="{00000000-0010-0000-0800-000007000000}" name="Type target"/>
    <tableColumn id="8" xr3:uid="{00000000-0010-0000-0800-000008000000}" name="Targets from legal acts"/>
    <tableColumn id="9" xr3:uid="{00000000-0010-0000-0800-000009000000}" name="Targets from Proposal"/>
    <tableColumn id="10" xr3:uid="{00000000-0010-0000-0800-00000A000000}" name="n"/>
    <tableColumn id="11" xr3:uid="{00000000-0010-0000-0800-00000B000000}" name="Targets"/>
    <tableColumn id="12" xr3:uid="{00000000-0010-0000-0800-00000C000000}" name="Timeline"/>
    <tableColumn id="13" xr3:uid="{00000000-0010-0000-0800-00000D000000}" name="Quantified"/>
    <tableColumn id="14" xr3:uid="{00000000-0010-0000-0800-00000E000000}" name="Comments"/>
    <tableColumn id="15" xr3:uid="{00000000-0010-0000-0800-00000F000000}" name="Fiche"/>
    <tableColumn id="16" xr3:uid="{00000000-0010-0000-0800-000010000000}" name="Indicator"/>
    <tableColumn id="17" xr3:uid="{00000000-0010-0000-0800-000011000000}" name="Quantitative Target"/>
    <tableColumn id="18" xr3:uid="{00000000-0010-0000-0800-000012000000}" name="Distance to Target (GAP)"/>
    <tableColumn id="19" xr3:uid="{00000000-0010-0000-0800-000013000000}" name="Trend"/>
    <tableColumn id="20" xr3:uid="{00000000-0010-0000-0800-000014000000}" name="Colour"/>
    <tableColumn id="21" xr3:uid="{00000000-0010-0000-0800-000015000000}" name="Indicator 8th EAP"/>
    <tableColumn id="22" xr3:uid="{00000000-0010-0000-0800-000016000000}" name="Comments (data used by EAP/presence of gap analysis in EAP)"/>
    <tableColumn id="23" xr3:uid="{00000000-0010-0000-0800-000017000000}" name="Subtopic"/>
    <tableColumn id="24" xr3:uid="{00000000-0010-0000-0800-000018000000}" name="Other topics related"/>
    <tableColumn id="25" xr3:uid="{00000000-0010-0000-0800-000019000000}" name="Main SDG Targets related (draft)"/>
    <tableColumn id="26" xr3:uid="{00000000-0010-0000-0800-00001A000000}" name="SDG goal"/>
    <tableColumn id="27" xr3:uid="{00000000-0010-0000-0800-00001B000000}" name="Origin of main dataset"/>
    <tableColumn id="28" xr3:uid="{00000000-0010-0000-0800-00001C000000}" name="Link to main possible dataset"/>
    <tableColumn id="29" xr3:uid="{00000000-0010-0000-0800-00001D000000}" name="Alternative / complementary dataset 1"/>
    <tableColumn id="30" xr3:uid="{00000000-0010-0000-0800-00001E000000}" name="Alternative /complementary dataset 2"/>
    <tableColumn id="31" xr3:uid="{00000000-0010-0000-0800-00001F000000}" name="PF2"/>
    <tableColumn id="32" xr3:uid="{00000000-0010-0000-0800-000020000000}" name="PF3"/>
    <tableColumn id="33" xr3:uid="{00000000-0010-0000-0800-000021000000}" name="PF4"/>
    <tableColumn id="34" xr3:uid="{00000000-0010-0000-0800-000022000000}" name="PF5"/>
    <tableColumn id="35" xr3:uid="{00000000-0010-0000-0800-000023000000}" name="PF6"/>
    <tableColumn id="36" xr3:uid="{00000000-0010-0000-0800-000024000000}" name="PF7"/>
    <tableColumn id="37" xr3:uid="{00000000-0010-0000-0800-000025000000}" name="PF8"/>
    <tableColumn id="38" xr3:uid="{00000000-0010-0000-0800-000026000000}" name="PF9"/>
    <tableColumn id="39" xr3:uid="{00000000-0010-0000-0800-000027000000}" name="PF10"/>
    <tableColumn id="40" xr3:uid="{00000000-0010-0000-0800-000028000000}" name="PF11"/>
    <tableColumn id="41" xr3:uid="{00000000-0010-0000-0800-000029000000}" name="PF12"/>
    <tableColumn id="42" xr3:uid="{00000000-0010-0000-0800-00002A000000}" name="PF13"/>
    <tableColumn id="43" xr3:uid="{00000000-0010-0000-0800-00002B000000}" name="PF14"/>
    <tableColumn id="44" xr3:uid="{00000000-0010-0000-0800-00002C000000}" name="PF15"/>
    <tableColumn id="45" xr3:uid="{00000000-0010-0000-0800-00002D000000}" name="PF16"/>
    <tableColumn id="46" xr3:uid="{00000000-0010-0000-0800-00002E000000}" name="PF17"/>
    <tableColumn id="47" xr3:uid="{00000000-0010-0000-0800-00002F000000}" name="PF18"/>
    <tableColumn id="48" xr3:uid="{00000000-0010-0000-0800-000030000000}" name="PF19"/>
    <tableColumn id="49" xr3:uid="{00000000-0010-0000-0800-000031000000}" name="PF20"/>
    <tableColumn id="50" xr3:uid="{00000000-0010-0000-0800-000032000000}" name="PF21"/>
    <tableColumn id="51" xr3:uid="{00000000-0010-0000-0800-000033000000}" name="PF22"/>
    <tableColumn id="52" xr3:uid="{00000000-0010-0000-0800-000034000000}" name="PF23"/>
    <tableColumn id="53" xr3:uid="{00000000-0010-0000-0800-000035000000}" name="PF24"/>
    <tableColumn id="54" xr3:uid="{00000000-0010-0000-0800-000036000000}" name="PF25"/>
    <tableColumn id="55" xr3:uid="{00000000-0010-0000-0800-000037000000}" name="PF26"/>
    <tableColumn id="56" xr3:uid="{00000000-0010-0000-0800-000038000000}" name="PF27"/>
    <tableColumn id="57" xr3:uid="{00000000-0010-0000-0800-000039000000}" name="PF28"/>
    <tableColumn id="58" xr3:uid="{00000000-0010-0000-0800-00003A000000}" name="PF29"/>
    <tableColumn id="59" xr3:uid="{00000000-0010-0000-0800-00003B000000}" name="PF30"/>
    <tableColumn id="60" xr3:uid="{00000000-0010-0000-0800-00003C000000}" name="PF31"/>
    <tableColumn id="61" xr3:uid="{00000000-0010-0000-0800-00003D000000}" name="PF32"/>
    <tableColumn id="62" xr3:uid="{00000000-0010-0000-0800-00003E000000}" name="PF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eurostat/web/sdi/database" TargetMode="External"/><Relationship Id="rId2" Type="http://schemas.openxmlformats.org/officeDocument/2006/relationships/hyperlink" Target="https://ec.europa.eu/eurostat/cache/egd-statistics/" TargetMode="External"/><Relationship Id="rId1" Type="http://schemas.openxmlformats.org/officeDocument/2006/relationships/hyperlink" Target="https://dopa.jrc.ec.europa.eu/kcbd/dashboard/" TargetMode="External"/><Relationship Id="rId6" Type="http://schemas.openxmlformats.org/officeDocument/2006/relationships/printerSettings" Target="../printerSettings/printerSettings1.bin"/><Relationship Id="rId5" Type="http://schemas.openxmlformats.org/officeDocument/2006/relationships/hyperlink" Target="https://ec.europa.eu/eurostat/databrowser/explore/all/envir?lang=en&amp;subtheme=env.env_was&amp;display=list&amp;sort=category" TargetMode="External"/><Relationship Id="rId4" Type="http://schemas.openxmlformats.org/officeDocument/2006/relationships/hyperlink" Target="https://publications.jrc.ec.europa.eu/repository/bitstream/JRC129381/JRC129381_01.pdf"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Z257"/>
  <sheetViews>
    <sheetView topLeftCell="A83" zoomScale="98" zoomScaleNormal="98" workbookViewId="0">
      <selection activeCell="A83" sqref="A83"/>
    </sheetView>
  </sheetViews>
  <sheetFormatPr baseColWidth="10" defaultColWidth="8.6640625" defaultRowHeight="14"/>
  <cols>
    <col min="1" max="1" width="115.83203125" style="3" customWidth="1"/>
    <col min="2" max="2" width="15.6640625" style="2" customWidth="1"/>
    <col min="3" max="3" width="33.33203125" style="1" customWidth="1"/>
    <col min="4" max="4" width="37.5" style="1" customWidth="1"/>
    <col min="5" max="5" width="33.6640625" style="1" customWidth="1"/>
    <col min="6" max="6" width="26.5" style="1" customWidth="1"/>
    <col min="7" max="16384" width="8.6640625" style="1"/>
  </cols>
  <sheetData>
    <row r="1" spans="1:5" ht="17" thickBot="1">
      <c r="A1" s="7" t="s">
        <v>0</v>
      </c>
    </row>
    <row r="2" spans="1:5" ht="16" thickTop="1">
      <c r="A2" s="3" t="s">
        <v>1</v>
      </c>
    </row>
    <row r="3" spans="1:5" ht="15">
      <c r="A3" s="3" t="s">
        <v>2</v>
      </c>
    </row>
    <row r="4" spans="1:5" ht="15">
      <c r="A4" s="3" t="s">
        <v>3</v>
      </c>
    </row>
    <row r="5" spans="1:5" ht="15">
      <c r="A5" s="3" t="s">
        <v>4</v>
      </c>
    </row>
    <row r="6" spans="1:5" ht="15">
      <c r="A6" s="3" t="s">
        <v>5</v>
      </c>
    </row>
    <row r="7" spans="1:5" ht="15">
      <c r="A7" s="3" t="s">
        <v>6</v>
      </c>
    </row>
    <row r="8" spans="1:5" ht="15">
      <c r="A8" s="3" t="s">
        <v>7</v>
      </c>
    </row>
    <row r="9" spans="1:5" ht="15">
      <c r="A9" s="3" t="s">
        <v>8</v>
      </c>
    </row>
    <row r="10" spans="1:5" ht="15">
      <c r="A10" s="3" t="s">
        <v>9</v>
      </c>
    </row>
    <row r="11" spans="1:5" ht="15">
      <c r="A11" s="3" t="s">
        <v>10</v>
      </c>
    </row>
    <row r="12" spans="1:5" ht="15">
      <c r="A12" s="3" t="s">
        <v>11</v>
      </c>
    </row>
    <row r="13" spans="1:5">
      <c r="A13" s="530"/>
      <c r="B13" s="530"/>
      <c r="C13" s="530"/>
      <c r="D13" s="530"/>
      <c r="E13" s="530"/>
    </row>
    <row r="14" spans="1:5">
      <c r="A14" s="530"/>
      <c r="B14" s="530"/>
      <c r="C14" s="530"/>
      <c r="D14" s="530"/>
      <c r="E14" s="530"/>
    </row>
    <row r="15" spans="1:5" ht="17" thickBot="1">
      <c r="A15" s="7" t="s">
        <v>12</v>
      </c>
    </row>
    <row r="16" spans="1:5" ht="17" thickTop="1">
      <c r="A16" s="6" t="str">
        <f>A2</f>
        <v>01_Agriculture</v>
      </c>
    </row>
    <row r="17" spans="1:1" ht="15">
      <c r="A17" s="3" t="s">
        <v>13</v>
      </c>
    </row>
    <row r="18" spans="1:1" ht="15">
      <c r="A18" s="3" t="s">
        <v>14</v>
      </c>
    </row>
    <row r="19" spans="1:1" ht="15">
      <c r="A19" s="3" t="s">
        <v>15</v>
      </c>
    </row>
    <row r="20" spans="1:1" ht="15">
      <c r="A20" s="3" t="s">
        <v>16</v>
      </c>
    </row>
    <row r="21" spans="1:1" ht="15">
      <c r="A21" s="3" t="s">
        <v>17</v>
      </c>
    </row>
    <row r="22" spans="1:1" ht="15">
      <c r="A22" s="3" t="s">
        <v>18</v>
      </c>
    </row>
    <row r="23" spans="1:1" ht="15">
      <c r="A23" s="3" t="s">
        <v>19</v>
      </c>
    </row>
    <row r="24" spans="1:1" ht="15">
      <c r="A24" s="3" t="s">
        <v>20</v>
      </c>
    </row>
    <row r="26" spans="1:1" ht="16">
      <c r="A26" s="6" t="str">
        <f>A3</f>
        <v>02_Climate</v>
      </c>
    </row>
    <row r="27" spans="1:1" ht="15">
      <c r="A27" s="3" t="s">
        <v>21</v>
      </c>
    </row>
    <row r="28" spans="1:1" ht="15">
      <c r="A28" s="3" t="s">
        <v>22</v>
      </c>
    </row>
    <row r="29" spans="1:1" ht="15">
      <c r="A29" s="3" t="s">
        <v>23</v>
      </c>
    </row>
    <row r="30" spans="1:1" ht="15">
      <c r="A30" s="3" t="s">
        <v>24</v>
      </c>
    </row>
    <row r="31" spans="1:1" ht="15">
      <c r="A31" s="3" t="s">
        <v>25</v>
      </c>
    </row>
    <row r="32" spans="1:1" ht="15">
      <c r="A32" s="3" t="s">
        <v>26</v>
      </c>
    </row>
    <row r="33" spans="1:1" ht="15">
      <c r="A33" s="3" t="s">
        <v>27</v>
      </c>
    </row>
    <row r="35" spans="1:1" ht="16">
      <c r="A35" s="6" t="str">
        <f>A4</f>
        <v>03_Energy</v>
      </c>
    </row>
    <row r="36" spans="1:1" ht="15">
      <c r="A36" s="3" t="s">
        <v>28</v>
      </c>
    </row>
    <row r="37" spans="1:1" ht="15">
      <c r="A37" s="3" t="s">
        <v>29</v>
      </c>
    </row>
    <row r="38" spans="1:1" ht="15">
      <c r="A38" s="3" t="s">
        <v>30</v>
      </c>
    </row>
    <row r="39" spans="1:1" ht="15">
      <c r="A39" s="3" t="s">
        <v>31</v>
      </c>
    </row>
    <row r="40" spans="1:1" ht="15">
      <c r="A40" s="3" t="s">
        <v>32</v>
      </c>
    </row>
    <row r="41" spans="1:1" ht="15">
      <c r="A41" s="3" t="s">
        <v>33</v>
      </c>
    </row>
    <row r="42" spans="1:1" ht="15">
      <c r="A42" s="3" t="s">
        <v>34</v>
      </c>
    </row>
    <row r="44" spans="1:1" ht="16">
      <c r="A44" s="6" t="str">
        <f>A5</f>
        <v>04_Environment and Oceans</v>
      </c>
    </row>
    <row r="45" spans="1:1" ht="15">
      <c r="A45" s="3" t="s">
        <v>35</v>
      </c>
    </row>
    <row r="46" spans="1:1" ht="15">
      <c r="A46" s="3" t="s">
        <v>36</v>
      </c>
    </row>
    <row r="47" spans="1:1" ht="15">
      <c r="A47" s="3" t="s">
        <v>37</v>
      </c>
    </row>
    <row r="48" spans="1:1" ht="15">
      <c r="A48" s="3" t="s">
        <v>38</v>
      </c>
    </row>
    <row r="49" spans="1:1" ht="15">
      <c r="A49" s="3" t="s">
        <v>39</v>
      </c>
    </row>
    <row r="50" spans="1:1" ht="15">
      <c r="A50" s="3" t="s">
        <v>40</v>
      </c>
    </row>
    <row r="51" spans="1:1" ht="15">
      <c r="A51" s="3" t="s">
        <v>41</v>
      </c>
    </row>
    <row r="52" spans="1:1" ht="15">
      <c r="A52" s="3" t="s">
        <v>42</v>
      </c>
    </row>
    <row r="53" spans="1:1" ht="15">
      <c r="A53" s="3" t="s">
        <v>43</v>
      </c>
    </row>
    <row r="54" spans="1:1" ht="15">
      <c r="A54" s="3" t="s">
        <v>44</v>
      </c>
    </row>
    <row r="55" spans="1:1" ht="15">
      <c r="A55" s="3" t="s">
        <v>45</v>
      </c>
    </row>
    <row r="56" spans="1:1" ht="15">
      <c r="A56" s="3" t="s">
        <v>46</v>
      </c>
    </row>
    <row r="58" spans="1:1" ht="16">
      <c r="A58" s="6" t="str">
        <f>A6</f>
        <v>05_Finance and Regional Development</v>
      </c>
    </row>
    <row r="59" spans="1:1" ht="15">
      <c r="A59" s="3" t="s">
        <v>47</v>
      </c>
    </row>
    <row r="60" spans="1:1" ht="15">
      <c r="A60" s="3" t="s">
        <v>48</v>
      </c>
    </row>
    <row r="61" spans="1:1" ht="15">
      <c r="A61" s="3" t="s">
        <v>49</v>
      </c>
    </row>
    <row r="62" spans="1:1" ht="15">
      <c r="A62" s="3" t="s">
        <v>50</v>
      </c>
    </row>
    <row r="63" spans="1:1" ht="15">
      <c r="A63" s="3" t="s">
        <v>51</v>
      </c>
    </row>
    <row r="64" spans="1:1" ht="15">
      <c r="A64" s="3" t="s">
        <v>52</v>
      </c>
    </row>
    <row r="65" spans="1:1" ht="15">
      <c r="A65" s="3" t="s">
        <v>53</v>
      </c>
    </row>
    <row r="67" spans="1:1" ht="16">
      <c r="A67" s="6" t="str">
        <f>A7</f>
        <v>06_Industry</v>
      </c>
    </row>
    <row r="68" spans="1:1" ht="15">
      <c r="A68" s="3" t="s">
        <v>54</v>
      </c>
    </row>
    <row r="69" spans="1:1" ht="15">
      <c r="A69" s="3" t="s">
        <v>55</v>
      </c>
    </row>
    <row r="70" spans="1:1" ht="15">
      <c r="A70" s="3" t="s">
        <v>56</v>
      </c>
    </row>
    <row r="71" spans="1:1" ht="15">
      <c r="A71" s="3" t="s">
        <v>57</v>
      </c>
    </row>
    <row r="72" spans="1:1" ht="15">
      <c r="A72" s="3" t="s">
        <v>58</v>
      </c>
    </row>
    <row r="73" spans="1:1" ht="15">
      <c r="A73" s="3" t="s">
        <v>59</v>
      </c>
    </row>
    <row r="74" spans="1:1" ht="15">
      <c r="A74" s="3" t="s">
        <v>60</v>
      </c>
    </row>
    <row r="76" spans="1:1" ht="16">
      <c r="A76" s="6" t="str">
        <f>A8</f>
        <v>07_REPowerEU Plan</v>
      </c>
    </row>
    <row r="77" spans="1:1" ht="15">
      <c r="A77" s="3" t="s">
        <v>61</v>
      </c>
    </row>
    <row r="79" spans="1:1" ht="16">
      <c r="A79" s="6" t="str">
        <f>A9</f>
        <v>08_Research and Innovation</v>
      </c>
    </row>
    <row r="80" spans="1:1" ht="15">
      <c r="A80" s="3" t="s">
        <v>62</v>
      </c>
    </row>
    <row r="82" spans="1:26" ht="16">
      <c r="A82" s="6" t="str">
        <f>A10</f>
        <v>09_Transport</v>
      </c>
    </row>
    <row r="83" spans="1:26" ht="15">
      <c r="A83" s="3" t="s">
        <v>63</v>
      </c>
    </row>
    <row r="84" spans="1:26" ht="15">
      <c r="A84" s="3" t="s">
        <v>64</v>
      </c>
    </row>
    <row r="85" spans="1:26">
      <c r="A85" s="530"/>
      <c r="B85" s="530"/>
      <c r="C85" s="530"/>
      <c r="D85" s="530"/>
      <c r="E85" s="530"/>
      <c r="F85" s="530"/>
      <c r="G85" s="530"/>
      <c r="H85" s="530"/>
      <c r="I85" s="530"/>
      <c r="J85" s="530"/>
      <c r="K85" s="530"/>
      <c r="L85" s="530"/>
      <c r="M85" s="530"/>
      <c r="N85" s="530"/>
      <c r="O85" s="530"/>
      <c r="P85" s="530"/>
      <c r="Q85" s="530"/>
      <c r="R85" s="530"/>
      <c r="S85" s="530"/>
      <c r="T85" s="530"/>
      <c r="U85" s="530"/>
      <c r="V85" s="530"/>
      <c r="W85" s="530"/>
      <c r="X85" s="530"/>
      <c r="Y85" s="530"/>
      <c r="Z85" s="530"/>
    </row>
    <row r="86" spans="1:26">
      <c r="A86" s="530"/>
      <c r="B86" s="530"/>
      <c r="C86" s="530"/>
      <c r="D86" s="530"/>
      <c r="E86" s="530"/>
      <c r="F86" s="530"/>
      <c r="G86" s="530"/>
      <c r="H86" s="530"/>
      <c r="I86" s="530"/>
      <c r="J86" s="530"/>
      <c r="K86" s="530"/>
      <c r="L86" s="530"/>
      <c r="M86" s="530"/>
      <c r="N86" s="530"/>
      <c r="O86" s="530"/>
      <c r="P86" s="530"/>
      <c r="Q86" s="530"/>
      <c r="R86" s="530"/>
      <c r="S86" s="530"/>
      <c r="T86" s="530"/>
      <c r="U86" s="530"/>
      <c r="V86" s="530"/>
      <c r="W86" s="530"/>
      <c r="X86" s="530"/>
      <c r="Y86" s="530"/>
      <c r="Z86" s="530"/>
    </row>
    <row r="87" spans="1:26" ht="17" thickBot="1">
      <c r="A87" s="7" t="s">
        <v>65</v>
      </c>
    </row>
    <row r="88" spans="1:26" ht="17" thickTop="1">
      <c r="A88" s="6" t="str">
        <f>A54</f>
        <v>04_J_Waste and Recycling</v>
      </c>
    </row>
    <row r="89" spans="1:26" ht="15">
      <c r="A89" s="3" t="s">
        <v>66</v>
      </c>
    </row>
    <row r="90" spans="1:26" ht="15">
      <c r="A90" s="3" t="s">
        <v>67</v>
      </c>
    </row>
    <row r="91" spans="1:26" ht="15">
      <c r="A91" s="3" t="s">
        <v>68</v>
      </c>
    </row>
    <row r="92" spans="1:26" ht="15">
      <c r="A92" s="3" t="s">
        <v>69</v>
      </c>
    </row>
    <row r="93" spans="1:26" ht="15">
      <c r="A93" s="3" t="s">
        <v>70</v>
      </c>
    </row>
    <row r="94" spans="1:26" ht="15">
      <c r="A94" s="3" t="s">
        <v>71</v>
      </c>
    </row>
    <row r="95" spans="1:26" ht="15">
      <c r="A95" s="3" t="s">
        <v>72</v>
      </c>
    </row>
    <row r="96" spans="1:26" ht="15">
      <c r="A96" s="3" t="s">
        <v>73</v>
      </c>
    </row>
    <row r="97" spans="1:26" ht="15">
      <c r="A97" s="3" t="s">
        <v>74</v>
      </c>
    </row>
    <row r="98" spans="1:26" ht="15">
      <c r="A98" s="3" t="s">
        <v>75</v>
      </c>
    </row>
    <row r="99" spans="1:26" ht="15">
      <c r="A99" s="3" t="s">
        <v>76</v>
      </c>
    </row>
    <row r="100" spans="1:26" ht="15">
      <c r="A100" s="3" t="s">
        <v>77</v>
      </c>
    </row>
    <row r="101" spans="1:26" ht="15">
      <c r="A101" s="3" t="s">
        <v>78</v>
      </c>
    </row>
    <row r="102" spans="1:26" ht="15">
      <c r="A102" s="3" t="s">
        <v>79</v>
      </c>
    </row>
    <row r="103" spans="1:26" ht="15">
      <c r="A103" s="3" t="s">
        <v>80</v>
      </c>
    </row>
    <row r="104" spans="1:26">
      <c r="A104" s="530"/>
      <c r="B104" s="530"/>
      <c r="C104" s="530"/>
      <c r="D104" s="530"/>
      <c r="E104" s="530"/>
      <c r="F104" s="530"/>
      <c r="G104" s="530"/>
      <c r="H104" s="530"/>
      <c r="I104" s="530"/>
      <c r="J104" s="530"/>
      <c r="K104" s="530"/>
      <c r="L104" s="530"/>
      <c r="M104" s="530"/>
      <c r="N104" s="530"/>
      <c r="O104" s="530"/>
      <c r="P104" s="530"/>
      <c r="Q104" s="530"/>
      <c r="R104" s="530"/>
      <c r="S104" s="530"/>
      <c r="T104" s="530"/>
      <c r="U104" s="530"/>
      <c r="V104" s="530"/>
      <c r="W104" s="530"/>
      <c r="X104" s="530"/>
      <c r="Y104" s="530"/>
      <c r="Z104" s="530"/>
    </row>
    <row r="105" spans="1:26">
      <c r="A105" s="530"/>
      <c r="B105" s="530"/>
      <c r="C105" s="530"/>
      <c r="D105" s="530"/>
      <c r="E105" s="530"/>
      <c r="F105" s="530"/>
      <c r="G105" s="530"/>
      <c r="H105" s="530"/>
      <c r="I105" s="530"/>
      <c r="J105" s="530"/>
      <c r="K105" s="530"/>
      <c r="L105" s="530"/>
      <c r="M105" s="530"/>
      <c r="N105" s="530"/>
      <c r="O105" s="530"/>
      <c r="P105" s="530"/>
      <c r="Q105" s="530"/>
      <c r="R105" s="530"/>
      <c r="S105" s="530"/>
      <c r="T105" s="530"/>
      <c r="U105" s="530"/>
      <c r="V105" s="530"/>
      <c r="W105" s="530"/>
      <c r="X105" s="530"/>
      <c r="Y105" s="530"/>
      <c r="Z105" s="530"/>
    </row>
    <row r="106" spans="1:26" ht="17" thickBot="1">
      <c r="A106" s="7" t="s">
        <v>81</v>
      </c>
    </row>
    <row r="107" spans="1:26" ht="31" thickTop="1">
      <c r="A107" s="3" t="s">
        <v>82</v>
      </c>
    </row>
    <row r="108" spans="1:26" ht="30">
      <c r="A108" s="3" t="s">
        <v>83</v>
      </c>
    </row>
    <row r="109" spans="1:26" ht="15">
      <c r="A109" s="3" t="s">
        <v>84</v>
      </c>
    </row>
    <row r="110" spans="1:26" ht="15">
      <c r="A110" s="3" t="s">
        <v>85</v>
      </c>
    </row>
    <row r="111" spans="1:26" ht="15">
      <c r="A111" s="3" t="s">
        <v>86</v>
      </c>
    </row>
    <row r="112" spans="1:26" ht="15">
      <c r="A112" s="3" t="s">
        <v>87</v>
      </c>
    </row>
    <row r="113" spans="1:1" ht="15">
      <c r="A113" s="3" t="s">
        <v>88</v>
      </c>
    </row>
    <row r="114" spans="1:1" ht="15">
      <c r="A114" s="3" t="s">
        <v>89</v>
      </c>
    </row>
    <row r="115" spans="1:1" ht="15">
      <c r="A115" s="3" t="s">
        <v>90</v>
      </c>
    </row>
    <row r="116" spans="1:1" ht="15">
      <c r="A116" s="3" t="s">
        <v>91</v>
      </c>
    </row>
    <row r="117" spans="1:1" ht="15">
      <c r="A117" s="3" t="s">
        <v>92</v>
      </c>
    </row>
    <row r="118" spans="1:1" ht="15">
      <c r="A118" s="3" t="s">
        <v>93</v>
      </c>
    </row>
    <row r="119" spans="1:1" ht="15">
      <c r="A119" s="3" t="s">
        <v>94</v>
      </c>
    </row>
    <row r="120" spans="1:1" ht="15">
      <c r="A120" s="3" t="s">
        <v>95</v>
      </c>
    </row>
    <row r="121" spans="1:1" ht="15">
      <c r="A121" s="3" t="s">
        <v>96</v>
      </c>
    </row>
    <row r="122" spans="1:1" ht="15">
      <c r="A122" s="3" t="s">
        <v>97</v>
      </c>
    </row>
    <row r="123" spans="1:1" ht="15">
      <c r="A123" s="3" t="s">
        <v>98</v>
      </c>
    </row>
    <row r="124" spans="1:1" ht="15">
      <c r="A124" s="3" t="s">
        <v>99</v>
      </c>
    </row>
    <row r="125" spans="1:1" ht="15">
      <c r="A125" s="3" t="s">
        <v>100</v>
      </c>
    </row>
    <row r="126" spans="1:1" ht="15">
      <c r="A126" s="3" t="s">
        <v>101</v>
      </c>
    </row>
    <row r="127" spans="1:1" ht="15">
      <c r="A127" s="3" t="s">
        <v>102</v>
      </c>
    </row>
    <row r="128" spans="1:1" ht="15">
      <c r="A128" s="3" t="s">
        <v>103</v>
      </c>
    </row>
    <row r="129" spans="1:1" ht="15">
      <c r="A129" s="3" t="s">
        <v>104</v>
      </c>
    </row>
    <row r="130" spans="1:1" ht="15">
      <c r="A130" s="3" t="s">
        <v>105</v>
      </c>
    </row>
    <row r="131" spans="1:1" ht="15">
      <c r="A131" s="3" t="s">
        <v>106</v>
      </c>
    </row>
    <row r="132" spans="1:1" ht="15">
      <c r="A132" s="3" t="s">
        <v>107</v>
      </c>
    </row>
    <row r="133" spans="1:1" ht="15">
      <c r="A133" s="3" t="s">
        <v>108</v>
      </c>
    </row>
    <row r="134" spans="1:1" ht="15">
      <c r="A134" s="3" t="s">
        <v>109</v>
      </c>
    </row>
    <row r="135" spans="1:1" ht="15">
      <c r="A135" s="3" t="s">
        <v>110</v>
      </c>
    </row>
    <row r="136" spans="1:1" ht="15">
      <c r="A136" s="3" t="s">
        <v>111</v>
      </c>
    </row>
    <row r="137" spans="1:1" ht="15">
      <c r="A137" s="3" t="s">
        <v>112</v>
      </c>
    </row>
    <row r="138" spans="1:1" ht="15">
      <c r="A138" s="3" t="s">
        <v>113</v>
      </c>
    </row>
    <row r="139" spans="1:1" ht="15">
      <c r="A139" s="3" t="s">
        <v>114</v>
      </c>
    </row>
    <row r="140" spans="1:1" ht="15">
      <c r="A140" s="3" t="s">
        <v>115</v>
      </c>
    </row>
    <row r="141" spans="1:1" ht="15">
      <c r="A141" s="3" t="s">
        <v>116</v>
      </c>
    </row>
    <row r="142" spans="1:1" ht="15">
      <c r="A142" s="3" t="s">
        <v>117</v>
      </c>
    </row>
    <row r="143" spans="1:1" ht="30">
      <c r="A143" s="3" t="s">
        <v>118</v>
      </c>
    </row>
    <row r="144" spans="1:1" ht="30">
      <c r="A144" s="3" t="s">
        <v>119</v>
      </c>
    </row>
    <row r="145" spans="1:26" ht="15">
      <c r="A145" s="3" t="s">
        <v>120</v>
      </c>
    </row>
    <row r="146" spans="1:26" ht="15">
      <c r="A146" s="3" t="s">
        <v>121</v>
      </c>
    </row>
    <row r="147" spans="1:26" ht="15">
      <c r="A147" s="3" t="s">
        <v>122</v>
      </c>
    </row>
    <row r="148" spans="1:26" ht="15">
      <c r="A148" s="3" t="s">
        <v>123</v>
      </c>
    </row>
    <row r="149" spans="1:26">
      <c r="A149" s="530"/>
      <c r="B149" s="530"/>
      <c r="C149" s="530"/>
      <c r="D149" s="530"/>
      <c r="E149" s="530"/>
      <c r="F149" s="530"/>
      <c r="G149" s="530"/>
      <c r="H149" s="530"/>
      <c r="I149" s="530"/>
      <c r="J149" s="530"/>
      <c r="K149" s="530"/>
      <c r="L149" s="530"/>
      <c r="M149" s="530"/>
      <c r="N149" s="530"/>
      <c r="O149" s="530"/>
      <c r="P149" s="530"/>
      <c r="Q149" s="530"/>
      <c r="R149" s="530"/>
      <c r="S149" s="530"/>
      <c r="T149" s="530"/>
      <c r="U149" s="530"/>
      <c r="V149" s="530"/>
      <c r="W149" s="530"/>
      <c r="X149" s="530"/>
      <c r="Y149" s="530"/>
      <c r="Z149" s="530"/>
    </row>
    <row r="150" spans="1:26">
      <c r="A150" s="530"/>
      <c r="B150" s="530"/>
      <c r="C150" s="530"/>
      <c r="D150" s="530"/>
      <c r="E150" s="530"/>
      <c r="F150" s="530"/>
      <c r="G150" s="530"/>
      <c r="H150" s="530"/>
      <c r="I150" s="530"/>
      <c r="J150" s="530"/>
      <c r="K150" s="530"/>
      <c r="L150" s="530"/>
      <c r="M150" s="530"/>
      <c r="N150" s="530"/>
      <c r="O150" s="530"/>
      <c r="P150" s="530"/>
      <c r="Q150" s="530"/>
      <c r="R150" s="530"/>
      <c r="S150" s="530"/>
      <c r="T150" s="530"/>
      <c r="U150" s="530"/>
      <c r="V150" s="530"/>
      <c r="W150" s="530"/>
      <c r="X150" s="530"/>
      <c r="Y150" s="530"/>
      <c r="Z150" s="530"/>
    </row>
    <row r="151" spans="1:26" ht="17" thickBot="1">
      <c r="A151" s="7" t="s">
        <v>124</v>
      </c>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 thickTop="1">
      <c r="A152" s="3" t="s">
        <v>125</v>
      </c>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
      <c r="A153" s="3" t="s">
        <v>126</v>
      </c>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
      <c r="A154" s="3" t="s">
        <v>127</v>
      </c>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
      <c r="A155" s="3" t="s">
        <v>128</v>
      </c>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
      <c r="A156" s="3" t="s">
        <v>129</v>
      </c>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7" thickBot="1">
      <c r="A158" s="7" t="s">
        <v>130</v>
      </c>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 thickTop="1">
      <c r="A159" s="3" t="s">
        <v>131</v>
      </c>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
      <c r="A160" s="3" t="s">
        <v>132</v>
      </c>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
      <c r="A161" s="3" t="s">
        <v>133</v>
      </c>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
      <c r="A162" s="3" t="s">
        <v>134</v>
      </c>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
      <c r="A163" s="3" t="s">
        <v>135</v>
      </c>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
      <c r="A164" s="3" t="s">
        <v>136</v>
      </c>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
      <c r="A165" s="3" t="s">
        <v>137</v>
      </c>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
      <c r="A166" s="3" t="s">
        <v>138</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
      <c r="A167" s="3" t="s">
        <v>139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
      <c r="A168" s="3" t="s">
        <v>140</v>
      </c>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
      <c r="A169" s="3" t="s">
        <v>141</v>
      </c>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
      <c r="A170" s="3" t="s">
        <v>142</v>
      </c>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
      <c r="A171" s="3" t="s">
        <v>143</v>
      </c>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
      <c r="A172" t="s">
        <v>144</v>
      </c>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
      <c r="A173" s="3" t="s">
        <v>145</v>
      </c>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
      <c r="A174" s="3" t="s">
        <v>146</v>
      </c>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
      <c r="A175" s="3" t="s">
        <v>147</v>
      </c>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
      <c r="A176" s="3" t="s">
        <v>148</v>
      </c>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
      <c r="A177" s="3" t="s">
        <v>149</v>
      </c>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
      <c r="A178" s="3" t="s">
        <v>150</v>
      </c>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
      <c r="A179" s="3" t="s">
        <v>151</v>
      </c>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
      <c r="A180" s="3" t="s">
        <v>152</v>
      </c>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
      <c r="A181" s="3" t="s">
        <v>153</v>
      </c>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
      <c r="A182" s="3" t="s">
        <v>154</v>
      </c>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
      <c r="A183" s="3" t="s">
        <v>155</v>
      </c>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
      <c r="A184" s="3" t="s">
        <v>156</v>
      </c>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
      <c r="A185" s="3" t="s">
        <v>157</v>
      </c>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
      <c r="A186" s="3" t="s">
        <v>158</v>
      </c>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
      <c r="A187" s="3" t="s">
        <v>159</v>
      </c>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
      <c r="A188" s="3" t="s">
        <v>160</v>
      </c>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
      <c r="A189" s="3" t="s">
        <v>161</v>
      </c>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
      <c r="A190" s="3" t="s">
        <v>162</v>
      </c>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
      <c r="A191" s="3" t="s">
        <v>163</v>
      </c>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
      <c r="A192" s="3" t="s">
        <v>164</v>
      </c>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
      <c r="A193" s="3" t="s">
        <v>165</v>
      </c>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
      <c r="A194" s="3" t="s">
        <v>166</v>
      </c>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
      <c r="A195" s="3" t="s">
        <v>167</v>
      </c>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
      <c r="A196" s="3" t="s">
        <v>168</v>
      </c>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
      <c r="A197" s="3" t="s">
        <v>169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
      <c r="A198" s="3" t="s">
        <v>170</v>
      </c>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
      <c r="A199" s="3" t="s">
        <v>171</v>
      </c>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
      <c r="A200" s="3" t="s">
        <v>172</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
      <c r="A201" s="3" t="s">
        <v>173</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
      <c r="A202" s="3" t="s">
        <v>174</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
      <c r="A203" s="3" t="s">
        <v>175</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
      <c r="A204" s="3" t="s">
        <v>176</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
      <c r="A205" s="3" t="s">
        <v>177</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
      <c r="A206" s="3" t="s">
        <v>178</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
      <c r="A207" s="3" t="s">
        <v>179</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
      <c r="A208" s="3" t="s">
        <v>180</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
      <c r="A209" s="3" t="s">
        <v>181</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
      <c r="A210" s="3" t="s">
        <v>181</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
      <c r="A211" s="3" t="s">
        <v>182</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
      <c r="A212" s="3" t="s">
        <v>183</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
      <c r="A213" s="3" t="s">
        <v>184</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
      <c r="A214" s="3" t="s">
        <v>185</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
      <c r="A215" s="3" t="s">
        <v>186</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7" thickBot="1">
      <c r="A217" s="7" t="s">
        <v>187</v>
      </c>
    </row>
    <row r="218" spans="1:26" ht="16" thickTop="1">
      <c r="A218" s="3" t="s">
        <v>188</v>
      </c>
    </row>
    <row r="219" spans="1:26" ht="15">
      <c r="A219" s="3" t="s">
        <v>189</v>
      </c>
    </row>
    <row r="220" spans="1:26" ht="15">
      <c r="A220" s="3" t="s">
        <v>190</v>
      </c>
    </row>
    <row r="221" spans="1:26" ht="15">
      <c r="A221" s="3" t="s">
        <v>191</v>
      </c>
    </row>
    <row r="222" spans="1:26" ht="15">
      <c r="A222" s="3" t="s">
        <v>192</v>
      </c>
      <c r="B222" s="2" t="s">
        <v>193</v>
      </c>
    </row>
    <row r="223" spans="1:26" ht="15">
      <c r="A223" s="3" t="s">
        <v>194</v>
      </c>
    </row>
    <row r="224" spans="1:26" ht="15">
      <c r="A224" s="3" t="s">
        <v>195</v>
      </c>
    </row>
    <row r="225" spans="1:2" ht="15">
      <c r="A225" s="3" t="s">
        <v>196</v>
      </c>
    </row>
    <row r="226" spans="1:2" ht="16">
      <c r="A226" s="3" t="s">
        <v>197</v>
      </c>
      <c r="B226" s="8" t="s">
        <v>198</v>
      </c>
    </row>
    <row r="227" spans="1:2" ht="16">
      <c r="A227" s="3" t="s">
        <v>199</v>
      </c>
      <c r="B227" s="8"/>
    </row>
    <row r="228" spans="1:2" ht="16">
      <c r="A228" s="3" t="s">
        <v>200</v>
      </c>
      <c r="B228" s="8"/>
    </row>
    <row r="229" spans="1:2" ht="16">
      <c r="A229" s="3" t="s">
        <v>201</v>
      </c>
      <c r="B229" s="8" t="s">
        <v>202</v>
      </c>
    </row>
    <row r="230" spans="1:2" ht="16">
      <c r="A230" s="3" t="s">
        <v>203</v>
      </c>
      <c r="B230" s="8" t="s">
        <v>204</v>
      </c>
    </row>
    <row r="231" spans="1:2" ht="16">
      <c r="A231" s="3" t="s">
        <v>205</v>
      </c>
      <c r="B231" s="8"/>
    </row>
    <row r="232" spans="1:2" ht="16">
      <c r="A232" s="3" t="s">
        <v>206</v>
      </c>
      <c r="B232" s="8"/>
    </row>
    <row r="233" spans="1:2" ht="16">
      <c r="A233" s="3" t="s">
        <v>207</v>
      </c>
      <c r="B233" s="8" t="s">
        <v>208</v>
      </c>
    </row>
    <row r="234" spans="1:2" ht="16">
      <c r="A234" s="3" t="s">
        <v>209</v>
      </c>
      <c r="B234" s="8"/>
    </row>
    <row r="235" spans="1:2" ht="16">
      <c r="A235" s="3" t="s">
        <v>210</v>
      </c>
      <c r="B235" s="8" t="s">
        <v>211</v>
      </c>
    </row>
    <row r="236" spans="1:2" ht="16">
      <c r="A236" s="3" t="s">
        <v>212</v>
      </c>
      <c r="B236" s="8" t="s">
        <v>213</v>
      </c>
    </row>
    <row r="237" spans="1:2" ht="16">
      <c r="A237" s="3" t="s">
        <v>214</v>
      </c>
      <c r="B237" s="8"/>
    </row>
    <row r="238" spans="1:2" ht="16">
      <c r="A238" s="3" t="s">
        <v>215</v>
      </c>
      <c r="B238" s="8"/>
    </row>
    <row r="239" spans="1:2" ht="16">
      <c r="A239" s="3" t="s">
        <v>216</v>
      </c>
      <c r="B239" s="8"/>
    </row>
    <row r="240" spans="1:2" ht="16">
      <c r="A240" s="3" t="s">
        <v>217</v>
      </c>
      <c r="B240" s="8"/>
    </row>
    <row r="241" spans="1:2" ht="16">
      <c r="A241" s="3" t="s">
        <v>218</v>
      </c>
      <c r="B241" s="8" t="s">
        <v>219</v>
      </c>
    </row>
    <row r="243" spans="1:2" ht="17" thickBot="1">
      <c r="A243" s="7" t="s">
        <v>220</v>
      </c>
    </row>
    <row r="244" spans="1:2" ht="16" thickTop="1">
      <c r="A244" s="3" t="s">
        <v>221</v>
      </c>
    </row>
    <row r="245" spans="1:2" ht="15">
      <c r="A245" s="3" t="s">
        <v>222</v>
      </c>
    </row>
    <row r="246" spans="1:2" ht="15">
      <c r="A246" s="3" t="s">
        <v>223</v>
      </c>
    </row>
    <row r="247" spans="1:2" ht="15">
      <c r="A247" s="3" t="s">
        <v>224</v>
      </c>
      <c r="B247" s="1"/>
    </row>
    <row r="249" spans="1:2" ht="17" thickBot="1">
      <c r="A249" s="7" t="s">
        <v>225</v>
      </c>
    </row>
    <row r="250" spans="1:2" ht="16" thickTop="1">
      <c r="A250" s="3" t="s">
        <v>226</v>
      </c>
    </row>
    <row r="251" spans="1:2" ht="15">
      <c r="A251" s="3" t="s">
        <v>227</v>
      </c>
    </row>
    <row r="252" spans="1:2" ht="15">
      <c r="A252" s="3" t="s">
        <v>228</v>
      </c>
    </row>
    <row r="253" spans="1:2" ht="15">
      <c r="A253" s="3" t="s">
        <v>229</v>
      </c>
    </row>
    <row r="254" spans="1:2" ht="15">
      <c r="A254" s="3" t="s">
        <v>230</v>
      </c>
    </row>
    <row r="255" spans="1:2" ht="15">
      <c r="A255" s="3" t="s">
        <v>231</v>
      </c>
    </row>
    <row r="256" spans="1:2" ht="15">
      <c r="A256" s="3" t="s">
        <v>232</v>
      </c>
    </row>
    <row r="257" spans="1:1" ht="15">
      <c r="A257" s="3" t="s">
        <v>233</v>
      </c>
    </row>
  </sheetData>
  <sortState xmlns:xlrd2="http://schemas.microsoft.com/office/spreadsheetml/2017/richdata2" ref="A154:A191">
    <sortCondition ref="A154"/>
  </sortState>
  <mergeCells count="4">
    <mergeCell ref="A13:E14"/>
    <mergeCell ref="A85:Z86"/>
    <mergeCell ref="A104:Z105"/>
    <mergeCell ref="A149:Z150"/>
  </mergeCells>
  <hyperlinks>
    <hyperlink ref="B236" r:id="rId1" xr:uid="{00000000-0004-0000-0000-000000000000}"/>
    <hyperlink ref="B233" r:id="rId2" xr:uid="{00000000-0004-0000-0000-000001000000}"/>
    <hyperlink ref="B229" r:id="rId3" xr:uid="{00000000-0004-0000-0000-000002000000}"/>
    <hyperlink ref="B241" r:id="rId4" xr:uid="{00000000-0004-0000-0000-000003000000}"/>
    <hyperlink ref="B226" r:id="rId5" xr:uid="{00000000-0004-0000-0000-000004000000}"/>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270"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270"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270"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270" t="s">
        <v>626</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270" t="s">
        <v>630</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270" t="s">
        <v>631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J49"/>
  <sheetViews>
    <sheetView workbookViewId="0">
      <selection activeCell="M3" sqref="M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e">
        <v>#NAME?</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e">
        <v>#NAME?</v>
      </c>
      <c r="AO3" t="s">
        <v>309</v>
      </c>
    </row>
    <row r="4" spans="1:62">
      <c r="A4" t="s">
        <v>598</v>
      </c>
      <c r="B4" t="s">
        <v>599</v>
      </c>
      <c r="C4" t="s">
        <v>608</v>
      </c>
      <c r="D4" t="s">
        <v>102</v>
      </c>
      <c r="E4">
        <v>2018</v>
      </c>
      <c r="F4">
        <v>1</v>
      </c>
      <c r="K4" t="s">
        <v>615</v>
      </c>
      <c r="L4">
        <v>2030</v>
      </c>
      <c r="M4" t="s">
        <v>424</v>
      </c>
      <c r="N4" t="s">
        <v>616</v>
      </c>
      <c r="W4" t="s">
        <v>617</v>
      </c>
      <c r="X4" t="s">
        <v>606</v>
      </c>
      <c r="Y4">
        <v>12.3</v>
      </c>
      <c r="Z4" t="e">
        <v>#NAME?</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F6">
        <v>1</v>
      </c>
      <c r="G6">
        <v>2</v>
      </c>
      <c r="H6">
        <v>1</v>
      </c>
      <c r="K6" s="270"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F7">
        <v>1</v>
      </c>
      <c r="G7">
        <v>2</v>
      </c>
      <c r="H7">
        <v>1</v>
      </c>
      <c r="K7" s="270" t="s">
        <v>630</v>
      </c>
      <c r="O7" t="s">
        <v>602</v>
      </c>
      <c r="U7" t="s">
        <v>331</v>
      </c>
      <c r="W7" t="s">
        <v>628</v>
      </c>
      <c r="X7" t="s">
        <v>623</v>
      </c>
      <c r="Y7">
        <v>12.5</v>
      </c>
      <c r="Z7" t="e">
        <v>#NAME?</v>
      </c>
      <c r="AA7" t="s">
        <v>197</v>
      </c>
      <c r="AB7" t="s">
        <v>629</v>
      </c>
      <c r="AO7" t="s">
        <v>309</v>
      </c>
    </row>
    <row r="8" spans="1:62" ht="409.6">
      <c r="A8" t="s">
        <v>598</v>
      </c>
      <c r="B8" t="s">
        <v>599</v>
      </c>
      <c r="C8" t="s">
        <v>625</v>
      </c>
      <c r="D8" t="s">
        <v>102</v>
      </c>
      <c r="E8">
        <v>2012</v>
      </c>
      <c r="F8">
        <v>1</v>
      </c>
      <c r="G8">
        <v>2</v>
      </c>
      <c r="H8">
        <v>1</v>
      </c>
      <c r="K8" s="270" t="s">
        <v>631</v>
      </c>
      <c r="O8" t="s">
        <v>602</v>
      </c>
      <c r="U8" t="s">
        <v>331</v>
      </c>
      <c r="W8" t="s">
        <v>628</v>
      </c>
      <c r="X8" t="s">
        <v>623</v>
      </c>
      <c r="Y8">
        <v>12.5</v>
      </c>
      <c r="Z8" t="e">
        <v>#NAME?</v>
      </c>
      <c r="AA8" t="s">
        <v>197</v>
      </c>
      <c r="AB8" t="s">
        <v>629</v>
      </c>
      <c r="AO8" t="s">
        <v>309</v>
      </c>
    </row>
    <row r="9" spans="1:62">
      <c r="A9" t="s">
        <v>598</v>
      </c>
      <c r="B9" t="s">
        <v>599</v>
      </c>
      <c r="C9" t="s">
        <v>625</v>
      </c>
      <c r="D9" t="s">
        <v>102</v>
      </c>
      <c r="E9">
        <v>2012</v>
      </c>
      <c r="F9">
        <v>1</v>
      </c>
      <c r="G9">
        <v>2</v>
      </c>
      <c r="H9">
        <v>1</v>
      </c>
      <c r="K9" t="s">
        <v>632</v>
      </c>
      <c r="O9" t="s">
        <v>602</v>
      </c>
      <c r="U9" t="s">
        <v>331</v>
      </c>
      <c r="W9" t="s">
        <v>628</v>
      </c>
      <c r="X9" t="s">
        <v>623</v>
      </c>
      <c r="Y9">
        <v>12.5</v>
      </c>
      <c r="Z9" t="e">
        <v>#NAME?</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e">
        <v>#NAME?</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e">
        <v>#NAME?</v>
      </c>
    </row>
    <row r="28" spans="1:41" ht="409.6">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e">
        <v>#NAME?</v>
      </c>
    </row>
    <row r="29" spans="1:41" ht="409.6">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e">
        <v>#NAME?</v>
      </c>
    </row>
    <row r="30" spans="1:41" ht="409.6">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e">
        <v>#NAME?</v>
      </c>
      <c r="AO30" t="s">
        <v>309</v>
      </c>
    </row>
    <row r="31" spans="1:41" ht="350">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e">
        <v>#NAME?</v>
      </c>
    </row>
    <row r="32" spans="1:41" ht="365">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e">
        <v>#NAME?</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e">
        <v>#NAME?</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e">
        <v>#NAME?</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e">
        <v>#NAME?</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e">
        <v>#NAME?</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O45" t="s">
        <v>610</v>
      </c>
      <c r="R45" t="s">
        <v>771</v>
      </c>
      <c r="T45">
        <v>2</v>
      </c>
      <c r="Y45">
        <v>12.5</v>
      </c>
      <c r="Z45" t="e">
        <v>#NAME?</v>
      </c>
    </row>
    <row r="46" spans="1:41">
      <c r="A46" t="s">
        <v>598</v>
      </c>
      <c r="B46" t="s">
        <v>768</v>
      </c>
      <c r="C46" t="s">
        <v>769</v>
      </c>
      <c r="D46" t="s">
        <v>321</v>
      </c>
      <c r="E46">
        <v>2022</v>
      </c>
      <c r="F46">
        <v>0</v>
      </c>
      <c r="G46">
        <v>0</v>
      </c>
      <c r="H46">
        <v>0</v>
      </c>
      <c r="I46">
        <v>0</v>
      </c>
      <c r="J46">
        <v>1</v>
      </c>
      <c r="K46" t="s">
        <v>772</v>
      </c>
      <c r="L46">
        <v>2030</v>
      </c>
      <c r="O46" t="s">
        <v>610</v>
      </c>
      <c r="R46" t="s">
        <v>773</v>
      </c>
      <c r="T46">
        <v>0</v>
      </c>
      <c r="Y46">
        <v>12.5</v>
      </c>
      <c r="Z46" t="e">
        <v>#NAME?</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J55"/>
  <sheetViews>
    <sheetView topLeftCell="J2" workbookViewId="0">
      <selection activeCell="J2" sqref="J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e">
        <v>#NAME?</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e">
        <v>#NAME?</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e">
        <v>#NAME?</v>
      </c>
      <c r="AA4" t="s">
        <v>417</v>
      </c>
      <c r="AB4" t="s">
        <v>418</v>
      </c>
      <c r="AE4" t="s">
        <v>309</v>
      </c>
    </row>
    <row r="5" spans="1:62" hidden="1">
      <c r="A5" t="s">
        <v>403</v>
      </c>
      <c r="B5" t="s">
        <v>409</v>
      </c>
      <c r="C5" t="s">
        <v>423</v>
      </c>
      <c r="D5" t="s">
        <v>321</v>
      </c>
      <c r="E5">
        <v>2023</v>
      </c>
      <c r="F5">
        <v>0</v>
      </c>
      <c r="M5" t="s">
        <v>424</v>
      </c>
    </row>
    <row r="6" spans="1:62" hidden="1">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e">
        <v>#NAME?</v>
      </c>
      <c r="AE7" t="s">
        <v>309</v>
      </c>
    </row>
    <row r="8" spans="1:62" hidden="1">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e">
        <v>#NAME?</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270" t="s">
        <v>443</v>
      </c>
      <c r="O10" t="s">
        <v>407</v>
      </c>
      <c r="R10" t="s">
        <v>444</v>
      </c>
      <c r="S10" t="s">
        <v>445</v>
      </c>
      <c r="T10">
        <v>0</v>
      </c>
      <c r="U10" t="s">
        <v>331</v>
      </c>
      <c r="W10" t="s">
        <v>400</v>
      </c>
      <c r="Y10">
        <v>9.1</v>
      </c>
      <c r="Z10" t="e">
        <v>#NAME?</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e">
        <v>#NAME?</v>
      </c>
      <c r="AE11" t="s">
        <v>309</v>
      </c>
    </row>
    <row r="12" spans="1:62" hidden="1">
      <c r="A12" t="s">
        <v>403</v>
      </c>
      <c r="B12" t="s">
        <v>446</v>
      </c>
      <c r="C12" t="s">
        <v>452</v>
      </c>
      <c r="D12" t="s">
        <v>453</v>
      </c>
      <c r="E12">
        <v>2022</v>
      </c>
      <c r="F12">
        <v>1</v>
      </c>
    </row>
    <row r="13" spans="1:62" hidden="1">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e">
        <v>#NAME?</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e">
        <v>#NAME?</v>
      </c>
      <c r="AE15" t="s">
        <v>310</v>
      </c>
      <c r="AJ15" t="s">
        <v>309</v>
      </c>
    </row>
    <row r="16" spans="1:62" hidden="1">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#NAME?</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e">
        <v>#NAME?</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e">
        <v>#NAME?</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e">
        <v>#NAME?</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e">
        <v>#NAME?</v>
      </c>
      <c r="AE20" t="s">
        <v>310</v>
      </c>
      <c r="AJ20" t="s">
        <v>309</v>
      </c>
    </row>
    <row r="21" spans="1:36" ht="409.6">
      <c r="A21" t="s">
        <v>403</v>
      </c>
      <c r="C21" t="s">
        <v>396</v>
      </c>
      <c r="D21" t="s">
        <v>102</v>
      </c>
      <c r="E21">
        <v>2023</v>
      </c>
      <c r="G21">
        <v>3</v>
      </c>
      <c r="H21">
        <v>1</v>
      </c>
      <c r="J21">
        <v>1</v>
      </c>
      <c r="K21" s="270" t="s">
        <v>480</v>
      </c>
      <c r="M21">
        <v>1</v>
      </c>
      <c r="N21" t="s">
        <v>438</v>
      </c>
      <c r="O21" t="s">
        <v>407</v>
      </c>
      <c r="Y21">
        <v>7.2</v>
      </c>
      <c r="Z21" t="e">
        <v>#NAME?</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e">
        <v>#NAME?</v>
      </c>
      <c r="AE22" t="s">
        <v>310</v>
      </c>
      <c r="AJ22" t="s">
        <v>309</v>
      </c>
    </row>
    <row r="23" spans="1:36" hidden="1">
      <c r="A23" t="s">
        <v>403</v>
      </c>
      <c r="B23" t="s">
        <v>462</v>
      </c>
      <c r="C23" t="s">
        <v>463</v>
      </c>
      <c r="D23" t="s">
        <v>101</v>
      </c>
      <c r="E23">
        <v>2021</v>
      </c>
      <c r="F23">
        <v>0</v>
      </c>
      <c r="K23" t="s">
        <v>483</v>
      </c>
      <c r="L23">
        <v>2033</v>
      </c>
      <c r="M23" t="s">
        <v>424</v>
      </c>
      <c r="N23" t="s">
        <v>484</v>
      </c>
      <c r="P23" t="s">
        <v>485</v>
      </c>
      <c r="Q23">
        <v>1</v>
      </c>
      <c r="R23" t="s">
        <v>467</v>
      </c>
      <c r="W23" t="s">
        <v>332</v>
      </c>
      <c r="X23" t="s">
        <v>468</v>
      </c>
      <c r="Z23" t="e">
        <v>#NAME?</v>
      </c>
      <c r="AE23" t="s">
        <v>310</v>
      </c>
      <c r="AJ23" t="s">
        <v>309</v>
      </c>
    </row>
    <row r="24" spans="1:36" hidden="1">
      <c r="A24" t="s">
        <v>403</v>
      </c>
      <c r="B24" t="s">
        <v>462</v>
      </c>
      <c r="C24" t="s">
        <v>463</v>
      </c>
      <c r="D24" t="s">
        <v>101</v>
      </c>
      <c r="E24">
        <v>2021</v>
      </c>
      <c r="F24">
        <v>0</v>
      </c>
      <c r="K24" t="s">
        <v>486</v>
      </c>
      <c r="L24">
        <v>2027</v>
      </c>
      <c r="M24" t="s">
        <v>424</v>
      </c>
      <c r="N24" t="s">
        <v>484</v>
      </c>
      <c r="P24" t="s">
        <v>487</v>
      </c>
      <c r="Q24">
        <v>1</v>
      </c>
      <c r="R24" t="s">
        <v>467</v>
      </c>
      <c r="W24" t="s">
        <v>332</v>
      </c>
      <c r="X24" t="s">
        <v>468</v>
      </c>
      <c r="Z24" t="e">
        <v>#NAME?</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e">
        <v>#NAME?</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e">
        <v>#NAME?</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e">
        <v>#NAME?</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e">
        <v>#NAME?</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e">
        <v>#NAME?</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e">
        <v>#NAME?</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e">
        <v>#NAME?</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270" t="s">
        <v>518</v>
      </c>
      <c r="S32" t="s">
        <v>519</v>
      </c>
      <c r="T32">
        <v>2</v>
      </c>
      <c r="U32" t="s">
        <v>331</v>
      </c>
      <c r="W32" t="s">
        <v>468</v>
      </c>
      <c r="Y32">
        <v>7.3</v>
      </c>
      <c r="Z32" t="e">
        <v>#NAME?</v>
      </c>
      <c r="AA32" t="s">
        <v>201</v>
      </c>
      <c r="AB32" t="s">
        <v>520</v>
      </c>
      <c r="AE32" t="s">
        <v>309</v>
      </c>
    </row>
    <row r="33" spans="1:42" hidden="1">
      <c r="A33" t="s">
        <v>403</v>
      </c>
      <c r="C33" t="s">
        <v>405</v>
      </c>
      <c r="D33" t="s">
        <v>321</v>
      </c>
      <c r="E33">
        <v>2022</v>
      </c>
      <c r="F33">
        <v>0</v>
      </c>
      <c r="K33" t="s">
        <v>521</v>
      </c>
      <c r="L33">
        <v>2030</v>
      </c>
      <c r="N33" t="s">
        <v>522</v>
      </c>
      <c r="O33" t="s">
        <v>429</v>
      </c>
      <c r="P33" t="s">
        <v>523</v>
      </c>
      <c r="Q33" t="s">
        <v>524</v>
      </c>
      <c r="S33" t="s">
        <v>525</v>
      </c>
      <c r="W33" t="s">
        <v>416</v>
      </c>
      <c r="Z33" t="e">
        <v>#NAME?</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e">
        <v>#NAME?</v>
      </c>
      <c r="AA34" t="s">
        <v>196</v>
      </c>
      <c r="AB34" t="s">
        <v>532</v>
      </c>
      <c r="AE34" t="s">
        <v>309</v>
      </c>
    </row>
    <row r="35" spans="1:42" hidden="1">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#NAME?</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e">
        <v>#NAME?</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270" t="s">
        <v>542</v>
      </c>
      <c r="S37" t="s">
        <v>303</v>
      </c>
      <c r="T37">
        <v>2</v>
      </c>
      <c r="U37" t="s">
        <v>331</v>
      </c>
      <c r="W37" t="s">
        <v>416</v>
      </c>
      <c r="Y37">
        <v>7.2</v>
      </c>
      <c r="Z37" t="e">
        <v>#NAME?</v>
      </c>
      <c r="AE37" t="s">
        <v>309</v>
      </c>
    </row>
    <row r="38" spans="1:42" ht="64">
      <c r="A38" t="s">
        <v>403</v>
      </c>
      <c r="C38" t="s">
        <v>150</v>
      </c>
      <c r="D38" t="s">
        <v>321</v>
      </c>
      <c r="E38">
        <v>2022</v>
      </c>
      <c r="F38">
        <v>0</v>
      </c>
      <c r="G38">
        <v>1</v>
      </c>
      <c r="H38">
        <v>0</v>
      </c>
      <c r="I38">
        <v>0</v>
      </c>
      <c r="J38">
        <v>1</v>
      </c>
      <c r="K38" t="s">
        <v>543</v>
      </c>
      <c r="L38">
        <v>2030</v>
      </c>
      <c r="M38">
        <v>1</v>
      </c>
      <c r="O38" t="s">
        <v>538</v>
      </c>
      <c r="R38" s="270" t="s">
        <v>544</v>
      </c>
      <c r="S38" t="s">
        <v>303</v>
      </c>
      <c r="T38">
        <v>2</v>
      </c>
      <c r="U38" t="s">
        <v>331</v>
      </c>
      <c r="W38" t="s">
        <v>416</v>
      </c>
      <c r="Y38">
        <v>7.2</v>
      </c>
      <c r="Z38" t="e">
        <v>#NAME?</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e">
        <v>#NAME?</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#NAME?</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e">
        <v>#NAME?</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e">
        <v>#NAME?</v>
      </c>
    </row>
    <row r="43" spans="1:42">
      <c r="A43" t="s">
        <v>403</v>
      </c>
      <c r="C43" t="s">
        <v>396</v>
      </c>
      <c r="D43" t="s">
        <v>102</v>
      </c>
      <c r="E43">
        <v>2023</v>
      </c>
      <c r="F43">
        <v>1</v>
      </c>
      <c r="G43">
        <v>3</v>
      </c>
      <c r="H43">
        <v>1</v>
      </c>
      <c r="J43">
        <v>1</v>
      </c>
      <c r="K43" t="s">
        <v>554</v>
      </c>
      <c r="L43">
        <v>2030</v>
      </c>
      <c r="M43">
        <v>1</v>
      </c>
      <c r="O43" t="s">
        <v>465</v>
      </c>
      <c r="Y43">
        <v>7.2</v>
      </c>
      <c r="Z43" t="e">
        <v>#NAME?</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e">
        <v>#NAME?</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e">
        <v>#NAME?</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e">
        <v>#NAME?</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e">
        <v>#NAME?</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e">
        <v>#NAME?</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e">
        <v>#NAME?</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e">
        <v>#NAME?</v>
      </c>
      <c r="AE50" t="s">
        <v>310</v>
      </c>
      <c r="AJ50" t="s">
        <v>309</v>
      </c>
    </row>
    <row r="51" spans="1:36" hidden="1">
      <c r="A51" t="s">
        <v>403</v>
      </c>
      <c r="B51" t="s">
        <v>435</v>
      </c>
      <c r="C51" t="s">
        <v>436</v>
      </c>
      <c r="D51" t="s">
        <v>298</v>
      </c>
      <c r="E51">
        <v>2022</v>
      </c>
      <c r="F51">
        <v>1</v>
      </c>
    </row>
    <row r="52" spans="1:36" hidden="1">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e">
        <v>#NAME?</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e">
        <v>#NAME?</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e">
        <v>#NAME?</v>
      </c>
      <c r="AB55" t="s">
        <v>499</v>
      </c>
      <c r="AJ55" t="s">
        <v>309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J49"/>
  <sheetViews>
    <sheetView topLeftCell="C1" workbookViewId="0">
      <selection activeCell="I3" sqref="I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L2">
        <v>2035</v>
      </c>
      <c r="S2" t="s">
        <v>519</v>
      </c>
      <c r="U2" t="s">
        <v>331</v>
      </c>
      <c r="W2" t="s">
        <v>606</v>
      </c>
      <c r="Y2">
        <v>11.6</v>
      </c>
      <c r="Z2" t="e">
        <v>#NAME?</v>
      </c>
      <c r="AO2" t="s">
        <v>309</v>
      </c>
    </row>
    <row r="3" spans="1:62" ht="160" hidden="1">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e">
        <v>#NAME?</v>
      </c>
      <c r="AO3" t="s">
        <v>309</v>
      </c>
    </row>
    <row r="4" spans="1:62">
      <c r="A4" t="s">
        <v>598</v>
      </c>
      <c r="B4" t="s">
        <v>599</v>
      </c>
      <c r="C4" t="s">
        <v>608</v>
      </c>
      <c r="D4" t="s">
        <v>102</v>
      </c>
      <c r="E4">
        <v>2018</v>
      </c>
      <c r="K4" t="s">
        <v>615</v>
      </c>
      <c r="L4">
        <v>2030</v>
      </c>
      <c r="N4" t="s">
        <v>616</v>
      </c>
      <c r="W4" t="s">
        <v>617</v>
      </c>
      <c r="X4" t="s">
        <v>606</v>
      </c>
      <c r="Y4">
        <v>12.3</v>
      </c>
      <c r="Z4" t="e">
        <v>#NAME?</v>
      </c>
      <c r="AA4" t="s">
        <v>197</v>
      </c>
      <c r="AB4" t="s">
        <v>618</v>
      </c>
      <c r="AN4" t="s">
        <v>310</v>
      </c>
      <c r="AO4" t="s">
        <v>309</v>
      </c>
    </row>
    <row r="5" spans="1:62" hidden="1">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e">
        <v>#NAME?</v>
      </c>
      <c r="AA5" t="s">
        <v>197</v>
      </c>
      <c r="AB5" t="s">
        <v>624</v>
      </c>
      <c r="AO5" t="s">
        <v>309</v>
      </c>
    </row>
    <row r="6" spans="1:62" ht="409.6">
      <c r="A6" t="s">
        <v>598</v>
      </c>
      <c r="B6" t="s">
        <v>599</v>
      </c>
      <c r="C6" t="s">
        <v>625</v>
      </c>
      <c r="D6" t="s">
        <v>102</v>
      </c>
      <c r="E6">
        <v>2012</v>
      </c>
      <c r="G6">
        <v>2</v>
      </c>
      <c r="H6">
        <v>1</v>
      </c>
      <c r="K6" s="270" t="s">
        <v>626</v>
      </c>
      <c r="N6" t="s">
        <v>627</v>
      </c>
      <c r="O6" t="s">
        <v>602</v>
      </c>
      <c r="U6" t="s">
        <v>331</v>
      </c>
      <c r="W6" t="s">
        <v>628</v>
      </c>
      <c r="X6" t="s">
        <v>623</v>
      </c>
      <c r="Y6">
        <v>12.5</v>
      </c>
      <c r="Z6" t="e">
        <v>#NAME?</v>
      </c>
      <c r="AA6" t="s">
        <v>197</v>
      </c>
      <c r="AB6" t="s">
        <v>629</v>
      </c>
      <c r="AO6" t="s">
        <v>309</v>
      </c>
    </row>
    <row r="7" spans="1:62" ht="409.6">
      <c r="A7" t="s">
        <v>598</v>
      </c>
      <c r="B7" t="s">
        <v>599</v>
      </c>
      <c r="C7" t="s">
        <v>625</v>
      </c>
      <c r="D7" t="s">
        <v>102</v>
      </c>
      <c r="E7">
        <v>2012</v>
      </c>
      <c r="G7">
        <v>2</v>
      </c>
      <c r="H7">
        <v>1</v>
      </c>
      <c r="K7" s="270" t="s">
        <v>630</v>
      </c>
      <c r="O7" t="s">
        <v>602</v>
      </c>
      <c r="U7" t="s">
        <v>331</v>
      </c>
      <c r="W7" t="s">
        <v>628</v>
      </c>
      <c r="X7" t="s">
        <v>623</v>
      </c>
      <c r="Y7">
        <v>12.5</v>
      </c>
      <c r="Z7" t="e">
        <v>#NAME?</v>
      </c>
      <c r="AA7" t="s">
        <v>197</v>
      </c>
      <c r="AB7" t="s">
        <v>629</v>
      </c>
      <c r="AO7" t="s">
        <v>309</v>
      </c>
    </row>
    <row r="8" spans="1:62" ht="409.6">
      <c r="A8" t="s">
        <v>598</v>
      </c>
      <c r="B8" t="s">
        <v>599</v>
      </c>
      <c r="C8" t="s">
        <v>625</v>
      </c>
      <c r="D8" t="s">
        <v>102</v>
      </c>
      <c r="E8">
        <v>2012</v>
      </c>
      <c r="G8">
        <v>2</v>
      </c>
      <c r="H8">
        <v>1</v>
      </c>
      <c r="K8" s="270" t="s">
        <v>631</v>
      </c>
      <c r="O8" t="s">
        <v>602</v>
      </c>
      <c r="U8" t="s">
        <v>331</v>
      </c>
      <c r="W8" t="s">
        <v>628</v>
      </c>
      <c r="X8" t="s">
        <v>623</v>
      </c>
      <c r="Y8">
        <v>12.5</v>
      </c>
      <c r="Z8" t="e">
        <v>#NAME?</v>
      </c>
      <c r="AA8" t="s">
        <v>197</v>
      </c>
      <c r="AB8" t="s">
        <v>629</v>
      </c>
      <c r="AO8" t="s">
        <v>309</v>
      </c>
    </row>
    <row r="9" spans="1:62">
      <c r="A9" t="s">
        <v>598</v>
      </c>
      <c r="B9" t="s">
        <v>599</v>
      </c>
      <c r="C9" t="s">
        <v>625</v>
      </c>
      <c r="D9" t="s">
        <v>102</v>
      </c>
      <c r="E9">
        <v>2012</v>
      </c>
      <c r="G9">
        <v>2</v>
      </c>
      <c r="H9">
        <v>1</v>
      </c>
      <c r="K9" t="s">
        <v>632</v>
      </c>
      <c r="O9" t="s">
        <v>602</v>
      </c>
      <c r="U9" t="s">
        <v>331</v>
      </c>
      <c r="W9" t="s">
        <v>628</v>
      </c>
      <c r="X9" t="s">
        <v>623</v>
      </c>
      <c r="Y9">
        <v>12.5</v>
      </c>
      <c r="Z9" t="e">
        <v>#NAME?</v>
      </c>
      <c r="AA9" t="s">
        <v>197</v>
      </c>
      <c r="AB9" t="s">
        <v>633</v>
      </c>
    </row>
    <row r="10" spans="1:62" hidden="1">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e">
        <v>#NAME?</v>
      </c>
      <c r="AO10" t="s">
        <v>309</v>
      </c>
    </row>
    <row r="11" spans="1:62" hidden="1">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e">
        <v>#NAME?</v>
      </c>
      <c r="AO11" t="s">
        <v>309</v>
      </c>
    </row>
    <row r="12" spans="1:62">
      <c r="A12" t="s">
        <v>598</v>
      </c>
      <c r="B12" t="s">
        <v>599</v>
      </c>
      <c r="C12" t="s">
        <v>645</v>
      </c>
      <c r="D12" t="s">
        <v>321</v>
      </c>
      <c r="E12">
        <v>2022</v>
      </c>
      <c r="F12">
        <v>0</v>
      </c>
      <c r="AO12" t="s">
        <v>309</v>
      </c>
    </row>
    <row r="13" spans="1:62" hidden="1">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e">
        <v>#NAME?</v>
      </c>
      <c r="AO13" t="s">
        <v>309</v>
      </c>
    </row>
    <row r="14" spans="1:62" hidden="1">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e">
        <v>#NAME?</v>
      </c>
      <c r="AO14" t="s">
        <v>309</v>
      </c>
    </row>
    <row r="15" spans="1:62" hidden="1">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e">
        <v>#NAME?</v>
      </c>
      <c r="AO15" t="s">
        <v>309</v>
      </c>
    </row>
    <row r="16" spans="1:62" hidden="1">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e">
        <v>#NAME?</v>
      </c>
      <c r="AO16" t="s">
        <v>309</v>
      </c>
    </row>
    <row r="17" spans="1:41" hidden="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e">
        <v>#NAME?</v>
      </c>
      <c r="AO17" t="s">
        <v>309</v>
      </c>
    </row>
    <row r="18" spans="1:41" hidden="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e">
        <v>#NAME?</v>
      </c>
      <c r="AO18" t="s">
        <v>309</v>
      </c>
    </row>
    <row r="19" spans="1:41" hidden="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e">
        <v>#NAME?</v>
      </c>
      <c r="AA19" t="s">
        <v>197</v>
      </c>
      <c r="AB19" t="s">
        <v>675</v>
      </c>
      <c r="AO19" t="s">
        <v>309</v>
      </c>
    </row>
    <row r="20" spans="1:41" hidden="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e">
        <v>#NAME?</v>
      </c>
      <c r="AO20" t="s">
        <v>309</v>
      </c>
    </row>
    <row r="21" spans="1:41" hidden="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e">
        <v>#NAME?</v>
      </c>
      <c r="AA21" t="s">
        <v>197</v>
      </c>
      <c r="AB21" t="s">
        <v>684</v>
      </c>
      <c r="AO21" t="s">
        <v>309</v>
      </c>
    </row>
    <row r="22" spans="1:41" ht="409.6" hidden="1">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e">
        <v>#NAME?</v>
      </c>
      <c r="AO22" t="s">
        <v>309</v>
      </c>
    </row>
    <row r="23" spans="1:41" hidden="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e">
        <v>#NAME?</v>
      </c>
      <c r="AA23" t="s">
        <v>197</v>
      </c>
      <c r="AB23" t="s">
        <v>675</v>
      </c>
      <c r="AO23" t="s">
        <v>309</v>
      </c>
    </row>
    <row r="24" spans="1:41">
      <c r="A24" t="s">
        <v>598</v>
      </c>
      <c r="B24" t="s">
        <v>599</v>
      </c>
      <c r="C24" t="s">
        <v>693</v>
      </c>
      <c r="D24" t="s">
        <v>110</v>
      </c>
      <c r="E24">
        <v>2023</v>
      </c>
      <c r="F24">
        <v>0</v>
      </c>
    </row>
    <row r="25" spans="1:41" ht="272" hidden="1">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e">
        <v>#NAME?</v>
      </c>
      <c r="AA25" t="s">
        <v>702</v>
      </c>
      <c r="AB25" t="s">
        <v>618</v>
      </c>
    </row>
    <row r="26" spans="1:41" ht="208" hidden="1">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e">
        <v>#NAME?</v>
      </c>
      <c r="AA26" t="s">
        <v>702</v>
      </c>
      <c r="AB26" t="s">
        <v>618</v>
      </c>
    </row>
    <row r="27" spans="1:41" ht="350" hidden="1">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e">
        <v>#NAME?</v>
      </c>
    </row>
    <row r="28" spans="1:41" ht="409.6" hidden="1">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e">
        <v>#NAME?</v>
      </c>
    </row>
    <row r="29" spans="1:41" ht="409.6" hidden="1">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e">
        <v>#NAME?</v>
      </c>
    </row>
    <row r="30" spans="1:41" ht="409.6" hidden="1">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e">
        <v>#NAME?</v>
      </c>
      <c r="AO30" t="s">
        <v>309</v>
      </c>
    </row>
    <row r="31" spans="1:41" ht="350" hidden="1">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e">
        <v>#NAME?</v>
      </c>
    </row>
    <row r="32" spans="1:41" ht="365" hidden="1">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e">
        <v>#NAME?</v>
      </c>
    </row>
    <row r="33" spans="1:41" hidden="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e">
        <v>#NAME?</v>
      </c>
    </row>
    <row r="34" spans="1:41" ht="409.6" hidden="1">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e">
        <v>#NAME?</v>
      </c>
      <c r="AO34" t="s">
        <v>309</v>
      </c>
    </row>
    <row r="35" spans="1:41" hidden="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e">
        <v>#NAME?</v>
      </c>
    </row>
    <row r="36" spans="1:41">
      <c r="A36" t="s">
        <v>598</v>
      </c>
      <c r="B36" t="s">
        <v>739</v>
      </c>
    </row>
    <row r="37" spans="1:41">
      <c r="A37" t="s">
        <v>598</v>
      </c>
      <c r="B37" t="s">
        <v>740</v>
      </c>
      <c r="C37" t="s">
        <v>741</v>
      </c>
      <c r="D37" t="s">
        <v>321</v>
      </c>
      <c r="E37">
        <v>2023</v>
      </c>
      <c r="F37">
        <v>0</v>
      </c>
    </row>
    <row r="38" spans="1:41" hidden="1">
      <c r="A38" t="s">
        <v>598</v>
      </c>
      <c r="B38" t="s">
        <v>740</v>
      </c>
      <c r="C38" t="s">
        <v>742</v>
      </c>
      <c r="D38" t="s">
        <v>110</v>
      </c>
      <c r="E38">
        <v>2023</v>
      </c>
      <c r="F38">
        <v>0</v>
      </c>
      <c r="G38">
        <v>2</v>
      </c>
      <c r="H38">
        <v>0</v>
      </c>
      <c r="I38">
        <v>1</v>
      </c>
      <c r="J38">
        <v>1</v>
      </c>
      <c r="K38" t="s">
        <v>743</v>
      </c>
      <c r="L38">
        <v>2040</v>
      </c>
      <c r="M38">
        <v>1</v>
      </c>
      <c r="O38" t="s">
        <v>744</v>
      </c>
      <c r="U38" t="s">
        <v>331</v>
      </c>
      <c r="W38" t="s">
        <v>401</v>
      </c>
      <c r="Y38">
        <v>12.2</v>
      </c>
      <c r="Z38" t="e">
        <v>#NAME?</v>
      </c>
    </row>
    <row r="39" spans="1:41" hidden="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e">
        <v>#NAME?</v>
      </c>
      <c r="AA39" t="s">
        <v>749</v>
      </c>
    </row>
    <row r="40" spans="1:41" ht="409.6" hidden="1">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e">
        <v>#NAME?</v>
      </c>
      <c r="AA40" t="s">
        <v>754</v>
      </c>
      <c r="AB40" t="s">
        <v>755</v>
      </c>
    </row>
    <row r="41" spans="1:41" ht="409.6" hidden="1">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e">
        <v>#NAME?</v>
      </c>
      <c r="AA41" t="s">
        <v>754</v>
      </c>
      <c r="AB41" t="s">
        <v>760</v>
      </c>
      <c r="AC41" t="s">
        <v>761</v>
      </c>
    </row>
    <row r="42" spans="1:41" ht="409.6" hidden="1">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e">
        <v>#NAME?</v>
      </c>
      <c r="AA42" t="s">
        <v>754</v>
      </c>
      <c r="AB42" t="s">
        <v>760</v>
      </c>
      <c r="AC42" t="s">
        <v>761</v>
      </c>
    </row>
    <row r="43" spans="1:41">
      <c r="A43" t="s">
        <v>598</v>
      </c>
      <c r="B43" t="s">
        <v>740</v>
      </c>
      <c r="C43" t="s">
        <v>766</v>
      </c>
      <c r="D43" t="s">
        <v>321</v>
      </c>
      <c r="E43">
        <v>2020</v>
      </c>
      <c r="F43">
        <v>0</v>
      </c>
    </row>
    <row r="44" spans="1:41">
      <c r="A44" t="s">
        <v>598</v>
      </c>
      <c r="B44" t="s">
        <v>740</v>
      </c>
      <c r="C44" t="s">
        <v>767</v>
      </c>
      <c r="D44" t="s">
        <v>321</v>
      </c>
      <c r="E44">
        <v>2021</v>
      </c>
      <c r="F44">
        <v>0</v>
      </c>
    </row>
    <row r="45" spans="1:41" hidden="1">
      <c r="A45" t="s">
        <v>598</v>
      </c>
      <c r="B45" t="s">
        <v>768</v>
      </c>
      <c r="C45" t="s">
        <v>769</v>
      </c>
      <c r="D45" t="s">
        <v>321</v>
      </c>
      <c r="E45">
        <v>2022</v>
      </c>
      <c r="F45">
        <v>0</v>
      </c>
      <c r="G45">
        <v>0</v>
      </c>
      <c r="H45">
        <v>0</v>
      </c>
      <c r="I45">
        <v>0</v>
      </c>
      <c r="J45">
        <v>1</v>
      </c>
      <c r="K45" t="s">
        <v>770</v>
      </c>
      <c r="L45">
        <v>2030</v>
      </c>
      <c r="M45">
        <v>0</v>
      </c>
      <c r="O45" t="s">
        <v>610</v>
      </c>
      <c r="R45" t="s">
        <v>771</v>
      </c>
      <c r="T45">
        <v>2</v>
      </c>
      <c r="Y45">
        <v>12.5</v>
      </c>
      <c r="Z45" t="e">
        <v>#NAME?</v>
      </c>
    </row>
    <row r="46" spans="1:41" hidden="1">
      <c r="A46" t="s">
        <v>598</v>
      </c>
      <c r="B46" t="s">
        <v>768</v>
      </c>
      <c r="C46" t="s">
        <v>769</v>
      </c>
      <c r="D46" t="s">
        <v>321</v>
      </c>
      <c r="E46">
        <v>2022</v>
      </c>
      <c r="F46">
        <v>0</v>
      </c>
      <c r="G46">
        <v>0</v>
      </c>
      <c r="H46">
        <v>0</v>
      </c>
      <c r="I46">
        <v>0</v>
      </c>
      <c r="J46">
        <v>1</v>
      </c>
      <c r="K46" t="s">
        <v>772</v>
      </c>
      <c r="L46">
        <v>2030</v>
      </c>
      <c r="M46">
        <v>0</v>
      </c>
      <c r="O46" t="s">
        <v>610</v>
      </c>
      <c r="R46" t="s">
        <v>773</v>
      </c>
      <c r="T46">
        <v>0</v>
      </c>
      <c r="Y46">
        <v>12.5</v>
      </c>
      <c r="Z46" t="e">
        <v>#NAME?</v>
      </c>
    </row>
    <row r="47" spans="1:41" hidden="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e">
        <v>#NAME?</v>
      </c>
      <c r="AB47" t="s">
        <v>780</v>
      </c>
      <c r="AO47" t="s">
        <v>309</v>
      </c>
    </row>
    <row r="48" spans="1:41" hidden="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e">
        <v>#NAME?</v>
      </c>
      <c r="AA48" t="s">
        <v>197</v>
      </c>
      <c r="AB48" t="s">
        <v>786</v>
      </c>
      <c r="AO48" t="s">
        <v>309</v>
      </c>
    </row>
    <row r="49" spans="1:41" ht="32" hidden="1">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e">
        <v>#NAME?</v>
      </c>
      <c r="AA49" t="s">
        <v>197</v>
      </c>
      <c r="AB49" t="s">
        <v>624</v>
      </c>
      <c r="AC49" t="s">
        <v>791</v>
      </c>
      <c r="AO49" t="s">
        <v>309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09A8-E7E6-8844-A536-348DD2F598B9}">
  <dimension ref="A1:DE394"/>
  <sheetViews>
    <sheetView workbookViewId="0">
      <selection activeCell="C1" sqref="C1"/>
    </sheetView>
  </sheetViews>
  <sheetFormatPr baseColWidth="10" defaultColWidth="9.1640625" defaultRowHeight="16"/>
  <cols>
    <col min="1" max="1" width="45.5" style="98" customWidth="1"/>
    <col min="2" max="2" width="49.33203125" style="18" hidden="1" customWidth="1"/>
    <col min="3" max="3" width="49.33203125" style="18" customWidth="1"/>
    <col min="4" max="4" width="32.6640625" style="460" customWidth="1"/>
    <col min="5" max="5" width="11.5" style="35" hidden="1" customWidth="1"/>
    <col min="6" max="6" width="40.1640625" style="18" customWidth="1"/>
    <col min="7" max="7" width="47.6640625" style="207" customWidth="1"/>
    <col min="8" max="8" width="15.33203125" style="35" customWidth="1"/>
    <col min="9" max="9" width="10.6640625" style="35" hidden="1" customWidth="1"/>
    <col min="10" max="10" width="26.6640625" customWidth="1"/>
    <col min="11" max="11" width="29" customWidth="1"/>
    <col min="12" max="12" width="12.83203125" customWidth="1"/>
    <col min="13" max="13" width="28.1640625" customWidth="1"/>
    <col min="14" max="14" width="30" customWidth="1"/>
    <col min="15" max="15" width="42.6640625" customWidth="1"/>
    <col min="16" max="16" width="20" style="150" hidden="1" customWidth="1"/>
    <col min="17" max="17" width="31.1640625" style="35" hidden="1" customWidth="1"/>
    <col min="18" max="18" width="30.83203125" style="35" hidden="1" customWidth="1"/>
    <col min="19" max="19" width="19.33203125" style="39" hidden="1" customWidth="1"/>
    <col min="20" max="20" width="38.33203125" style="207" hidden="1" customWidth="1"/>
    <col min="21" max="21" width="18" style="35" hidden="1" customWidth="1"/>
    <col min="22" max="23" width="17.6640625" style="17" hidden="1" customWidth="1"/>
    <col min="24" max="24" width="27.5" style="17" hidden="1" customWidth="1"/>
    <col min="25" max="25" width="44.33203125" style="17" hidden="1" customWidth="1"/>
    <col min="26" max="27" width="27.5" style="17" hidden="1" customWidth="1"/>
    <col min="28" max="28" width="10" style="11" hidden="1" customWidth="1"/>
    <col min="29" max="61" width="9.1640625" style="11" hidden="1" customWidth="1"/>
    <col min="62" max="80" width="9.1640625" style="11"/>
    <col min="81" max="16384" width="9.1640625" style="12"/>
  </cols>
  <sheetData>
    <row r="1" spans="1:80" s="15" customFormat="1" ht="58" thickBot="1">
      <c r="A1" s="97" t="s">
        <v>1768</v>
      </c>
      <c r="B1" s="47" t="s">
        <v>983</v>
      </c>
      <c r="C1" s="47" t="s">
        <v>1766</v>
      </c>
      <c r="D1" s="48" t="s">
        <v>1783</v>
      </c>
      <c r="E1" s="88" t="s">
        <v>244</v>
      </c>
      <c r="F1" s="462" t="s">
        <v>1767</v>
      </c>
      <c r="G1" s="206" t="s">
        <v>1769</v>
      </c>
      <c r="H1" s="86" t="s">
        <v>1770</v>
      </c>
      <c r="I1" s="253" t="s">
        <v>238</v>
      </c>
      <c r="J1" s="380" t="s">
        <v>1782</v>
      </c>
      <c r="K1" s="48" t="s">
        <v>1781</v>
      </c>
      <c r="L1" s="48" t="s">
        <v>1780</v>
      </c>
      <c r="M1" s="49" t="s">
        <v>1777</v>
      </c>
      <c r="N1" s="236" t="s">
        <v>1778</v>
      </c>
      <c r="O1" s="48" t="s">
        <v>1779</v>
      </c>
      <c r="P1" s="50" t="s">
        <v>256</v>
      </c>
      <c r="Q1" s="52" t="s">
        <v>259</v>
      </c>
      <c r="R1" s="52" t="s">
        <v>260</v>
      </c>
      <c r="S1" s="52" t="s">
        <v>261</v>
      </c>
      <c r="T1" s="52" t="s">
        <v>262</v>
      </c>
      <c r="U1" s="524" t="s">
        <v>263</v>
      </c>
      <c r="V1" s="524" t="s">
        <v>265</v>
      </c>
      <c r="W1" s="524" t="s">
        <v>266</v>
      </c>
      <c r="X1" s="524" t="s">
        <v>267</v>
      </c>
      <c r="Y1" s="524" t="s">
        <v>268</v>
      </c>
      <c r="Z1" s="524" t="s">
        <v>269</v>
      </c>
      <c r="AA1" s="524" t="s">
        <v>270</v>
      </c>
      <c r="AB1" s="524" t="s">
        <v>271</v>
      </c>
      <c r="AC1" s="524" t="s">
        <v>272</v>
      </c>
      <c r="AD1" s="524" t="s">
        <v>273</v>
      </c>
      <c r="AE1" s="524" t="s">
        <v>274</v>
      </c>
      <c r="AF1" s="524" t="s">
        <v>275</v>
      </c>
      <c r="AG1" s="524" t="s">
        <v>276</v>
      </c>
      <c r="AH1" s="524" t="s">
        <v>277</v>
      </c>
      <c r="AI1" s="524" t="s">
        <v>278</v>
      </c>
      <c r="AJ1" s="524" t="s">
        <v>279</v>
      </c>
      <c r="AK1" s="524" t="s">
        <v>280</v>
      </c>
      <c r="AL1" s="524" t="s">
        <v>281</v>
      </c>
      <c r="AM1" s="524" t="s">
        <v>282</v>
      </c>
      <c r="AN1" s="524" t="s">
        <v>283</v>
      </c>
      <c r="AO1" s="524" t="s">
        <v>284</v>
      </c>
      <c r="AP1" s="524" t="s">
        <v>285</v>
      </c>
      <c r="AQ1" s="524" t="s">
        <v>286</v>
      </c>
      <c r="AR1" s="524" t="s">
        <v>287</v>
      </c>
      <c r="AS1" s="524" t="s">
        <v>288</v>
      </c>
      <c r="AT1" s="524" t="s">
        <v>289</v>
      </c>
      <c r="AU1" s="524" t="s">
        <v>290</v>
      </c>
      <c r="AV1" s="524" t="s">
        <v>291</v>
      </c>
      <c r="AW1" s="524" t="s">
        <v>292</v>
      </c>
      <c r="AX1" s="524" t="s">
        <v>293</v>
      </c>
      <c r="AY1" s="524" t="s">
        <v>294</v>
      </c>
      <c r="AZ1" s="512" t="s">
        <v>985</v>
      </c>
      <c r="BA1" s="254" t="s">
        <v>986</v>
      </c>
      <c r="BB1" s="51" t="s">
        <v>987</v>
      </c>
      <c r="BC1" s="15" t="s">
        <v>239</v>
      </c>
    </row>
    <row r="2" spans="1:80" ht="43" thickTop="1">
      <c r="A2" s="98" t="s">
        <v>295</v>
      </c>
      <c r="B2" s="18" t="s">
        <v>296</v>
      </c>
      <c r="C2" s="18" t="s">
        <v>988</v>
      </c>
      <c r="D2" s="23" t="s">
        <v>1832</v>
      </c>
      <c r="E2" s="23">
        <v>2050</v>
      </c>
      <c r="F2" s="463" t="s">
        <v>297</v>
      </c>
      <c r="G2" s="154" t="s">
        <v>298</v>
      </c>
      <c r="H2" s="78">
        <v>2021</v>
      </c>
      <c r="I2" s="78">
        <v>1</v>
      </c>
      <c r="J2" s="381" t="s">
        <v>989</v>
      </c>
      <c r="K2" s="23" t="s">
        <v>300</v>
      </c>
      <c r="L2" s="23" t="s">
        <v>301</v>
      </c>
      <c r="M2" s="23" t="s">
        <v>302</v>
      </c>
      <c r="N2" s="23"/>
      <c r="O2" s="23" t="s">
        <v>303</v>
      </c>
      <c r="P2" s="23"/>
      <c r="Q2" s="23" t="s">
        <v>190</v>
      </c>
      <c r="R2" s="23" t="s">
        <v>308</v>
      </c>
      <c r="S2" s="23"/>
      <c r="T2" s="23"/>
      <c r="U2" s="16"/>
      <c r="V2" s="16"/>
      <c r="W2" s="16"/>
      <c r="X2" s="16"/>
      <c r="Y2" s="16"/>
      <c r="Z2" s="16" t="s">
        <v>309</v>
      </c>
      <c r="AA2" s="16"/>
      <c r="AB2" s="16"/>
      <c r="AC2" s="16"/>
      <c r="AD2" s="16"/>
      <c r="AE2" s="16"/>
      <c r="AF2" s="16"/>
      <c r="AG2" s="16"/>
      <c r="AH2" s="16"/>
      <c r="AI2" s="16"/>
      <c r="AJ2" s="16"/>
      <c r="AK2" s="16"/>
      <c r="AL2" s="16"/>
      <c r="AM2" s="16"/>
      <c r="AN2" s="16"/>
      <c r="AO2" s="16"/>
      <c r="AP2" s="16" t="s">
        <v>310</v>
      </c>
      <c r="AQ2" s="16" t="s">
        <v>310</v>
      </c>
      <c r="AR2" s="16" t="s">
        <v>310</v>
      </c>
      <c r="AS2" s="16"/>
      <c r="AT2" s="16"/>
      <c r="AU2" s="16"/>
      <c r="AV2" s="16"/>
      <c r="AW2" s="16"/>
      <c r="AX2" s="16" t="s">
        <v>310</v>
      </c>
      <c r="AY2" s="16"/>
      <c r="AZ2" s="511"/>
      <c r="BA2" s="60"/>
      <c r="BC2" s="11">
        <v>3</v>
      </c>
      <c r="BU2" s="12"/>
      <c r="BV2" s="12"/>
      <c r="BW2" s="12"/>
      <c r="BX2" s="12"/>
      <c r="BY2" s="12"/>
      <c r="BZ2" s="12"/>
      <c r="CA2" s="12"/>
      <c r="CB2" s="12"/>
    </row>
    <row r="3" spans="1:80" ht="43" hidden="1" thickTop="1">
      <c r="A3" s="98" t="s">
        <v>295</v>
      </c>
      <c r="B3" s="18" t="s">
        <v>296</v>
      </c>
      <c r="C3" s="18" t="s">
        <v>990</v>
      </c>
      <c r="D3" s="22"/>
      <c r="E3" s="513">
        <v>2040</v>
      </c>
      <c r="F3" s="463" t="s">
        <v>297</v>
      </c>
      <c r="G3" s="154" t="s">
        <v>298</v>
      </c>
      <c r="H3" s="78">
        <v>2021</v>
      </c>
      <c r="I3" s="78"/>
      <c r="J3" s="514"/>
      <c r="K3" s="23" t="s">
        <v>300</v>
      </c>
      <c r="L3" s="23" t="s">
        <v>301</v>
      </c>
      <c r="M3" s="23" t="s">
        <v>302</v>
      </c>
      <c r="N3" s="22"/>
      <c r="O3" s="22"/>
      <c r="P3" s="22"/>
      <c r="Q3" s="22"/>
      <c r="R3" s="22"/>
      <c r="S3" s="22"/>
      <c r="T3" s="22"/>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511"/>
      <c r="BA3" s="60"/>
      <c r="BU3" s="12"/>
      <c r="BV3" s="12"/>
      <c r="BW3" s="12"/>
      <c r="BX3" s="12"/>
      <c r="BY3" s="12"/>
      <c r="BZ3" s="12"/>
      <c r="CA3" s="12"/>
      <c r="CB3" s="12"/>
    </row>
    <row r="4" spans="1:80" ht="66.75" customHeight="1" thickBot="1">
      <c r="A4" s="98" t="s">
        <v>295</v>
      </c>
      <c r="B4" s="27" t="s">
        <v>296</v>
      </c>
      <c r="C4" s="27" t="s">
        <v>991</v>
      </c>
      <c r="D4" s="70" t="s">
        <v>1832</v>
      </c>
      <c r="E4" s="70">
        <v>2030</v>
      </c>
      <c r="F4" s="464" t="s">
        <v>297</v>
      </c>
      <c r="G4" s="155" t="s">
        <v>298</v>
      </c>
      <c r="H4" s="56">
        <v>2021</v>
      </c>
      <c r="I4" s="56">
        <v>1</v>
      </c>
      <c r="J4" s="382" t="s">
        <v>989</v>
      </c>
      <c r="K4" s="70" t="s">
        <v>300</v>
      </c>
      <c r="L4" s="70" t="s">
        <v>312</v>
      </c>
      <c r="M4" s="70" t="s">
        <v>313</v>
      </c>
      <c r="N4" s="70" t="s">
        <v>992</v>
      </c>
      <c r="O4" s="70" t="s">
        <v>303</v>
      </c>
      <c r="P4" s="70" t="s">
        <v>315</v>
      </c>
      <c r="Q4" s="70" t="s">
        <v>190</v>
      </c>
      <c r="R4" s="70" t="s">
        <v>308</v>
      </c>
      <c r="S4" s="70"/>
      <c r="T4" s="70"/>
      <c r="U4" s="16"/>
      <c r="V4" s="16"/>
      <c r="W4" s="16"/>
      <c r="X4" s="16"/>
      <c r="Y4" s="16"/>
      <c r="Z4" s="16" t="s">
        <v>309</v>
      </c>
      <c r="AA4" s="16"/>
      <c r="AB4" s="16"/>
      <c r="AC4" s="16"/>
      <c r="AD4" s="16"/>
      <c r="AE4" s="16"/>
      <c r="AF4" s="16"/>
      <c r="AG4" s="16"/>
      <c r="AH4" s="16"/>
      <c r="AI4" s="16"/>
      <c r="AJ4" s="16"/>
      <c r="AK4" s="16"/>
      <c r="AL4" s="16"/>
      <c r="AM4" s="16"/>
      <c r="AN4" s="16"/>
      <c r="AO4" s="16"/>
      <c r="AP4" s="16" t="s">
        <v>310</v>
      </c>
      <c r="AQ4" s="16" t="s">
        <v>310</v>
      </c>
      <c r="AR4" s="16" t="s">
        <v>310</v>
      </c>
      <c r="AS4" s="16"/>
      <c r="AT4" s="16"/>
      <c r="AU4" s="16"/>
      <c r="AV4" s="16"/>
      <c r="AW4" s="16"/>
      <c r="AX4" s="16" t="s">
        <v>310</v>
      </c>
      <c r="AY4" s="16"/>
      <c r="AZ4" s="511"/>
      <c r="BA4" s="248">
        <v>1</v>
      </c>
      <c r="BC4" s="11">
        <v>3</v>
      </c>
      <c r="BU4" s="12"/>
      <c r="BV4" s="12"/>
      <c r="BW4" s="12"/>
      <c r="BX4" s="12"/>
      <c r="BY4" s="12"/>
      <c r="BZ4" s="12"/>
      <c r="CA4" s="12"/>
      <c r="CB4" s="12"/>
    </row>
    <row r="5" spans="1:80" ht="42" hidden="1">
      <c r="A5" s="98" t="s">
        <v>295</v>
      </c>
      <c r="B5" s="18" t="s">
        <v>364</v>
      </c>
      <c r="C5" s="18" t="s">
        <v>366</v>
      </c>
      <c r="D5" s="73"/>
      <c r="E5" s="73">
        <v>2050</v>
      </c>
      <c r="F5" s="465" t="s">
        <v>365</v>
      </c>
      <c r="G5" s="286" t="s">
        <v>321</v>
      </c>
      <c r="H5" s="79">
        <v>2021</v>
      </c>
      <c r="I5" s="79">
        <v>0</v>
      </c>
      <c r="J5" s="383"/>
      <c r="K5" s="73" t="s">
        <v>367</v>
      </c>
      <c r="L5" s="73"/>
      <c r="M5" s="73"/>
      <c r="N5" s="335" t="s">
        <v>368</v>
      </c>
      <c r="O5" s="73"/>
      <c r="P5" s="73"/>
      <c r="Q5" s="73"/>
      <c r="R5" s="73" t="s">
        <v>370</v>
      </c>
      <c r="S5" s="73"/>
      <c r="T5" s="73"/>
      <c r="U5" s="16"/>
      <c r="V5" s="16"/>
      <c r="W5" s="16"/>
      <c r="X5" s="16"/>
      <c r="Y5" s="16"/>
      <c r="Z5" s="16" t="s">
        <v>309</v>
      </c>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511"/>
      <c r="BA5" s="249">
        <v>1</v>
      </c>
      <c r="BC5" s="11">
        <v>0</v>
      </c>
      <c r="BU5" s="12"/>
      <c r="BV5" s="12"/>
      <c r="BW5" s="12"/>
      <c r="BX5" s="12"/>
      <c r="BY5" s="12"/>
      <c r="BZ5" s="12"/>
      <c r="CA5" s="12"/>
      <c r="CB5" s="12"/>
    </row>
    <row r="6" spans="1:80" ht="28" hidden="1">
      <c r="A6" s="98" t="s">
        <v>295</v>
      </c>
      <c r="B6" s="18" t="s">
        <v>371</v>
      </c>
      <c r="D6" s="26"/>
      <c r="E6" s="26"/>
      <c r="F6" s="466" t="s">
        <v>372</v>
      </c>
      <c r="G6" s="156" t="s">
        <v>298</v>
      </c>
      <c r="H6" s="30">
        <v>2023</v>
      </c>
      <c r="I6" s="30"/>
      <c r="J6" s="384"/>
      <c r="K6" s="26"/>
      <c r="L6" s="26"/>
      <c r="M6" s="26"/>
      <c r="N6" s="29"/>
      <c r="O6" s="26"/>
      <c r="P6" s="26"/>
      <c r="Q6" s="26"/>
      <c r="R6" s="26"/>
      <c r="S6" s="26"/>
      <c r="T6" s="2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511"/>
      <c r="BA6" s="249">
        <v>1</v>
      </c>
      <c r="BU6" s="12"/>
      <c r="BV6" s="12"/>
      <c r="BW6" s="12"/>
      <c r="BX6" s="12"/>
      <c r="BY6" s="12"/>
      <c r="BZ6" s="12"/>
      <c r="CA6" s="12"/>
      <c r="CB6" s="12"/>
    </row>
    <row r="7" spans="1:80" ht="70" hidden="1">
      <c r="A7" s="98" t="s">
        <v>295</v>
      </c>
      <c r="B7" s="18" t="s">
        <v>373</v>
      </c>
      <c r="D7" s="31"/>
      <c r="E7" s="31"/>
      <c r="F7" s="466" t="s">
        <v>374</v>
      </c>
      <c r="G7" s="156" t="s">
        <v>103</v>
      </c>
      <c r="H7" s="80">
        <v>2021</v>
      </c>
      <c r="I7" s="80"/>
      <c r="J7" s="385" t="s">
        <v>1784</v>
      </c>
      <c r="K7" s="31"/>
      <c r="L7" s="31"/>
      <c r="M7" s="31"/>
      <c r="N7" s="29"/>
      <c r="O7" s="26"/>
      <c r="P7" s="31"/>
      <c r="Q7" s="31"/>
      <c r="R7" s="31"/>
      <c r="S7" s="31"/>
      <c r="T7" s="31"/>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511"/>
      <c r="BA7" s="249">
        <v>1</v>
      </c>
      <c r="BU7" s="12"/>
      <c r="BV7" s="12"/>
      <c r="BW7" s="12"/>
      <c r="BX7" s="12"/>
      <c r="BY7" s="12"/>
      <c r="BZ7" s="12"/>
      <c r="CA7" s="12"/>
      <c r="CB7" s="12"/>
    </row>
    <row r="8" spans="1:80" ht="127" thickBot="1">
      <c r="A8" s="98" t="s">
        <v>295</v>
      </c>
      <c r="B8" s="18" t="s">
        <v>1785</v>
      </c>
      <c r="C8" s="18" t="s">
        <v>993</v>
      </c>
      <c r="D8" s="29" t="s">
        <v>1832</v>
      </c>
      <c r="E8" s="29">
        <v>2030</v>
      </c>
      <c r="F8" s="467" t="s">
        <v>320</v>
      </c>
      <c r="G8" s="207" t="s">
        <v>321</v>
      </c>
      <c r="H8" s="35">
        <v>2020</v>
      </c>
      <c r="I8" s="35">
        <v>0</v>
      </c>
      <c r="J8" s="386" t="s">
        <v>989</v>
      </c>
      <c r="K8" s="29" t="s">
        <v>300</v>
      </c>
      <c r="L8" s="22"/>
      <c r="M8" s="22"/>
      <c r="N8" s="22" t="s">
        <v>994</v>
      </c>
      <c r="O8" s="22"/>
      <c r="P8" s="29"/>
      <c r="Q8" s="29"/>
      <c r="R8" s="29"/>
      <c r="S8" s="29"/>
      <c r="T8" s="29"/>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511"/>
      <c r="BA8" s="250">
        <v>0</v>
      </c>
      <c r="BC8" s="11">
        <v>1</v>
      </c>
      <c r="BU8" s="12"/>
      <c r="BV8" s="12"/>
      <c r="BW8" s="12"/>
      <c r="BX8" s="12"/>
      <c r="BY8" s="12"/>
      <c r="BZ8" s="12"/>
      <c r="CA8" s="12"/>
      <c r="CB8" s="12"/>
    </row>
    <row r="9" spans="1:80" ht="85" hidden="1" thickBot="1">
      <c r="A9" s="98" t="s">
        <v>295</v>
      </c>
      <c r="B9" s="18" t="s">
        <v>1785</v>
      </c>
      <c r="C9" s="18" t="s">
        <v>398</v>
      </c>
      <c r="D9" s="29"/>
      <c r="E9" s="29">
        <v>2030</v>
      </c>
      <c r="F9" s="467" t="s">
        <v>396</v>
      </c>
      <c r="G9" s="163" t="s">
        <v>102</v>
      </c>
      <c r="H9" s="29">
        <v>2023</v>
      </c>
      <c r="I9" s="273"/>
      <c r="J9" s="386"/>
      <c r="K9" s="29"/>
      <c r="L9" s="29"/>
      <c r="M9" s="29"/>
      <c r="N9" s="231"/>
      <c r="O9" s="26"/>
      <c r="P9" s="29"/>
      <c r="Q9" s="29"/>
      <c r="R9" s="29"/>
      <c r="S9" s="29"/>
      <c r="T9" s="29"/>
      <c r="U9" s="16"/>
      <c r="V9" s="16"/>
      <c r="W9" s="16"/>
      <c r="X9" s="16"/>
      <c r="Y9" s="16"/>
      <c r="Z9" s="16"/>
      <c r="AA9" s="16"/>
      <c r="AB9" s="16"/>
      <c r="AC9" s="16"/>
      <c r="AD9" s="16"/>
      <c r="AE9" s="16" t="s">
        <v>310</v>
      </c>
      <c r="AF9" s="16"/>
      <c r="AG9" s="16"/>
      <c r="AH9" s="16"/>
      <c r="AI9" s="16"/>
      <c r="AJ9" s="16"/>
      <c r="AK9" s="16"/>
      <c r="AL9" s="16"/>
      <c r="AM9" s="16"/>
      <c r="AN9" s="16"/>
      <c r="AO9" s="16"/>
      <c r="AP9" s="16"/>
      <c r="AQ9" s="16"/>
      <c r="AR9" s="16"/>
      <c r="AS9" s="16"/>
      <c r="AT9" s="16"/>
      <c r="AU9" s="16"/>
      <c r="AV9" s="16"/>
      <c r="AW9" s="16"/>
      <c r="AX9" s="16"/>
      <c r="AY9" s="16"/>
      <c r="AZ9" s="511"/>
      <c r="BA9" s="250">
        <v>1</v>
      </c>
      <c r="BU9" s="12"/>
      <c r="BV9" s="12"/>
      <c r="BW9" s="12"/>
      <c r="BX9" s="12"/>
      <c r="BY9" s="12"/>
      <c r="BZ9" s="12"/>
      <c r="CA9" s="12"/>
      <c r="CB9" s="12"/>
    </row>
    <row r="10" spans="1:80" ht="155" thickBot="1">
      <c r="A10" s="100" t="s">
        <v>403</v>
      </c>
      <c r="B10" s="54"/>
      <c r="C10" s="54" t="s">
        <v>995</v>
      </c>
      <c r="D10" s="29" t="s">
        <v>1833</v>
      </c>
      <c r="E10" s="29">
        <v>2040</v>
      </c>
      <c r="F10" s="468" t="s">
        <v>389</v>
      </c>
      <c r="G10" s="163" t="s">
        <v>101</v>
      </c>
      <c r="H10" s="35">
        <v>2022</v>
      </c>
      <c r="I10" s="273">
        <v>1</v>
      </c>
      <c r="J10" s="387" t="s">
        <v>996</v>
      </c>
      <c r="K10" s="29" t="s">
        <v>392</v>
      </c>
      <c r="L10" s="29"/>
      <c r="M10" s="29"/>
      <c r="N10" s="29" t="s">
        <v>393</v>
      </c>
      <c r="O10" s="29" t="s">
        <v>997</v>
      </c>
      <c r="P10" s="29"/>
      <c r="Q10" s="29"/>
      <c r="R10" s="29"/>
      <c r="S10" s="29"/>
      <c r="T10" s="29"/>
      <c r="U10" s="16" t="s">
        <v>309</v>
      </c>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511"/>
      <c r="BA10" s="250">
        <v>0</v>
      </c>
      <c r="BC10" s="11">
        <v>2</v>
      </c>
      <c r="BU10" s="12"/>
      <c r="BV10" s="12"/>
      <c r="BW10" s="12"/>
      <c r="BX10" s="12"/>
      <c r="BY10" s="12"/>
      <c r="BZ10" s="12"/>
      <c r="CA10" s="12"/>
      <c r="CB10" s="12"/>
    </row>
    <row r="11" spans="1:80" ht="72.75" customHeight="1">
      <c r="A11" s="98" t="s">
        <v>295</v>
      </c>
      <c r="B11" s="18" t="s">
        <v>1785</v>
      </c>
      <c r="C11" s="18" t="s">
        <v>998</v>
      </c>
      <c r="D11" s="29" t="s">
        <v>1833</v>
      </c>
      <c r="E11" s="29">
        <v>2030</v>
      </c>
      <c r="F11" s="467" t="s">
        <v>376</v>
      </c>
      <c r="G11" s="163" t="s">
        <v>102</v>
      </c>
      <c r="H11" s="35">
        <v>2023</v>
      </c>
      <c r="I11" s="273">
        <v>1</v>
      </c>
      <c r="J11" s="387" t="s">
        <v>999</v>
      </c>
      <c r="K11" s="29" t="s">
        <v>300</v>
      </c>
      <c r="L11" s="29"/>
      <c r="M11" s="29"/>
      <c r="N11" s="29" t="s">
        <v>1000</v>
      </c>
      <c r="O11" s="29"/>
      <c r="P11" s="29"/>
      <c r="Q11" s="29"/>
      <c r="R11" s="29"/>
      <c r="S11" s="29"/>
      <c r="T11" s="29"/>
      <c r="U11" s="16"/>
      <c r="V11" s="16"/>
      <c r="W11" s="16"/>
      <c r="X11" s="16"/>
      <c r="Y11" s="16"/>
      <c r="Z11" s="16" t="s">
        <v>309</v>
      </c>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511"/>
      <c r="BA11" s="250">
        <v>1</v>
      </c>
      <c r="BC11" s="11">
        <v>3</v>
      </c>
      <c r="BU11" s="12"/>
      <c r="BV11" s="12"/>
      <c r="BW11" s="12"/>
      <c r="BX11" s="12"/>
      <c r="BY11" s="12"/>
      <c r="BZ11" s="12"/>
      <c r="CA11" s="12"/>
      <c r="CB11" s="12"/>
    </row>
    <row r="12" spans="1:80" ht="65.25" customHeight="1">
      <c r="A12" s="98" t="s">
        <v>295</v>
      </c>
      <c r="B12" s="18" t="s">
        <v>1785</v>
      </c>
      <c r="C12" s="18" t="s">
        <v>1001</v>
      </c>
      <c r="D12" s="20" t="s">
        <v>1835</v>
      </c>
      <c r="E12" s="20">
        <v>2030</v>
      </c>
      <c r="F12" s="469" t="s">
        <v>376</v>
      </c>
      <c r="G12" s="158" t="s">
        <v>102</v>
      </c>
      <c r="H12" s="81">
        <v>2023</v>
      </c>
      <c r="I12" s="306">
        <v>1</v>
      </c>
      <c r="J12" s="388" t="s">
        <v>1002</v>
      </c>
      <c r="K12" s="20" t="s">
        <v>300</v>
      </c>
      <c r="L12" s="20"/>
      <c r="M12" s="20"/>
      <c r="N12" s="29" t="s">
        <v>1003</v>
      </c>
      <c r="O12" s="20"/>
      <c r="P12" s="20"/>
      <c r="Q12" s="20"/>
      <c r="R12" s="20"/>
      <c r="S12" s="20"/>
      <c r="T12" s="20"/>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511"/>
      <c r="BA12" s="250">
        <v>0</v>
      </c>
      <c r="BC12" s="11">
        <v>3</v>
      </c>
      <c r="BU12" s="12"/>
      <c r="BV12" s="12"/>
      <c r="BW12" s="12"/>
      <c r="BX12" s="12"/>
      <c r="BY12" s="12"/>
      <c r="BZ12" s="12"/>
      <c r="CA12" s="12"/>
      <c r="CB12" s="12"/>
    </row>
    <row r="13" spans="1:80" ht="84.75" customHeight="1">
      <c r="A13" s="98" t="s">
        <v>295</v>
      </c>
      <c r="B13" s="54" t="s">
        <v>1785</v>
      </c>
      <c r="C13" s="54" t="s">
        <v>1004</v>
      </c>
      <c r="D13" s="31" t="s">
        <v>1832</v>
      </c>
      <c r="E13" s="31">
        <v>2030</v>
      </c>
      <c r="F13" s="466" t="s">
        <v>358</v>
      </c>
      <c r="G13" s="157" t="s">
        <v>298</v>
      </c>
      <c r="H13" s="80">
        <v>2023</v>
      </c>
      <c r="I13" s="307">
        <v>1</v>
      </c>
      <c r="J13" s="389" t="s">
        <v>989</v>
      </c>
      <c r="K13" s="31" t="s">
        <v>300</v>
      </c>
      <c r="L13" s="31" t="s">
        <v>360</v>
      </c>
      <c r="M13" s="31" t="s">
        <v>361</v>
      </c>
      <c r="N13" s="31" t="s">
        <v>1786</v>
      </c>
      <c r="O13" s="31" t="s">
        <v>363</v>
      </c>
      <c r="P13" s="31"/>
      <c r="Q13" s="31"/>
      <c r="R13" s="31"/>
      <c r="S13" s="31"/>
      <c r="T13" s="31"/>
      <c r="U13" s="16"/>
      <c r="V13" s="16"/>
      <c r="W13" s="16"/>
      <c r="X13" s="16"/>
      <c r="Y13" s="16"/>
      <c r="Z13" s="16" t="s">
        <v>309</v>
      </c>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511"/>
      <c r="BA13" s="250">
        <v>0</v>
      </c>
      <c r="BC13" s="11">
        <v>3</v>
      </c>
      <c r="BU13" s="12"/>
      <c r="BV13" s="12"/>
      <c r="BW13" s="12"/>
      <c r="BX13" s="12"/>
      <c r="BY13" s="12"/>
      <c r="BZ13" s="12"/>
      <c r="CA13" s="12"/>
      <c r="CB13" s="12"/>
    </row>
    <row r="14" spans="1:80" ht="65.25" customHeight="1">
      <c r="A14" s="98" t="s">
        <v>295</v>
      </c>
      <c r="B14" s="54" t="s">
        <v>1785</v>
      </c>
      <c r="C14" s="54" t="s">
        <v>351</v>
      </c>
      <c r="D14" s="22" t="s">
        <v>1834</v>
      </c>
      <c r="E14" s="21">
        <v>2030</v>
      </c>
      <c r="F14" s="470" t="s">
        <v>335</v>
      </c>
      <c r="G14" s="157" t="s">
        <v>298</v>
      </c>
      <c r="H14" s="59">
        <v>2023</v>
      </c>
      <c r="I14" s="308">
        <v>1</v>
      </c>
      <c r="J14" s="390" t="s">
        <v>1006</v>
      </c>
      <c r="K14" s="31" t="s">
        <v>337</v>
      </c>
      <c r="L14" s="22" t="s">
        <v>353</v>
      </c>
      <c r="M14" s="43" t="s">
        <v>354</v>
      </c>
      <c r="N14" s="22" t="s">
        <v>1007</v>
      </c>
      <c r="O14" s="22" t="s">
        <v>356</v>
      </c>
      <c r="P14" s="22" t="s">
        <v>345</v>
      </c>
      <c r="Q14" s="22" t="s">
        <v>201</v>
      </c>
      <c r="R14" s="269" t="s">
        <v>346</v>
      </c>
      <c r="S14" s="22"/>
      <c r="T14" s="22"/>
      <c r="U14" s="16"/>
      <c r="V14" s="16"/>
      <c r="W14" s="16"/>
      <c r="X14" s="16"/>
      <c r="Y14" s="16"/>
      <c r="Z14" s="16" t="s">
        <v>309</v>
      </c>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511"/>
      <c r="BA14" s="250">
        <v>0</v>
      </c>
      <c r="BC14" s="11">
        <v>3</v>
      </c>
      <c r="BU14" s="12"/>
      <c r="BV14" s="12"/>
      <c r="BW14" s="12"/>
      <c r="BX14" s="12"/>
      <c r="BY14" s="12"/>
      <c r="BZ14" s="12"/>
      <c r="CA14" s="12"/>
      <c r="CB14" s="12"/>
    </row>
    <row r="15" spans="1:80" ht="76.5" customHeight="1">
      <c r="A15" s="98" t="s">
        <v>295</v>
      </c>
      <c r="B15" s="54" t="s">
        <v>1785</v>
      </c>
      <c r="C15" s="54" t="s">
        <v>1008</v>
      </c>
      <c r="D15" s="22" t="s">
        <v>1832</v>
      </c>
      <c r="E15" s="21">
        <v>2025</v>
      </c>
      <c r="F15" s="470" t="s">
        <v>335</v>
      </c>
      <c r="G15" s="157" t="s">
        <v>298</v>
      </c>
      <c r="H15" s="59">
        <v>2023</v>
      </c>
      <c r="I15" s="59">
        <v>1</v>
      </c>
      <c r="J15" s="389" t="s">
        <v>989</v>
      </c>
      <c r="K15" s="31" t="s">
        <v>337</v>
      </c>
      <c r="L15" s="22" t="s">
        <v>338</v>
      </c>
      <c r="M15" s="22" t="s">
        <v>348</v>
      </c>
      <c r="N15" s="22" t="s">
        <v>1009</v>
      </c>
      <c r="O15" s="22" t="s">
        <v>350</v>
      </c>
      <c r="P15" s="22" t="s">
        <v>345</v>
      </c>
      <c r="Q15" s="22" t="s">
        <v>189</v>
      </c>
      <c r="R15" s="22" t="s">
        <v>346</v>
      </c>
      <c r="S15" s="22"/>
      <c r="T15" s="22"/>
      <c r="U15" s="16"/>
      <c r="V15" s="16"/>
      <c r="W15" s="16"/>
      <c r="X15" s="16"/>
      <c r="Y15" s="16"/>
      <c r="Z15" s="16" t="s">
        <v>309</v>
      </c>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511"/>
      <c r="BA15" s="250">
        <v>1</v>
      </c>
      <c r="BC15" s="11">
        <v>3</v>
      </c>
      <c r="BU15" s="12"/>
      <c r="BV15" s="12"/>
      <c r="BW15" s="12"/>
      <c r="BX15" s="12"/>
      <c r="BY15" s="12"/>
      <c r="BZ15" s="12"/>
      <c r="CA15" s="12"/>
      <c r="CB15" s="12"/>
    </row>
    <row r="16" spans="1:80" ht="87" customHeight="1">
      <c r="A16" s="98" t="s">
        <v>295</v>
      </c>
      <c r="B16" s="54" t="s">
        <v>1785</v>
      </c>
      <c r="C16" s="54" t="s">
        <v>1010</v>
      </c>
      <c r="D16" s="22" t="s">
        <v>1835</v>
      </c>
      <c r="E16" s="22">
        <v>2030</v>
      </c>
      <c r="F16" s="471" t="s">
        <v>335</v>
      </c>
      <c r="G16" s="159" t="s">
        <v>298</v>
      </c>
      <c r="H16" s="55">
        <v>2023</v>
      </c>
      <c r="I16" s="55">
        <v>1</v>
      </c>
      <c r="J16" s="391" t="s">
        <v>1011</v>
      </c>
      <c r="K16" s="22" t="s">
        <v>337</v>
      </c>
      <c r="L16" s="22" t="s">
        <v>338</v>
      </c>
      <c r="M16" s="22" t="s">
        <v>339</v>
      </c>
      <c r="N16" s="29" t="s">
        <v>1012</v>
      </c>
      <c r="O16" s="22" t="s">
        <v>341</v>
      </c>
      <c r="P16" s="22" t="s">
        <v>345</v>
      </c>
      <c r="Q16" s="22" t="s">
        <v>189</v>
      </c>
      <c r="R16" s="22" t="s">
        <v>346</v>
      </c>
      <c r="S16" s="22"/>
      <c r="T16" s="22"/>
      <c r="U16" s="16"/>
      <c r="V16" s="16"/>
      <c r="W16" s="16"/>
      <c r="X16" s="16"/>
      <c r="Y16" s="16"/>
      <c r="Z16" s="16" t="s">
        <v>309</v>
      </c>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511"/>
      <c r="BA16" s="250">
        <v>0</v>
      </c>
      <c r="BC16" s="11">
        <v>3</v>
      </c>
      <c r="BU16" s="12"/>
      <c r="BV16" s="12"/>
      <c r="BW16" s="12"/>
      <c r="BX16" s="12"/>
      <c r="BY16" s="12"/>
      <c r="BZ16" s="12"/>
      <c r="CA16" s="12"/>
      <c r="CB16" s="12"/>
    </row>
    <row r="17" spans="1:80" ht="117">
      <c r="A17" s="98" t="s">
        <v>403</v>
      </c>
      <c r="B17" s="101"/>
      <c r="C17" s="101" t="s">
        <v>1013</v>
      </c>
      <c r="D17" s="108" t="s">
        <v>1832</v>
      </c>
      <c r="E17" s="108">
        <v>2030</v>
      </c>
      <c r="F17" s="472" t="s">
        <v>324</v>
      </c>
      <c r="G17" s="211" t="s">
        <v>321</v>
      </c>
      <c r="H17" s="36">
        <v>2020</v>
      </c>
      <c r="I17" s="36">
        <v>0</v>
      </c>
      <c r="J17" s="392" t="s">
        <v>1014</v>
      </c>
      <c r="K17" s="108" t="s">
        <v>326</v>
      </c>
      <c r="L17" s="108" t="s">
        <v>327</v>
      </c>
      <c r="M17" s="314" t="s">
        <v>328</v>
      </c>
      <c r="N17" s="284" t="s">
        <v>1015</v>
      </c>
      <c r="O17" s="108" t="s">
        <v>330</v>
      </c>
      <c r="P17" s="108" t="s">
        <v>315</v>
      </c>
      <c r="Q17" s="108" t="s">
        <v>197</v>
      </c>
      <c r="R17" s="108" t="s">
        <v>333</v>
      </c>
      <c r="S17" s="108"/>
      <c r="T17" s="108"/>
      <c r="U17" s="16" t="s">
        <v>310</v>
      </c>
      <c r="V17" s="16"/>
      <c r="W17" s="16"/>
      <c r="X17" s="16"/>
      <c r="Y17" s="16" t="s">
        <v>309</v>
      </c>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511"/>
      <c r="BA17" s="250">
        <v>0</v>
      </c>
      <c r="BC17" s="11">
        <v>1</v>
      </c>
      <c r="BU17" s="12"/>
      <c r="BV17" s="12"/>
      <c r="BW17" s="12"/>
      <c r="BX17" s="12"/>
      <c r="BY17" s="12"/>
      <c r="BZ17" s="12"/>
      <c r="CA17" s="12"/>
      <c r="CB17" s="12"/>
    </row>
    <row r="18" spans="1:80" ht="42" hidden="1">
      <c r="A18" s="98" t="s">
        <v>295</v>
      </c>
      <c r="B18" s="54"/>
      <c r="C18" s="54" t="s">
        <v>322</v>
      </c>
      <c r="D18" s="31"/>
      <c r="E18" s="31">
        <v>2030</v>
      </c>
      <c r="F18" s="466" t="s">
        <v>320</v>
      </c>
      <c r="G18" s="205" t="s">
        <v>321</v>
      </c>
      <c r="H18" s="80">
        <v>2020</v>
      </c>
      <c r="I18" s="80"/>
      <c r="J18" s="393"/>
      <c r="K18" s="31"/>
      <c r="L18" s="31"/>
      <c r="M18" s="31"/>
      <c r="N18" s="274"/>
      <c r="O18" s="31"/>
      <c r="P18" s="31"/>
      <c r="Q18" s="31"/>
      <c r="R18" s="31"/>
      <c r="S18" s="31"/>
      <c r="T18" s="31"/>
      <c r="U18" s="16"/>
      <c r="V18" s="16"/>
      <c r="W18" s="16"/>
      <c r="X18" s="16"/>
      <c r="Y18" s="16"/>
      <c r="Z18" s="16" t="s">
        <v>310</v>
      </c>
      <c r="AA18" s="16" t="s">
        <v>309</v>
      </c>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511"/>
      <c r="BA18" s="250">
        <v>0</v>
      </c>
      <c r="BU18" s="12"/>
      <c r="BV18" s="12"/>
      <c r="BW18" s="12"/>
      <c r="BX18" s="12"/>
      <c r="BY18" s="12"/>
      <c r="BZ18" s="12"/>
      <c r="CA18" s="12"/>
      <c r="CB18" s="12"/>
    </row>
    <row r="19" spans="1:80" ht="168" hidden="1">
      <c r="A19" s="100" t="s">
        <v>403</v>
      </c>
      <c r="B19" s="54"/>
      <c r="C19" s="54" t="s">
        <v>1016</v>
      </c>
      <c r="D19" s="22" t="s">
        <v>1832</v>
      </c>
      <c r="E19" s="378">
        <v>2030</v>
      </c>
      <c r="F19" s="472" t="s">
        <v>316</v>
      </c>
      <c r="G19" s="204" t="s">
        <v>110</v>
      </c>
      <c r="H19" s="55">
        <v>2021</v>
      </c>
      <c r="I19" s="55">
        <v>0</v>
      </c>
      <c r="J19" s="394" t="s">
        <v>1017</v>
      </c>
      <c r="K19" s="22" t="s">
        <v>300</v>
      </c>
      <c r="L19" s="22"/>
      <c r="M19" s="22"/>
      <c r="N19" s="272" t="s">
        <v>1018</v>
      </c>
      <c r="O19" s="31"/>
      <c r="P19" s="22"/>
      <c r="Q19" s="22" t="s">
        <v>190</v>
      </c>
      <c r="R19" s="22" t="s">
        <v>319</v>
      </c>
      <c r="S19" s="22"/>
      <c r="T19" s="22"/>
      <c r="U19" s="16"/>
      <c r="V19" s="16"/>
      <c r="W19" s="16"/>
      <c r="X19" s="16"/>
      <c r="Y19" s="16"/>
      <c r="Z19" s="16" t="s">
        <v>310</v>
      </c>
      <c r="AA19" s="16" t="s">
        <v>309</v>
      </c>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511"/>
      <c r="BA19" s="250">
        <v>0</v>
      </c>
      <c r="BU19" s="12"/>
      <c r="BV19" s="12"/>
      <c r="BW19" s="12"/>
      <c r="BX19" s="12"/>
      <c r="BY19" s="12"/>
      <c r="BZ19" s="12"/>
      <c r="CA19" s="12"/>
      <c r="CB19" s="12"/>
    </row>
    <row r="20" spans="1:80" ht="42" hidden="1">
      <c r="A20" s="100" t="s">
        <v>403</v>
      </c>
      <c r="B20" s="54"/>
      <c r="C20" s="54" t="s">
        <v>437</v>
      </c>
      <c r="D20" s="22"/>
      <c r="E20" s="22">
        <v>2030</v>
      </c>
      <c r="F20" s="471" t="s">
        <v>405</v>
      </c>
      <c r="G20" s="204" t="s">
        <v>321</v>
      </c>
      <c r="H20" s="55">
        <v>2022</v>
      </c>
      <c r="I20" s="55"/>
      <c r="J20" s="283"/>
      <c r="K20" s="22"/>
      <c r="L20" s="22"/>
      <c r="M20" s="22"/>
      <c r="N20" s="341"/>
      <c r="O20" s="22"/>
      <c r="P20" s="22"/>
      <c r="Q20" s="22"/>
      <c r="R20" s="22"/>
      <c r="S20" s="22"/>
      <c r="T20" s="22"/>
      <c r="U20" s="16" t="s">
        <v>310</v>
      </c>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511"/>
      <c r="BA20" s="250">
        <v>0</v>
      </c>
      <c r="BU20" s="12"/>
      <c r="BV20" s="12"/>
      <c r="BW20" s="12"/>
      <c r="BX20" s="12"/>
      <c r="BY20" s="12"/>
      <c r="BZ20" s="12"/>
      <c r="CA20" s="12"/>
      <c r="CB20" s="12"/>
    </row>
    <row r="21" spans="1:80" ht="183" thickBot="1">
      <c r="A21" s="100" t="s">
        <v>403</v>
      </c>
      <c r="B21" s="285"/>
      <c r="C21" s="285" t="s">
        <v>1019</v>
      </c>
      <c r="D21" s="34" t="s">
        <v>1832</v>
      </c>
      <c r="E21" s="34">
        <v>2030</v>
      </c>
      <c r="F21" s="473" t="s">
        <v>405</v>
      </c>
      <c r="G21" s="293" t="s">
        <v>321</v>
      </c>
      <c r="H21" s="303">
        <v>2022</v>
      </c>
      <c r="I21" s="35">
        <v>0</v>
      </c>
      <c r="J21" s="395" t="s">
        <v>1020</v>
      </c>
      <c r="K21" s="34" t="s">
        <v>407</v>
      </c>
      <c r="L21" s="34"/>
      <c r="M21" s="34"/>
      <c r="N21" s="9" t="s">
        <v>1021</v>
      </c>
      <c r="O21" s="34" t="s">
        <v>445</v>
      </c>
      <c r="P21" s="34"/>
      <c r="Q21" s="34" t="s">
        <v>216</v>
      </c>
      <c r="R21" s="34" t="s">
        <v>441</v>
      </c>
      <c r="S21" s="34"/>
      <c r="T21" s="34"/>
      <c r="U21" s="16" t="s">
        <v>310</v>
      </c>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511"/>
      <c r="BA21" s="250">
        <v>0</v>
      </c>
      <c r="BC21" s="11">
        <v>1</v>
      </c>
      <c r="BU21" s="12"/>
      <c r="BV21" s="12"/>
      <c r="BW21" s="12"/>
      <c r="BX21" s="12"/>
      <c r="BY21" s="12"/>
      <c r="BZ21" s="12"/>
      <c r="CA21" s="12"/>
      <c r="CB21" s="12"/>
    </row>
    <row r="22" spans="1:80" ht="183" thickBot="1">
      <c r="A22" s="100" t="s">
        <v>403</v>
      </c>
      <c r="B22" s="178" t="s">
        <v>1785</v>
      </c>
      <c r="C22" s="178" t="s">
        <v>455</v>
      </c>
      <c r="D22" s="72" t="s">
        <v>1832</v>
      </c>
      <c r="E22" s="72">
        <v>2025</v>
      </c>
      <c r="F22" s="468" t="s">
        <v>150</v>
      </c>
      <c r="G22" s="215" t="s">
        <v>321</v>
      </c>
      <c r="H22" s="82">
        <v>2022</v>
      </c>
      <c r="I22" s="35">
        <v>0</v>
      </c>
      <c r="J22" s="387" t="s">
        <v>1022</v>
      </c>
      <c r="K22" s="72" t="s">
        <v>457</v>
      </c>
      <c r="L22" s="72"/>
      <c r="M22" s="72"/>
      <c r="N22" s="268" t="s">
        <v>458</v>
      </c>
      <c r="O22" s="72"/>
      <c r="P22" s="72"/>
      <c r="Q22" s="72"/>
      <c r="R22" s="72" t="s">
        <v>459</v>
      </c>
      <c r="S22" s="374" t="s">
        <v>460</v>
      </c>
      <c r="T22" s="374" t="s">
        <v>461</v>
      </c>
      <c r="U22" s="16" t="s">
        <v>310</v>
      </c>
      <c r="V22" s="16"/>
      <c r="W22" s="16"/>
      <c r="X22" s="16"/>
      <c r="Y22" s="16" t="s">
        <v>309</v>
      </c>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511"/>
      <c r="BA22" s="250">
        <v>0</v>
      </c>
      <c r="BC22" s="11">
        <v>1</v>
      </c>
      <c r="BU22" s="12"/>
      <c r="BV22" s="12"/>
      <c r="BW22" s="12"/>
      <c r="BX22" s="12"/>
      <c r="BY22" s="12"/>
      <c r="BZ22" s="12"/>
      <c r="CA22" s="12"/>
      <c r="CB22" s="12"/>
    </row>
    <row r="23" spans="1:80" ht="57" thickBot="1">
      <c r="A23" s="100" t="s">
        <v>403</v>
      </c>
      <c r="B23" s="71"/>
      <c r="C23" s="71" t="s">
        <v>1023</v>
      </c>
      <c r="D23" s="72" t="s">
        <v>1834</v>
      </c>
      <c r="E23" s="72">
        <v>2030</v>
      </c>
      <c r="F23" s="468" t="s">
        <v>396</v>
      </c>
      <c r="G23" s="160" t="s">
        <v>102</v>
      </c>
      <c r="H23" s="72">
        <v>2023</v>
      </c>
      <c r="I23" s="29">
        <v>1</v>
      </c>
      <c r="J23" s="396" t="s">
        <v>1024</v>
      </c>
      <c r="K23" s="72" t="s">
        <v>407</v>
      </c>
      <c r="L23" s="72"/>
      <c r="M23" s="327"/>
      <c r="N23" s="342" t="s">
        <v>1025</v>
      </c>
      <c r="O23" s="72" t="s">
        <v>473</v>
      </c>
      <c r="P23" s="72"/>
      <c r="Q23" s="72"/>
      <c r="R23" s="72"/>
      <c r="S23" s="72"/>
      <c r="T23" s="72"/>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511"/>
      <c r="BA23" s="250">
        <v>0</v>
      </c>
      <c r="BC23" s="11">
        <v>3</v>
      </c>
      <c r="BU23" s="12"/>
      <c r="BV23" s="12"/>
      <c r="BW23" s="12"/>
      <c r="BX23" s="12"/>
      <c r="BY23" s="12"/>
      <c r="BZ23" s="12"/>
      <c r="CA23" s="12"/>
      <c r="CB23" s="12"/>
    </row>
    <row r="24" spans="1:80" ht="57" hidden="1" thickBot="1">
      <c r="A24" s="100" t="s">
        <v>403</v>
      </c>
      <c r="B24" s="71"/>
      <c r="C24" s="71" t="s">
        <v>474</v>
      </c>
      <c r="D24" s="72"/>
      <c r="E24" s="72">
        <v>2030</v>
      </c>
      <c r="F24" s="468" t="s">
        <v>396</v>
      </c>
      <c r="G24" s="160" t="s">
        <v>102</v>
      </c>
      <c r="H24" s="72">
        <v>2023</v>
      </c>
      <c r="I24" s="29"/>
      <c r="J24" s="397" t="s">
        <v>1026</v>
      </c>
      <c r="K24" s="72"/>
      <c r="L24" s="72"/>
      <c r="M24" s="72"/>
      <c r="N24" s="342"/>
      <c r="O24" s="72"/>
      <c r="P24" s="72"/>
      <c r="Q24" s="72"/>
      <c r="R24" s="72"/>
      <c r="S24" s="72"/>
      <c r="T24" s="72"/>
      <c r="U24" s="16" t="s">
        <v>309</v>
      </c>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511"/>
      <c r="BA24" s="250">
        <v>0</v>
      </c>
      <c r="BU24" s="12"/>
      <c r="BV24" s="12"/>
      <c r="BW24" s="12"/>
      <c r="BX24" s="12"/>
      <c r="BY24" s="12"/>
      <c r="BZ24" s="12"/>
      <c r="CA24" s="12"/>
      <c r="CB24" s="12"/>
    </row>
    <row r="25" spans="1:80" ht="155" hidden="1" thickBot="1">
      <c r="A25" s="100" t="s">
        <v>403</v>
      </c>
      <c r="B25" s="71"/>
      <c r="C25" s="526" t="s">
        <v>1787</v>
      </c>
      <c r="D25" s="22"/>
      <c r="E25" s="29"/>
      <c r="F25" s="468" t="s">
        <v>396</v>
      </c>
      <c r="G25" s="160" t="s">
        <v>102</v>
      </c>
      <c r="H25" s="72">
        <v>2023</v>
      </c>
      <c r="I25" s="273"/>
      <c r="J25" s="515" t="s">
        <v>1026</v>
      </c>
      <c r="K25" s="72"/>
      <c r="L25" s="22"/>
      <c r="M25" s="22"/>
      <c r="N25" s="22"/>
      <c r="O25" s="22"/>
      <c r="P25" s="22"/>
      <c r="Q25" s="22"/>
      <c r="R25" s="22"/>
      <c r="S25" s="22"/>
      <c r="T25" s="22"/>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511"/>
      <c r="BA25" s="250">
        <v>0</v>
      </c>
      <c r="BU25" s="12"/>
      <c r="BV25" s="12"/>
      <c r="BW25" s="12"/>
      <c r="BX25" s="12"/>
      <c r="BY25" s="12"/>
      <c r="BZ25" s="12"/>
      <c r="CA25" s="12"/>
      <c r="CB25" s="12"/>
    </row>
    <row r="26" spans="1:80" ht="42" hidden="1">
      <c r="A26" s="100" t="s">
        <v>403</v>
      </c>
      <c r="C26" s="18" t="s">
        <v>521</v>
      </c>
      <c r="D26" s="19"/>
      <c r="E26" s="19">
        <v>2030</v>
      </c>
      <c r="F26" s="474" t="s">
        <v>405</v>
      </c>
      <c r="G26" s="288" t="s">
        <v>321</v>
      </c>
      <c r="H26" s="57">
        <v>2022</v>
      </c>
      <c r="J26" s="398" t="s">
        <v>522</v>
      </c>
      <c r="K26" s="19" t="s">
        <v>429</v>
      </c>
      <c r="L26" s="19" t="s">
        <v>523</v>
      </c>
      <c r="M26" s="19" t="s">
        <v>524</v>
      </c>
      <c r="N26" s="19"/>
      <c r="O26" s="19" t="s">
        <v>525</v>
      </c>
      <c r="P26" s="19"/>
      <c r="Q26" s="19" t="s">
        <v>190</v>
      </c>
      <c r="R26" s="19" t="s">
        <v>526</v>
      </c>
      <c r="S26" s="19"/>
      <c r="T26" s="19"/>
      <c r="U26" s="16" t="s">
        <v>309</v>
      </c>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511"/>
      <c r="BA26" s="250">
        <v>0</v>
      </c>
      <c r="BU26" s="12"/>
      <c r="BV26" s="12"/>
      <c r="BW26" s="12"/>
      <c r="BX26" s="12"/>
      <c r="BY26" s="12"/>
      <c r="BZ26" s="12"/>
      <c r="CA26" s="12"/>
      <c r="CB26" s="12"/>
    </row>
    <row r="27" spans="1:80" ht="42">
      <c r="A27" s="100" t="s">
        <v>403</v>
      </c>
      <c r="B27" s="101" t="s">
        <v>462</v>
      </c>
      <c r="C27" s="101" t="s">
        <v>527</v>
      </c>
      <c r="D27" s="24" t="s">
        <v>1833</v>
      </c>
      <c r="E27" s="24">
        <v>2027</v>
      </c>
      <c r="F27" s="475" t="s">
        <v>405</v>
      </c>
      <c r="G27" s="291" t="s">
        <v>321</v>
      </c>
      <c r="H27" s="83">
        <v>2022</v>
      </c>
      <c r="I27" s="35">
        <v>0</v>
      </c>
      <c r="J27" s="249" t="s">
        <v>989</v>
      </c>
      <c r="K27" s="24" t="s">
        <v>465</v>
      </c>
      <c r="L27" s="24" t="s">
        <v>529</v>
      </c>
      <c r="M27" s="333" t="s">
        <v>530</v>
      </c>
      <c r="N27" s="350" t="s">
        <v>531</v>
      </c>
      <c r="O27" s="24" t="s">
        <v>519</v>
      </c>
      <c r="P27" s="24"/>
      <c r="Q27" s="24" t="s">
        <v>196</v>
      </c>
      <c r="R27" s="24" t="s">
        <v>532</v>
      </c>
      <c r="S27" s="24"/>
      <c r="T27" s="24"/>
      <c r="U27" s="16" t="s">
        <v>309</v>
      </c>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511"/>
      <c r="BA27" s="250">
        <v>0</v>
      </c>
      <c r="BC27" s="11">
        <v>1</v>
      </c>
      <c r="BU27" s="12"/>
      <c r="BV27" s="12"/>
      <c r="BW27" s="12"/>
      <c r="BX27" s="12"/>
      <c r="BY27" s="12"/>
      <c r="BZ27" s="12"/>
      <c r="CA27" s="12"/>
      <c r="CB27" s="12"/>
    </row>
    <row r="28" spans="1:80" ht="42" hidden="1">
      <c r="A28" s="98" t="s">
        <v>403</v>
      </c>
      <c r="B28" s="54"/>
      <c r="C28" s="54" t="s">
        <v>533</v>
      </c>
      <c r="D28" s="22"/>
      <c r="E28" s="22">
        <v>2030</v>
      </c>
      <c r="F28" s="471" t="s">
        <v>405</v>
      </c>
      <c r="G28" s="204" t="s">
        <v>321</v>
      </c>
      <c r="H28" s="55">
        <v>2022</v>
      </c>
      <c r="I28" s="55"/>
      <c r="J28" s="283" t="s">
        <v>522</v>
      </c>
      <c r="K28" s="22" t="s">
        <v>465</v>
      </c>
      <c r="L28" s="22"/>
      <c r="M28" s="324"/>
      <c r="N28" s="336"/>
      <c r="O28" s="22"/>
      <c r="P28" s="22"/>
      <c r="Q28" s="22"/>
      <c r="R28" s="22"/>
      <c r="S28" s="22"/>
      <c r="T28" s="22"/>
      <c r="U28" s="16" t="s">
        <v>309</v>
      </c>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511"/>
      <c r="BA28" s="250">
        <v>0</v>
      </c>
      <c r="BU28" s="12"/>
      <c r="BV28" s="12"/>
      <c r="BW28" s="12"/>
      <c r="BX28" s="12"/>
      <c r="BY28" s="12"/>
      <c r="BZ28" s="12"/>
      <c r="CA28" s="12"/>
      <c r="CB28" s="12"/>
    </row>
    <row r="29" spans="1:80" ht="42">
      <c r="A29" s="98" t="s">
        <v>403</v>
      </c>
      <c r="B29" s="54"/>
      <c r="C29" s="54" t="s">
        <v>1027</v>
      </c>
      <c r="D29" s="22" t="s">
        <v>1833</v>
      </c>
      <c r="E29" s="22">
        <v>2030</v>
      </c>
      <c r="F29" s="471" t="s">
        <v>150</v>
      </c>
      <c r="G29" s="204" t="s">
        <v>321</v>
      </c>
      <c r="H29" s="55">
        <v>2022</v>
      </c>
      <c r="I29" s="55">
        <v>0</v>
      </c>
      <c r="J29" s="391" t="s">
        <v>989</v>
      </c>
      <c r="K29" s="22" t="s">
        <v>538</v>
      </c>
      <c r="L29" s="22"/>
      <c r="M29" s="22"/>
      <c r="N29" s="22" t="s">
        <v>1028</v>
      </c>
      <c r="O29" s="22" t="s">
        <v>303</v>
      </c>
      <c r="P29" s="22"/>
      <c r="Q29" s="22" t="s">
        <v>217</v>
      </c>
      <c r="R29" s="22" t="s">
        <v>540</v>
      </c>
      <c r="S29" s="22"/>
      <c r="T29" s="22"/>
      <c r="U29" s="16" t="s">
        <v>309</v>
      </c>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511"/>
      <c r="BA29" s="250">
        <v>0</v>
      </c>
      <c r="BC29" s="11">
        <v>1</v>
      </c>
      <c r="BU29" s="12"/>
      <c r="BV29" s="12"/>
      <c r="BW29" s="12"/>
      <c r="BX29" s="12"/>
      <c r="BY29" s="12"/>
      <c r="BZ29" s="12"/>
      <c r="CA29" s="12"/>
      <c r="CB29" s="12"/>
    </row>
    <row r="30" spans="1:80" ht="112">
      <c r="A30" s="98" t="s">
        <v>403</v>
      </c>
      <c r="B30" s="54"/>
      <c r="C30" s="54" t="s">
        <v>1029</v>
      </c>
      <c r="D30" s="22" t="s">
        <v>1832</v>
      </c>
      <c r="E30" s="22">
        <v>2030</v>
      </c>
      <c r="F30" s="471" t="s">
        <v>150</v>
      </c>
      <c r="G30" s="204" t="s">
        <v>321</v>
      </c>
      <c r="H30" s="55">
        <v>2022</v>
      </c>
      <c r="I30" s="55">
        <v>0</v>
      </c>
      <c r="J30" s="391" t="s">
        <v>989</v>
      </c>
      <c r="K30" s="22" t="s">
        <v>538</v>
      </c>
      <c r="L30" s="22"/>
      <c r="M30" s="22"/>
      <c r="N30" s="29" t="s">
        <v>1030</v>
      </c>
      <c r="O30" s="22" t="s">
        <v>303</v>
      </c>
      <c r="P30" s="22"/>
      <c r="Q30" s="22"/>
      <c r="R30" s="22"/>
      <c r="S30" s="22"/>
      <c r="T30" s="22"/>
      <c r="U30" s="16" t="s">
        <v>309</v>
      </c>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511"/>
      <c r="BA30" s="250">
        <v>0</v>
      </c>
      <c r="BC30" s="11">
        <v>1</v>
      </c>
      <c r="BU30" s="12"/>
      <c r="BV30" s="12"/>
      <c r="BW30" s="12"/>
      <c r="BX30" s="12"/>
      <c r="BY30" s="12"/>
      <c r="BZ30" s="12"/>
      <c r="CA30" s="12"/>
      <c r="CB30" s="12"/>
    </row>
    <row r="31" spans="1:80" ht="42">
      <c r="A31" s="98" t="s">
        <v>403</v>
      </c>
      <c r="B31" s="54"/>
      <c r="C31" s="54" t="s">
        <v>543</v>
      </c>
      <c r="D31" s="19" t="s">
        <v>1833</v>
      </c>
      <c r="E31" s="19">
        <v>2030</v>
      </c>
      <c r="F31" s="467" t="s">
        <v>150</v>
      </c>
      <c r="G31" s="209" t="s">
        <v>321</v>
      </c>
      <c r="H31" s="35">
        <v>2022</v>
      </c>
      <c r="I31" s="35">
        <v>0</v>
      </c>
      <c r="J31" s="399" t="s">
        <v>989</v>
      </c>
      <c r="K31" s="19" t="s">
        <v>538</v>
      </c>
      <c r="L31" s="19"/>
      <c r="M31" s="19"/>
      <c r="N31" s="29" t="s">
        <v>1031</v>
      </c>
      <c r="O31" s="19" t="s">
        <v>303</v>
      </c>
      <c r="P31" s="19"/>
      <c r="Q31" s="19" t="s">
        <v>217</v>
      </c>
      <c r="R31" s="19" t="s">
        <v>540</v>
      </c>
      <c r="S31" s="19"/>
      <c r="T31" s="19"/>
      <c r="U31" s="16" t="s">
        <v>309</v>
      </c>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511"/>
      <c r="BA31" s="250">
        <v>0</v>
      </c>
      <c r="BC31" s="11">
        <v>1</v>
      </c>
      <c r="BU31" s="12"/>
      <c r="BV31" s="12"/>
      <c r="BW31" s="12"/>
      <c r="BX31" s="12"/>
      <c r="BY31" s="12"/>
      <c r="BZ31" s="12"/>
      <c r="CA31" s="12"/>
      <c r="CB31" s="12"/>
    </row>
    <row r="32" spans="1:80" ht="42" hidden="1">
      <c r="A32" s="98" t="s">
        <v>403</v>
      </c>
      <c r="B32" s="54"/>
      <c r="C32" s="54" t="s">
        <v>545</v>
      </c>
      <c r="D32" s="19" t="s">
        <v>1835</v>
      </c>
      <c r="E32" s="19"/>
      <c r="F32" s="467" t="s">
        <v>150</v>
      </c>
      <c r="G32" s="209" t="s">
        <v>321</v>
      </c>
      <c r="H32" s="35">
        <v>2022</v>
      </c>
      <c r="I32" s="35">
        <v>0</v>
      </c>
      <c r="J32" s="399"/>
      <c r="K32" s="19" t="s">
        <v>538</v>
      </c>
      <c r="L32" s="19"/>
      <c r="M32" s="19"/>
      <c r="N32" s="379" t="s">
        <v>546</v>
      </c>
      <c r="O32" s="19"/>
      <c r="P32" s="19"/>
      <c r="Q32" s="19"/>
      <c r="R32" s="19"/>
      <c r="S32" s="19"/>
      <c r="T32" s="19"/>
      <c r="U32" s="16" t="s">
        <v>310</v>
      </c>
      <c r="V32" s="16"/>
      <c r="W32" s="16"/>
      <c r="X32" s="16"/>
      <c r="Y32" s="16" t="s">
        <v>309</v>
      </c>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511"/>
      <c r="BA32" s="250">
        <v>0</v>
      </c>
      <c r="BC32" s="11">
        <v>0</v>
      </c>
      <c r="BU32" s="12"/>
      <c r="BV32" s="12"/>
      <c r="BW32" s="12"/>
      <c r="BX32" s="12"/>
      <c r="BY32" s="12"/>
      <c r="BZ32" s="12"/>
      <c r="CA32" s="12"/>
      <c r="CB32" s="12"/>
    </row>
    <row r="33" spans="1:80" ht="42" hidden="1">
      <c r="A33" s="100" t="s">
        <v>403</v>
      </c>
      <c r="B33" s="101" t="s">
        <v>462</v>
      </c>
      <c r="C33" s="101" t="s">
        <v>547</v>
      </c>
      <c r="D33" s="31"/>
      <c r="E33" s="31"/>
      <c r="F33" s="470" t="s">
        <v>150</v>
      </c>
      <c r="G33" s="210" t="s">
        <v>321</v>
      </c>
      <c r="H33" s="80">
        <v>2022</v>
      </c>
      <c r="I33" s="80"/>
      <c r="J33" s="400"/>
      <c r="K33" s="31" t="s">
        <v>538</v>
      </c>
      <c r="L33" s="31"/>
      <c r="M33" s="31"/>
      <c r="N33" s="31" t="s">
        <v>467</v>
      </c>
      <c r="O33" s="31"/>
      <c r="P33" s="31"/>
      <c r="Q33" s="31"/>
      <c r="R33" s="31"/>
      <c r="S33" s="31"/>
      <c r="T33" s="31"/>
      <c r="U33" s="16" t="s">
        <v>310</v>
      </c>
      <c r="V33" s="16"/>
      <c r="W33" s="16"/>
      <c r="X33" s="16"/>
      <c r="Y33" s="16" t="s">
        <v>309</v>
      </c>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511"/>
      <c r="BA33" s="250">
        <v>0</v>
      </c>
      <c r="BU33" s="12"/>
      <c r="BV33" s="12"/>
      <c r="BW33" s="12"/>
      <c r="BX33" s="12"/>
      <c r="BY33" s="12"/>
      <c r="BZ33" s="12"/>
      <c r="CA33" s="12"/>
      <c r="CB33" s="12"/>
    </row>
    <row r="34" spans="1:80" ht="84">
      <c r="A34" s="98" t="s">
        <v>403</v>
      </c>
      <c r="B34" s="54"/>
      <c r="C34" s="54" t="s">
        <v>1032</v>
      </c>
      <c r="D34" s="21" t="s">
        <v>1832</v>
      </c>
      <c r="E34" s="21">
        <v>2030</v>
      </c>
      <c r="F34" s="467" t="s">
        <v>396</v>
      </c>
      <c r="G34" s="45" t="s">
        <v>102</v>
      </c>
      <c r="H34" s="55">
        <v>2023</v>
      </c>
      <c r="I34" s="55">
        <v>1</v>
      </c>
      <c r="J34" s="389" t="s">
        <v>989</v>
      </c>
      <c r="K34" s="31" t="s">
        <v>429</v>
      </c>
      <c r="L34" s="21" t="s">
        <v>549</v>
      </c>
      <c r="M34" s="329">
        <v>0.42499999999999999</v>
      </c>
      <c r="N34" s="343" t="s">
        <v>1033</v>
      </c>
      <c r="O34" s="21" t="s">
        <v>363</v>
      </c>
      <c r="P34" s="21"/>
      <c r="Q34" s="21" t="s">
        <v>197</v>
      </c>
      <c r="R34" s="21" t="s">
        <v>552</v>
      </c>
      <c r="S34" s="21"/>
      <c r="T34" s="21"/>
      <c r="U34" s="16" t="s">
        <v>309</v>
      </c>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511"/>
      <c r="BA34" s="250">
        <v>0</v>
      </c>
      <c r="BC34" s="11">
        <v>3</v>
      </c>
      <c r="BU34" s="12"/>
      <c r="BV34" s="12"/>
      <c r="BW34" s="12"/>
      <c r="BX34" s="12"/>
      <c r="BY34" s="12"/>
      <c r="BZ34" s="12"/>
      <c r="CA34" s="12"/>
      <c r="CB34" s="12"/>
    </row>
    <row r="35" spans="1:80" ht="64">
      <c r="A35" s="100" t="s">
        <v>1034</v>
      </c>
      <c r="C35" s="18" t="s">
        <v>1035</v>
      </c>
      <c r="D35" s="29" t="s">
        <v>1832</v>
      </c>
      <c r="E35" s="21">
        <v>2030</v>
      </c>
      <c r="F35" s="467" t="s">
        <v>396</v>
      </c>
      <c r="G35" s="45" t="s">
        <v>102</v>
      </c>
      <c r="H35" s="20">
        <v>2022</v>
      </c>
      <c r="I35" s="55">
        <v>1</v>
      </c>
      <c r="J35" s="389" t="s">
        <v>1036</v>
      </c>
      <c r="K35" s="22"/>
      <c r="L35" s="29"/>
      <c r="M35" s="330"/>
      <c r="N35" s="270" t="s">
        <v>1788</v>
      </c>
      <c r="O35" s="26"/>
      <c r="P35" s="22"/>
      <c r="Q35" s="22"/>
      <c r="R35" s="22"/>
      <c r="S35" s="22"/>
      <c r="T35" s="22"/>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511"/>
      <c r="BA35" s="250"/>
      <c r="BC35" s="11">
        <v>3</v>
      </c>
      <c r="BU35" s="12"/>
      <c r="BV35" s="12"/>
      <c r="BW35" s="12"/>
      <c r="BX35" s="12"/>
      <c r="BY35" s="12"/>
      <c r="BZ35" s="12"/>
      <c r="CA35" s="12"/>
      <c r="CB35" s="12"/>
    </row>
    <row r="36" spans="1:80" ht="56">
      <c r="A36" s="98" t="s">
        <v>403</v>
      </c>
      <c r="B36" s="54"/>
      <c r="C36" s="54" t="s">
        <v>1038</v>
      </c>
      <c r="D36" s="22" t="s">
        <v>1833</v>
      </c>
      <c r="E36" s="22">
        <v>2030</v>
      </c>
      <c r="F36" s="467" t="s">
        <v>396</v>
      </c>
      <c r="G36" s="159" t="s">
        <v>102</v>
      </c>
      <c r="H36" s="55">
        <v>2023</v>
      </c>
      <c r="I36" s="55">
        <v>1</v>
      </c>
      <c r="J36" s="389" t="s">
        <v>989</v>
      </c>
      <c r="K36" s="31" t="s">
        <v>429</v>
      </c>
      <c r="L36" s="22"/>
      <c r="M36" s="53"/>
      <c r="N36" s="38"/>
      <c r="O36" s="22"/>
      <c r="P36" s="22"/>
      <c r="Q36" s="22"/>
      <c r="R36" s="22"/>
      <c r="S36" s="22"/>
      <c r="T36" s="22"/>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511"/>
      <c r="BA36" s="250">
        <v>0</v>
      </c>
      <c r="BC36" s="11">
        <v>3</v>
      </c>
      <c r="BU36" s="12"/>
      <c r="BV36" s="12"/>
      <c r="BW36" s="12"/>
      <c r="BX36" s="12"/>
      <c r="BY36" s="12"/>
      <c r="BZ36" s="12"/>
      <c r="CA36" s="12"/>
      <c r="CB36" s="12"/>
    </row>
    <row r="37" spans="1:80" ht="112">
      <c r="A37" s="98" t="s">
        <v>403</v>
      </c>
      <c r="B37" s="54"/>
      <c r="C37" s="54" t="s">
        <v>1789</v>
      </c>
      <c r="D37" s="21" t="s">
        <v>1832</v>
      </c>
      <c r="E37" s="21">
        <v>2030</v>
      </c>
      <c r="F37" s="467" t="s">
        <v>396</v>
      </c>
      <c r="G37" s="162" t="s">
        <v>102</v>
      </c>
      <c r="H37" s="21">
        <v>2023</v>
      </c>
      <c r="I37" s="29">
        <v>1</v>
      </c>
      <c r="J37" s="389" t="s">
        <v>989</v>
      </c>
      <c r="K37" s="22" t="s">
        <v>465</v>
      </c>
      <c r="L37" s="21"/>
      <c r="M37" s="325"/>
      <c r="N37" s="337"/>
      <c r="O37" s="21"/>
      <c r="P37" s="21"/>
      <c r="Q37" s="21"/>
      <c r="R37" s="21"/>
      <c r="S37" s="21"/>
      <c r="T37" s="21"/>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511"/>
      <c r="BA37" s="250">
        <v>0</v>
      </c>
      <c r="BC37" s="11">
        <v>3</v>
      </c>
      <c r="BU37" s="12"/>
      <c r="BV37" s="12"/>
      <c r="BW37" s="12"/>
      <c r="BX37" s="12"/>
      <c r="BY37" s="12"/>
      <c r="BZ37" s="12"/>
      <c r="CA37" s="12"/>
      <c r="CB37" s="12"/>
    </row>
    <row r="38" spans="1:80" ht="70">
      <c r="A38" s="98" t="s">
        <v>403</v>
      </c>
      <c r="B38" s="54"/>
      <c r="C38" s="54" t="s">
        <v>1039</v>
      </c>
      <c r="D38" s="22" t="s">
        <v>1832</v>
      </c>
      <c r="E38" s="22">
        <v>2030</v>
      </c>
      <c r="F38" s="470" t="s">
        <v>396</v>
      </c>
      <c r="G38" s="159" t="s">
        <v>102</v>
      </c>
      <c r="H38" s="22">
        <v>2023</v>
      </c>
      <c r="I38" s="22">
        <v>1</v>
      </c>
      <c r="J38" s="391" t="s">
        <v>989</v>
      </c>
      <c r="K38" s="22" t="s">
        <v>429</v>
      </c>
      <c r="L38" s="22" t="s">
        <v>556</v>
      </c>
      <c r="M38" s="45" t="s">
        <v>557</v>
      </c>
      <c r="N38" s="339" t="s">
        <v>1040</v>
      </c>
      <c r="O38" s="22" t="s">
        <v>559</v>
      </c>
      <c r="P38" s="22" t="s">
        <v>401</v>
      </c>
      <c r="Q38" s="22" t="s">
        <v>197</v>
      </c>
      <c r="R38" s="22" t="s">
        <v>560</v>
      </c>
      <c r="S38" s="22"/>
      <c r="T38" s="22"/>
      <c r="U38" s="16" t="s">
        <v>309</v>
      </c>
      <c r="V38" s="16"/>
      <c r="W38" s="16"/>
      <c r="X38" s="16"/>
      <c r="Y38" s="16"/>
      <c r="Z38" s="16"/>
      <c r="AA38" s="16"/>
      <c r="AB38" s="16"/>
      <c r="AC38" s="16"/>
      <c r="AD38" s="16"/>
      <c r="AE38" s="16" t="s">
        <v>310</v>
      </c>
      <c r="AF38" s="16"/>
      <c r="AG38" s="16"/>
      <c r="AH38" s="16"/>
      <c r="AI38" s="16"/>
      <c r="AJ38" s="16"/>
      <c r="AK38" s="16"/>
      <c r="AL38" s="16"/>
      <c r="AM38" s="16"/>
      <c r="AN38" s="16"/>
      <c r="AO38" s="16"/>
      <c r="AP38" s="16"/>
      <c r="AQ38" s="16"/>
      <c r="AR38" s="16"/>
      <c r="AS38" s="16"/>
      <c r="AT38" s="16"/>
      <c r="AU38" s="16"/>
      <c r="AV38" s="16"/>
      <c r="AW38" s="16"/>
      <c r="AX38" s="16"/>
      <c r="AY38" s="16"/>
      <c r="AZ38" s="511"/>
      <c r="BA38" s="250">
        <v>0</v>
      </c>
      <c r="BC38" s="11">
        <v>3</v>
      </c>
      <c r="BU38" s="12"/>
      <c r="BV38" s="12"/>
      <c r="BW38" s="12"/>
      <c r="BX38" s="12"/>
      <c r="BY38" s="12"/>
      <c r="BZ38" s="12"/>
      <c r="CA38" s="12"/>
      <c r="CB38" s="12"/>
    </row>
    <row r="39" spans="1:80" ht="99" thickBot="1">
      <c r="A39" s="98" t="s">
        <v>403</v>
      </c>
      <c r="B39" s="54"/>
      <c r="C39" s="54" t="s">
        <v>1790</v>
      </c>
      <c r="D39" s="22" t="s">
        <v>1832</v>
      </c>
      <c r="E39" s="22">
        <v>2030</v>
      </c>
      <c r="F39" s="470" t="s">
        <v>396</v>
      </c>
      <c r="G39" s="159" t="s">
        <v>102</v>
      </c>
      <c r="H39" s="22">
        <v>2023</v>
      </c>
      <c r="I39" s="22">
        <v>1</v>
      </c>
      <c r="J39" s="516" t="s">
        <v>1041</v>
      </c>
      <c r="K39" s="31" t="s">
        <v>429</v>
      </c>
      <c r="L39" s="200" t="s">
        <v>562</v>
      </c>
      <c r="M39" s="203">
        <v>0.28999999999999998</v>
      </c>
      <c r="N39" s="22" t="s">
        <v>1042</v>
      </c>
      <c r="O39" s="22" t="s">
        <v>330</v>
      </c>
      <c r="P39" s="22" t="s">
        <v>315</v>
      </c>
      <c r="Q39" s="22" t="s">
        <v>190</v>
      </c>
      <c r="R39" s="22" t="s">
        <v>565</v>
      </c>
      <c r="S39" s="22"/>
      <c r="T39" s="22"/>
      <c r="U39" s="16" t="s">
        <v>310</v>
      </c>
      <c r="V39" s="16"/>
      <c r="W39" s="16"/>
      <c r="X39" s="16" t="s">
        <v>309</v>
      </c>
      <c r="Y39" s="16"/>
      <c r="Z39" s="16" t="s">
        <v>310</v>
      </c>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511"/>
      <c r="BA39" s="246"/>
      <c r="BC39" s="11">
        <v>3</v>
      </c>
      <c r="BU39" s="12"/>
      <c r="BV39" s="12"/>
      <c r="BW39" s="12"/>
      <c r="BX39" s="12"/>
      <c r="BY39" s="12"/>
      <c r="BZ39" s="12"/>
      <c r="CA39" s="12"/>
      <c r="CB39" s="12"/>
    </row>
    <row r="40" spans="1:80" ht="85" hidden="1" thickBot="1">
      <c r="A40" s="98" t="s">
        <v>403</v>
      </c>
      <c r="B40" s="54"/>
      <c r="C40" s="54" t="s">
        <v>566</v>
      </c>
      <c r="D40" s="22" t="s">
        <v>1832</v>
      </c>
      <c r="E40" s="22">
        <v>2030</v>
      </c>
      <c r="F40" s="470" t="s">
        <v>396</v>
      </c>
      <c r="G40" s="159" t="s">
        <v>102</v>
      </c>
      <c r="H40" s="22">
        <v>2023</v>
      </c>
      <c r="I40" s="22">
        <v>1</v>
      </c>
      <c r="J40" s="391" t="s">
        <v>1043</v>
      </c>
      <c r="K40" s="22" t="s">
        <v>429</v>
      </c>
      <c r="L40" s="22" t="s">
        <v>567</v>
      </c>
      <c r="M40" s="75" t="s">
        <v>568</v>
      </c>
      <c r="N40" s="37" t="s">
        <v>1044</v>
      </c>
      <c r="O40" s="22" t="s">
        <v>569</v>
      </c>
      <c r="P40" s="22"/>
      <c r="Q40" s="22" t="s">
        <v>197</v>
      </c>
      <c r="R40" s="22" t="s">
        <v>570</v>
      </c>
      <c r="S40" s="22"/>
      <c r="T40" s="22"/>
      <c r="U40" s="16" t="s">
        <v>309</v>
      </c>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511"/>
      <c r="BA40" s="201"/>
      <c r="BU40" s="12"/>
      <c r="BV40" s="12"/>
      <c r="BW40" s="12"/>
      <c r="BX40" s="12"/>
      <c r="BY40" s="12"/>
      <c r="BZ40" s="12"/>
      <c r="CA40" s="12"/>
      <c r="CB40" s="12"/>
    </row>
    <row r="41" spans="1:80" ht="117">
      <c r="A41" s="98" t="s">
        <v>403</v>
      </c>
      <c r="B41" s="54"/>
      <c r="C41" s="54" t="s">
        <v>1045</v>
      </c>
      <c r="D41" s="22" t="s">
        <v>1833</v>
      </c>
      <c r="E41" s="22">
        <v>2030</v>
      </c>
      <c r="F41" s="470" t="s">
        <v>396</v>
      </c>
      <c r="G41" s="159" t="s">
        <v>102</v>
      </c>
      <c r="H41" s="55">
        <v>2023</v>
      </c>
      <c r="I41" s="55">
        <v>1</v>
      </c>
      <c r="J41" s="275" t="s">
        <v>1046</v>
      </c>
      <c r="K41" s="22" t="s">
        <v>429</v>
      </c>
      <c r="L41" s="22" t="s">
        <v>572</v>
      </c>
      <c r="M41" s="76">
        <v>0.65</v>
      </c>
      <c r="N41" s="274" t="s">
        <v>1047</v>
      </c>
      <c r="O41" s="22" t="s">
        <v>363</v>
      </c>
      <c r="P41" s="22"/>
      <c r="Q41" s="22"/>
      <c r="R41" s="22"/>
      <c r="S41" s="22"/>
      <c r="T41" s="22"/>
      <c r="U41" s="16" t="s">
        <v>309</v>
      </c>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511"/>
      <c r="BA41" s="247"/>
      <c r="BC41" s="11">
        <v>3</v>
      </c>
      <c r="BU41" s="12"/>
      <c r="BV41" s="12"/>
      <c r="BW41" s="12"/>
      <c r="BX41" s="12"/>
      <c r="BY41" s="12"/>
      <c r="BZ41" s="12"/>
      <c r="CA41" s="12"/>
      <c r="CB41" s="12"/>
    </row>
    <row r="42" spans="1:80" ht="84">
      <c r="A42" s="98" t="s">
        <v>403</v>
      </c>
      <c r="B42" s="54"/>
      <c r="C42" s="54" t="s">
        <v>1048</v>
      </c>
      <c r="D42" s="22" t="s">
        <v>1832</v>
      </c>
      <c r="E42" s="22">
        <v>2030</v>
      </c>
      <c r="F42" s="470" t="s">
        <v>396</v>
      </c>
      <c r="G42" s="159" t="s">
        <v>102</v>
      </c>
      <c r="H42" s="22">
        <v>2023</v>
      </c>
      <c r="I42" s="22">
        <v>1</v>
      </c>
      <c r="J42" s="391" t="s">
        <v>989</v>
      </c>
      <c r="K42" s="22" t="s">
        <v>465</v>
      </c>
      <c r="L42" s="22" t="s">
        <v>575</v>
      </c>
      <c r="M42" s="22" t="s">
        <v>576</v>
      </c>
      <c r="N42" s="275" t="s">
        <v>1049</v>
      </c>
      <c r="O42" s="22" t="s">
        <v>330</v>
      </c>
      <c r="P42" s="22"/>
      <c r="Q42" s="22" t="s">
        <v>201</v>
      </c>
      <c r="R42" s="22" t="s">
        <v>578</v>
      </c>
      <c r="S42" s="22"/>
      <c r="T42" s="22"/>
      <c r="U42" s="16" t="s">
        <v>309</v>
      </c>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511"/>
      <c r="BA42" s="184"/>
      <c r="BC42" s="11">
        <v>3</v>
      </c>
      <c r="BU42" s="12"/>
      <c r="BV42" s="12"/>
      <c r="BW42" s="12"/>
      <c r="BX42" s="12"/>
      <c r="BY42" s="12"/>
      <c r="BZ42" s="12"/>
      <c r="CA42" s="12"/>
      <c r="CB42" s="12"/>
    </row>
    <row r="43" spans="1:80" ht="224">
      <c r="A43" s="100" t="s">
        <v>403</v>
      </c>
      <c r="B43" s="54" t="s">
        <v>426</v>
      </c>
      <c r="C43" s="54" t="s">
        <v>1050</v>
      </c>
      <c r="D43" s="22" t="s">
        <v>1832</v>
      </c>
      <c r="E43" s="22">
        <v>2030</v>
      </c>
      <c r="F43" s="470" t="s">
        <v>396</v>
      </c>
      <c r="G43" s="159" t="s">
        <v>102</v>
      </c>
      <c r="H43" s="22">
        <v>2023</v>
      </c>
      <c r="I43" s="22">
        <v>1</v>
      </c>
      <c r="J43" s="275" t="s">
        <v>1051</v>
      </c>
      <c r="K43" s="22" t="s">
        <v>450</v>
      </c>
      <c r="L43" s="22"/>
      <c r="M43" s="22"/>
      <c r="N43" s="22" t="s">
        <v>581</v>
      </c>
      <c r="O43" s="22"/>
      <c r="P43" s="22"/>
      <c r="Q43" s="22"/>
      <c r="R43" s="22"/>
      <c r="S43" s="22"/>
      <c r="T43" s="22"/>
      <c r="U43" s="16" t="s">
        <v>309</v>
      </c>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511"/>
      <c r="BA43" s="184"/>
      <c r="BC43" s="11">
        <v>3</v>
      </c>
      <c r="BU43" s="12"/>
      <c r="BV43" s="12"/>
      <c r="BW43" s="12"/>
      <c r="BX43" s="12"/>
      <c r="BY43" s="12"/>
      <c r="BZ43" s="12"/>
      <c r="CA43" s="12"/>
      <c r="CB43" s="12"/>
    </row>
    <row r="44" spans="1:80" ht="56">
      <c r="A44" s="98" t="s">
        <v>403</v>
      </c>
      <c r="B44" s="54"/>
      <c r="C44" s="54" t="s">
        <v>1052</v>
      </c>
      <c r="D44" s="22" t="s">
        <v>1835</v>
      </c>
      <c r="E44" s="22">
        <v>2030</v>
      </c>
      <c r="F44" s="470" t="s">
        <v>396</v>
      </c>
      <c r="G44" s="159" t="s">
        <v>102</v>
      </c>
      <c r="H44" s="22">
        <v>2023</v>
      </c>
      <c r="I44" s="22">
        <v>1</v>
      </c>
      <c r="J44" s="391" t="s">
        <v>1036</v>
      </c>
      <c r="K44" s="22" t="s">
        <v>465</v>
      </c>
      <c r="L44" s="22" t="s">
        <v>583</v>
      </c>
      <c r="M44" s="37" t="s">
        <v>584</v>
      </c>
      <c r="N44" s="349" t="s">
        <v>585</v>
      </c>
      <c r="O44" s="22"/>
      <c r="P44" s="22" t="s">
        <v>416</v>
      </c>
      <c r="Q44" s="22"/>
      <c r="R44" s="22"/>
      <c r="S44" s="22"/>
      <c r="T44" s="22"/>
      <c r="U44" s="16" t="s">
        <v>310</v>
      </c>
      <c r="V44" s="16"/>
      <c r="W44" s="16"/>
      <c r="X44" s="16"/>
      <c r="Y44" s="16" t="s">
        <v>309</v>
      </c>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511"/>
      <c r="BA44" s="184"/>
      <c r="BC44" s="11">
        <v>3</v>
      </c>
      <c r="BU44" s="12"/>
      <c r="BV44" s="12"/>
      <c r="BW44" s="12"/>
      <c r="BX44" s="12"/>
      <c r="BY44" s="12"/>
      <c r="BZ44" s="12"/>
      <c r="CA44" s="12"/>
      <c r="CB44" s="12"/>
    </row>
    <row r="45" spans="1:80" ht="70" hidden="1">
      <c r="A45" s="98" t="s">
        <v>403</v>
      </c>
      <c r="B45" s="101" t="s">
        <v>435</v>
      </c>
      <c r="C45" s="101"/>
      <c r="D45" s="22"/>
      <c r="E45" s="22"/>
      <c r="F45" s="476" t="s">
        <v>436</v>
      </c>
      <c r="G45" s="159" t="s">
        <v>298</v>
      </c>
      <c r="H45" s="55">
        <v>2022</v>
      </c>
      <c r="I45" s="22"/>
      <c r="J45" s="391"/>
      <c r="K45" s="22"/>
      <c r="L45" s="22"/>
      <c r="M45" s="22"/>
      <c r="N45" s="22"/>
      <c r="O45" s="22"/>
      <c r="P45" s="22"/>
      <c r="Q45" s="22"/>
      <c r="R45" s="22"/>
      <c r="S45" s="22"/>
      <c r="T45" s="22"/>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511"/>
      <c r="BA45" s="184"/>
      <c r="BU45" s="12"/>
      <c r="BV45" s="12"/>
      <c r="BW45" s="12"/>
      <c r="BX45" s="12"/>
      <c r="BY45" s="12"/>
      <c r="BZ45" s="12"/>
      <c r="CA45" s="12"/>
      <c r="CB45" s="12"/>
    </row>
    <row r="46" spans="1:80" ht="56" hidden="1">
      <c r="A46" s="98" t="s">
        <v>403</v>
      </c>
      <c r="B46" s="54" t="s">
        <v>426</v>
      </c>
      <c r="C46" s="54"/>
      <c r="D46" s="29"/>
      <c r="E46" s="29"/>
      <c r="F46" s="470" t="s">
        <v>586</v>
      </c>
      <c r="G46" s="45" t="s">
        <v>110</v>
      </c>
      <c r="H46" s="29">
        <v>2023</v>
      </c>
      <c r="I46" s="29"/>
      <c r="J46" s="386"/>
      <c r="K46" s="31"/>
      <c r="L46" s="29"/>
      <c r="M46" s="29"/>
      <c r="N46" s="29"/>
      <c r="O46" s="29"/>
      <c r="P46" s="29"/>
      <c r="Q46" s="29"/>
      <c r="R46" s="29"/>
      <c r="S46" s="29"/>
      <c r="T46" s="29"/>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511"/>
      <c r="BA46" s="184"/>
      <c r="BU46" s="12"/>
      <c r="BV46" s="12"/>
      <c r="BW46" s="12"/>
      <c r="BX46" s="12"/>
      <c r="BY46" s="12"/>
      <c r="BZ46" s="12"/>
      <c r="CA46" s="12"/>
      <c r="CB46" s="12"/>
    </row>
    <row r="47" spans="1:80" ht="42" hidden="1">
      <c r="A47" s="100" t="s">
        <v>403</v>
      </c>
      <c r="B47" s="54"/>
      <c r="C47" s="54" t="s">
        <v>592</v>
      </c>
      <c r="D47" s="22"/>
      <c r="E47" s="22"/>
      <c r="F47" s="470" t="s">
        <v>591</v>
      </c>
      <c r="G47" s="210" t="s">
        <v>321</v>
      </c>
      <c r="H47" s="55">
        <v>2023</v>
      </c>
      <c r="I47" s="55">
        <v>0</v>
      </c>
      <c r="J47" s="391"/>
      <c r="K47" s="22" t="s">
        <v>593</v>
      </c>
      <c r="L47" s="22"/>
      <c r="M47" s="22"/>
      <c r="N47" s="22"/>
      <c r="O47" s="22"/>
      <c r="P47" s="22" t="s">
        <v>395</v>
      </c>
      <c r="Q47" s="22"/>
      <c r="R47" s="22"/>
      <c r="S47" s="22"/>
      <c r="T47" s="22"/>
      <c r="U47" s="16" t="s">
        <v>309</v>
      </c>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511"/>
      <c r="BA47" s="184"/>
      <c r="BC47" s="11">
        <v>0</v>
      </c>
      <c r="BU47" s="12"/>
      <c r="BV47" s="12"/>
      <c r="BW47" s="12"/>
      <c r="BX47" s="12"/>
      <c r="BY47" s="12"/>
      <c r="BZ47" s="12"/>
      <c r="CA47" s="12"/>
      <c r="CB47" s="12"/>
    </row>
    <row r="48" spans="1:80" ht="84" hidden="1">
      <c r="A48" s="100" t="s">
        <v>403</v>
      </c>
      <c r="B48" s="101" t="s">
        <v>462</v>
      </c>
      <c r="C48" s="101" t="s">
        <v>1053</v>
      </c>
      <c r="D48" s="22" t="s">
        <v>1835</v>
      </c>
      <c r="E48" s="22">
        <v>2030</v>
      </c>
      <c r="F48" s="470" t="s">
        <v>511</v>
      </c>
      <c r="G48" s="159" t="s">
        <v>102</v>
      </c>
      <c r="H48" s="55">
        <v>2023</v>
      </c>
      <c r="I48" s="55">
        <v>1</v>
      </c>
      <c r="J48" s="391"/>
      <c r="K48" s="31" t="s">
        <v>465</v>
      </c>
      <c r="L48" s="22" t="s">
        <v>596</v>
      </c>
      <c r="M48" s="324">
        <v>0.03</v>
      </c>
      <c r="N48" s="267" t="s">
        <v>597</v>
      </c>
      <c r="O48" s="22" t="s">
        <v>330</v>
      </c>
      <c r="P48" s="22" t="s">
        <v>395</v>
      </c>
      <c r="Q48" s="22"/>
      <c r="R48" s="22" t="s">
        <v>499</v>
      </c>
      <c r="S48" s="22"/>
      <c r="T48" s="22"/>
      <c r="U48" s="16"/>
      <c r="V48" s="16"/>
      <c r="W48" s="16"/>
      <c r="X48" s="16"/>
      <c r="Y48" s="16" t="s">
        <v>309</v>
      </c>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511"/>
      <c r="BA48" s="184"/>
      <c r="BU48" s="12"/>
      <c r="BV48" s="12"/>
      <c r="BW48" s="12"/>
      <c r="BX48" s="12"/>
      <c r="BY48" s="12"/>
      <c r="BZ48" s="12"/>
      <c r="CA48" s="12"/>
      <c r="CB48" s="12"/>
    </row>
    <row r="49" spans="1:80" ht="56">
      <c r="A49" s="100" t="s">
        <v>403</v>
      </c>
      <c r="B49" s="101" t="s">
        <v>462</v>
      </c>
      <c r="C49" s="101" t="s">
        <v>1054</v>
      </c>
      <c r="D49" s="22" t="s">
        <v>1835</v>
      </c>
      <c r="E49" s="22">
        <v>2030</v>
      </c>
      <c r="F49" s="470" t="s">
        <v>511</v>
      </c>
      <c r="G49" s="159" t="s">
        <v>102</v>
      </c>
      <c r="H49" s="55">
        <v>2023</v>
      </c>
      <c r="I49" s="55">
        <v>1</v>
      </c>
      <c r="J49" s="391" t="s">
        <v>989</v>
      </c>
      <c r="K49" s="22" t="s">
        <v>465</v>
      </c>
      <c r="L49" s="22" t="s">
        <v>588</v>
      </c>
      <c r="M49" s="202">
        <v>1.9E-2</v>
      </c>
      <c r="N49" s="272"/>
      <c r="O49" s="22" t="s">
        <v>330</v>
      </c>
      <c r="P49" s="22"/>
      <c r="Q49" s="22" t="s">
        <v>197</v>
      </c>
      <c r="R49" s="22" t="s">
        <v>590</v>
      </c>
      <c r="S49" s="22"/>
      <c r="T49" s="22"/>
      <c r="U49" s="16" t="s">
        <v>309</v>
      </c>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511"/>
      <c r="BA49" s="184"/>
      <c r="BC49" s="11">
        <v>3</v>
      </c>
      <c r="BU49" s="12"/>
      <c r="BV49" s="12"/>
      <c r="BW49" s="12"/>
      <c r="BX49" s="12"/>
      <c r="BY49" s="12"/>
      <c r="BZ49" s="12"/>
      <c r="CA49" s="12"/>
      <c r="CB49" s="12"/>
    </row>
    <row r="50" spans="1:80" ht="85" thickBot="1">
      <c r="A50" s="100" t="s">
        <v>403</v>
      </c>
      <c r="B50" s="101" t="s">
        <v>462</v>
      </c>
      <c r="C50" s="101" t="s">
        <v>1055</v>
      </c>
      <c r="D50" s="22" t="s">
        <v>1832</v>
      </c>
      <c r="E50" s="22">
        <v>2030</v>
      </c>
      <c r="F50" s="470" t="s">
        <v>511</v>
      </c>
      <c r="G50" s="159" t="s">
        <v>102</v>
      </c>
      <c r="H50" s="55">
        <v>2023</v>
      </c>
      <c r="I50" s="55">
        <v>1</v>
      </c>
      <c r="J50" s="391" t="s">
        <v>989</v>
      </c>
      <c r="K50" s="31" t="s">
        <v>465</v>
      </c>
      <c r="L50" s="22" t="s">
        <v>516</v>
      </c>
      <c r="M50" s="37" t="s">
        <v>517</v>
      </c>
      <c r="N50" s="349" t="s">
        <v>1056</v>
      </c>
      <c r="O50" s="22" t="s">
        <v>519</v>
      </c>
      <c r="P50" s="22"/>
      <c r="Q50" s="22" t="s">
        <v>201</v>
      </c>
      <c r="R50" s="22" t="s">
        <v>520</v>
      </c>
      <c r="S50" s="22"/>
      <c r="T50" s="22"/>
      <c r="U50" s="16" t="s">
        <v>309</v>
      </c>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511"/>
      <c r="BA50" s="245"/>
      <c r="BC50" s="11">
        <v>3</v>
      </c>
      <c r="BU50" s="12"/>
      <c r="BV50" s="12"/>
      <c r="BW50" s="12"/>
      <c r="BX50" s="12"/>
      <c r="BY50" s="12"/>
      <c r="BZ50" s="12"/>
      <c r="CA50" s="12"/>
      <c r="CB50" s="12"/>
    </row>
    <row r="51" spans="1:80" ht="45" thickTop="1">
      <c r="A51" s="100" t="s">
        <v>403</v>
      </c>
      <c r="B51" s="54"/>
      <c r="C51" s="54" t="s">
        <v>1057</v>
      </c>
      <c r="D51" s="32" t="s">
        <v>1832</v>
      </c>
      <c r="E51" s="32">
        <v>2030</v>
      </c>
      <c r="F51" s="470" t="s">
        <v>511</v>
      </c>
      <c r="G51" s="161" t="s">
        <v>102</v>
      </c>
      <c r="H51" s="84">
        <v>2023</v>
      </c>
      <c r="I51" s="84">
        <v>1</v>
      </c>
      <c r="J51" s="401" t="s">
        <v>989</v>
      </c>
      <c r="K51" s="22" t="s">
        <v>465</v>
      </c>
      <c r="L51" s="32"/>
      <c r="M51" s="186"/>
      <c r="N51" s="344" t="s">
        <v>1058</v>
      </c>
      <c r="O51" s="32" t="s">
        <v>330</v>
      </c>
      <c r="P51" s="32"/>
      <c r="Q51" s="32"/>
      <c r="R51" s="32"/>
      <c r="S51" s="32"/>
      <c r="T51" s="32"/>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511"/>
      <c r="BC51" s="11">
        <v>3</v>
      </c>
      <c r="BU51" s="12"/>
      <c r="BV51" s="12"/>
      <c r="BW51" s="12"/>
      <c r="BX51" s="12"/>
      <c r="BY51" s="12"/>
      <c r="BZ51" s="12"/>
      <c r="CA51" s="12"/>
      <c r="CB51" s="12"/>
    </row>
    <row r="52" spans="1:80" ht="56">
      <c r="A52" s="100" t="s">
        <v>403</v>
      </c>
      <c r="C52" s="18" t="s">
        <v>1059</v>
      </c>
      <c r="D52" s="22" t="s">
        <v>1832</v>
      </c>
      <c r="E52" s="20">
        <v>2030</v>
      </c>
      <c r="F52" s="470" t="s">
        <v>511</v>
      </c>
      <c r="G52" s="161" t="s">
        <v>102</v>
      </c>
      <c r="H52" s="84">
        <v>2023</v>
      </c>
      <c r="I52" s="84">
        <v>1</v>
      </c>
      <c r="J52" s="402" t="s">
        <v>1060</v>
      </c>
      <c r="K52" s="22"/>
      <c r="L52" s="22"/>
      <c r="M52" s="38"/>
      <c r="N52" s="22"/>
      <c r="O52" s="22"/>
      <c r="P52" s="22"/>
      <c r="Q52" s="22"/>
      <c r="R52" s="22"/>
      <c r="S52" s="22"/>
      <c r="T52" s="22"/>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511"/>
      <c r="BC52" s="11">
        <v>3</v>
      </c>
      <c r="BU52" s="12"/>
      <c r="BV52" s="12"/>
      <c r="BW52" s="12"/>
      <c r="BX52" s="12"/>
      <c r="BY52" s="12"/>
      <c r="BZ52" s="12"/>
      <c r="CA52" s="12"/>
      <c r="CB52" s="12"/>
    </row>
    <row r="53" spans="1:80" ht="98">
      <c r="A53" s="100" t="s">
        <v>403</v>
      </c>
      <c r="B53" s="101" t="s">
        <v>462</v>
      </c>
      <c r="C53" s="101" t="s">
        <v>1061</v>
      </c>
      <c r="D53" s="22" t="s">
        <v>1832</v>
      </c>
      <c r="E53" s="20">
        <v>2030</v>
      </c>
      <c r="F53" s="470" t="s">
        <v>511</v>
      </c>
      <c r="G53" s="159" t="s">
        <v>102</v>
      </c>
      <c r="H53" s="55">
        <v>2023</v>
      </c>
      <c r="I53" s="81">
        <v>1</v>
      </c>
      <c r="J53" s="402" t="s">
        <v>1011</v>
      </c>
      <c r="K53" s="22" t="s">
        <v>465</v>
      </c>
      <c r="L53" s="22"/>
      <c r="M53" s="38"/>
      <c r="N53" s="376" t="s">
        <v>329</v>
      </c>
      <c r="O53" s="22" t="s">
        <v>330</v>
      </c>
      <c r="P53" s="22"/>
      <c r="Q53" s="22"/>
      <c r="R53" s="22"/>
      <c r="S53" s="22"/>
      <c r="T53" s="22"/>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511"/>
      <c r="BC53" s="11">
        <v>3</v>
      </c>
      <c r="BU53" s="12"/>
      <c r="BV53" s="12"/>
      <c r="BW53" s="12"/>
      <c r="BX53" s="12"/>
      <c r="BY53" s="12"/>
      <c r="BZ53" s="12"/>
      <c r="CA53" s="12"/>
      <c r="CB53" s="12"/>
    </row>
    <row r="54" spans="1:80" ht="71" thickBot="1">
      <c r="A54" s="100" t="s">
        <v>403</v>
      </c>
      <c r="B54" s="101" t="s">
        <v>462</v>
      </c>
      <c r="C54" s="101" t="s">
        <v>1063</v>
      </c>
      <c r="D54" s="105" t="s">
        <v>1832</v>
      </c>
      <c r="E54" s="108">
        <v>2030</v>
      </c>
      <c r="F54" s="470" t="s">
        <v>1062</v>
      </c>
      <c r="G54" s="216" t="s">
        <v>321</v>
      </c>
      <c r="H54" s="107">
        <v>2020</v>
      </c>
      <c r="I54" s="107">
        <v>0</v>
      </c>
      <c r="J54" s="392" t="s">
        <v>989</v>
      </c>
      <c r="K54" s="105" t="s">
        <v>465</v>
      </c>
      <c r="L54" s="105" t="s">
        <v>505</v>
      </c>
      <c r="M54" s="106" t="s">
        <v>506</v>
      </c>
      <c r="N54" s="267" t="s">
        <v>1791</v>
      </c>
      <c r="O54" s="105" t="s">
        <v>494</v>
      </c>
      <c r="P54" s="105" t="s">
        <v>468</v>
      </c>
      <c r="Q54" s="105" t="s">
        <v>192</v>
      </c>
      <c r="R54" s="105" t="s">
        <v>510</v>
      </c>
      <c r="S54" s="105"/>
      <c r="T54" s="105"/>
      <c r="U54" s="16" t="s">
        <v>310</v>
      </c>
      <c r="V54" s="16"/>
      <c r="W54" s="16"/>
      <c r="X54" s="16"/>
      <c r="Y54" s="16" t="s">
        <v>309</v>
      </c>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511"/>
      <c r="BC54" s="11">
        <v>1</v>
      </c>
      <c r="BU54" s="12"/>
      <c r="BV54" s="12"/>
      <c r="BW54" s="12"/>
      <c r="BX54" s="12"/>
      <c r="BY54" s="12"/>
      <c r="BZ54" s="12"/>
      <c r="CA54" s="12"/>
      <c r="CB54" s="12"/>
    </row>
    <row r="55" spans="1:80" ht="70">
      <c r="A55" s="100" t="s">
        <v>403</v>
      </c>
      <c r="B55" s="101" t="s">
        <v>462</v>
      </c>
      <c r="C55" s="101" t="s">
        <v>500</v>
      </c>
      <c r="D55" s="108" t="s">
        <v>1832</v>
      </c>
      <c r="E55" s="108">
        <v>2030</v>
      </c>
      <c r="F55" s="472" t="s">
        <v>324</v>
      </c>
      <c r="G55" s="216" t="s">
        <v>321</v>
      </c>
      <c r="H55" s="107">
        <v>2020</v>
      </c>
      <c r="I55" s="107">
        <v>0</v>
      </c>
      <c r="J55" s="392" t="s">
        <v>989</v>
      </c>
      <c r="K55" s="122" t="s">
        <v>465</v>
      </c>
      <c r="L55" s="108" t="s">
        <v>501</v>
      </c>
      <c r="M55" s="314" t="s">
        <v>502</v>
      </c>
      <c r="N55" s="340" t="s">
        <v>1064</v>
      </c>
      <c r="O55" s="108" t="s">
        <v>330</v>
      </c>
      <c r="P55" s="108" t="s">
        <v>468</v>
      </c>
      <c r="Q55" s="108"/>
      <c r="R55" s="108" t="s">
        <v>499</v>
      </c>
      <c r="S55" s="108"/>
      <c r="T55" s="108"/>
      <c r="U55" s="16" t="s">
        <v>310</v>
      </c>
      <c r="V55" s="16"/>
      <c r="W55" s="16"/>
      <c r="X55" s="16"/>
      <c r="Y55" s="16" t="s">
        <v>309</v>
      </c>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511"/>
      <c r="BC55" s="11">
        <v>1</v>
      </c>
      <c r="BU55" s="12"/>
      <c r="BV55" s="12"/>
      <c r="BW55" s="12"/>
      <c r="BX55" s="12"/>
      <c r="BY55" s="12"/>
      <c r="BZ55" s="12"/>
      <c r="CA55" s="12"/>
      <c r="CB55" s="12"/>
    </row>
    <row r="56" spans="1:80" ht="70" hidden="1">
      <c r="A56" s="100" t="s">
        <v>403</v>
      </c>
      <c r="B56" s="109" t="s">
        <v>462</v>
      </c>
      <c r="C56" s="109" t="s">
        <v>1065</v>
      </c>
      <c r="D56" s="116" t="s">
        <v>1832</v>
      </c>
      <c r="E56" s="116">
        <v>2030</v>
      </c>
      <c r="F56" s="478" t="s">
        <v>463</v>
      </c>
      <c r="G56" s="165" t="s">
        <v>101</v>
      </c>
      <c r="H56" s="104">
        <v>2021</v>
      </c>
      <c r="I56" s="104">
        <v>0</v>
      </c>
      <c r="J56" s="403" t="s">
        <v>1066</v>
      </c>
      <c r="K56" s="116" t="s">
        <v>465</v>
      </c>
      <c r="L56" s="116" t="s">
        <v>496</v>
      </c>
      <c r="M56" s="191" t="s">
        <v>497</v>
      </c>
      <c r="N56" s="349" t="s">
        <v>329</v>
      </c>
      <c r="O56" s="116" t="s">
        <v>330</v>
      </c>
      <c r="P56" s="116" t="s">
        <v>468</v>
      </c>
      <c r="Q56" s="116"/>
      <c r="R56" s="116" t="s">
        <v>499</v>
      </c>
      <c r="S56" s="116"/>
      <c r="T56" s="116"/>
      <c r="U56" s="16" t="s">
        <v>310</v>
      </c>
      <c r="V56" s="16"/>
      <c r="W56" s="16"/>
      <c r="X56" s="16"/>
      <c r="Y56" s="16" t="s">
        <v>309</v>
      </c>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511"/>
      <c r="BU56" s="12"/>
      <c r="BV56" s="12"/>
      <c r="BW56" s="12"/>
      <c r="BX56" s="12"/>
      <c r="BY56" s="12"/>
      <c r="BZ56" s="12"/>
      <c r="CA56" s="12"/>
      <c r="CB56" s="12"/>
    </row>
    <row r="57" spans="1:80" ht="90" customHeight="1">
      <c r="A57" s="100" t="s">
        <v>403</v>
      </c>
      <c r="B57" s="109" t="s">
        <v>462</v>
      </c>
      <c r="C57" s="109" t="s">
        <v>1067</v>
      </c>
      <c r="D57" s="108" t="s">
        <v>1832</v>
      </c>
      <c r="E57" s="108">
        <v>2030</v>
      </c>
      <c r="F57" s="472" t="s">
        <v>324</v>
      </c>
      <c r="G57" s="211" t="s">
        <v>321</v>
      </c>
      <c r="H57" s="36">
        <v>2020</v>
      </c>
      <c r="I57" s="36">
        <v>0</v>
      </c>
      <c r="J57" s="403" t="s">
        <v>1068</v>
      </c>
      <c r="K57" s="108" t="s">
        <v>465</v>
      </c>
      <c r="L57" s="319" t="s">
        <v>491</v>
      </c>
      <c r="M57" s="314" t="s">
        <v>492</v>
      </c>
      <c r="N57" s="347" t="s">
        <v>1792</v>
      </c>
      <c r="O57" s="314" t="s">
        <v>494</v>
      </c>
      <c r="P57" s="108" t="s">
        <v>468</v>
      </c>
      <c r="Q57" s="108"/>
      <c r="R57" s="108"/>
      <c r="S57" s="108"/>
      <c r="T57" s="108"/>
      <c r="U57" s="16" t="s">
        <v>310</v>
      </c>
      <c r="V57" s="16"/>
      <c r="W57" s="16"/>
      <c r="X57" s="16"/>
      <c r="Y57" s="16" t="s">
        <v>309</v>
      </c>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511"/>
      <c r="BC57" s="11">
        <v>1</v>
      </c>
      <c r="BU57" s="12"/>
      <c r="BV57" s="12"/>
      <c r="BW57" s="12"/>
      <c r="BX57" s="12"/>
      <c r="BY57" s="12"/>
      <c r="BZ57" s="12"/>
      <c r="CA57" s="12"/>
      <c r="CB57" s="12"/>
    </row>
    <row r="58" spans="1:80" ht="112" hidden="1">
      <c r="A58" s="100" t="s">
        <v>403</v>
      </c>
      <c r="B58" s="109" t="s">
        <v>462</v>
      </c>
      <c r="C58" s="109" t="s">
        <v>1793</v>
      </c>
      <c r="D58" s="111"/>
      <c r="E58" s="111">
        <v>2030</v>
      </c>
      <c r="F58" s="478" t="s">
        <v>463</v>
      </c>
      <c r="G58" s="165" t="s">
        <v>101</v>
      </c>
      <c r="H58" s="115">
        <v>2024</v>
      </c>
      <c r="I58" s="115"/>
      <c r="J58" s="386" t="s">
        <v>1069</v>
      </c>
      <c r="K58" s="111" t="s">
        <v>465</v>
      </c>
      <c r="L58" s="111" t="s">
        <v>489</v>
      </c>
      <c r="M58" s="188">
        <v>1</v>
      </c>
      <c r="N58" s="252" t="s">
        <v>467</v>
      </c>
      <c r="O58" s="111"/>
      <c r="P58" s="111" t="s">
        <v>468</v>
      </c>
      <c r="Q58" s="111"/>
      <c r="R58" s="111"/>
      <c r="S58" s="111"/>
      <c r="T58" s="111"/>
      <c r="U58" s="16" t="s">
        <v>310</v>
      </c>
      <c r="V58" s="16"/>
      <c r="W58" s="16"/>
      <c r="X58" s="16"/>
      <c r="Y58" s="16" t="s">
        <v>309</v>
      </c>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511"/>
      <c r="BU58" s="12"/>
      <c r="BV58" s="12"/>
      <c r="BW58" s="12"/>
      <c r="BX58" s="12"/>
      <c r="BY58" s="12"/>
      <c r="BZ58" s="12"/>
      <c r="CA58" s="12"/>
      <c r="CB58" s="12"/>
    </row>
    <row r="59" spans="1:80" ht="70" hidden="1">
      <c r="A59" s="100" t="s">
        <v>403</v>
      </c>
      <c r="B59" s="109" t="s">
        <v>462</v>
      </c>
      <c r="C59" s="109" t="s">
        <v>486</v>
      </c>
      <c r="D59" s="105"/>
      <c r="E59" s="177">
        <v>2027</v>
      </c>
      <c r="F59" s="478" t="s">
        <v>463</v>
      </c>
      <c r="G59" s="165" t="s">
        <v>101</v>
      </c>
      <c r="H59" s="104">
        <v>2021</v>
      </c>
      <c r="I59" s="104"/>
      <c r="J59" s="405" t="s">
        <v>484</v>
      </c>
      <c r="K59" s="105"/>
      <c r="L59" s="105" t="s">
        <v>487</v>
      </c>
      <c r="M59" s="112">
        <v>1</v>
      </c>
      <c r="N59" s="345" t="s">
        <v>467</v>
      </c>
      <c r="O59" s="105"/>
      <c r="P59" s="105"/>
      <c r="Q59" s="105"/>
      <c r="R59" s="105"/>
      <c r="S59" s="105"/>
      <c r="T59" s="105"/>
      <c r="U59" s="16" t="s">
        <v>310</v>
      </c>
      <c r="V59" s="16"/>
      <c r="W59" s="16"/>
      <c r="X59" s="16"/>
      <c r="Y59" s="16" t="s">
        <v>309</v>
      </c>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511"/>
      <c r="BU59" s="12"/>
      <c r="BV59" s="12"/>
      <c r="BW59" s="12"/>
      <c r="BX59" s="12"/>
      <c r="BY59" s="12"/>
      <c r="BZ59" s="12"/>
      <c r="CA59" s="12"/>
      <c r="CB59" s="12"/>
    </row>
    <row r="60" spans="1:80" ht="56" hidden="1">
      <c r="A60" s="100" t="s">
        <v>403</v>
      </c>
      <c r="B60" s="109" t="s">
        <v>462</v>
      </c>
      <c r="C60" s="109" t="s">
        <v>483</v>
      </c>
      <c r="D60" s="142"/>
      <c r="E60" s="309">
        <v>2033</v>
      </c>
      <c r="F60" s="479" t="s">
        <v>463</v>
      </c>
      <c r="G60" s="287" t="s">
        <v>101</v>
      </c>
      <c r="H60" s="141">
        <v>2021</v>
      </c>
      <c r="I60" s="141"/>
      <c r="J60" s="405" t="s">
        <v>484</v>
      </c>
      <c r="K60" s="142"/>
      <c r="L60" s="142" t="s">
        <v>485</v>
      </c>
      <c r="M60" s="331">
        <v>1</v>
      </c>
      <c r="N60" s="345" t="s">
        <v>467</v>
      </c>
      <c r="O60" s="142"/>
      <c r="P60" s="142"/>
      <c r="Q60" s="142"/>
      <c r="R60" s="142"/>
      <c r="S60" s="142"/>
      <c r="T60" s="142"/>
      <c r="U60" s="16" t="s">
        <v>310</v>
      </c>
      <c r="V60" s="16"/>
      <c r="W60" s="16"/>
      <c r="X60" s="16"/>
      <c r="Y60" s="16" t="s">
        <v>309</v>
      </c>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511"/>
      <c r="BU60" s="12"/>
      <c r="BV60" s="12"/>
      <c r="BW60" s="12"/>
      <c r="BX60" s="12"/>
      <c r="BY60" s="12"/>
      <c r="BZ60" s="12"/>
      <c r="CA60" s="12"/>
      <c r="CB60" s="12"/>
    </row>
    <row r="61" spans="1:80" ht="84" hidden="1">
      <c r="A61" s="100" t="s">
        <v>403</v>
      </c>
      <c r="B61" s="109" t="s">
        <v>462</v>
      </c>
      <c r="C61" s="109" t="s">
        <v>1794</v>
      </c>
      <c r="D61" s="111"/>
      <c r="E61" s="111">
        <v>2030</v>
      </c>
      <c r="F61" s="479" t="s">
        <v>463</v>
      </c>
      <c r="G61" s="287" t="s">
        <v>101</v>
      </c>
      <c r="H61" s="141">
        <v>2021</v>
      </c>
      <c r="I61" s="115">
        <v>1</v>
      </c>
      <c r="J61" s="406" t="s">
        <v>1070</v>
      </c>
      <c r="K61" s="111" t="s">
        <v>465</v>
      </c>
      <c r="L61" s="111" t="s">
        <v>482</v>
      </c>
      <c r="M61" s="188">
        <v>1</v>
      </c>
      <c r="N61" s="345" t="s">
        <v>467</v>
      </c>
      <c r="O61" s="111"/>
      <c r="P61" s="111" t="s">
        <v>468</v>
      </c>
      <c r="Q61" s="111"/>
      <c r="R61" s="111"/>
      <c r="S61" s="111"/>
      <c r="T61" s="111"/>
      <c r="U61" s="16" t="s">
        <v>310</v>
      </c>
      <c r="V61" s="16"/>
      <c r="W61" s="16"/>
      <c r="X61" s="16"/>
      <c r="Y61" s="16" t="s">
        <v>309</v>
      </c>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511"/>
      <c r="BU61" s="12"/>
      <c r="BV61" s="12"/>
      <c r="BW61" s="12"/>
      <c r="BX61" s="12"/>
      <c r="BY61" s="12"/>
      <c r="BZ61" s="12"/>
      <c r="CA61" s="12"/>
      <c r="CB61" s="12"/>
    </row>
    <row r="62" spans="1:80" ht="70" hidden="1">
      <c r="A62" s="100" t="s">
        <v>403</v>
      </c>
      <c r="B62" s="109" t="s">
        <v>462</v>
      </c>
      <c r="C62" s="109" t="s">
        <v>1771</v>
      </c>
      <c r="D62" s="105"/>
      <c r="E62" s="105">
        <v>2050</v>
      </c>
      <c r="F62" s="479" t="s">
        <v>463</v>
      </c>
      <c r="G62" s="287" t="s">
        <v>101</v>
      </c>
      <c r="H62" s="141">
        <v>2021</v>
      </c>
      <c r="I62" s="115">
        <v>1</v>
      </c>
      <c r="J62" s="406" t="s">
        <v>1070</v>
      </c>
      <c r="K62" s="105" t="s">
        <v>326</v>
      </c>
      <c r="L62" s="105" t="s">
        <v>478</v>
      </c>
      <c r="M62" s="112">
        <v>1</v>
      </c>
      <c r="N62" s="345" t="s">
        <v>467</v>
      </c>
      <c r="O62" s="105"/>
      <c r="P62" s="105" t="s">
        <v>468</v>
      </c>
      <c r="Q62" s="105"/>
      <c r="R62" s="105"/>
      <c r="S62" s="105"/>
      <c r="T62" s="105"/>
      <c r="U62" s="16" t="s">
        <v>310</v>
      </c>
      <c r="V62" s="16"/>
      <c r="W62" s="16"/>
      <c r="X62" s="16"/>
      <c r="Y62" s="16" t="s">
        <v>309</v>
      </c>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511"/>
      <c r="BU62" s="12"/>
      <c r="BV62" s="12"/>
      <c r="BW62" s="12"/>
      <c r="BX62" s="12"/>
      <c r="BY62" s="12"/>
      <c r="BZ62" s="12"/>
      <c r="CA62" s="12"/>
      <c r="CB62" s="12"/>
    </row>
    <row r="63" spans="1:80" ht="70" hidden="1">
      <c r="A63" s="100" t="s">
        <v>403</v>
      </c>
      <c r="B63" s="109" t="s">
        <v>462</v>
      </c>
      <c r="C63" s="109" t="s">
        <v>469</v>
      </c>
      <c r="D63" s="142"/>
      <c r="E63" s="142">
        <v>2030</v>
      </c>
      <c r="F63" s="479" t="s">
        <v>463</v>
      </c>
      <c r="G63" s="287" t="s">
        <v>101</v>
      </c>
      <c r="H63" s="141">
        <v>2021</v>
      </c>
      <c r="I63" s="141"/>
      <c r="J63" s="406" t="s">
        <v>470</v>
      </c>
      <c r="K63" s="142" t="s">
        <v>465</v>
      </c>
      <c r="L63" s="309" t="s">
        <v>471</v>
      </c>
      <c r="M63" s="326">
        <v>1</v>
      </c>
      <c r="N63" s="310" t="s">
        <v>472</v>
      </c>
      <c r="O63" s="142"/>
      <c r="P63" s="142"/>
      <c r="Q63" s="142"/>
      <c r="R63" s="142"/>
      <c r="S63" s="142"/>
      <c r="T63" s="142"/>
      <c r="U63" s="16" t="s">
        <v>310</v>
      </c>
      <c r="V63" s="16"/>
      <c r="W63" s="16"/>
      <c r="X63" s="16"/>
      <c r="Y63" s="16" t="s">
        <v>309</v>
      </c>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511"/>
      <c r="BU63" s="12"/>
      <c r="BV63" s="12"/>
      <c r="BW63" s="12"/>
      <c r="BX63" s="12"/>
      <c r="BY63" s="12"/>
      <c r="BZ63" s="12"/>
      <c r="CA63" s="12"/>
      <c r="CB63" s="12"/>
    </row>
    <row r="64" spans="1:80" ht="84" hidden="1">
      <c r="A64" s="100" t="s">
        <v>403</v>
      </c>
      <c r="B64" s="109" t="s">
        <v>462</v>
      </c>
      <c r="C64" s="109" t="s">
        <v>1795</v>
      </c>
      <c r="D64" s="22"/>
      <c r="E64" s="20">
        <v>2033</v>
      </c>
      <c r="F64" s="479" t="s">
        <v>463</v>
      </c>
      <c r="G64" s="287" t="s">
        <v>101</v>
      </c>
      <c r="H64" s="141">
        <v>2021</v>
      </c>
      <c r="I64" s="115">
        <v>1</v>
      </c>
      <c r="J64" s="406" t="s">
        <v>1070</v>
      </c>
      <c r="K64" s="105" t="s">
        <v>465</v>
      </c>
      <c r="L64" s="22"/>
      <c r="M64" s="38"/>
      <c r="N64" s="22"/>
      <c r="O64" s="22"/>
      <c r="P64" s="22"/>
      <c r="Q64" s="22"/>
      <c r="R64" s="22"/>
      <c r="S64" s="22"/>
      <c r="T64" s="22"/>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511"/>
      <c r="BU64" s="12"/>
      <c r="BV64" s="12"/>
      <c r="BW64" s="12"/>
      <c r="BX64" s="12"/>
      <c r="BY64" s="12"/>
      <c r="BZ64" s="12"/>
      <c r="CA64" s="12"/>
      <c r="CB64" s="12"/>
    </row>
    <row r="65" spans="1:80" ht="42">
      <c r="A65" s="100" t="s">
        <v>403</v>
      </c>
      <c r="B65" s="109" t="s">
        <v>462</v>
      </c>
      <c r="C65" s="109" t="s">
        <v>1796</v>
      </c>
      <c r="D65" s="22" t="s">
        <v>1832</v>
      </c>
      <c r="E65" s="20">
        <v>2030</v>
      </c>
      <c r="F65" s="472" t="s">
        <v>463</v>
      </c>
      <c r="G65" s="287" t="s">
        <v>102</v>
      </c>
      <c r="H65" s="141">
        <v>2024</v>
      </c>
      <c r="I65" s="115">
        <v>1</v>
      </c>
      <c r="J65" s="517" t="s">
        <v>1071</v>
      </c>
      <c r="K65" s="105"/>
      <c r="L65" s="22"/>
      <c r="M65" s="38"/>
      <c r="N65" s="22"/>
      <c r="O65" s="22"/>
      <c r="P65" s="22"/>
      <c r="Q65" s="22"/>
      <c r="R65" s="22"/>
      <c r="S65" s="22"/>
      <c r="T65" s="22"/>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511"/>
      <c r="BC65" s="11">
        <v>3</v>
      </c>
      <c r="BU65" s="12"/>
      <c r="BV65" s="12"/>
      <c r="BW65" s="12"/>
      <c r="BX65" s="12"/>
      <c r="BY65" s="12"/>
      <c r="BZ65" s="12"/>
      <c r="CA65" s="12"/>
      <c r="CB65" s="12"/>
    </row>
    <row r="66" spans="1:80" ht="42">
      <c r="A66" s="100" t="s">
        <v>403</v>
      </c>
      <c r="B66" s="109" t="s">
        <v>462</v>
      </c>
      <c r="C66" s="109" t="s">
        <v>1072</v>
      </c>
      <c r="D66" s="22" t="s">
        <v>1835</v>
      </c>
      <c r="E66" s="20">
        <v>2030</v>
      </c>
      <c r="F66" s="472" t="s">
        <v>463</v>
      </c>
      <c r="G66" s="287" t="s">
        <v>102</v>
      </c>
      <c r="H66" s="141">
        <v>2024</v>
      </c>
      <c r="I66" s="115">
        <v>1</v>
      </c>
      <c r="J66" s="517" t="s">
        <v>1071</v>
      </c>
      <c r="K66" s="22"/>
      <c r="L66" s="22"/>
      <c r="M66" s="38"/>
      <c r="N66" s="22"/>
      <c r="O66" s="22"/>
      <c r="P66" s="22"/>
      <c r="Q66" s="22"/>
      <c r="R66" s="22"/>
      <c r="S66" s="22"/>
      <c r="T66" s="22"/>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511"/>
      <c r="BC66" s="11">
        <v>3</v>
      </c>
      <c r="BU66" s="12"/>
      <c r="BV66" s="12"/>
      <c r="BW66" s="12"/>
      <c r="BX66" s="12"/>
      <c r="BY66" s="12"/>
      <c r="BZ66" s="12"/>
      <c r="CA66" s="12"/>
      <c r="CB66" s="12"/>
    </row>
    <row r="67" spans="1:80" ht="42">
      <c r="A67" s="100" t="s">
        <v>403</v>
      </c>
      <c r="C67" s="18" t="s">
        <v>1073</v>
      </c>
      <c r="D67" s="22" t="s">
        <v>1835</v>
      </c>
      <c r="E67" s="20"/>
      <c r="F67" s="472" t="s">
        <v>463</v>
      </c>
      <c r="G67" s="287" t="s">
        <v>102</v>
      </c>
      <c r="H67" s="141">
        <v>2024</v>
      </c>
      <c r="I67" s="115">
        <v>1</v>
      </c>
      <c r="J67" s="517" t="s">
        <v>1074</v>
      </c>
      <c r="K67" s="22"/>
      <c r="L67" s="22"/>
      <c r="M67" s="38"/>
      <c r="N67" s="22"/>
      <c r="O67" s="22"/>
      <c r="P67" s="22"/>
      <c r="Q67" s="22"/>
      <c r="R67" s="22"/>
      <c r="S67" s="22"/>
      <c r="T67" s="22"/>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511"/>
      <c r="BC67" s="11">
        <v>3</v>
      </c>
      <c r="BU67" s="12"/>
      <c r="BV67" s="12"/>
      <c r="BW67" s="12"/>
      <c r="BX67" s="12"/>
      <c r="BY67" s="12"/>
      <c r="BZ67" s="12"/>
      <c r="CA67" s="12"/>
      <c r="CB67" s="12"/>
    </row>
    <row r="68" spans="1:80" ht="42" hidden="1">
      <c r="A68" s="100" t="s">
        <v>403</v>
      </c>
      <c r="B68" s="109" t="s">
        <v>462</v>
      </c>
      <c r="C68" s="109" t="s">
        <v>1075</v>
      </c>
      <c r="D68" s="116"/>
      <c r="E68" s="116">
        <v>2040</v>
      </c>
      <c r="F68" s="479" t="s">
        <v>463</v>
      </c>
      <c r="G68" s="287" t="s">
        <v>101</v>
      </c>
      <c r="H68" s="141">
        <v>2021</v>
      </c>
      <c r="I68" s="115">
        <v>1</v>
      </c>
      <c r="J68" s="406" t="s">
        <v>1070</v>
      </c>
      <c r="K68" s="105" t="s">
        <v>465</v>
      </c>
      <c r="L68" s="116"/>
      <c r="M68" s="191"/>
      <c r="N68" s="345"/>
      <c r="O68" s="116"/>
      <c r="P68" s="116"/>
      <c r="Q68" s="116"/>
      <c r="R68" s="116"/>
      <c r="S68" s="116"/>
      <c r="T68" s="1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511"/>
      <c r="BU68" s="12"/>
      <c r="BV68" s="12"/>
      <c r="BW68" s="12"/>
      <c r="BX68" s="12"/>
      <c r="BY68" s="12"/>
      <c r="BZ68" s="12"/>
      <c r="CA68" s="12"/>
      <c r="CB68" s="12"/>
    </row>
    <row r="69" spans="1:80" ht="56" hidden="1">
      <c r="A69" s="100" t="s">
        <v>403</v>
      </c>
      <c r="B69" s="101" t="s">
        <v>446</v>
      </c>
      <c r="C69" s="101" t="s">
        <v>1772</v>
      </c>
      <c r="D69" s="111"/>
      <c r="E69" s="111"/>
      <c r="F69" s="480" t="s">
        <v>454</v>
      </c>
      <c r="G69" s="213" t="s">
        <v>321</v>
      </c>
      <c r="H69" s="110">
        <v>2020</v>
      </c>
      <c r="I69" s="110"/>
      <c r="J69" s="407"/>
      <c r="K69" s="111"/>
      <c r="L69" s="111"/>
      <c r="M69" s="111"/>
      <c r="N69" s="127"/>
      <c r="O69" s="111"/>
      <c r="P69" s="111"/>
      <c r="Q69" s="111"/>
      <c r="R69" s="111"/>
      <c r="S69" s="111"/>
      <c r="T69" s="111"/>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511"/>
      <c r="BU69" s="12"/>
      <c r="BV69" s="12"/>
      <c r="BW69" s="12"/>
      <c r="BX69" s="12"/>
      <c r="BY69" s="12"/>
      <c r="BZ69" s="12"/>
      <c r="CA69" s="12"/>
      <c r="CB69" s="12"/>
    </row>
    <row r="70" spans="1:80" ht="70" hidden="1">
      <c r="A70" s="100" t="s">
        <v>403</v>
      </c>
      <c r="B70" s="101" t="s">
        <v>446</v>
      </c>
      <c r="C70" s="101"/>
      <c r="D70" s="105"/>
      <c r="E70" s="105"/>
      <c r="F70" s="478" t="s">
        <v>452</v>
      </c>
      <c r="G70" s="165" t="s">
        <v>453</v>
      </c>
      <c r="H70" s="104">
        <v>2022</v>
      </c>
      <c r="I70" s="104"/>
      <c r="J70" s="407"/>
      <c r="K70" s="111"/>
      <c r="L70" s="105"/>
      <c r="M70" s="105"/>
      <c r="N70" s="105"/>
      <c r="O70" s="105"/>
      <c r="P70" s="105"/>
      <c r="Q70" s="105"/>
      <c r="R70" s="105"/>
      <c r="S70" s="105"/>
      <c r="T70" s="105"/>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511"/>
      <c r="BU70" s="12"/>
      <c r="BV70" s="12"/>
      <c r="BW70" s="12"/>
      <c r="BX70" s="12"/>
      <c r="BY70" s="12"/>
      <c r="BZ70" s="12"/>
      <c r="CA70" s="12"/>
      <c r="CB70" s="12"/>
    </row>
    <row r="71" spans="1:80" ht="182" hidden="1">
      <c r="A71" s="100" t="s">
        <v>403</v>
      </c>
      <c r="B71" s="101" t="s">
        <v>446</v>
      </c>
      <c r="C71" s="101" t="s">
        <v>448</v>
      </c>
      <c r="D71" s="105"/>
      <c r="E71" s="105">
        <v>2030</v>
      </c>
      <c r="F71" s="478" t="s">
        <v>447</v>
      </c>
      <c r="G71" s="165" t="s">
        <v>298</v>
      </c>
      <c r="H71" s="104">
        <v>2018</v>
      </c>
      <c r="I71" s="104"/>
      <c r="J71" s="408" t="s">
        <v>449</v>
      </c>
      <c r="K71" s="111" t="s">
        <v>450</v>
      </c>
      <c r="L71" s="105"/>
      <c r="M71" s="105"/>
      <c r="N71" s="105"/>
      <c r="O71" s="105"/>
      <c r="P71" s="105"/>
      <c r="Q71" s="105"/>
      <c r="R71" s="105"/>
      <c r="S71" s="105"/>
      <c r="T71" s="105"/>
      <c r="U71" s="16" t="s">
        <v>309</v>
      </c>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511"/>
      <c r="BU71" s="12"/>
      <c r="BV71" s="12"/>
      <c r="BW71" s="12"/>
      <c r="BX71" s="12"/>
      <c r="BY71" s="12"/>
      <c r="BZ71" s="12"/>
      <c r="CA71" s="12"/>
      <c r="CB71" s="12"/>
    </row>
    <row r="72" spans="1:80" ht="70" hidden="1">
      <c r="A72" s="100" t="s">
        <v>403</v>
      </c>
      <c r="B72" s="101" t="s">
        <v>435</v>
      </c>
      <c r="C72" s="101"/>
      <c r="D72" s="128"/>
      <c r="E72" s="128"/>
      <c r="F72" s="472" t="s">
        <v>436</v>
      </c>
      <c r="G72" s="172" t="s">
        <v>298</v>
      </c>
      <c r="H72" s="36">
        <v>2022</v>
      </c>
      <c r="I72" s="36"/>
      <c r="J72" s="409"/>
      <c r="K72" s="128"/>
      <c r="L72" s="128"/>
      <c r="M72" s="128"/>
      <c r="N72" s="128"/>
      <c r="O72" s="128"/>
      <c r="P72" s="128"/>
      <c r="Q72" s="128"/>
      <c r="R72" s="128"/>
      <c r="S72" s="128"/>
      <c r="T72" s="128"/>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511"/>
      <c r="BU72" s="12"/>
      <c r="BV72" s="12"/>
      <c r="BW72" s="12"/>
      <c r="BX72" s="12"/>
      <c r="BY72" s="12"/>
      <c r="BZ72" s="12"/>
      <c r="CA72" s="12"/>
      <c r="CB72" s="12"/>
    </row>
    <row r="73" spans="1:80" ht="84">
      <c r="A73" s="100" t="s">
        <v>403</v>
      </c>
      <c r="B73" s="101" t="s">
        <v>426</v>
      </c>
      <c r="C73" s="101" t="s">
        <v>1076</v>
      </c>
      <c r="D73" s="182" t="s">
        <v>1833</v>
      </c>
      <c r="E73" s="182">
        <v>2030</v>
      </c>
      <c r="F73" s="481" t="s">
        <v>427</v>
      </c>
      <c r="G73" s="289" t="s">
        <v>321</v>
      </c>
      <c r="H73" s="181">
        <v>2020</v>
      </c>
      <c r="I73" s="181">
        <v>0</v>
      </c>
      <c r="J73" s="410" t="s">
        <v>989</v>
      </c>
      <c r="K73" s="182" t="s">
        <v>429</v>
      </c>
      <c r="L73" s="318" t="s">
        <v>430</v>
      </c>
      <c r="M73" s="318" t="s">
        <v>431</v>
      </c>
      <c r="N73" s="346" t="s">
        <v>1077</v>
      </c>
      <c r="O73" s="182" t="s">
        <v>363</v>
      </c>
      <c r="P73" s="182"/>
      <c r="Q73" s="182"/>
      <c r="R73" s="182"/>
      <c r="S73" s="182"/>
      <c r="T73" s="182"/>
      <c r="U73" s="16" t="s">
        <v>309</v>
      </c>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511"/>
      <c r="BC73" s="11">
        <v>1</v>
      </c>
      <c r="BU73" s="12"/>
      <c r="BV73" s="12"/>
      <c r="BW73" s="12"/>
      <c r="BX73" s="12"/>
      <c r="BY73" s="12"/>
      <c r="BZ73" s="12"/>
      <c r="CA73" s="12"/>
      <c r="CB73" s="12"/>
    </row>
    <row r="74" spans="1:80" ht="42" hidden="1">
      <c r="A74" s="100" t="s">
        <v>403</v>
      </c>
      <c r="B74" s="101" t="s">
        <v>409</v>
      </c>
      <c r="C74" s="101"/>
      <c r="D74" s="31"/>
      <c r="E74" s="31"/>
      <c r="F74" s="480" t="s">
        <v>425</v>
      </c>
      <c r="G74" s="235" t="s">
        <v>321</v>
      </c>
      <c r="H74" s="31">
        <v>2023</v>
      </c>
      <c r="I74" s="31"/>
      <c r="J74" s="400"/>
      <c r="K74" s="22"/>
      <c r="L74" s="31"/>
      <c r="M74" s="31"/>
      <c r="N74" s="74"/>
      <c r="O74" s="31"/>
      <c r="P74" s="31"/>
      <c r="Q74" s="31"/>
      <c r="R74" s="31"/>
      <c r="S74" s="31"/>
      <c r="T74" s="31"/>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511"/>
      <c r="BU74" s="12"/>
      <c r="BV74" s="12"/>
      <c r="BW74" s="12"/>
      <c r="BX74" s="12"/>
      <c r="BY74" s="12"/>
      <c r="BZ74" s="12"/>
      <c r="CA74" s="12"/>
      <c r="CB74" s="12"/>
    </row>
    <row r="75" spans="1:80" ht="42" hidden="1">
      <c r="A75" s="100" t="s">
        <v>403</v>
      </c>
      <c r="B75" s="101" t="s">
        <v>409</v>
      </c>
      <c r="C75" s="101"/>
      <c r="D75" s="22"/>
      <c r="E75" s="22"/>
      <c r="F75" s="478" t="s">
        <v>423</v>
      </c>
      <c r="G75" s="214" t="s">
        <v>321</v>
      </c>
      <c r="H75" s="22">
        <v>2023</v>
      </c>
      <c r="I75" s="22"/>
      <c r="J75" s="391"/>
      <c r="K75" s="22"/>
      <c r="L75" s="22"/>
      <c r="M75" s="22"/>
      <c r="N75" s="38"/>
      <c r="O75" s="22"/>
      <c r="P75" s="22"/>
      <c r="Q75" s="22"/>
      <c r="R75" s="22"/>
      <c r="S75" s="22"/>
      <c r="T75" s="22"/>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511"/>
      <c r="BU75" s="12"/>
      <c r="BV75" s="12"/>
      <c r="BW75" s="12"/>
      <c r="BX75" s="12"/>
      <c r="BY75" s="12"/>
      <c r="BZ75" s="12"/>
      <c r="CA75" s="12"/>
      <c r="CB75" s="12"/>
    </row>
    <row r="76" spans="1:80" ht="84">
      <c r="A76" s="100" t="s">
        <v>403</v>
      </c>
      <c r="B76" s="101" t="s">
        <v>409</v>
      </c>
      <c r="C76" s="101" t="s">
        <v>1078</v>
      </c>
      <c r="D76" s="105" t="s">
        <v>1832</v>
      </c>
      <c r="E76" s="105">
        <v>2030</v>
      </c>
      <c r="F76" s="478" t="s">
        <v>423</v>
      </c>
      <c r="G76" s="208" t="s">
        <v>321</v>
      </c>
      <c r="H76" s="104">
        <v>2020</v>
      </c>
      <c r="I76" s="104">
        <v>0</v>
      </c>
      <c r="J76" s="411" t="s">
        <v>1079</v>
      </c>
      <c r="K76" s="105" t="s">
        <v>412</v>
      </c>
      <c r="L76" s="105" t="s">
        <v>420</v>
      </c>
      <c r="M76" s="105" t="s">
        <v>421</v>
      </c>
      <c r="N76" s="105" t="s">
        <v>1080</v>
      </c>
      <c r="O76" s="105"/>
      <c r="P76" s="105"/>
      <c r="Q76" s="105" t="s">
        <v>417</v>
      </c>
      <c r="R76" s="105" t="s">
        <v>418</v>
      </c>
      <c r="S76" s="105"/>
      <c r="T76" s="105"/>
      <c r="U76" s="16" t="s">
        <v>309</v>
      </c>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511"/>
      <c r="BC76" s="11">
        <v>1</v>
      </c>
      <c r="BU76" s="12"/>
      <c r="BV76" s="12"/>
      <c r="BW76" s="12"/>
      <c r="BX76" s="12"/>
      <c r="BY76" s="12"/>
      <c r="BZ76" s="12"/>
      <c r="CA76" s="12"/>
      <c r="CB76" s="12"/>
    </row>
    <row r="77" spans="1:80" ht="112">
      <c r="A77" s="100" t="s">
        <v>403</v>
      </c>
      <c r="B77" s="101" t="s">
        <v>409</v>
      </c>
      <c r="C77" s="101" t="s">
        <v>411</v>
      </c>
      <c r="D77" s="105" t="s">
        <v>1832</v>
      </c>
      <c r="E77" s="105">
        <v>2030</v>
      </c>
      <c r="F77" s="478" t="s">
        <v>423</v>
      </c>
      <c r="G77" s="208" t="s">
        <v>321</v>
      </c>
      <c r="H77" s="104">
        <v>2020</v>
      </c>
      <c r="I77" s="104">
        <v>0</v>
      </c>
      <c r="J77" s="411" t="s">
        <v>1079</v>
      </c>
      <c r="K77" s="105" t="s">
        <v>412</v>
      </c>
      <c r="L77" s="105" t="s">
        <v>413</v>
      </c>
      <c r="M77" s="105" t="s">
        <v>414</v>
      </c>
      <c r="N77" s="105" t="s">
        <v>1081</v>
      </c>
      <c r="O77" s="105"/>
      <c r="P77" s="105"/>
      <c r="Q77" s="105" t="s">
        <v>417</v>
      </c>
      <c r="R77" s="105" t="s">
        <v>418</v>
      </c>
      <c r="S77" s="105"/>
      <c r="T77" s="105"/>
      <c r="U77" s="16" t="s">
        <v>309</v>
      </c>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511"/>
      <c r="BC77" s="11">
        <v>1</v>
      </c>
      <c r="BU77" s="12"/>
      <c r="BV77" s="12"/>
      <c r="BW77" s="12"/>
      <c r="BX77" s="12"/>
      <c r="BY77" s="12"/>
      <c r="BZ77" s="12"/>
      <c r="CA77" s="12"/>
      <c r="CB77" s="12"/>
    </row>
    <row r="78" spans="1:80" s="67" customFormat="1" ht="43" thickBot="1">
      <c r="A78" s="123" t="s">
        <v>403</v>
      </c>
      <c r="B78" s="65" t="s">
        <v>404</v>
      </c>
      <c r="C78" s="65" t="s">
        <v>406</v>
      </c>
      <c r="D78" s="68" t="s">
        <v>1832</v>
      </c>
      <c r="E78" s="68">
        <v>2030</v>
      </c>
      <c r="F78" s="482" t="s">
        <v>405</v>
      </c>
      <c r="G78" s="223" t="s">
        <v>321</v>
      </c>
      <c r="H78" s="85">
        <v>2022</v>
      </c>
      <c r="I78" s="85">
        <v>0</v>
      </c>
      <c r="J78" s="412" t="s">
        <v>989</v>
      </c>
      <c r="K78" s="22" t="s">
        <v>407</v>
      </c>
      <c r="L78" s="68"/>
      <c r="M78" s="68"/>
      <c r="N78" s="348" t="s">
        <v>408</v>
      </c>
      <c r="O78" s="68"/>
      <c r="P78" s="68" t="s">
        <v>401</v>
      </c>
      <c r="Q78" s="68"/>
      <c r="R78" s="68"/>
      <c r="S78" s="68"/>
      <c r="T78" s="68"/>
      <c r="U78" s="16"/>
      <c r="V78" s="16"/>
      <c r="W78" s="16"/>
      <c r="X78" s="16"/>
      <c r="Y78" s="16"/>
      <c r="Z78" s="16"/>
      <c r="AA78" s="16"/>
      <c r="AB78" s="16"/>
      <c r="AC78" s="16"/>
      <c r="AD78" s="16"/>
      <c r="AE78" s="16" t="s">
        <v>310</v>
      </c>
      <c r="AF78" s="16"/>
      <c r="AG78" s="16"/>
      <c r="AH78" s="16"/>
      <c r="AI78" s="16"/>
      <c r="AJ78" s="16"/>
      <c r="AK78" s="16"/>
      <c r="AL78" s="16"/>
      <c r="AM78" s="16"/>
      <c r="AN78" s="16"/>
      <c r="AO78" s="16"/>
      <c r="AP78" s="16"/>
      <c r="AQ78" s="16"/>
      <c r="AR78" s="16"/>
      <c r="AS78" s="16"/>
      <c r="AT78" s="16"/>
      <c r="AU78" s="16"/>
      <c r="AV78" s="16"/>
      <c r="AW78" s="16"/>
      <c r="AX78" s="16"/>
      <c r="AY78" s="16"/>
      <c r="AZ78" s="511"/>
      <c r="BA78" s="66"/>
      <c r="BB78" s="66"/>
      <c r="BC78" s="66">
        <v>1</v>
      </c>
      <c r="BD78" s="66"/>
      <c r="BE78" s="66"/>
      <c r="BF78" s="66"/>
      <c r="BG78" s="66"/>
      <c r="BH78" s="66"/>
      <c r="BI78" s="66"/>
      <c r="BJ78" s="66"/>
      <c r="BK78" s="66"/>
      <c r="BL78" s="66"/>
      <c r="BM78" s="66"/>
      <c r="BN78" s="66"/>
      <c r="BO78" s="66"/>
      <c r="BP78" s="66"/>
      <c r="BQ78" s="66"/>
      <c r="BR78" s="66"/>
      <c r="BS78" s="66"/>
      <c r="BT78" s="66"/>
    </row>
    <row r="79" spans="1:80" ht="99" thickTop="1">
      <c r="A79" s="98" t="s">
        <v>598</v>
      </c>
      <c r="B79" s="18" t="s">
        <v>768</v>
      </c>
      <c r="C79" s="18" t="s">
        <v>787</v>
      </c>
      <c r="D79" s="90" t="s">
        <v>1834</v>
      </c>
      <c r="E79" s="90">
        <v>2030</v>
      </c>
      <c r="F79" s="483" t="s">
        <v>774</v>
      </c>
      <c r="G79" s="224" t="s">
        <v>321</v>
      </c>
      <c r="H79" s="89">
        <v>2020</v>
      </c>
      <c r="I79" s="89">
        <v>0</v>
      </c>
      <c r="J79" s="413" t="s">
        <v>1082</v>
      </c>
      <c r="K79" s="20" t="s">
        <v>602</v>
      </c>
      <c r="L79" s="90" t="s">
        <v>788</v>
      </c>
      <c r="M79" s="328">
        <v>0.5</v>
      </c>
      <c r="N79" s="90" t="s">
        <v>1083</v>
      </c>
      <c r="O79" s="90" t="s">
        <v>519</v>
      </c>
      <c r="P79" s="90"/>
      <c r="Q79" s="90" t="s">
        <v>197</v>
      </c>
      <c r="R79" s="90" t="s">
        <v>624</v>
      </c>
      <c r="S79" s="90" t="s">
        <v>791</v>
      </c>
      <c r="T79" s="90"/>
      <c r="U79" s="16"/>
      <c r="V79" s="16"/>
      <c r="W79" s="16"/>
      <c r="X79" s="16"/>
      <c r="Y79" s="16"/>
      <c r="Z79" s="16"/>
      <c r="AA79" s="16"/>
      <c r="AB79" s="16"/>
      <c r="AC79" s="16"/>
      <c r="AD79" s="16" t="s">
        <v>309</v>
      </c>
      <c r="AE79" s="16"/>
      <c r="AF79" s="16"/>
      <c r="AG79" s="16"/>
      <c r="AH79" s="16"/>
      <c r="AI79" s="16"/>
      <c r="AJ79" s="16"/>
      <c r="AK79" s="16"/>
      <c r="AL79" s="16"/>
      <c r="AM79" s="16"/>
      <c r="AN79" s="16"/>
      <c r="AO79" s="16"/>
      <c r="AP79" s="16"/>
      <c r="AQ79" s="16"/>
      <c r="AR79" s="16"/>
      <c r="AS79" s="16"/>
      <c r="AT79" s="16"/>
      <c r="AU79" s="16"/>
      <c r="AV79" s="16"/>
      <c r="AW79" s="16"/>
      <c r="AX79" s="16"/>
      <c r="AY79" s="16"/>
      <c r="AZ79" s="511"/>
      <c r="BC79" s="11">
        <v>1</v>
      </c>
      <c r="BU79" s="12"/>
      <c r="BV79" s="12"/>
      <c r="BW79" s="12"/>
      <c r="BX79" s="12"/>
      <c r="BY79" s="12"/>
      <c r="BZ79" s="12"/>
      <c r="CA79" s="12"/>
      <c r="CB79" s="12"/>
    </row>
    <row r="80" spans="1:80" ht="79.5" hidden="1" customHeight="1">
      <c r="A80" s="98" t="s">
        <v>598</v>
      </c>
      <c r="B80" s="18" t="s">
        <v>768</v>
      </c>
      <c r="C80" s="18" t="s">
        <v>781</v>
      </c>
      <c r="D80" s="22" t="s">
        <v>1832</v>
      </c>
      <c r="E80" s="22">
        <v>2035</v>
      </c>
      <c r="F80" s="471" t="s">
        <v>774</v>
      </c>
      <c r="G80" s="204" t="s">
        <v>321</v>
      </c>
      <c r="H80" s="55">
        <v>2020</v>
      </c>
      <c r="I80" s="55">
        <v>0</v>
      </c>
      <c r="J80" s="414" t="s">
        <v>1084</v>
      </c>
      <c r="K80" s="183" t="s">
        <v>602</v>
      </c>
      <c r="L80" s="183" t="s">
        <v>782</v>
      </c>
      <c r="M80" s="190">
        <v>0.1</v>
      </c>
      <c r="N80" s="183" t="s">
        <v>1085</v>
      </c>
      <c r="O80" s="37"/>
      <c r="P80" s="22"/>
      <c r="Q80" s="22" t="s">
        <v>197</v>
      </c>
      <c r="R80" s="22" t="s">
        <v>786</v>
      </c>
      <c r="S80" s="22"/>
      <c r="T80" s="22"/>
      <c r="U80" s="16"/>
      <c r="V80" s="16"/>
      <c r="W80" s="16"/>
      <c r="X80" s="16"/>
      <c r="Y80" s="16"/>
      <c r="Z80" s="16"/>
      <c r="AA80" s="16"/>
      <c r="AB80" s="16"/>
      <c r="AC80" s="16"/>
      <c r="AD80" s="16" t="s">
        <v>309</v>
      </c>
      <c r="AE80" s="16"/>
      <c r="AF80" s="16"/>
      <c r="AG80" s="16"/>
      <c r="AH80" s="16"/>
      <c r="AI80" s="16"/>
      <c r="AJ80" s="16"/>
      <c r="AK80" s="16"/>
      <c r="AL80" s="16"/>
      <c r="AM80" s="16"/>
      <c r="AN80" s="16"/>
      <c r="AO80" s="16"/>
      <c r="AP80" s="16"/>
      <c r="AQ80" s="16"/>
      <c r="AR80" s="16"/>
      <c r="AS80" s="16"/>
      <c r="AT80" s="16"/>
      <c r="AU80" s="16"/>
      <c r="AV80" s="16"/>
      <c r="AW80" s="16"/>
      <c r="AX80" s="16"/>
      <c r="AY80" s="16"/>
      <c r="AZ80" s="511"/>
      <c r="BU80" s="12"/>
      <c r="BV80" s="12"/>
      <c r="BW80" s="12"/>
      <c r="BX80" s="12"/>
      <c r="BY80" s="12"/>
      <c r="BZ80" s="12"/>
      <c r="CA80" s="12"/>
      <c r="CB80" s="12"/>
    </row>
    <row r="81" spans="1:80" ht="112">
      <c r="A81" s="98" t="s">
        <v>598</v>
      </c>
      <c r="B81" s="18" t="s">
        <v>768</v>
      </c>
      <c r="C81" s="18" t="s">
        <v>775</v>
      </c>
      <c r="D81" s="20" t="s">
        <v>1834</v>
      </c>
      <c r="E81" s="20">
        <v>2030</v>
      </c>
      <c r="F81" s="469" t="s">
        <v>774</v>
      </c>
      <c r="G81" s="290" t="s">
        <v>321</v>
      </c>
      <c r="H81" s="20">
        <v>2020</v>
      </c>
      <c r="I81" s="20">
        <v>0</v>
      </c>
      <c r="J81" s="402" t="s">
        <v>1082</v>
      </c>
      <c r="K81" s="280" t="s">
        <v>602</v>
      </c>
      <c r="L81" s="20" t="s">
        <v>776</v>
      </c>
      <c r="M81" s="332">
        <v>0.23400000000000001</v>
      </c>
      <c r="N81" s="20" t="s">
        <v>1086</v>
      </c>
      <c r="O81" s="20" t="s">
        <v>519</v>
      </c>
      <c r="P81" s="20"/>
      <c r="Q81" s="20"/>
      <c r="R81" s="20" t="s">
        <v>780</v>
      </c>
      <c r="S81" s="20"/>
      <c r="T81" s="20"/>
      <c r="U81" s="16"/>
      <c r="V81" s="16"/>
      <c r="W81" s="16"/>
      <c r="X81" s="16"/>
      <c r="Y81" s="16"/>
      <c r="Z81" s="16"/>
      <c r="AA81" s="16"/>
      <c r="AB81" s="16"/>
      <c r="AC81" s="16"/>
      <c r="AD81" s="16" t="s">
        <v>309</v>
      </c>
      <c r="AE81" s="16"/>
      <c r="AF81" s="16"/>
      <c r="AG81" s="16"/>
      <c r="AH81" s="16"/>
      <c r="AI81" s="16"/>
      <c r="AJ81" s="16"/>
      <c r="AK81" s="16"/>
      <c r="AL81" s="16"/>
      <c r="AM81" s="16"/>
      <c r="AN81" s="16"/>
      <c r="AO81" s="16"/>
      <c r="AP81" s="16"/>
      <c r="AQ81" s="16"/>
      <c r="AR81" s="16"/>
      <c r="AS81" s="16"/>
      <c r="AT81" s="16"/>
      <c r="AU81" s="16"/>
      <c r="AV81" s="16"/>
      <c r="AW81" s="16"/>
      <c r="AX81" s="16"/>
      <c r="AY81" s="16"/>
      <c r="AZ81" s="511"/>
      <c r="BC81" s="11">
        <v>1</v>
      </c>
      <c r="BU81" s="12"/>
      <c r="BV81" s="12"/>
      <c r="BW81" s="12"/>
      <c r="BX81" s="12"/>
      <c r="BY81" s="12"/>
      <c r="BZ81" s="12"/>
      <c r="CA81" s="12"/>
      <c r="CB81" s="12"/>
    </row>
    <row r="82" spans="1:80" ht="84.75" hidden="1" customHeight="1">
      <c r="A82" s="98" t="s">
        <v>598</v>
      </c>
      <c r="B82" s="18" t="s">
        <v>768</v>
      </c>
      <c r="C82" s="18" t="s">
        <v>772</v>
      </c>
      <c r="D82" s="31" t="s">
        <v>1835</v>
      </c>
      <c r="E82" s="31">
        <v>2030</v>
      </c>
      <c r="F82" s="471" t="s">
        <v>769</v>
      </c>
      <c r="G82" s="235" t="s">
        <v>321</v>
      </c>
      <c r="H82" s="31">
        <v>2022</v>
      </c>
      <c r="I82" s="31">
        <v>0</v>
      </c>
      <c r="J82" s="400" t="s">
        <v>1087</v>
      </c>
      <c r="K82" s="31" t="s">
        <v>610</v>
      </c>
      <c r="L82" s="31"/>
      <c r="M82" s="189"/>
      <c r="N82" s="31" t="s">
        <v>773</v>
      </c>
      <c r="O82" s="31"/>
      <c r="P82" s="31"/>
      <c r="Q82" s="31"/>
      <c r="R82" s="31"/>
      <c r="S82" s="31"/>
      <c r="T82" s="31"/>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511"/>
      <c r="BC82" s="11">
        <v>0</v>
      </c>
      <c r="BU82" s="12"/>
      <c r="BV82" s="12"/>
      <c r="BW82" s="12"/>
      <c r="BX82" s="12"/>
      <c r="BY82" s="12"/>
      <c r="BZ82" s="12"/>
      <c r="CA82" s="12"/>
      <c r="CB82" s="12"/>
    </row>
    <row r="83" spans="1:80" ht="84" hidden="1">
      <c r="A83" s="98" t="s">
        <v>598</v>
      </c>
      <c r="B83" s="18" t="s">
        <v>768</v>
      </c>
      <c r="C83" s="18" t="s">
        <v>770</v>
      </c>
      <c r="D83" s="22" t="s">
        <v>1832</v>
      </c>
      <c r="E83" s="22">
        <v>2030</v>
      </c>
      <c r="F83" s="471" t="s">
        <v>769</v>
      </c>
      <c r="G83" s="214" t="s">
        <v>321</v>
      </c>
      <c r="H83" s="22">
        <v>2022</v>
      </c>
      <c r="I83" s="22">
        <v>0</v>
      </c>
      <c r="J83" s="400" t="s">
        <v>1087</v>
      </c>
      <c r="K83" s="22" t="s">
        <v>610</v>
      </c>
      <c r="L83" s="22"/>
      <c r="M83" s="53"/>
      <c r="N83" s="22" t="s">
        <v>771</v>
      </c>
      <c r="O83" s="22"/>
      <c r="P83" s="22"/>
      <c r="Q83" s="22"/>
      <c r="R83" s="22"/>
      <c r="S83" s="22"/>
      <c r="T83" s="22"/>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511"/>
      <c r="BC83" s="11">
        <v>0</v>
      </c>
      <c r="BU83" s="12"/>
      <c r="BV83" s="12"/>
      <c r="BW83" s="12"/>
      <c r="BX83" s="12"/>
      <c r="BY83" s="12"/>
      <c r="BZ83" s="12"/>
      <c r="CA83" s="12"/>
      <c r="CB83" s="12"/>
    </row>
    <row r="84" spans="1:80" ht="42" hidden="1">
      <c r="A84" s="98" t="s">
        <v>598</v>
      </c>
      <c r="B84" s="18" t="s">
        <v>740</v>
      </c>
      <c r="D84" s="22"/>
      <c r="E84" s="22"/>
      <c r="F84" s="471" t="s">
        <v>767</v>
      </c>
      <c r="G84" s="204" t="s">
        <v>321</v>
      </c>
      <c r="H84" s="55">
        <v>2021</v>
      </c>
      <c r="I84" s="55"/>
      <c r="J84" s="386"/>
      <c r="K84" s="22"/>
      <c r="L84" s="22"/>
      <c r="M84" s="22"/>
      <c r="N84" s="22"/>
      <c r="O84" s="22"/>
      <c r="P84" s="22"/>
      <c r="Q84" s="22"/>
      <c r="R84" s="22"/>
      <c r="S84" s="22"/>
      <c r="T84" s="22"/>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511"/>
      <c r="BU84" s="12"/>
      <c r="BV84" s="12"/>
      <c r="BW84" s="12"/>
      <c r="BX84" s="12"/>
      <c r="BY84" s="12"/>
      <c r="BZ84" s="12"/>
      <c r="CA84" s="12"/>
      <c r="CB84" s="12"/>
    </row>
    <row r="85" spans="1:80" ht="42" hidden="1">
      <c r="A85" s="98" t="s">
        <v>598</v>
      </c>
      <c r="B85" s="18" t="s">
        <v>740</v>
      </c>
      <c r="D85" s="22"/>
      <c r="E85" s="22"/>
      <c r="F85" s="471" t="s">
        <v>766</v>
      </c>
      <c r="G85" s="204" t="s">
        <v>321</v>
      </c>
      <c r="H85" s="55">
        <v>2020</v>
      </c>
      <c r="I85" s="55"/>
      <c r="J85" s="391"/>
      <c r="K85" s="22"/>
      <c r="L85" s="22"/>
      <c r="M85" s="22"/>
      <c r="N85" s="22"/>
      <c r="O85" s="22"/>
      <c r="P85" s="22"/>
      <c r="Q85" s="22"/>
      <c r="R85" s="22"/>
      <c r="S85" s="22"/>
      <c r="T85" s="22"/>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511"/>
      <c r="BU85" s="12"/>
      <c r="BV85" s="12"/>
      <c r="BW85" s="12"/>
      <c r="BX85" s="12"/>
      <c r="BY85" s="12"/>
      <c r="BZ85" s="12"/>
      <c r="CA85" s="12"/>
      <c r="CB85" s="12"/>
    </row>
    <row r="86" spans="1:80" ht="96.75" customHeight="1">
      <c r="A86" s="98" t="s">
        <v>598</v>
      </c>
      <c r="B86" s="18" t="s">
        <v>740</v>
      </c>
      <c r="C86" s="18" t="s">
        <v>1089</v>
      </c>
      <c r="D86" s="22" t="s">
        <v>1832</v>
      </c>
      <c r="E86" s="22">
        <v>2030</v>
      </c>
      <c r="F86" s="469" t="s">
        <v>1088</v>
      </c>
      <c r="G86" s="159" t="s">
        <v>298</v>
      </c>
      <c r="H86" s="55">
        <v>2023</v>
      </c>
      <c r="I86" s="55">
        <v>0</v>
      </c>
      <c r="J86" s="391" t="s">
        <v>1090</v>
      </c>
      <c r="K86" s="22" t="s">
        <v>744</v>
      </c>
      <c r="L86" s="22" t="s">
        <v>764</v>
      </c>
      <c r="M86" s="38">
        <v>0.1</v>
      </c>
      <c r="N86" s="22" t="s">
        <v>1091</v>
      </c>
      <c r="O86" s="22"/>
      <c r="P86" s="22"/>
      <c r="Q86" s="22" t="s">
        <v>754</v>
      </c>
      <c r="R86" s="269" t="s">
        <v>760</v>
      </c>
      <c r="S86" s="269" t="s">
        <v>1797</v>
      </c>
      <c r="T86" s="22"/>
      <c r="U86" s="60"/>
      <c r="V86" s="60"/>
      <c r="W86" s="60"/>
      <c r="X86" s="60"/>
      <c r="Y86" s="60"/>
      <c r="Z86" s="60"/>
      <c r="AA86" s="60"/>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511"/>
      <c r="BC86" s="11">
        <v>3</v>
      </c>
      <c r="BU86" s="12"/>
      <c r="BV86" s="12"/>
      <c r="BW86" s="12"/>
      <c r="BX86" s="12"/>
      <c r="BY86" s="12"/>
      <c r="BZ86" s="12"/>
      <c r="CA86" s="12"/>
      <c r="CB86" s="12"/>
    </row>
    <row r="87" spans="1:80" ht="93.75" customHeight="1">
      <c r="A87" s="98" t="s">
        <v>598</v>
      </c>
      <c r="B87" s="18" t="s">
        <v>740</v>
      </c>
      <c r="C87" s="18" t="s">
        <v>1092</v>
      </c>
      <c r="D87" s="22" t="s">
        <v>1832</v>
      </c>
      <c r="E87" s="22">
        <v>2030</v>
      </c>
      <c r="F87" s="469" t="s">
        <v>1088</v>
      </c>
      <c r="G87" s="159" t="s">
        <v>298</v>
      </c>
      <c r="H87" s="22">
        <v>2023</v>
      </c>
      <c r="I87" s="22">
        <v>0</v>
      </c>
      <c r="J87" s="391" t="s">
        <v>1093</v>
      </c>
      <c r="K87" s="22" t="s">
        <v>744</v>
      </c>
      <c r="L87" s="22" t="s">
        <v>758</v>
      </c>
      <c r="M87" s="38">
        <v>0.4</v>
      </c>
      <c r="N87" s="22" t="s">
        <v>1094</v>
      </c>
      <c r="O87" s="22"/>
      <c r="P87" s="22"/>
      <c r="Q87" s="22" t="s">
        <v>754</v>
      </c>
      <c r="R87" s="269" t="s">
        <v>760</v>
      </c>
      <c r="S87" s="269" t="s">
        <v>1797</v>
      </c>
      <c r="T87" s="22"/>
      <c r="U87" s="60"/>
      <c r="V87" s="60"/>
      <c r="W87" s="60"/>
      <c r="X87" s="60"/>
      <c r="Y87" s="60"/>
      <c r="Z87" s="60"/>
      <c r="AA87" s="60"/>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511"/>
      <c r="BC87" s="11">
        <v>3</v>
      </c>
      <c r="BU87" s="12"/>
      <c r="BV87" s="12"/>
      <c r="BW87" s="12"/>
      <c r="BX87" s="12"/>
      <c r="BY87" s="12"/>
      <c r="BZ87" s="12"/>
      <c r="CA87" s="12"/>
      <c r="CB87" s="12"/>
    </row>
    <row r="88" spans="1:80" ht="92.25" customHeight="1">
      <c r="A88" s="98" t="s">
        <v>598</v>
      </c>
      <c r="B88" s="18" t="s">
        <v>740</v>
      </c>
      <c r="C88" s="18" t="s">
        <v>1095</v>
      </c>
      <c r="D88" s="22" t="s">
        <v>1832</v>
      </c>
      <c r="E88" s="22">
        <v>2030</v>
      </c>
      <c r="F88" s="469" t="s">
        <v>1088</v>
      </c>
      <c r="G88" s="159" t="s">
        <v>298</v>
      </c>
      <c r="H88" s="22">
        <v>2023</v>
      </c>
      <c r="I88" s="22">
        <v>0</v>
      </c>
      <c r="J88" s="391" t="s">
        <v>1096</v>
      </c>
      <c r="K88" s="22" t="s">
        <v>744</v>
      </c>
      <c r="L88" s="320" t="s">
        <v>752</v>
      </c>
      <c r="M88" s="38">
        <v>0.15</v>
      </c>
      <c r="N88" s="22" t="s">
        <v>1097</v>
      </c>
      <c r="O88" s="22"/>
      <c r="P88" s="22" t="s">
        <v>623</v>
      </c>
      <c r="Q88" s="22" t="s">
        <v>754</v>
      </c>
      <c r="R88" s="269" t="s">
        <v>755</v>
      </c>
      <c r="S88" s="22"/>
      <c r="T88" s="22"/>
      <c r="U88" s="60"/>
      <c r="V88" s="60"/>
      <c r="W88" s="60"/>
      <c r="X88" s="60"/>
      <c r="Y88" s="60"/>
      <c r="Z88" s="60"/>
      <c r="AA88" s="60"/>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511"/>
      <c r="BC88" s="11">
        <v>3</v>
      </c>
      <c r="BU88" s="12"/>
      <c r="BV88" s="12"/>
      <c r="BW88" s="12"/>
      <c r="BX88" s="12"/>
      <c r="BY88" s="12"/>
      <c r="BZ88" s="12"/>
      <c r="CA88" s="12"/>
      <c r="CB88" s="12"/>
    </row>
    <row r="89" spans="1:80" ht="98">
      <c r="A89" s="98" t="s">
        <v>598</v>
      </c>
      <c r="B89" s="18" t="s">
        <v>740</v>
      </c>
      <c r="C89" s="18" t="s">
        <v>1098</v>
      </c>
      <c r="D89" s="22" t="s">
        <v>1832</v>
      </c>
      <c r="E89" s="22">
        <v>2030</v>
      </c>
      <c r="F89" s="469" t="s">
        <v>1088</v>
      </c>
      <c r="G89" s="159" t="s">
        <v>298</v>
      </c>
      <c r="H89" s="22">
        <v>2023</v>
      </c>
      <c r="I89" s="22">
        <v>0</v>
      </c>
      <c r="J89" s="391" t="s">
        <v>1099</v>
      </c>
      <c r="K89" s="22" t="s">
        <v>744</v>
      </c>
      <c r="L89" s="22" t="s">
        <v>747</v>
      </c>
      <c r="M89" s="38">
        <v>0.65</v>
      </c>
      <c r="N89" s="22" t="s">
        <v>1100</v>
      </c>
      <c r="O89" s="22"/>
      <c r="P89" s="22"/>
      <c r="Q89" s="269" t="s">
        <v>749</v>
      </c>
      <c r="R89" s="22"/>
      <c r="S89" s="22"/>
      <c r="T89" s="22"/>
      <c r="U89" s="60"/>
      <c r="V89" s="60"/>
      <c r="W89" s="60"/>
      <c r="X89" s="60"/>
      <c r="Y89" s="60"/>
      <c r="Z89" s="60"/>
      <c r="AA89" s="60"/>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511"/>
      <c r="BC89" s="11">
        <v>3</v>
      </c>
      <c r="BU89" s="12"/>
      <c r="BV89" s="12"/>
      <c r="BW89" s="12"/>
      <c r="BX89" s="12"/>
      <c r="BY89" s="12"/>
      <c r="BZ89" s="12"/>
      <c r="CA89" s="12"/>
      <c r="CB89" s="12"/>
    </row>
    <row r="90" spans="1:80" ht="42">
      <c r="A90" s="98" t="s">
        <v>598</v>
      </c>
      <c r="B90" s="18" t="s">
        <v>740</v>
      </c>
      <c r="C90" s="18" t="s">
        <v>1102</v>
      </c>
      <c r="D90" s="22" t="s">
        <v>1835</v>
      </c>
      <c r="E90" s="55">
        <v>2040</v>
      </c>
      <c r="F90" s="469" t="s">
        <v>1101</v>
      </c>
      <c r="G90" s="159" t="s">
        <v>298</v>
      </c>
      <c r="H90" s="55">
        <v>2023</v>
      </c>
      <c r="I90" s="55">
        <v>0</v>
      </c>
      <c r="J90" s="414" t="s">
        <v>1103</v>
      </c>
      <c r="K90" s="22" t="s">
        <v>744</v>
      </c>
      <c r="L90" s="22"/>
      <c r="M90" s="22"/>
      <c r="N90" s="22" t="s">
        <v>1104</v>
      </c>
      <c r="O90" s="22"/>
      <c r="P90" s="22"/>
      <c r="Q90" s="22"/>
      <c r="R90" s="22"/>
      <c r="S90" s="22"/>
      <c r="T90" s="22"/>
      <c r="U90" s="60"/>
      <c r="V90" s="60"/>
      <c r="W90" s="60"/>
      <c r="X90" s="60"/>
      <c r="Y90" s="60"/>
      <c r="Z90" s="60"/>
      <c r="AA90" s="60"/>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511"/>
      <c r="BC90" s="11">
        <v>3</v>
      </c>
      <c r="BU90" s="12"/>
      <c r="BV90" s="12"/>
      <c r="BW90" s="12"/>
      <c r="BX90" s="12"/>
      <c r="BY90" s="12"/>
      <c r="BZ90" s="12"/>
      <c r="CA90" s="12"/>
      <c r="CB90" s="12"/>
    </row>
    <row r="91" spans="1:80" ht="43" hidden="1" thickBot="1">
      <c r="A91" s="98" t="s">
        <v>598</v>
      </c>
      <c r="B91" s="27" t="s">
        <v>740</v>
      </c>
      <c r="C91" s="27"/>
      <c r="D91" s="28"/>
      <c r="E91" s="28"/>
      <c r="F91" s="464" t="s">
        <v>741</v>
      </c>
      <c r="G91" s="292" t="s">
        <v>321</v>
      </c>
      <c r="H91" s="56">
        <v>2023</v>
      </c>
      <c r="I91" s="56"/>
      <c r="J91" s="415"/>
      <c r="K91" s="28"/>
      <c r="L91" s="28"/>
      <c r="M91" s="28"/>
      <c r="N91" s="28"/>
      <c r="O91" s="28"/>
      <c r="P91" s="28"/>
      <c r="Q91" s="28"/>
      <c r="R91" s="28"/>
      <c r="S91" s="28"/>
      <c r="T91" s="28"/>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511"/>
      <c r="BU91" s="12"/>
      <c r="BV91" s="12"/>
      <c r="BW91" s="12"/>
      <c r="BX91" s="12"/>
      <c r="BY91" s="12"/>
      <c r="BZ91" s="12"/>
      <c r="CA91" s="12"/>
      <c r="CB91" s="12"/>
    </row>
    <row r="92" spans="1:80" ht="140">
      <c r="A92" s="98" t="s">
        <v>598</v>
      </c>
      <c r="B92" s="18" t="s">
        <v>706</v>
      </c>
      <c r="C92" s="18" t="s">
        <v>1105</v>
      </c>
      <c r="D92" s="116" t="s">
        <v>1835</v>
      </c>
      <c r="E92" s="30"/>
      <c r="F92" s="484" t="s">
        <v>707</v>
      </c>
      <c r="G92" s="156" t="s">
        <v>298</v>
      </c>
      <c r="H92" s="26">
        <v>2023</v>
      </c>
      <c r="I92" s="30">
        <v>1</v>
      </c>
      <c r="J92" s="416" t="s">
        <v>1106</v>
      </c>
      <c r="K92" s="26" t="s">
        <v>709</v>
      </c>
      <c r="L92" s="26"/>
      <c r="M92" s="26"/>
      <c r="N92" s="26" t="s">
        <v>738</v>
      </c>
      <c r="O92" s="26"/>
      <c r="P92" s="26" t="s">
        <v>623</v>
      </c>
      <c r="Q92" s="26"/>
      <c r="R92" s="26"/>
      <c r="S92" s="26"/>
      <c r="T92" s="26"/>
      <c r="U92" s="276"/>
      <c r="V92" s="276"/>
      <c r="W92" s="276"/>
      <c r="X92" s="276"/>
      <c r="Y92" s="276"/>
      <c r="Z92" s="276"/>
      <c r="AA92" s="276"/>
      <c r="AB92" s="276"/>
      <c r="AC92" s="276"/>
      <c r="AD92" s="276"/>
      <c r="AE92" s="276"/>
      <c r="AF92" s="276"/>
      <c r="AG92" s="276"/>
      <c r="AH92" s="276"/>
      <c r="AI92" s="276"/>
      <c r="AJ92" s="276"/>
      <c r="AK92" s="276"/>
      <c r="AL92" s="276"/>
      <c r="AM92" s="276"/>
      <c r="AN92" s="276"/>
      <c r="AO92" s="276"/>
      <c r="AP92" s="276"/>
      <c r="AQ92" s="276"/>
      <c r="AR92" s="276"/>
      <c r="AS92" s="276"/>
      <c r="AT92" s="276"/>
      <c r="AU92" s="276"/>
      <c r="AV92" s="276"/>
      <c r="AW92" s="276"/>
      <c r="AX92" s="276"/>
      <c r="AY92" s="276"/>
      <c r="AZ92" s="511"/>
      <c r="BC92" s="11">
        <v>3</v>
      </c>
      <c r="BU92" s="12"/>
      <c r="BV92" s="12"/>
      <c r="BW92" s="12"/>
      <c r="BX92" s="12"/>
      <c r="BY92" s="12"/>
      <c r="BZ92" s="12"/>
      <c r="CA92" s="12"/>
      <c r="CB92" s="12"/>
    </row>
    <row r="93" spans="1:80" ht="66.75" customHeight="1" thickBot="1">
      <c r="A93" s="98" t="s">
        <v>598</v>
      </c>
      <c r="B93" s="27" t="s">
        <v>706</v>
      </c>
      <c r="C93" s="27" t="s">
        <v>1798</v>
      </c>
      <c r="D93" s="28" t="s">
        <v>1835</v>
      </c>
      <c r="E93" s="28">
        <v>2023</v>
      </c>
      <c r="F93" s="464" t="s">
        <v>707</v>
      </c>
      <c r="G93" s="155" t="s">
        <v>298</v>
      </c>
      <c r="H93" s="56">
        <v>2023</v>
      </c>
      <c r="I93" s="56">
        <v>1</v>
      </c>
      <c r="J93" s="415" t="s">
        <v>1082</v>
      </c>
      <c r="K93" s="28" t="s">
        <v>709</v>
      </c>
      <c r="L93" s="28" t="s">
        <v>734</v>
      </c>
      <c r="M93" s="28" t="s">
        <v>735</v>
      </c>
      <c r="N93" s="28" t="s">
        <v>1107</v>
      </c>
      <c r="O93" s="28"/>
      <c r="P93" s="28" t="s">
        <v>623</v>
      </c>
      <c r="Q93" s="28"/>
      <c r="R93" s="28"/>
      <c r="S93" s="28"/>
      <c r="T93" s="28"/>
      <c r="U93" s="16"/>
      <c r="V93" s="16"/>
      <c r="W93" s="16"/>
      <c r="X93" s="16"/>
      <c r="Y93" s="16"/>
      <c r="Z93" s="16"/>
      <c r="AA93" s="16"/>
      <c r="AB93" s="16"/>
      <c r="AC93" s="16"/>
      <c r="AD93" s="16" t="s">
        <v>309</v>
      </c>
      <c r="AE93" s="16"/>
      <c r="AF93" s="16"/>
      <c r="AG93" s="16"/>
      <c r="AH93" s="16"/>
      <c r="AI93" s="16"/>
      <c r="AJ93" s="16"/>
      <c r="AK93" s="16"/>
      <c r="AL93" s="16"/>
      <c r="AM93" s="16"/>
      <c r="AN93" s="16"/>
      <c r="AO93" s="16"/>
      <c r="AP93" s="16"/>
      <c r="AQ93" s="16"/>
      <c r="AR93" s="16"/>
      <c r="AS93" s="16"/>
      <c r="AT93" s="16"/>
      <c r="AU93" s="16"/>
      <c r="AV93" s="16"/>
      <c r="AW93" s="16"/>
      <c r="AX93" s="16"/>
      <c r="AY93" s="16"/>
      <c r="AZ93" s="511"/>
      <c r="BC93" s="11">
        <v>3</v>
      </c>
      <c r="BU93" s="12"/>
      <c r="BV93" s="12"/>
      <c r="BW93" s="12"/>
      <c r="BX93" s="12"/>
      <c r="BY93" s="12"/>
      <c r="BZ93" s="12"/>
      <c r="CA93" s="12"/>
      <c r="CB93" s="12"/>
    </row>
    <row r="94" spans="1:80" ht="67.5" customHeight="1" thickBot="1">
      <c r="A94" s="98" t="s">
        <v>598</v>
      </c>
      <c r="B94" s="71" t="s">
        <v>706</v>
      </c>
      <c r="C94" s="71" t="s">
        <v>1799</v>
      </c>
      <c r="D94" s="28" t="s">
        <v>1835</v>
      </c>
      <c r="E94" s="72">
        <v>2028</v>
      </c>
      <c r="F94" s="468" t="s">
        <v>707</v>
      </c>
      <c r="G94" s="179" t="s">
        <v>298</v>
      </c>
      <c r="H94" s="72">
        <v>2023</v>
      </c>
      <c r="I94" s="72">
        <v>1</v>
      </c>
      <c r="J94" s="415" t="s">
        <v>1082</v>
      </c>
      <c r="K94" s="72" t="s">
        <v>709</v>
      </c>
      <c r="L94" s="72" t="s">
        <v>729</v>
      </c>
      <c r="M94" s="72" t="s">
        <v>730</v>
      </c>
      <c r="N94" s="72" t="s">
        <v>731</v>
      </c>
      <c r="O94" s="72"/>
      <c r="P94" s="72" t="s">
        <v>623</v>
      </c>
      <c r="Q94" s="28"/>
      <c r="R94" s="28"/>
      <c r="S94" s="28"/>
      <c r="T94" s="72"/>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511"/>
      <c r="BC94" s="11">
        <v>3</v>
      </c>
      <c r="BU94" s="12"/>
      <c r="BV94" s="12"/>
      <c r="BW94" s="12"/>
      <c r="BX94" s="12"/>
      <c r="BY94" s="12"/>
      <c r="BZ94" s="12"/>
      <c r="CA94" s="12"/>
      <c r="CB94" s="12"/>
    </row>
    <row r="95" spans="1:80" ht="69" customHeight="1" thickBot="1">
      <c r="A95" s="98" t="s">
        <v>598</v>
      </c>
      <c r="B95" s="71" t="s">
        <v>706</v>
      </c>
      <c r="C95" s="71" t="s">
        <v>1800</v>
      </c>
      <c r="D95" s="28" t="s">
        <v>1835</v>
      </c>
      <c r="E95" s="72">
        <v>2031</v>
      </c>
      <c r="F95" s="468" t="s">
        <v>707</v>
      </c>
      <c r="G95" s="179" t="s">
        <v>298</v>
      </c>
      <c r="H95" s="72">
        <v>2023</v>
      </c>
      <c r="I95" s="72">
        <v>1</v>
      </c>
      <c r="J95" s="415" t="s">
        <v>1108</v>
      </c>
      <c r="K95" s="72" t="s">
        <v>709</v>
      </c>
      <c r="L95" s="29" t="s">
        <v>725</v>
      </c>
      <c r="M95" s="72" t="s">
        <v>1801</v>
      </c>
      <c r="N95" s="72" t="s">
        <v>727</v>
      </c>
      <c r="O95" s="72"/>
      <c r="P95" s="72" t="s">
        <v>623</v>
      </c>
      <c r="Q95" s="28"/>
      <c r="R95" s="72"/>
      <c r="S95" s="72"/>
      <c r="T95" s="72"/>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511"/>
      <c r="BC95" s="11">
        <v>3</v>
      </c>
      <c r="BU95" s="12"/>
      <c r="BV95" s="12"/>
      <c r="BW95" s="12"/>
      <c r="BX95" s="12"/>
      <c r="BY95" s="12"/>
      <c r="BZ95" s="12"/>
      <c r="CA95" s="12"/>
      <c r="CB95" s="12"/>
    </row>
    <row r="96" spans="1:80" ht="70.5" customHeight="1" thickBot="1">
      <c r="A96" s="98" t="s">
        <v>598</v>
      </c>
      <c r="B96" s="18" t="s">
        <v>706</v>
      </c>
      <c r="C96" s="18" t="s">
        <v>1109</v>
      </c>
      <c r="D96" s="114" t="s">
        <v>1835</v>
      </c>
      <c r="E96" s="29">
        <v>2027</v>
      </c>
      <c r="F96" s="467" t="s">
        <v>707</v>
      </c>
      <c r="G96" s="199" t="s">
        <v>298</v>
      </c>
      <c r="H96" s="20">
        <v>2023</v>
      </c>
      <c r="I96" s="29">
        <v>1</v>
      </c>
      <c r="J96" s="386" t="s">
        <v>1108</v>
      </c>
      <c r="K96" s="22" t="s">
        <v>709</v>
      </c>
      <c r="L96" s="22" t="s">
        <v>721</v>
      </c>
      <c r="M96" s="22" t="s">
        <v>722</v>
      </c>
      <c r="N96" s="22" t="s">
        <v>723</v>
      </c>
      <c r="O96" s="22"/>
      <c r="P96" s="22" t="s">
        <v>623</v>
      </c>
      <c r="Q96" s="22"/>
      <c r="R96" s="22"/>
      <c r="S96" s="22"/>
      <c r="T96" s="22"/>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511"/>
      <c r="BC96" s="11">
        <v>3</v>
      </c>
      <c r="BU96" s="12"/>
      <c r="BV96" s="12"/>
      <c r="BW96" s="12"/>
      <c r="BX96" s="12"/>
      <c r="BY96" s="12"/>
      <c r="BZ96" s="12"/>
      <c r="CA96" s="12"/>
      <c r="CB96" s="12"/>
    </row>
    <row r="97" spans="1:108" ht="94.5" customHeight="1">
      <c r="A97" s="98" t="s">
        <v>598</v>
      </c>
      <c r="B97" s="18" t="s">
        <v>706</v>
      </c>
      <c r="C97" s="18" t="s">
        <v>1802</v>
      </c>
      <c r="D97" s="22" t="s">
        <v>1833</v>
      </c>
      <c r="E97" s="29">
        <v>2030</v>
      </c>
      <c r="F97" s="467" t="s">
        <v>707</v>
      </c>
      <c r="G97" s="199" t="s">
        <v>298</v>
      </c>
      <c r="H97" s="20">
        <v>2023</v>
      </c>
      <c r="I97" s="29">
        <v>1</v>
      </c>
      <c r="J97" s="386" t="s">
        <v>1110</v>
      </c>
      <c r="K97" s="22" t="s">
        <v>709</v>
      </c>
      <c r="L97" s="22"/>
      <c r="M97" s="22"/>
      <c r="N97" s="22" t="s">
        <v>1111</v>
      </c>
      <c r="O97" s="22"/>
      <c r="P97" s="22" t="s">
        <v>623</v>
      </c>
      <c r="Q97" s="22"/>
      <c r="R97" s="22"/>
      <c r="S97" s="22"/>
      <c r="T97" s="22"/>
      <c r="U97" s="16"/>
      <c r="V97" s="16"/>
      <c r="W97" s="16"/>
      <c r="X97" s="16"/>
      <c r="Y97" s="16"/>
      <c r="Z97" s="16"/>
      <c r="AA97" s="16"/>
      <c r="AB97" s="16"/>
      <c r="AC97" s="16"/>
      <c r="AD97" s="16" t="s">
        <v>309</v>
      </c>
      <c r="AE97" s="16"/>
      <c r="AF97" s="16"/>
      <c r="AG97" s="16"/>
      <c r="AH97" s="16"/>
      <c r="AI97" s="16"/>
      <c r="AJ97" s="16"/>
      <c r="AK97" s="16"/>
      <c r="AL97" s="16"/>
      <c r="AM97" s="16"/>
      <c r="AN97" s="16"/>
      <c r="AO97" s="16"/>
      <c r="AP97" s="16"/>
      <c r="AQ97" s="16"/>
      <c r="AR97" s="16"/>
      <c r="AS97" s="16"/>
      <c r="AT97" s="16"/>
      <c r="AU97" s="16"/>
      <c r="AV97" s="16"/>
      <c r="AW97" s="16"/>
      <c r="AX97" s="16"/>
      <c r="AY97" s="16"/>
      <c r="AZ97" s="511"/>
      <c r="BC97" s="11">
        <v>3</v>
      </c>
      <c r="BU97" s="12"/>
      <c r="BV97" s="12"/>
      <c r="BW97" s="12"/>
      <c r="BX97" s="12"/>
      <c r="BY97" s="12"/>
      <c r="BZ97" s="12"/>
      <c r="CA97" s="12"/>
      <c r="CB97" s="12"/>
    </row>
    <row r="98" spans="1:108" s="13" customFormat="1" ht="74.25" customHeight="1" thickBot="1">
      <c r="A98" s="98" t="s">
        <v>598</v>
      </c>
      <c r="B98" s="18" t="s">
        <v>706</v>
      </c>
      <c r="C98" s="18" t="s">
        <v>1803</v>
      </c>
      <c r="D98" s="22" t="s">
        <v>1832</v>
      </c>
      <c r="E98" s="22">
        <v>2030</v>
      </c>
      <c r="F98" s="471" t="s">
        <v>707</v>
      </c>
      <c r="G98" s="45" t="s">
        <v>298</v>
      </c>
      <c r="H98" s="22">
        <v>2023</v>
      </c>
      <c r="I98" s="22">
        <v>1</v>
      </c>
      <c r="J98" s="391" t="s">
        <v>1082</v>
      </c>
      <c r="K98" s="22" t="s">
        <v>709</v>
      </c>
      <c r="L98" s="22"/>
      <c r="M98" s="22"/>
      <c r="N98" s="22" t="s">
        <v>716</v>
      </c>
      <c r="O98" s="22"/>
      <c r="P98" s="22" t="s">
        <v>623</v>
      </c>
      <c r="Q98" s="22"/>
      <c r="R98" s="22"/>
      <c r="S98" s="22"/>
      <c r="T98" s="22"/>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511"/>
      <c r="BA98" s="11"/>
      <c r="BB98" s="11"/>
      <c r="BC98" s="11">
        <v>3</v>
      </c>
      <c r="BD98" s="11"/>
      <c r="BE98" s="11"/>
      <c r="BF98" s="11"/>
      <c r="BG98" s="11"/>
      <c r="BH98" s="11"/>
      <c r="BI98" s="11"/>
      <c r="BJ98" s="11"/>
      <c r="BK98" s="11"/>
      <c r="BL98" s="11"/>
      <c r="BM98" s="11"/>
      <c r="BN98" s="11"/>
      <c r="BO98" s="11"/>
      <c r="BP98" s="11"/>
      <c r="BQ98" s="11"/>
      <c r="BR98" s="11"/>
      <c r="BS98" s="11"/>
      <c r="BT98" s="11"/>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row>
    <row r="99" spans="1:108" ht="99" thickBot="1">
      <c r="A99" s="99" t="s">
        <v>598</v>
      </c>
      <c r="B99" s="65" t="s">
        <v>706</v>
      </c>
      <c r="C99" s="65" t="s">
        <v>712</v>
      </c>
      <c r="D99" s="68" t="s">
        <v>1833</v>
      </c>
      <c r="E99" s="68">
        <v>2027</v>
      </c>
      <c r="F99" s="482" t="s">
        <v>707</v>
      </c>
      <c r="G99" s="164" t="s">
        <v>298</v>
      </c>
      <c r="H99" s="85">
        <v>2023</v>
      </c>
      <c r="I99" s="85">
        <v>1</v>
      </c>
      <c r="J99" s="412" t="s">
        <v>713</v>
      </c>
      <c r="K99" s="68" t="s">
        <v>709</v>
      </c>
      <c r="L99" s="68"/>
      <c r="M99" s="68"/>
      <c r="N99" s="68" t="s">
        <v>1112</v>
      </c>
      <c r="O99" s="68"/>
      <c r="P99" s="68" t="s">
        <v>623</v>
      </c>
      <c r="Q99" s="68"/>
      <c r="R99" s="68"/>
      <c r="S99" s="68"/>
      <c r="T99" s="68"/>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511"/>
      <c r="BC99" s="11">
        <v>3</v>
      </c>
      <c r="BU99" s="12"/>
      <c r="BV99" s="12"/>
      <c r="BW99" s="12"/>
      <c r="BX99" s="12"/>
      <c r="BY99" s="12"/>
      <c r="BZ99" s="12"/>
      <c r="CA99" s="12"/>
      <c r="CB99" s="12"/>
    </row>
    <row r="100" spans="1:108" ht="85" thickTop="1">
      <c r="A100" s="98" t="s">
        <v>598</v>
      </c>
      <c r="B100" s="18" t="s">
        <v>706</v>
      </c>
      <c r="C100" s="18" t="s">
        <v>708</v>
      </c>
      <c r="D100" s="31" t="s">
        <v>1832</v>
      </c>
      <c r="E100" s="29">
        <v>2027</v>
      </c>
      <c r="F100" s="467" t="s">
        <v>707</v>
      </c>
      <c r="G100" s="163" t="s">
        <v>298</v>
      </c>
      <c r="H100" s="81">
        <v>2023</v>
      </c>
      <c r="I100" s="35">
        <v>1</v>
      </c>
      <c r="J100" s="386" t="s">
        <v>1082</v>
      </c>
      <c r="K100" s="29" t="s">
        <v>709</v>
      </c>
      <c r="L100" s="22"/>
      <c r="M100" s="22"/>
      <c r="N100" s="29" t="s">
        <v>710</v>
      </c>
      <c r="O100" s="22"/>
      <c r="P100" s="29" t="s">
        <v>623</v>
      </c>
      <c r="Q100" s="22"/>
      <c r="R100" s="22"/>
      <c r="S100" s="22"/>
      <c r="T100" s="22"/>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511"/>
      <c r="BC100" s="11">
        <v>3</v>
      </c>
      <c r="BU100" s="12"/>
      <c r="BV100" s="12"/>
      <c r="BW100" s="12"/>
      <c r="BX100" s="12"/>
      <c r="BY100" s="12"/>
      <c r="BZ100" s="12"/>
      <c r="CA100" s="12"/>
      <c r="CB100" s="12"/>
    </row>
    <row r="101" spans="1:108" ht="69.75" customHeight="1">
      <c r="A101" s="98" t="s">
        <v>598</v>
      </c>
      <c r="B101" s="18" t="s">
        <v>599</v>
      </c>
      <c r="C101" s="18" t="s">
        <v>703</v>
      </c>
      <c r="D101" s="29" t="s">
        <v>1832</v>
      </c>
      <c r="E101" s="29">
        <v>2030</v>
      </c>
      <c r="F101" s="467" t="s">
        <v>608</v>
      </c>
      <c r="G101" s="163" t="s">
        <v>101</v>
      </c>
      <c r="H101" s="35">
        <v>2023</v>
      </c>
      <c r="I101" s="35">
        <v>0</v>
      </c>
      <c r="J101" s="387" t="s">
        <v>1113</v>
      </c>
      <c r="K101" s="180" t="s">
        <v>696</v>
      </c>
      <c r="L101" s="279" t="s">
        <v>697</v>
      </c>
      <c r="M101" s="279" t="s">
        <v>705</v>
      </c>
      <c r="N101" s="518" t="s">
        <v>1114</v>
      </c>
      <c r="O101" s="279" t="s">
        <v>519</v>
      </c>
      <c r="P101" s="29" t="s">
        <v>617</v>
      </c>
      <c r="Q101" s="279" t="s">
        <v>702</v>
      </c>
      <c r="R101" s="279" t="s">
        <v>618</v>
      </c>
      <c r="S101" s="29"/>
      <c r="T101" s="29"/>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511"/>
      <c r="BC101" s="11">
        <v>2</v>
      </c>
      <c r="BU101" s="12"/>
      <c r="BV101" s="12"/>
      <c r="BW101" s="12"/>
      <c r="BX101" s="12"/>
      <c r="BY101" s="12"/>
      <c r="BZ101" s="12"/>
      <c r="CA101" s="12"/>
      <c r="CB101" s="12"/>
    </row>
    <row r="102" spans="1:108" ht="99.75" customHeight="1">
      <c r="A102" s="98" t="s">
        <v>598</v>
      </c>
      <c r="B102" s="18" t="s">
        <v>599</v>
      </c>
      <c r="C102" s="18" t="s">
        <v>694</v>
      </c>
      <c r="D102" s="29" t="s">
        <v>1832</v>
      </c>
      <c r="E102" s="19">
        <v>2030</v>
      </c>
      <c r="F102" s="467" t="s">
        <v>608</v>
      </c>
      <c r="G102" s="170" t="s">
        <v>101</v>
      </c>
      <c r="H102" s="19">
        <v>2023</v>
      </c>
      <c r="I102" s="19">
        <v>0</v>
      </c>
      <c r="J102" s="398" t="s">
        <v>1115</v>
      </c>
      <c r="K102" s="170" t="s">
        <v>696</v>
      </c>
      <c r="L102" s="317" t="s">
        <v>697</v>
      </c>
      <c r="M102" s="317" t="s">
        <v>698</v>
      </c>
      <c r="N102" s="519" t="s">
        <v>1114</v>
      </c>
      <c r="O102" s="317" t="s">
        <v>519</v>
      </c>
      <c r="P102" s="19" t="s">
        <v>617</v>
      </c>
      <c r="Q102" s="317" t="s">
        <v>702</v>
      </c>
      <c r="R102" s="317" t="s">
        <v>618</v>
      </c>
      <c r="S102" s="19"/>
      <c r="T102" s="19"/>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511"/>
      <c r="BC102" s="11">
        <v>2</v>
      </c>
      <c r="BU102" s="12"/>
      <c r="BV102" s="12"/>
      <c r="BW102" s="12"/>
      <c r="BX102" s="12"/>
      <c r="BY102" s="12"/>
      <c r="BZ102" s="12"/>
      <c r="CA102" s="12"/>
      <c r="CB102" s="12"/>
    </row>
    <row r="103" spans="1:108" ht="28" hidden="1">
      <c r="A103" s="98" t="s">
        <v>598</v>
      </c>
      <c r="B103" s="18" t="s">
        <v>599</v>
      </c>
      <c r="D103" s="29"/>
      <c r="E103" s="148"/>
      <c r="F103" s="485" t="s">
        <v>693</v>
      </c>
      <c r="G103" s="169" t="s">
        <v>110</v>
      </c>
      <c r="H103" s="148">
        <v>2023</v>
      </c>
      <c r="I103" s="148"/>
      <c r="J103" s="417"/>
      <c r="K103" s="148"/>
      <c r="L103" s="148"/>
      <c r="M103" s="148"/>
      <c r="N103" s="19"/>
      <c r="O103" s="148"/>
      <c r="P103" s="148"/>
      <c r="Q103" s="148"/>
      <c r="R103" s="148"/>
      <c r="S103" s="148"/>
      <c r="T103" s="148"/>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511"/>
      <c r="BU103" s="12"/>
      <c r="BV103" s="12"/>
      <c r="BW103" s="12"/>
      <c r="BX103" s="12"/>
      <c r="BY103" s="12"/>
      <c r="BZ103" s="12"/>
      <c r="CA103" s="12"/>
      <c r="CB103" s="12"/>
    </row>
    <row r="104" spans="1:108" ht="75" customHeight="1">
      <c r="A104" s="98" t="s">
        <v>598</v>
      </c>
      <c r="B104" s="18" t="s">
        <v>599</v>
      </c>
      <c r="C104" s="18" t="s">
        <v>1116</v>
      </c>
      <c r="D104" s="31" t="s">
        <v>1835</v>
      </c>
      <c r="E104" s="151">
        <v>2030</v>
      </c>
      <c r="F104" s="474" t="s">
        <v>646</v>
      </c>
      <c r="G104" s="170" t="s">
        <v>101</v>
      </c>
      <c r="H104" s="302">
        <v>2024</v>
      </c>
      <c r="I104" s="302">
        <v>1</v>
      </c>
      <c r="J104" s="418" t="s">
        <v>1117</v>
      </c>
      <c r="K104" s="315" t="s">
        <v>636</v>
      </c>
      <c r="L104" s="151" t="s">
        <v>690</v>
      </c>
      <c r="M104" s="151" t="s">
        <v>691</v>
      </c>
      <c r="N104" s="19" t="s">
        <v>692</v>
      </c>
      <c r="O104" s="151"/>
      <c r="P104" s="151"/>
      <c r="Q104" s="151" t="s">
        <v>197</v>
      </c>
      <c r="R104" s="151" t="s">
        <v>675</v>
      </c>
      <c r="S104" s="151"/>
      <c r="T104" s="151"/>
      <c r="U104" s="16"/>
      <c r="V104" s="16"/>
      <c r="W104" s="16"/>
      <c r="X104" s="16"/>
      <c r="Y104" s="16"/>
      <c r="Z104" s="16"/>
      <c r="AA104" s="16"/>
      <c r="AB104" s="16"/>
      <c r="AC104" s="16"/>
      <c r="AD104" s="16" t="s">
        <v>309</v>
      </c>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511"/>
      <c r="BC104" s="11">
        <v>2</v>
      </c>
      <c r="BU104" s="12"/>
      <c r="BV104" s="12"/>
      <c r="BW104" s="12"/>
      <c r="BX104" s="12"/>
      <c r="BY104" s="12"/>
      <c r="BZ104" s="12"/>
      <c r="CA104" s="12"/>
      <c r="CB104" s="12"/>
    </row>
    <row r="105" spans="1:108" ht="267" thickBot="1">
      <c r="A105" s="98" t="s">
        <v>598</v>
      </c>
      <c r="B105" s="149" t="s">
        <v>599</v>
      </c>
      <c r="C105" s="149" t="s">
        <v>1804</v>
      </c>
      <c r="D105" s="152" t="s">
        <v>1832</v>
      </c>
      <c r="E105" s="152">
        <v>2030</v>
      </c>
      <c r="F105" s="474" t="s">
        <v>646</v>
      </c>
      <c r="G105" s="170" t="s">
        <v>101</v>
      </c>
      <c r="H105" s="302">
        <v>2024</v>
      </c>
      <c r="I105" s="302">
        <v>1</v>
      </c>
      <c r="J105" s="419" t="s">
        <v>1118</v>
      </c>
      <c r="K105" s="152" t="s">
        <v>636</v>
      </c>
      <c r="L105" s="152"/>
      <c r="M105" s="152"/>
      <c r="N105" s="152" t="s">
        <v>687</v>
      </c>
      <c r="O105" s="152" t="s">
        <v>1119</v>
      </c>
      <c r="P105" s="152" t="s">
        <v>623</v>
      </c>
      <c r="Q105" s="152"/>
      <c r="R105" s="152"/>
      <c r="S105" s="152"/>
      <c r="T105" s="152"/>
      <c r="U105" s="16"/>
      <c r="V105" s="16"/>
      <c r="W105" s="16"/>
      <c r="X105" s="16"/>
      <c r="Y105" s="16"/>
      <c r="Z105" s="16"/>
      <c r="AA105" s="16"/>
      <c r="AB105" s="16"/>
      <c r="AC105" s="16"/>
      <c r="AD105" s="16" t="s">
        <v>309</v>
      </c>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511"/>
      <c r="BC105" s="11">
        <v>2</v>
      </c>
      <c r="BU105" s="12"/>
      <c r="BV105" s="12"/>
      <c r="BW105" s="12"/>
      <c r="BX105" s="12"/>
      <c r="BY105" s="12"/>
      <c r="BZ105" s="12"/>
      <c r="CA105" s="12"/>
      <c r="CB105" s="12"/>
    </row>
    <row r="106" spans="1:108" ht="84" customHeight="1" thickBot="1">
      <c r="A106" s="98" t="s">
        <v>598</v>
      </c>
      <c r="B106" s="149" t="s">
        <v>599</v>
      </c>
      <c r="C106" s="149" t="s">
        <v>1120</v>
      </c>
      <c r="D106" s="28" t="s">
        <v>1833</v>
      </c>
      <c r="E106" s="152">
        <v>2025</v>
      </c>
      <c r="F106" s="474" t="s">
        <v>646</v>
      </c>
      <c r="G106" s="170" t="s">
        <v>101</v>
      </c>
      <c r="H106" s="302">
        <v>2024</v>
      </c>
      <c r="I106" s="302">
        <v>1</v>
      </c>
      <c r="J106" s="418" t="s">
        <v>1117</v>
      </c>
      <c r="K106" s="152" t="s">
        <v>636</v>
      </c>
      <c r="L106" s="22" t="s">
        <v>681</v>
      </c>
      <c r="M106" s="22" t="s">
        <v>682</v>
      </c>
      <c r="N106" s="22" t="s">
        <v>1121</v>
      </c>
      <c r="O106" s="22" t="s">
        <v>363</v>
      </c>
      <c r="P106" s="152"/>
      <c r="Q106" s="22" t="s">
        <v>197</v>
      </c>
      <c r="R106" s="22" t="s">
        <v>684</v>
      </c>
      <c r="S106" s="22"/>
      <c r="T106" s="22"/>
      <c r="U106" s="16"/>
      <c r="V106" s="16"/>
      <c r="W106" s="16"/>
      <c r="X106" s="16"/>
      <c r="Y106" s="16"/>
      <c r="Z106" s="16"/>
      <c r="AA106" s="16"/>
      <c r="AB106" s="16"/>
      <c r="AC106" s="16"/>
      <c r="AD106" s="16" t="s">
        <v>309</v>
      </c>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511"/>
      <c r="BC106" s="11">
        <v>2</v>
      </c>
      <c r="BU106" s="12"/>
      <c r="BV106" s="12"/>
      <c r="BW106" s="12"/>
      <c r="BX106" s="12"/>
      <c r="BY106" s="12"/>
      <c r="BZ106" s="12"/>
      <c r="CA106" s="12"/>
      <c r="CB106" s="12"/>
    </row>
    <row r="107" spans="1:108" ht="73.5" customHeight="1">
      <c r="A107" s="98" t="s">
        <v>598</v>
      </c>
      <c r="B107" s="18" t="s">
        <v>599</v>
      </c>
      <c r="C107" s="18" t="s">
        <v>1805</v>
      </c>
      <c r="D107" s="23" t="s">
        <v>1832</v>
      </c>
      <c r="E107" s="23">
        <v>2030</v>
      </c>
      <c r="F107" s="474" t="s">
        <v>646</v>
      </c>
      <c r="G107" s="170" t="s">
        <v>101</v>
      </c>
      <c r="H107" s="302">
        <v>2024</v>
      </c>
      <c r="I107" s="302">
        <v>1</v>
      </c>
      <c r="J107" s="391" t="s">
        <v>1122</v>
      </c>
      <c r="K107" s="23" t="s">
        <v>648</v>
      </c>
      <c r="L107" s="23" t="s">
        <v>677</v>
      </c>
      <c r="M107" s="23" t="s">
        <v>678</v>
      </c>
      <c r="N107" s="23" t="s">
        <v>1123</v>
      </c>
      <c r="O107" s="23" t="s">
        <v>356</v>
      </c>
      <c r="P107" s="23" t="s">
        <v>623</v>
      </c>
      <c r="Q107" s="23"/>
      <c r="R107" s="23"/>
      <c r="S107" s="23"/>
      <c r="T107" s="23"/>
      <c r="U107" s="16"/>
      <c r="V107" s="16"/>
      <c r="W107" s="16"/>
      <c r="X107" s="16"/>
      <c r="Y107" s="16"/>
      <c r="Z107" s="16"/>
      <c r="AA107" s="16"/>
      <c r="AB107" s="16"/>
      <c r="AC107" s="16"/>
      <c r="AD107" s="16" t="s">
        <v>309</v>
      </c>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511"/>
      <c r="BC107" s="11">
        <v>2</v>
      </c>
      <c r="BU107" s="12"/>
      <c r="BV107" s="12"/>
      <c r="BW107" s="12"/>
      <c r="BX107" s="12"/>
      <c r="BY107" s="12"/>
      <c r="BZ107" s="12"/>
      <c r="CA107" s="12"/>
      <c r="CB107" s="12"/>
    </row>
    <row r="108" spans="1:108" ht="99" thickBot="1">
      <c r="A108" s="98" t="s">
        <v>598</v>
      </c>
      <c r="B108" s="18" t="s">
        <v>599</v>
      </c>
      <c r="C108" s="18" t="s">
        <v>1806</v>
      </c>
      <c r="D108" s="28" t="s">
        <v>1832</v>
      </c>
      <c r="E108" s="22">
        <v>2030</v>
      </c>
      <c r="F108" s="474" t="s">
        <v>646</v>
      </c>
      <c r="G108" s="170" t="s">
        <v>101</v>
      </c>
      <c r="H108" s="302">
        <v>2024</v>
      </c>
      <c r="I108" s="302">
        <v>1</v>
      </c>
      <c r="J108" s="391" t="s">
        <v>1122</v>
      </c>
      <c r="K108" s="152" t="s">
        <v>648</v>
      </c>
      <c r="L108" s="22" t="s">
        <v>672</v>
      </c>
      <c r="M108" s="22" t="s">
        <v>673</v>
      </c>
      <c r="N108" s="23" t="s">
        <v>1124</v>
      </c>
      <c r="O108" s="22" t="s">
        <v>363</v>
      </c>
      <c r="P108" s="23" t="s">
        <v>623</v>
      </c>
      <c r="Q108" s="22" t="s">
        <v>197</v>
      </c>
      <c r="R108" s="22" t="s">
        <v>675</v>
      </c>
      <c r="S108" s="22"/>
      <c r="T108" s="22"/>
      <c r="U108" s="16"/>
      <c r="V108" s="16"/>
      <c r="W108" s="16"/>
      <c r="X108" s="16"/>
      <c r="Y108" s="16"/>
      <c r="Z108" s="16"/>
      <c r="AA108" s="16"/>
      <c r="AB108" s="16"/>
      <c r="AC108" s="16"/>
      <c r="AD108" s="16" t="s">
        <v>309</v>
      </c>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511"/>
      <c r="BC108" s="11">
        <v>2</v>
      </c>
      <c r="BU108" s="12"/>
      <c r="BV108" s="12"/>
      <c r="BW108" s="12"/>
      <c r="BX108" s="12"/>
      <c r="BY108" s="12"/>
      <c r="BZ108" s="12"/>
      <c r="CA108" s="12"/>
      <c r="CB108" s="12"/>
    </row>
    <row r="109" spans="1:108" ht="75" customHeight="1" thickBot="1">
      <c r="A109" s="98" t="s">
        <v>598</v>
      </c>
      <c r="B109" s="71" t="s">
        <v>599</v>
      </c>
      <c r="C109" s="526" t="s">
        <v>1807</v>
      </c>
      <c r="D109" s="72" t="s">
        <v>1832</v>
      </c>
      <c r="E109" s="22">
        <v>2030</v>
      </c>
      <c r="F109" s="474" t="s">
        <v>646</v>
      </c>
      <c r="G109" s="170" t="s">
        <v>101</v>
      </c>
      <c r="H109" s="302">
        <v>2024</v>
      </c>
      <c r="I109" s="302">
        <v>1</v>
      </c>
      <c r="J109" s="391" t="s">
        <v>1122</v>
      </c>
      <c r="K109" s="72" t="s">
        <v>648</v>
      </c>
      <c r="L109" s="72" t="s">
        <v>668</v>
      </c>
      <c r="M109" s="72" t="s">
        <v>669</v>
      </c>
      <c r="N109" s="29" t="s">
        <v>1125</v>
      </c>
      <c r="O109" s="72" t="s">
        <v>519</v>
      </c>
      <c r="P109" s="72" t="s">
        <v>623</v>
      </c>
      <c r="Q109" s="72"/>
      <c r="R109" s="72"/>
      <c r="S109" s="72"/>
      <c r="T109" s="72"/>
      <c r="U109" s="16"/>
      <c r="V109" s="16"/>
      <c r="W109" s="16"/>
      <c r="X109" s="16"/>
      <c r="Y109" s="16"/>
      <c r="Z109" s="16"/>
      <c r="AA109" s="16"/>
      <c r="AB109" s="16"/>
      <c r="AC109" s="16"/>
      <c r="AD109" s="16" t="s">
        <v>309</v>
      </c>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511"/>
      <c r="BC109" s="11">
        <v>2</v>
      </c>
      <c r="BU109" s="12"/>
      <c r="BV109" s="12"/>
      <c r="BW109" s="12"/>
      <c r="BX109" s="12"/>
      <c r="BY109" s="12"/>
      <c r="BZ109" s="12"/>
      <c r="CA109" s="12"/>
      <c r="CB109" s="12"/>
    </row>
    <row r="110" spans="1:108" ht="70">
      <c r="A110" s="98" t="s">
        <v>598</v>
      </c>
      <c r="B110" s="18" t="s">
        <v>599</v>
      </c>
      <c r="C110" s="18" t="s">
        <v>1126</v>
      </c>
      <c r="D110" s="29" t="s">
        <v>1833</v>
      </c>
      <c r="E110" s="29">
        <v>2030</v>
      </c>
      <c r="F110" s="474" t="s">
        <v>646</v>
      </c>
      <c r="G110" s="170" t="s">
        <v>101</v>
      </c>
      <c r="H110" s="302">
        <v>2024</v>
      </c>
      <c r="I110" s="302">
        <v>1</v>
      </c>
      <c r="J110" s="391" t="s">
        <v>1122</v>
      </c>
      <c r="K110" s="29" t="s">
        <v>648</v>
      </c>
      <c r="L110" s="29" t="s">
        <v>665</v>
      </c>
      <c r="M110" s="29" t="s">
        <v>643</v>
      </c>
      <c r="N110" s="29" t="s">
        <v>1127</v>
      </c>
      <c r="O110" s="29" t="s">
        <v>363</v>
      </c>
      <c r="P110" s="29" t="s">
        <v>606</v>
      </c>
      <c r="Q110" s="29"/>
      <c r="R110" s="29"/>
      <c r="S110" s="29"/>
      <c r="T110" s="29"/>
      <c r="U110" s="16"/>
      <c r="V110" s="16"/>
      <c r="W110" s="16"/>
      <c r="X110" s="16"/>
      <c r="Y110" s="16"/>
      <c r="Z110" s="16"/>
      <c r="AA110" s="16"/>
      <c r="AB110" s="16"/>
      <c r="AC110" s="16"/>
      <c r="AD110" s="16" t="s">
        <v>309</v>
      </c>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511"/>
      <c r="BC110" s="11">
        <v>2</v>
      </c>
      <c r="BU110" s="12"/>
      <c r="BV110" s="12"/>
      <c r="BW110" s="12"/>
      <c r="BX110" s="12"/>
      <c r="BY110" s="12"/>
      <c r="BZ110" s="12"/>
      <c r="CA110" s="12"/>
      <c r="CB110" s="12"/>
    </row>
    <row r="111" spans="1:108" ht="98">
      <c r="A111" s="98" t="s">
        <v>598</v>
      </c>
      <c r="B111" s="18" t="s">
        <v>599</v>
      </c>
      <c r="C111" s="18" t="s">
        <v>1128</v>
      </c>
      <c r="D111" s="22" t="s">
        <v>1833</v>
      </c>
      <c r="E111" s="22">
        <v>2030</v>
      </c>
      <c r="F111" s="474" t="s">
        <v>646</v>
      </c>
      <c r="G111" s="170" t="s">
        <v>101</v>
      </c>
      <c r="H111" s="302">
        <v>2024</v>
      </c>
      <c r="I111" s="302">
        <v>1</v>
      </c>
      <c r="J111" s="391" t="s">
        <v>1122</v>
      </c>
      <c r="K111" s="22" t="s">
        <v>648</v>
      </c>
      <c r="L111" s="22" t="s">
        <v>661</v>
      </c>
      <c r="M111" s="22" t="s">
        <v>662</v>
      </c>
      <c r="N111" s="22" t="s">
        <v>1129</v>
      </c>
      <c r="O111" s="22" t="s">
        <v>363</v>
      </c>
      <c r="P111" s="22" t="s">
        <v>606</v>
      </c>
      <c r="Q111" s="22"/>
      <c r="R111" s="22"/>
      <c r="S111" s="22"/>
      <c r="T111" s="22"/>
      <c r="U111" s="16"/>
      <c r="V111" s="16"/>
      <c r="W111" s="16"/>
      <c r="X111" s="16"/>
      <c r="Y111" s="16"/>
      <c r="Z111" s="16"/>
      <c r="AA111" s="16"/>
      <c r="AB111" s="16"/>
      <c r="AC111" s="16"/>
      <c r="AD111" s="16" t="s">
        <v>309</v>
      </c>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511"/>
      <c r="BC111" s="11">
        <v>2</v>
      </c>
      <c r="BU111" s="12"/>
      <c r="BV111" s="12"/>
      <c r="BW111" s="12"/>
      <c r="BX111" s="12"/>
      <c r="BY111" s="12"/>
      <c r="BZ111" s="12"/>
      <c r="CA111" s="12"/>
      <c r="CB111" s="12"/>
    </row>
    <row r="112" spans="1:108" ht="75" customHeight="1">
      <c r="A112" s="98" t="s">
        <v>598</v>
      </c>
      <c r="B112" s="18" t="s">
        <v>599</v>
      </c>
      <c r="C112" s="18" t="s">
        <v>1130</v>
      </c>
      <c r="D112" s="22" t="s">
        <v>1833</v>
      </c>
      <c r="E112" s="22">
        <v>2030</v>
      </c>
      <c r="F112" s="474" t="s">
        <v>646</v>
      </c>
      <c r="G112" s="170" t="s">
        <v>101</v>
      </c>
      <c r="H112" s="302">
        <v>2024</v>
      </c>
      <c r="I112" s="302">
        <v>1</v>
      </c>
      <c r="J112" s="391" t="s">
        <v>1122</v>
      </c>
      <c r="K112" s="22" t="s">
        <v>648</v>
      </c>
      <c r="L112" s="22" t="s">
        <v>657</v>
      </c>
      <c r="M112" s="22" t="s">
        <v>658</v>
      </c>
      <c r="N112" s="22" t="s">
        <v>1131</v>
      </c>
      <c r="O112" s="22" t="s">
        <v>363</v>
      </c>
      <c r="P112" s="22" t="s">
        <v>606</v>
      </c>
      <c r="Q112" s="22"/>
      <c r="R112" s="22"/>
      <c r="S112" s="22"/>
      <c r="T112" s="22"/>
      <c r="U112" s="16"/>
      <c r="V112" s="16"/>
      <c r="W112" s="16"/>
      <c r="X112" s="16"/>
      <c r="Y112" s="16"/>
      <c r="Z112" s="16"/>
      <c r="AA112" s="16"/>
      <c r="AB112" s="16"/>
      <c r="AC112" s="16"/>
      <c r="AD112" s="16" t="s">
        <v>309</v>
      </c>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511"/>
      <c r="BC112" s="11">
        <v>2</v>
      </c>
      <c r="BU112" s="12"/>
      <c r="BV112" s="12"/>
      <c r="BW112" s="12"/>
      <c r="BX112" s="12"/>
      <c r="BY112" s="12"/>
      <c r="BZ112" s="12"/>
      <c r="CA112" s="12"/>
      <c r="CB112" s="12"/>
    </row>
    <row r="113" spans="1:80" ht="76.5" customHeight="1">
      <c r="A113" s="98" t="s">
        <v>598</v>
      </c>
      <c r="B113" s="18" t="s">
        <v>599</v>
      </c>
      <c r="C113" s="18" t="s">
        <v>1132</v>
      </c>
      <c r="D113" s="22" t="s">
        <v>1833</v>
      </c>
      <c r="E113" s="22">
        <v>2030</v>
      </c>
      <c r="F113" s="474" t="s">
        <v>646</v>
      </c>
      <c r="G113" s="170" t="s">
        <v>101</v>
      </c>
      <c r="H113" s="302">
        <v>2024</v>
      </c>
      <c r="I113" s="302">
        <v>1</v>
      </c>
      <c r="J113" s="391" t="s">
        <v>1122</v>
      </c>
      <c r="K113" s="22" t="s">
        <v>648</v>
      </c>
      <c r="L113" s="22" t="s">
        <v>653</v>
      </c>
      <c r="M113" s="22" t="s">
        <v>654</v>
      </c>
      <c r="N113" s="22" t="s">
        <v>1133</v>
      </c>
      <c r="O113" s="22" t="s">
        <v>363</v>
      </c>
      <c r="P113" s="22" t="s">
        <v>606</v>
      </c>
      <c r="Q113" s="22"/>
      <c r="R113" s="22"/>
      <c r="S113" s="22"/>
      <c r="T113" s="22"/>
      <c r="U113" s="16"/>
      <c r="V113" s="16"/>
      <c r="W113" s="16"/>
      <c r="X113" s="16"/>
      <c r="Y113" s="16"/>
      <c r="Z113" s="16"/>
      <c r="AA113" s="16"/>
      <c r="AB113" s="16"/>
      <c r="AC113" s="16"/>
      <c r="AD113" s="16" t="s">
        <v>309</v>
      </c>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511"/>
      <c r="BC113" s="11">
        <v>2</v>
      </c>
      <c r="BU113" s="12"/>
      <c r="BV113" s="12"/>
      <c r="BW113" s="12"/>
      <c r="BX113" s="12"/>
      <c r="BY113" s="12"/>
      <c r="BZ113" s="12"/>
      <c r="CA113" s="12"/>
      <c r="CB113" s="12"/>
    </row>
    <row r="114" spans="1:80" ht="84">
      <c r="A114" s="98" t="s">
        <v>598</v>
      </c>
      <c r="B114" s="18" t="s">
        <v>599</v>
      </c>
      <c r="C114" s="18" t="s">
        <v>1134</v>
      </c>
      <c r="D114" s="22" t="s">
        <v>1833</v>
      </c>
      <c r="E114" s="22">
        <v>2030</v>
      </c>
      <c r="F114" s="474" t="s">
        <v>646</v>
      </c>
      <c r="G114" s="170" t="s">
        <v>101</v>
      </c>
      <c r="H114" s="302">
        <v>2024</v>
      </c>
      <c r="I114" s="302">
        <v>1</v>
      </c>
      <c r="J114" s="391" t="s">
        <v>1122</v>
      </c>
      <c r="K114" s="22" t="s">
        <v>648</v>
      </c>
      <c r="L114" s="22" t="s">
        <v>649</v>
      </c>
      <c r="M114" s="22" t="s">
        <v>650</v>
      </c>
      <c r="N114" s="22" t="s">
        <v>1135</v>
      </c>
      <c r="O114" s="22" t="s">
        <v>363</v>
      </c>
      <c r="P114" s="22" t="s">
        <v>606</v>
      </c>
      <c r="Q114" s="22"/>
      <c r="R114" s="22"/>
      <c r="S114" s="22"/>
      <c r="T114" s="22"/>
      <c r="U114" s="16"/>
      <c r="V114" s="16"/>
      <c r="W114" s="16"/>
      <c r="X114" s="16"/>
      <c r="Y114" s="16"/>
      <c r="Z114" s="16"/>
      <c r="AA114" s="16"/>
      <c r="AB114" s="16"/>
      <c r="AC114" s="16"/>
      <c r="AD114" s="16" t="s">
        <v>309</v>
      </c>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511"/>
      <c r="BC114" s="11">
        <v>2</v>
      </c>
      <c r="BU114" s="12"/>
      <c r="BV114" s="12"/>
      <c r="BW114" s="12"/>
      <c r="BX114" s="12"/>
      <c r="BY114" s="12"/>
      <c r="BZ114" s="12"/>
      <c r="CA114" s="12"/>
      <c r="CB114" s="12"/>
    </row>
    <row r="115" spans="1:80" ht="42" hidden="1">
      <c r="A115" s="98" t="s">
        <v>598</v>
      </c>
      <c r="B115" s="18" t="s">
        <v>599</v>
      </c>
      <c r="D115" s="22"/>
      <c r="E115" s="22"/>
      <c r="F115" s="471" t="s">
        <v>645</v>
      </c>
      <c r="G115" s="204" t="s">
        <v>321</v>
      </c>
      <c r="H115" s="55">
        <v>2022</v>
      </c>
      <c r="I115" s="55"/>
      <c r="J115" s="391"/>
      <c r="K115" s="22"/>
      <c r="L115" s="22"/>
      <c r="M115" s="22"/>
      <c r="N115" s="29"/>
      <c r="O115" s="22"/>
      <c r="P115" s="22"/>
      <c r="Q115" s="22"/>
      <c r="R115" s="22"/>
      <c r="S115" s="22"/>
      <c r="T115" s="22"/>
      <c r="U115" s="16"/>
      <c r="V115" s="16"/>
      <c r="W115" s="16"/>
      <c r="X115" s="16"/>
      <c r="Y115" s="16"/>
      <c r="Z115" s="16"/>
      <c r="AA115" s="16"/>
      <c r="AB115" s="16"/>
      <c r="AC115" s="16"/>
      <c r="AD115" s="16" t="s">
        <v>309</v>
      </c>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511"/>
      <c r="BU115" s="12"/>
      <c r="BV115" s="12"/>
      <c r="BW115" s="12"/>
      <c r="BX115" s="12"/>
      <c r="BY115" s="12"/>
      <c r="BZ115" s="12"/>
      <c r="CA115" s="12"/>
      <c r="CB115" s="12"/>
    </row>
    <row r="116" spans="1:80" ht="70.5" hidden="1" customHeight="1">
      <c r="A116" s="98" t="s">
        <v>598</v>
      </c>
      <c r="B116" s="18" t="s">
        <v>599</v>
      </c>
      <c r="C116" s="18" t="s">
        <v>641</v>
      </c>
      <c r="D116" s="22" t="s">
        <v>1832</v>
      </c>
      <c r="E116" s="22">
        <v>2030</v>
      </c>
      <c r="F116" s="471" t="s">
        <v>634</v>
      </c>
      <c r="G116" s="159" t="s">
        <v>102</v>
      </c>
      <c r="H116" s="55">
        <v>2019</v>
      </c>
      <c r="I116" s="55">
        <v>1</v>
      </c>
      <c r="J116" s="391" t="s">
        <v>1136</v>
      </c>
      <c r="K116" s="22" t="s">
        <v>636</v>
      </c>
      <c r="L116" s="22" t="s">
        <v>642</v>
      </c>
      <c r="M116" s="22" t="s">
        <v>643</v>
      </c>
      <c r="N116" s="22" t="s">
        <v>1137</v>
      </c>
      <c r="O116" s="22" t="s">
        <v>1119</v>
      </c>
      <c r="P116" s="22" t="s">
        <v>623</v>
      </c>
      <c r="Q116" s="22"/>
      <c r="R116" s="22"/>
      <c r="S116" s="22"/>
      <c r="T116" s="22"/>
      <c r="U116" s="16"/>
      <c r="V116" s="16"/>
      <c r="W116" s="16"/>
      <c r="X116" s="16"/>
      <c r="Y116" s="16"/>
      <c r="Z116" s="16"/>
      <c r="AA116" s="16"/>
      <c r="AB116" s="16"/>
      <c r="AC116" s="16"/>
      <c r="AD116" s="16" t="s">
        <v>309</v>
      </c>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511"/>
      <c r="BU116" s="12"/>
      <c r="BV116" s="12"/>
      <c r="BW116" s="12"/>
      <c r="BX116" s="12"/>
      <c r="BY116" s="12"/>
      <c r="BZ116" s="12"/>
      <c r="CA116" s="12"/>
      <c r="CB116" s="12"/>
    </row>
    <row r="117" spans="1:80" ht="73.5" hidden="1" customHeight="1">
      <c r="A117" s="98" t="s">
        <v>598</v>
      </c>
      <c r="B117" s="18" t="s">
        <v>599</v>
      </c>
      <c r="C117" s="18" t="s">
        <v>635</v>
      </c>
      <c r="D117" s="22" t="s">
        <v>1832</v>
      </c>
      <c r="E117" s="22">
        <v>2029</v>
      </c>
      <c r="F117" s="471" t="s">
        <v>634</v>
      </c>
      <c r="G117" s="159" t="s">
        <v>102</v>
      </c>
      <c r="H117" s="55">
        <v>2019</v>
      </c>
      <c r="I117" s="55">
        <v>1</v>
      </c>
      <c r="J117" s="391" t="s">
        <v>1136</v>
      </c>
      <c r="K117" s="22" t="s">
        <v>636</v>
      </c>
      <c r="L117" s="22" t="s">
        <v>637</v>
      </c>
      <c r="M117" s="22" t="s">
        <v>638</v>
      </c>
      <c r="N117" s="22" t="s">
        <v>1138</v>
      </c>
      <c r="O117" s="22" t="s">
        <v>363</v>
      </c>
      <c r="P117" s="22" t="s">
        <v>623</v>
      </c>
      <c r="Q117" s="22"/>
      <c r="R117" s="22"/>
      <c r="S117" s="22"/>
      <c r="T117" s="22"/>
      <c r="U117" s="16"/>
      <c r="V117" s="16"/>
      <c r="W117" s="16"/>
      <c r="X117" s="16"/>
      <c r="Y117" s="16"/>
      <c r="Z117" s="16"/>
      <c r="AA117" s="16"/>
      <c r="AB117" s="16"/>
      <c r="AC117" s="16"/>
      <c r="AD117" s="16" t="s">
        <v>309</v>
      </c>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511"/>
      <c r="BU117" s="12"/>
      <c r="BV117" s="12"/>
      <c r="BW117" s="12"/>
      <c r="BX117" s="12"/>
      <c r="BY117" s="12"/>
      <c r="BZ117" s="12"/>
      <c r="CA117" s="12"/>
      <c r="CB117" s="12"/>
    </row>
    <row r="118" spans="1:80" ht="70" hidden="1">
      <c r="A118" s="98" t="s">
        <v>598</v>
      </c>
      <c r="B118" s="18" t="s">
        <v>599</v>
      </c>
      <c r="C118" s="18" t="s">
        <v>632</v>
      </c>
      <c r="D118" s="22"/>
      <c r="E118" s="22"/>
      <c r="F118" s="471" t="s">
        <v>625</v>
      </c>
      <c r="G118" s="159" t="s">
        <v>102</v>
      </c>
      <c r="H118" s="55">
        <v>2012</v>
      </c>
      <c r="I118" s="55"/>
      <c r="J118" s="391"/>
      <c r="K118" s="22" t="s">
        <v>602</v>
      </c>
      <c r="L118" s="22"/>
      <c r="M118" s="22"/>
      <c r="N118" s="22"/>
      <c r="O118" s="22"/>
      <c r="P118" s="22"/>
      <c r="Q118" s="22"/>
      <c r="R118" s="22"/>
      <c r="S118" s="22"/>
      <c r="T118" s="22"/>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511"/>
      <c r="BU118" s="12"/>
      <c r="BV118" s="12"/>
      <c r="BW118" s="12"/>
      <c r="BX118" s="12"/>
      <c r="BY118" s="12"/>
      <c r="BZ118" s="12"/>
      <c r="CA118" s="12"/>
      <c r="CB118" s="12"/>
    </row>
    <row r="119" spans="1:80" ht="126" hidden="1">
      <c r="A119" s="98" t="s">
        <v>598</v>
      </c>
      <c r="B119" s="18" t="s">
        <v>599</v>
      </c>
      <c r="C119" s="18" t="s">
        <v>631</v>
      </c>
      <c r="D119" s="22"/>
      <c r="E119" s="22"/>
      <c r="F119" s="471" t="s">
        <v>625</v>
      </c>
      <c r="G119" s="159" t="s">
        <v>102</v>
      </c>
      <c r="H119" s="55">
        <v>2012</v>
      </c>
      <c r="I119" s="55"/>
      <c r="J119" s="391"/>
      <c r="K119" s="22" t="s">
        <v>602</v>
      </c>
      <c r="L119" s="22"/>
      <c r="M119" s="22"/>
      <c r="N119" s="22"/>
      <c r="O119" s="22"/>
      <c r="P119" s="22"/>
      <c r="Q119" s="22"/>
      <c r="R119" s="22"/>
      <c r="S119" s="22"/>
      <c r="T119" s="22"/>
      <c r="U119" s="16"/>
      <c r="V119" s="16"/>
      <c r="W119" s="16"/>
      <c r="X119" s="16"/>
      <c r="Y119" s="16"/>
      <c r="Z119" s="16"/>
      <c r="AA119" s="16"/>
      <c r="AB119" s="16"/>
      <c r="AC119" s="16"/>
      <c r="AD119" s="16" t="s">
        <v>309</v>
      </c>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511"/>
      <c r="BU119" s="12"/>
      <c r="BV119" s="12"/>
      <c r="BW119" s="12"/>
      <c r="BX119" s="12"/>
      <c r="BY119" s="12"/>
      <c r="BZ119" s="12"/>
      <c r="CA119" s="12"/>
      <c r="CB119" s="12"/>
    </row>
    <row r="120" spans="1:80" ht="85" hidden="1" thickBot="1">
      <c r="A120" s="98" t="s">
        <v>598</v>
      </c>
      <c r="B120" s="27" t="s">
        <v>599</v>
      </c>
      <c r="C120" s="27" t="s">
        <v>630</v>
      </c>
      <c r="D120" s="28"/>
      <c r="E120" s="28"/>
      <c r="F120" s="464" t="s">
        <v>625</v>
      </c>
      <c r="G120" s="155" t="s">
        <v>102</v>
      </c>
      <c r="H120" s="56">
        <v>2012</v>
      </c>
      <c r="I120" s="56"/>
      <c r="J120" s="391"/>
      <c r="K120" s="28" t="s">
        <v>602</v>
      </c>
      <c r="L120" s="28"/>
      <c r="M120" s="28"/>
      <c r="N120" s="28"/>
      <c r="O120" s="28"/>
      <c r="P120" s="28"/>
      <c r="Q120" s="28"/>
      <c r="R120" s="28"/>
      <c r="S120" s="28"/>
      <c r="T120" s="28"/>
      <c r="U120" s="16"/>
      <c r="V120" s="16"/>
      <c r="W120" s="16"/>
      <c r="X120" s="16"/>
      <c r="Y120" s="16"/>
      <c r="Z120" s="16"/>
      <c r="AA120" s="16"/>
      <c r="AB120" s="16"/>
      <c r="AC120" s="16"/>
      <c r="AD120" s="16" t="s">
        <v>309</v>
      </c>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511"/>
      <c r="BU120" s="12"/>
      <c r="BV120" s="12"/>
      <c r="BW120" s="12"/>
      <c r="BX120" s="12"/>
      <c r="BY120" s="12"/>
      <c r="BZ120" s="12"/>
      <c r="CA120" s="12"/>
      <c r="CB120" s="12"/>
    </row>
    <row r="121" spans="1:80" ht="71" hidden="1" thickBot="1">
      <c r="A121" s="98" t="s">
        <v>598</v>
      </c>
      <c r="B121" s="71" t="s">
        <v>599</v>
      </c>
      <c r="C121" s="71" t="s">
        <v>626</v>
      </c>
      <c r="D121" s="72"/>
      <c r="E121" s="72"/>
      <c r="F121" s="468" t="s">
        <v>625</v>
      </c>
      <c r="G121" s="160" t="s">
        <v>102</v>
      </c>
      <c r="H121" s="82">
        <v>2012</v>
      </c>
      <c r="I121" s="82"/>
      <c r="J121" s="420" t="s">
        <v>627</v>
      </c>
      <c r="K121" s="72" t="s">
        <v>602</v>
      </c>
      <c r="L121" s="72"/>
      <c r="M121" s="72"/>
      <c r="N121" s="72"/>
      <c r="O121" s="72"/>
      <c r="P121" s="72" t="s">
        <v>623</v>
      </c>
      <c r="Q121" s="72" t="s">
        <v>197</v>
      </c>
      <c r="R121" s="72" t="s">
        <v>629</v>
      </c>
      <c r="S121" s="72"/>
      <c r="T121" s="72"/>
      <c r="U121" s="16"/>
      <c r="V121" s="16"/>
      <c r="W121" s="16"/>
      <c r="X121" s="16"/>
      <c r="Y121" s="16"/>
      <c r="Z121" s="16"/>
      <c r="AA121" s="16"/>
      <c r="AB121" s="16"/>
      <c r="AC121" s="16"/>
      <c r="AD121" s="16" t="s">
        <v>309</v>
      </c>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511"/>
      <c r="BU121" s="12"/>
      <c r="BV121" s="12"/>
      <c r="BW121" s="12"/>
      <c r="BX121" s="12"/>
      <c r="BY121" s="12"/>
      <c r="BZ121" s="12"/>
      <c r="CA121" s="12"/>
      <c r="CB121" s="12"/>
    </row>
    <row r="122" spans="1:80" ht="74.25" hidden="1" customHeight="1">
      <c r="A122" s="98" t="s">
        <v>598</v>
      </c>
      <c r="B122" s="18" t="s">
        <v>599</v>
      </c>
      <c r="C122" s="18" t="s">
        <v>619</v>
      </c>
      <c r="D122" s="33" t="s">
        <v>1832</v>
      </c>
      <c r="E122" s="33">
        <v>2025</v>
      </c>
      <c r="F122" s="467" t="s">
        <v>608</v>
      </c>
      <c r="G122" s="171" t="s">
        <v>102</v>
      </c>
      <c r="H122" s="91">
        <v>2018</v>
      </c>
      <c r="I122" s="91">
        <v>1</v>
      </c>
      <c r="J122" s="391" t="s">
        <v>1139</v>
      </c>
      <c r="K122" s="174" t="s">
        <v>602</v>
      </c>
      <c r="L122" s="33" t="s">
        <v>620</v>
      </c>
      <c r="M122" s="33" t="s">
        <v>621</v>
      </c>
      <c r="N122" s="33" t="s">
        <v>1140</v>
      </c>
      <c r="O122" s="20" t="s">
        <v>1119</v>
      </c>
      <c r="P122" s="33" t="s">
        <v>606</v>
      </c>
      <c r="Q122" s="33" t="s">
        <v>197</v>
      </c>
      <c r="R122" s="33" t="s">
        <v>624</v>
      </c>
      <c r="S122" s="33"/>
      <c r="T122" s="33"/>
      <c r="U122" s="16"/>
      <c r="V122" s="16"/>
      <c r="W122" s="16"/>
      <c r="X122" s="16"/>
      <c r="Y122" s="16"/>
      <c r="Z122" s="16"/>
      <c r="AA122" s="16"/>
      <c r="AB122" s="16"/>
      <c r="AC122" s="16"/>
      <c r="AD122" s="16" t="s">
        <v>309</v>
      </c>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511"/>
      <c r="BU122" s="12"/>
      <c r="BV122" s="12"/>
      <c r="BW122" s="12"/>
      <c r="BX122" s="12"/>
      <c r="BY122" s="12"/>
      <c r="BZ122" s="12"/>
      <c r="CA122" s="12"/>
      <c r="CB122" s="12"/>
    </row>
    <row r="123" spans="1:80" ht="28" hidden="1">
      <c r="A123" s="98" t="s">
        <v>598</v>
      </c>
      <c r="B123" s="18" t="s">
        <v>599</v>
      </c>
      <c r="C123" s="18" t="s">
        <v>615</v>
      </c>
      <c r="D123" s="22"/>
      <c r="E123" s="22">
        <v>2030</v>
      </c>
      <c r="F123" s="467" t="s">
        <v>608</v>
      </c>
      <c r="G123" s="159" t="s">
        <v>102</v>
      </c>
      <c r="H123" s="55">
        <v>2018</v>
      </c>
      <c r="I123" s="55"/>
      <c r="J123" s="387" t="s">
        <v>616</v>
      </c>
      <c r="K123" s="180"/>
      <c r="L123" s="22"/>
      <c r="M123" s="22"/>
      <c r="N123" s="22"/>
      <c r="O123" s="20"/>
      <c r="P123" s="22"/>
      <c r="Q123" s="22" t="s">
        <v>197</v>
      </c>
      <c r="R123" s="22" t="s">
        <v>618</v>
      </c>
      <c r="S123" s="22"/>
      <c r="T123" s="22"/>
      <c r="U123" s="16"/>
      <c r="V123" s="16"/>
      <c r="W123" s="16"/>
      <c r="X123" s="16"/>
      <c r="Y123" s="16"/>
      <c r="Z123" s="16"/>
      <c r="AA123" s="16"/>
      <c r="AB123" s="16"/>
      <c r="AC123" s="16" t="s">
        <v>310</v>
      </c>
      <c r="AD123" s="16" t="s">
        <v>309</v>
      </c>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511"/>
      <c r="BU123" s="12"/>
      <c r="BV123" s="12"/>
      <c r="BW123" s="12"/>
      <c r="BX123" s="12"/>
      <c r="BY123" s="12"/>
      <c r="BZ123" s="12"/>
      <c r="CA123" s="12"/>
      <c r="CB123" s="12"/>
    </row>
    <row r="124" spans="1:80" ht="98" hidden="1">
      <c r="A124" s="98" t="s">
        <v>598</v>
      </c>
      <c r="B124" s="18" t="s">
        <v>599</v>
      </c>
      <c r="C124" s="18" t="s">
        <v>609</v>
      </c>
      <c r="D124" s="32" t="s">
        <v>1833</v>
      </c>
      <c r="E124" s="32">
        <v>2025</v>
      </c>
      <c r="F124" s="467" t="s">
        <v>608</v>
      </c>
      <c r="G124" s="161" t="s">
        <v>102</v>
      </c>
      <c r="H124" s="84">
        <v>2018</v>
      </c>
      <c r="I124" s="84">
        <v>1</v>
      </c>
      <c r="J124" s="391" t="s">
        <v>1139</v>
      </c>
      <c r="K124" s="21" t="s">
        <v>610</v>
      </c>
      <c r="L124" s="29" t="s">
        <v>611</v>
      </c>
      <c r="M124" s="32" t="s">
        <v>612</v>
      </c>
      <c r="N124" s="77" t="s">
        <v>1141</v>
      </c>
      <c r="O124" s="20" t="s">
        <v>440</v>
      </c>
      <c r="P124" s="32"/>
      <c r="Q124" s="32"/>
      <c r="R124" s="32"/>
      <c r="S124" s="32"/>
      <c r="T124" s="32"/>
      <c r="U124" s="16"/>
      <c r="V124" s="16"/>
      <c r="W124" s="16"/>
      <c r="X124" s="16"/>
      <c r="Y124" s="16"/>
      <c r="Z124" s="16"/>
      <c r="AA124" s="16"/>
      <c r="AB124" s="16"/>
      <c r="AC124" s="16"/>
      <c r="AD124" s="16" t="s">
        <v>309</v>
      </c>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511"/>
      <c r="BU124" s="12"/>
      <c r="BV124" s="12"/>
      <c r="BW124" s="12"/>
      <c r="BX124" s="12"/>
      <c r="BY124" s="12"/>
      <c r="BZ124" s="12"/>
      <c r="CA124" s="12"/>
      <c r="CB124" s="12"/>
    </row>
    <row r="125" spans="1:80" ht="84">
      <c r="A125" s="98" t="s">
        <v>598</v>
      </c>
      <c r="C125" s="18" t="s">
        <v>1808</v>
      </c>
      <c r="D125" s="22" t="s">
        <v>1835</v>
      </c>
      <c r="E125" s="29"/>
      <c r="F125" s="467" t="s">
        <v>1142</v>
      </c>
      <c r="G125" s="170" t="s">
        <v>101</v>
      </c>
      <c r="H125" s="461">
        <v>2023</v>
      </c>
      <c r="J125" s="389" t="s">
        <v>1143</v>
      </c>
      <c r="K125" s="22"/>
      <c r="L125" s="22"/>
      <c r="M125" s="22"/>
      <c r="N125" s="22"/>
      <c r="O125" s="22"/>
      <c r="P125" s="22"/>
      <c r="Q125" s="22"/>
      <c r="R125" s="22"/>
      <c r="S125" s="22"/>
      <c r="T125" s="22"/>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511"/>
      <c r="BC125" s="11">
        <v>2</v>
      </c>
      <c r="BU125" s="12"/>
      <c r="BV125" s="12"/>
      <c r="BW125" s="12"/>
      <c r="BX125" s="12"/>
      <c r="BY125" s="12"/>
      <c r="BZ125" s="12"/>
      <c r="CA125" s="12"/>
      <c r="CB125" s="12"/>
    </row>
    <row r="126" spans="1:80" ht="70">
      <c r="A126" s="98" t="s">
        <v>598</v>
      </c>
      <c r="C126" s="18" t="s">
        <v>1144</v>
      </c>
      <c r="D126" s="22" t="s">
        <v>1833</v>
      </c>
      <c r="E126" s="29"/>
      <c r="F126" s="467" t="s">
        <v>1142</v>
      </c>
      <c r="G126" s="170" t="s">
        <v>101</v>
      </c>
      <c r="H126" s="461">
        <v>2023</v>
      </c>
      <c r="J126" s="389" t="s">
        <v>1143</v>
      </c>
      <c r="K126" s="22"/>
      <c r="L126" s="22"/>
      <c r="M126" s="22"/>
      <c r="N126" s="22"/>
      <c r="O126" s="22"/>
      <c r="P126" s="22"/>
      <c r="Q126" s="22"/>
      <c r="R126" s="22"/>
      <c r="S126" s="22"/>
      <c r="T126" s="22"/>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511"/>
      <c r="BC126" s="11">
        <v>2</v>
      </c>
      <c r="BU126" s="12"/>
      <c r="BV126" s="12"/>
      <c r="BW126" s="12"/>
      <c r="BX126" s="12"/>
      <c r="BY126" s="12"/>
      <c r="BZ126" s="12"/>
      <c r="CA126" s="12"/>
      <c r="CB126" s="12"/>
    </row>
    <row r="127" spans="1:80" ht="42">
      <c r="A127" s="98" t="s">
        <v>598</v>
      </c>
      <c r="C127" s="18" t="s">
        <v>1145</v>
      </c>
      <c r="D127" s="22" t="s">
        <v>1832</v>
      </c>
      <c r="E127" s="29"/>
      <c r="F127" s="467" t="s">
        <v>1142</v>
      </c>
      <c r="G127" s="170" t="s">
        <v>101</v>
      </c>
      <c r="H127" s="461">
        <v>2023</v>
      </c>
      <c r="J127" s="389" t="s">
        <v>1143</v>
      </c>
      <c r="K127" s="22"/>
      <c r="L127" s="22"/>
      <c r="M127" s="22"/>
      <c r="N127" s="22"/>
      <c r="O127" s="22"/>
      <c r="P127" s="22"/>
      <c r="Q127" s="22"/>
      <c r="R127" s="22"/>
      <c r="S127" s="22"/>
      <c r="T127" s="22"/>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511"/>
      <c r="BC127" s="11">
        <v>2</v>
      </c>
      <c r="BU127" s="12"/>
      <c r="BV127" s="12"/>
      <c r="BW127" s="12"/>
      <c r="BX127" s="12"/>
      <c r="BY127" s="12"/>
      <c r="BZ127" s="12"/>
      <c r="CA127" s="12"/>
      <c r="CB127" s="12"/>
    </row>
    <row r="128" spans="1:80" ht="78.75" customHeight="1">
      <c r="A128" s="98" t="s">
        <v>598</v>
      </c>
      <c r="C128" s="18" t="s">
        <v>1809</v>
      </c>
      <c r="D128" s="22" t="s">
        <v>1833</v>
      </c>
      <c r="E128" s="29"/>
      <c r="F128" s="467" t="s">
        <v>1142</v>
      </c>
      <c r="G128" s="170" t="s">
        <v>101</v>
      </c>
      <c r="H128" s="461">
        <v>2023</v>
      </c>
      <c r="J128" s="389" t="s">
        <v>1143</v>
      </c>
      <c r="K128" s="22"/>
      <c r="L128" s="22"/>
      <c r="M128" s="22"/>
      <c r="N128" s="22"/>
      <c r="O128" s="22"/>
      <c r="P128" s="22"/>
      <c r="Q128" s="22"/>
      <c r="R128" s="22"/>
      <c r="S128" s="22"/>
      <c r="T128" s="22"/>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511"/>
      <c r="BC128" s="11">
        <v>2</v>
      </c>
      <c r="BU128" s="12"/>
      <c r="BV128" s="12"/>
      <c r="BW128" s="12"/>
      <c r="BX128" s="12"/>
      <c r="BY128" s="12"/>
      <c r="BZ128" s="12"/>
      <c r="CA128" s="12"/>
      <c r="CB128" s="12"/>
    </row>
    <row r="129" spans="1:80" ht="56">
      <c r="A129" s="98" t="s">
        <v>598</v>
      </c>
      <c r="C129" s="18" t="s">
        <v>1146</v>
      </c>
      <c r="D129" s="22" t="s">
        <v>1833</v>
      </c>
      <c r="E129" s="29"/>
      <c r="F129" s="467" t="s">
        <v>1142</v>
      </c>
      <c r="G129" s="170" t="s">
        <v>101</v>
      </c>
      <c r="H129" s="461">
        <v>2023</v>
      </c>
      <c r="J129" s="389" t="s">
        <v>1143</v>
      </c>
      <c r="K129" s="22"/>
      <c r="L129" s="22"/>
      <c r="M129" s="22"/>
      <c r="N129" s="22"/>
      <c r="O129" s="22"/>
      <c r="P129" s="22"/>
      <c r="Q129" s="22"/>
      <c r="R129" s="22"/>
      <c r="S129" s="22"/>
      <c r="T129" s="22"/>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511"/>
      <c r="BC129" s="11">
        <v>2</v>
      </c>
      <c r="BU129" s="12"/>
      <c r="BV129" s="12"/>
      <c r="BW129" s="12"/>
      <c r="BX129" s="12"/>
      <c r="BY129" s="12"/>
      <c r="BZ129" s="12"/>
      <c r="CA129" s="12"/>
      <c r="CB129" s="12"/>
    </row>
    <row r="130" spans="1:80" ht="70">
      <c r="A130" s="98" t="s">
        <v>598</v>
      </c>
      <c r="C130" s="18" t="s">
        <v>1148</v>
      </c>
      <c r="D130" s="22" t="s">
        <v>1835</v>
      </c>
      <c r="E130" s="29"/>
      <c r="F130" s="467" t="s">
        <v>1147</v>
      </c>
      <c r="G130" s="170" t="s">
        <v>321</v>
      </c>
      <c r="H130" s="461">
        <v>2021</v>
      </c>
      <c r="J130" s="389" t="s">
        <v>984</v>
      </c>
      <c r="K130" s="22"/>
      <c r="L130" s="22"/>
      <c r="M130" s="22"/>
      <c r="N130" s="22"/>
      <c r="O130" s="22"/>
      <c r="P130" s="22"/>
      <c r="Q130" s="22"/>
      <c r="R130" s="22"/>
      <c r="S130" s="22"/>
      <c r="T130" s="22"/>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511"/>
      <c r="BC130" s="11">
        <v>1</v>
      </c>
      <c r="BU130" s="12"/>
      <c r="BV130" s="12"/>
      <c r="BW130" s="12"/>
      <c r="BX130" s="12"/>
      <c r="BY130" s="12"/>
      <c r="BZ130" s="12"/>
      <c r="CA130" s="12"/>
      <c r="CB130" s="12"/>
    </row>
    <row r="131" spans="1:80" ht="28" hidden="1">
      <c r="A131" s="98" t="s">
        <v>598</v>
      </c>
      <c r="B131" s="18" t="s">
        <v>599</v>
      </c>
      <c r="D131" s="31"/>
      <c r="E131" s="31">
        <v>2035</v>
      </c>
      <c r="F131" s="466" t="s">
        <v>600</v>
      </c>
      <c r="G131" s="157" t="s">
        <v>102</v>
      </c>
      <c r="H131" s="80">
        <v>2018</v>
      </c>
      <c r="I131" s="80"/>
      <c r="J131" s="422"/>
      <c r="K131" s="31"/>
      <c r="L131" s="31"/>
      <c r="M131" s="31"/>
      <c r="N131" s="31"/>
      <c r="O131" s="31" t="s">
        <v>519</v>
      </c>
      <c r="P131" s="31"/>
      <c r="Q131" s="31"/>
      <c r="R131" s="31"/>
      <c r="S131" s="31"/>
      <c r="T131" s="31"/>
      <c r="U131" s="16"/>
      <c r="V131" s="16"/>
      <c r="W131" s="16"/>
      <c r="X131" s="16"/>
      <c r="Y131" s="16"/>
      <c r="Z131" s="16"/>
      <c r="AA131" s="16"/>
      <c r="AB131" s="16"/>
      <c r="AC131" s="16"/>
      <c r="AD131" s="16" t="s">
        <v>309</v>
      </c>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511"/>
      <c r="BU131" s="12"/>
      <c r="BV131" s="12"/>
      <c r="BW131" s="12"/>
      <c r="BX131" s="12"/>
      <c r="BY131" s="12"/>
      <c r="BZ131" s="12"/>
      <c r="CA131" s="12"/>
      <c r="CB131" s="12"/>
    </row>
    <row r="132" spans="1:80" ht="56" hidden="1">
      <c r="A132" s="100" t="s">
        <v>1034</v>
      </c>
      <c r="D132" s="20"/>
      <c r="E132" s="20"/>
      <c r="F132" s="469" t="s">
        <v>1149</v>
      </c>
      <c r="G132" s="158" t="s">
        <v>102</v>
      </c>
      <c r="H132" s="81">
        <v>2023</v>
      </c>
      <c r="I132" s="81"/>
      <c r="J132" s="402"/>
      <c r="K132" s="20"/>
      <c r="L132" s="20"/>
      <c r="M132" s="20"/>
      <c r="N132" s="20"/>
      <c r="O132" s="20"/>
      <c r="P132" s="20"/>
      <c r="Q132" s="20"/>
      <c r="R132" s="20"/>
      <c r="S132" s="20"/>
      <c r="T132" s="20"/>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511"/>
      <c r="BU132" s="12"/>
      <c r="BV132" s="12"/>
      <c r="BW132" s="12"/>
      <c r="BX132" s="12"/>
      <c r="BY132" s="12"/>
      <c r="BZ132" s="12"/>
      <c r="CA132" s="12"/>
      <c r="CB132" s="12"/>
    </row>
    <row r="133" spans="1:80" ht="112" hidden="1">
      <c r="A133" s="100" t="s">
        <v>1034</v>
      </c>
      <c r="B133" s="54" t="s">
        <v>1150</v>
      </c>
      <c r="C133" s="54" t="s">
        <v>1810</v>
      </c>
      <c r="D133" s="31" t="s">
        <v>1834</v>
      </c>
      <c r="E133" s="92">
        <v>2050</v>
      </c>
      <c r="F133" s="466" t="s">
        <v>1151</v>
      </c>
      <c r="G133" s="157" t="s">
        <v>298</v>
      </c>
      <c r="H133" s="31">
        <v>2023</v>
      </c>
      <c r="I133" s="31">
        <v>1</v>
      </c>
      <c r="J133" s="422" t="s">
        <v>1153</v>
      </c>
      <c r="K133" s="31" t="s">
        <v>1154</v>
      </c>
      <c r="L133" s="31"/>
      <c r="M133" s="31"/>
      <c r="N133" s="351" t="s">
        <v>1155</v>
      </c>
      <c r="O133" s="31" t="s">
        <v>1156</v>
      </c>
      <c r="P133" s="31"/>
      <c r="Q133" s="31"/>
      <c r="R133" s="31"/>
      <c r="S133" s="31"/>
      <c r="T133" s="31"/>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511"/>
      <c r="BU133" s="12"/>
      <c r="BV133" s="12"/>
      <c r="BW133" s="12"/>
      <c r="BX133" s="12"/>
      <c r="BY133" s="12"/>
      <c r="BZ133" s="12"/>
      <c r="CA133" s="12"/>
      <c r="CB133" s="12"/>
    </row>
    <row r="134" spans="1:80" ht="126">
      <c r="A134" s="100" t="s">
        <v>1034</v>
      </c>
      <c r="B134" s="54" t="s">
        <v>1150</v>
      </c>
      <c r="C134" s="54" t="s">
        <v>1811</v>
      </c>
      <c r="D134" s="22" t="s">
        <v>1834</v>
      </c>
      <c r="E134" s="183">
        <v>2034</v>
      </c>
      <c r="F134" s="471" t="s">
        <v>1151</v>
      </c>
      <c r="G134" s="159" t="s">
        <v>298</v>
      </c>
      <c r="H134" s="22">
        <v>2023</v>
      </c>
      <c r="I134" s="22">
        <v>1</v>
      </c>
      <c r="J134" s="267" t="s">
        <v>1157</v>
      </c>
      <c r="K134" s="22" t="s">
        <v>1154</v>
      </c>
      <c r="L134" s="22"/>
      <c r="M134" s="22"/>
      <c r="N134" s="338" t="s">
        <v>1158</v>
      </c>
      <c r="O134" s="22" t="s">
        <v>1156</v>
      </c>
      <c r="P134" s="22"/>
      <c r="Q134" s="22"/>
      <c r="R134" s="22"/>
      <c r="S134" s="22"/>
      <c r="T134" s="22"/>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511"/>
      <c r="BC134" s="11">
        <v>3</v>
      </c>
      <c r="BU134" s="12"/>
      <c r="BV134" s="12"/>
      <c r="BW134" s="12"/>
      <c r="BX134" s="12"/>
      <c r="BY134" s="12"/>
      <c r="BZ134" s="12"/>
      <c r="CA134" s="12"/>
      <c r="CB134" s="12"/>
    </row>
    <row r="135" spans="1:80" ht="98">
      <c r="A135" s="100" t="s">
        <v>1034</v>
      </c>
      <c r="B135" s="54"/>
      <c r="C135" s="54" t="s">
        <v>1160</v>
      </c>
      <c r="D135" s="22" t="s">
        <v>1834</v>
      </c>
      <c r="E135" s="378">
        <v>2050</v>
      </c>
      <c r="F135" s="471" t="s">
        <v>1159</v>
      </c>
      <c r="G135" s="159" t="s">
        <v>298</v>
      </c>
      <c r="H135" s="55">
        <v>2023</v>
      </c>
      <c r="I135" s="55">
        <v>1</v>
      </c>
      <c r="J135" s="423" t="s">
        <v>1161</v>
      </c>
      <c r="K135" s="22" t="s">
        <v>1154</v>
      </c>
      <c r="L135" s="22" t="s">
        <v>1162</v>
      </c>
      <c r="M135" s="22" t="s">
        <v>1163</v>
      </c>
      <c r="N135" s="338" t="s">
        <v>1164</v>
      </c>
      <c r="O135" s="22" t="s">
        <v>1156</v>
      </c>
      <c r="P135" s="22" t="s">
        <v>416</v>
      </c>
      <c r="Q135" s="22"/>
      <c r="R135" s="22"/>
      <c r="S135" s="22"/>
      <c r="T135" s="22"/>
      <c r="U135" s="16"/>
      <c r="V135" s="16"/>
      <c r="W135" s="16"/>
      <c r="X135" s="16" t="s">
        <v>309</v>
      </c>
      <c r="Y135" s="16"/>
      <c r="Z135" s="16" t="s">
        <v>310</v>
      </c>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511"/>
      <c r="BC135" s="11">
        <v>3</v>
      </c>
      <c r="BU135" s="12"/>
      <c r="BV135" s="12"/>
      <c r="BW135" s="12"/>
      <c r="BX135" s="12"/>
      <c r="BY135" s="12"/>
      <c r="BZ135" s="12"/>
      <c r="CA135" s="12"/>
      <c r="CB135" s="12"/>
    </row>
    <row r="136" spans="1:80" ht="56">
      <c r="A136" s="100" t="s">
        <v>1034</v>
      </c>
      <c r="C136" s="18" t="s">
        <v>1165</v>
      </c>
      <c r="D136" s="22" t="s">
        <v>1835</v>
      </c>
      <c r="E136" s="22"/>
      <c r="F136" s="471" t="s">
        <v>1159</v>
      </c>
      <c r="G136" s="159" t="s">
        <v>298</v>
      </c>
      <c r="H136" s="55">
        <v>2023</v>
      </c>
      <c r="I136" s="55">
        <v>1</v>
      </c>
      <c r="J136" s="391" t="s">
        <v>1166</v>
      </c>
      <c r="K136" s="22"/>
      <c r="L136" s="22"/>
      <c r="M136" s="22"/>
      <c r="N136" s="22"/>
      <c r="O136" s="22"/>
      <c r="P136" s="22"/>
      <c r="Q136" s="22"/>
      <c r="R136" s="22"/>
      <c r="S136" s="22"/>
      <c r="T136" s="22"/>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511"/>
      <c r="BC136" s="11">
        <v>3</v>
      </c>
      <c r="BU136" s="12"/>
      <c r="BV136" s="12"/>
      <c r="BW136" s="12"/>
      <c r="BX136" s="12"/>
      <c r="BY136" s="12"/>
      <c r="BZ136" s="12"/>
      <c r="CA136" s="12"/>
      <c r="CB136" s="12"/>
    </row>
    <row r="137" spans="1:80" ht="56">
      <c r="A137" s="100" t="s">
        <v>1034</v>
      </c>
      <c r="B137" s="54"/>
      <c r="C137" s="54" t="s">
        <v>1167</v>
      </c>
      <c r="D137" s="22" t="s">
        <v>1834</v>
      </c>
      <c r="E137" s="22">
        <v>2050</v>
      </c>
      <c r="F137" s="471" t="s">
        <v>1159</v>
      </c>
      <c r="G137" s="159" t="s">
        <v>298</v>
      </c>
      <c r="H137" s="55">
        <v>2023</v>
      </c>
      <c r="I137" s="55">
        <v>1</v>
      </c>
      <c r="J137" s="423" t="s">
        <v>1168</v>
      </c>
      <c r="K137" s="22" t="s">
        <v>1154</v>
      </c>
      <c r="L137" s="22"/>
      <c r="M137" s="22"/>
      <c r="N137" s="214" t="s">
        <v>1169</v>
      </c>
      <c r="O137" s="22" t="s">
        <v>1156</v>
      </c>
      <c r="P137" s="22"/>
      <c r="Q137" s="22"/>
      <c r="R137" s="22"/>
      <c r="S137" s="22"/>
      <c r="T137" s="22"/>
      <c r="U137" s="16"/>
      <c r="V137" s="16"/>
      <c r="W137" s="16"/>
      <c r="X137" s="16" t="s">
        <v>309</v>
      </c>
      <c r="Y137" s="16"/>
      <c r="Z137" s="16" t="s">
        <v>310</v>
      </c>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511"/>
      <c r="BC137" s="11">
        <v>3</v>
      </c>
      <c r="BU137" s="12"/>
      <c r="BV137" s="12"/>
      <c r="BW137" s="12"/>
      <c r="BX137" s="12"/>
      <c r="BY137" s="12"/>
      <c r="BZ137" s="12"/>
      <c r="CA137" s="12"/>
      <c r="CB137" s="12"/>
    </row>
    <row r="138" spans="1:80" ht="98">
      <c r="A138" s="100" t="s">
        <v>1034</v>
      </c>
      <c r="C138" s="18" t="s">
        <v>1170</v>
      </c>
      <c r="D138" s="22" t="s">
        <v>1833</v>
      </c>
      <c r="E138" s="22">
        <v>2030</v>
      </c>
      <c r="F138" s="471" t="s">
        <v>396</v>
      </c>
      <c r="G138" s="159" t="s">
        <v>102</v>
      </c>
      <c r="H138" s="22">
        <v>2023</v>
      </c>
      <c r="I138" s="22">
        <v>1</v>
      </c>
      <c r="J138" s="391" t="s">
        <v>989</v>
      </c>
      <c r="K138" s="22" t="s">
        <v>1154</v>
      </c>
      <c r="L138" s="22" t="s">
        <v>1171</v>
      </c>
      <c r="M138" s="38" t="s">
        <v>1172</v>
      </c>
      <c r="N138" s="338" t="s">
        <v>1173</v>
      </c>
      <c r="O138" s="22" t="s">
        <v>394</v>
      </c>
      <c r="P138" s="22"/>
      <c r="Q138" s="22"/>
      <c r="R138" s="22"/>
      <c r="S138" s="22"/>
      <c r="T138" s="22"/>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511"/>
      <c r="BC138" s="11">
        <v>3</v>
      </c>
      <c r="BU138" s="12"/>
      <c r="BV138" s="12"/>
      <c r="BW138" s="12"/>
      <c r="BX138" s="12"/>
      <c r="BY138" s="12"/>
      <c r="BZ138" s="12"/>
      <c r="CA138" s="12"/>
      <c r="CB138" s="12"/>
    </row>
    <row r="139" spans="1:80" ht="56">
      <c r="A139" s="100" t="s">
        <v>1034</v>
      </c>
      <c r="C139" s="18" t="s">
        <v>1174</v>
      </c>
      <c r="D139" s="22" t="s">
        <v>1834</v>
      </c>
      <c r="E139" s="22">
        <v>2030</v>
      </c>
      <c r="F139" s="471" t="s">
        <v>396</v>
      </c>
      <c r="G139" s="159" t="s">
        <v>102</v>
      </c>
      <c r="H139" s="22">
        <v>2023</v>
      </c>
      <c r="I139" s="22">
        <v>1</v>
      </c>
      <c r="J139" s="275" t="s">
        <v>1175</v>
      </c>
      <c r="K139" s="22" t="s">
        <v>1154</v>
      </c>
      <c r="L139" s="22"/>
      <c r="M139" s="22"/>
      <c r="N139" s="22"/>
      <c r="O139" s="22"/>
      <c r="P139" s="22"/>
      <c r="Q139" s="22"/>
      <c r="R139" s="22"/>
      <c r="S139" s="22"/>
      <c r="T139" s="22"/>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511"/>
      <c r="BC139" s="11">
        <v>3</v>
      </c>
      <c r="BU139" s="12"/>
      <c r="BV139" s="12"/>
      <c r="BW139" s="12"/>
      <c r="BX139" s="12"/>
      <c r="BY139" s="12"/>
      <c r="BZ139" s="12"/>
      <c r="CA139" s="12"/>
      <c r="CB139" s="12"/>
    </row>
    <row r="140" spans="1:80" ht="267" thickBot="1">
      <c r="A140" s="100" t="s">
        <v>1034</v>
      </c>
      <c r="B140" s="101"/>
      <c r="C140" s="101" t="s">
        <v>1177</v>
      </c>
      <c r="D140" s="22" t="s">
        <v>1832</v>
      </c>
      <c r="E140" s="22">
        <v>2050</v>
      </c>
      <c r="F140" s="471" t="s">
        <v>1176</v>
      </c>
      <c r="G140" s="204" t="s">
        <v>321</v>
      </c>
      <c r="H140" s="55">
        <v>2020</v>
      </c>
      <c r="I140" s="55">
        <v>0</v>
      </c>
      <c r="J140" s="424" t="s">
        <v>1175</v>
      </c>
      <c r="K140" s="22" t="s">
        <v>1178</v>
      </c>
      <c r="L140" s="22" t="s">
        <v>1179</v>
      </c>
      <c r="M140" s="22" t="s">
        <v>1180</v>
      </c>
      <c r="N140" s="214" t="s">
        <v>1181</v>
      </c>
      <c r="O140" s="22" t="s">
        <v>303</v>
      </c>
      <c r="P140" s="22" t="s">
        <v>315</v>
      </c>
      <c r="Q140" s="22" t="s">
        <v>190</v>
      </c>
      <c r="R140" s="22" t="s">
        <v>1183</v>
      </c>
      <c r="S140" s="22"/>
      <c r="T140" s="22"/>
      <c r="U140" s="16"/>
      <c r="V140" s="16"/>
      <c r="W140" s="16"/>
      <c r="X140" s="16" t="s">
        <v>309</v>
      </c>
      <c r="Y140" s="16"/>
      <c r="Z140" s="16" t="s">
        <v>310</v>
      </c>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511"/>
      <c r="BC140" s="11">
        <v>1</v>
      </c>
      <c r="BU140" s="12"/>
      <c r="BV140" s="12"/>
      <c r="BW140" s="12"/>
      <c r="BX140" s="12"/>
      <c r="BY140" s="12"/>
      <c r="BZ140" s="12"/>
      <c r="CA140" s="12"/>
      <c r="CB140" s="12"/>
    </row>
    <row r="141" spans="1:80" ht="70">
      <c r="A141" s="100" t="s">
        <v>1034</v>
      </c>
      <c r="B141" s="54"/>
      <c r="C141" s="54" t="s">
        <v>1184</v>
      </c>
      <c r="D141" s="22" t="s">
        <v>1832</v>
      </c>
      <c r="E141" s="22">
        <v>2030</v>
      </c>
      <c r="F141" s="471" t="s">
        <v>591</v>
      </c>
      <c r="G141" s="204" t="s">
        <v>321</v>
      </c>
      <c r="H141" s="55">
        <v>2023</v>
      </c>
      <c r="I141" s="55">
        <v>0</v>
      </c>
      <c r="J141" s="391" t="s">
        <v>989</v>
      </c>
      <c r="K141" s="22" t="s">
        <v>593</v>
      </c>
      <c r="L141" s="22" t="s">
        <v>1185</v>
      </c>
      <c r="M141" s="22" t="s">
        <v>1186</v>
      </c>
      <c r="N141" s="22"/>
      <c r="O141" s="22"/>
      <c r="P141" s="22" t="s">
        <v>395</v>
      </c>
      <c r="Q141" s="22"/>
      <c r="R141" s="22"/>
      <c r="S141" s="22"/>
      <c r="T141" s="22"/>
      <c r="U141" s="16" t="s">
        <v>309</v>
      </c>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511"/>
      <c r="BC141" s="11">
        <v>1</v>
      </c>
      <c r="BU141" s="12"/>
      <c r="BV141" s="12"/>
      <c r="BW141" s="12"/>
      <c r="BX141" s="12"/>
      <c r="BY141" s="12"/>
      <c r="BZ141" s="12"/>
      <c r="CA141" s="12"/>
      <c r="CB141" s="12"/>
    </row>
    <row r="142" spans="1:80" ht="70">
      <c r="A142" s="100" t="s">
        <v>1034</v>
      </c>
      <c r="B142" s="101" t="s">
        <v>1187</v>
      </c>
      <c r="C142" s="101" t="s">
        <v>1189</v>
      </c>
      <c r="D142" s="22" t="s">
        <v>1835</v>
      </c>
      <c r="E142" s="22"/>
      <c r="F142" s="471" t="s">
        <v>1188</v>
      </c>
      <c r="G142" s="45" t="s">
        <v>101</v>
      </c>
      <c r="H142" s="22">
        <v>2023</v>
      </c>
      <c r="I142" s="55">
        <v>0</v>
      </c>
      <c r="J142" s="425" t="s">
        <v>1190</v>
      </c>
      <c r="K142" s="281" t="s">
        <v>1191</v>
      </c>
      <c r="L142" s="22"/>
      <c r="M142" s="22"/>
      <c r="N142" s="22" t="s">
        <v>1192</v>
      </c>
      <c r="O142" s="22"/>
      <c r="P142" s="22"/>
      <c r="Q142" s="22"/>
      <c r="R142" s="22"/>
      <c r="S142" s="22"/>
      <c r="T142" s="22"/>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511"/>
      <c r="BC142" s="11">
        <v>2</v>
      </c>
      <c r="BU142" s="12"/>
      <c r="BV142" s="12"/>
      <c r="BW142" s="12"/>
      <c r="BX142" s="12"/>
      <c r="BY142" s="12"/>
      <c r="BZ142" s="12"/>
      <c r="CA142" s="12"/>
      <c r="CB142" s="12"/>
    </row>
    <row r="143" spans="1:80" ht="168" hidden="1">
      <c r="A143" s="100" t="s">
        <v>1034</v>
      </c>
      <c r="B143" s="101" t="s">
        <v>1187</v>
      </c>
      <c r="C143" s="101" t="s">
        <v>1812</v>
      </c>
      <c r="D143" s="22" t="s">
        <v>1834</v>
      </c>
      <c r="E143" s="22">
        <v>2050</v>
      </c>
      <c r="F143" s="471" t="s">
        <v>1151</v>
      </c>
      <c r="G143" s="159" t="s">
        <v>298</v>
      </c>
      <c r="H143" s="55">
        <v>2023</v>
      </c>
      <c r="I143" s="55">
        <v>0</v>
      </c>
      <c r="J143" s="275" t="s">
        <v>1194</v>
      </c>
      <c r="K143" s="22" t="s">
        <v>1195</v>
      </c>
      <c r="L143" s="22"/>
      <c r="M143" s="22" t="s">
        <v>1196</v>
      </c>
      <c r="N143" s="214" t="s">
        <v>1197</v>
      </c>
      <c r="O143" s="22"/>
      <c r="P143" s="22" t="s">
        <v>416</v>
      </c>
      <c r="Q143" s="22"/>
      <c r="R143" s="22"/>
      <c r="S143" s="22"/>
      <c r="T143" s="22"/>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511"/>
      <c r="BU143" s="12"/>
      <c r="BV143" s="12"/>
      <c r="BW143" s="12"/>
      <c r="BX143" s="12"/>
      <c r="BY143" s="12"/>
      <c r="BZ143" s="12"/>
      <c r="CA143" s="12"/>
      <c r="CB143" s="12"/>
    </row>
    <row r="144" spans="1:80" ht="56">
      <c r="A144" s="100" t="s">
        <v>1034</v>
      </c>
      <c r="B144" s="101" t="s">
        <v>1187</v>
      </c>
      <c r="C144" s="101" t="s">
        <v>1201</v>
      </c>
      <c r="D144" s="22" t="s">
        <v>1833</v>
      </c>
      <c r="E144" s="22">
        <v>2030</v>
      </c>
      <c r="F144" s="486" t="s">
        <v>1200</v>
      </c>
      <c r="G144" s="158" t="s">
        <v>298</v>
      </c>
      <c r="H144" s="84">
        <v>2023</v>
      </c>
      <c r="I144" s="84">
        <v>0</v>
      </c>
      <c r="J144" s="275" t="s">
        <v>1202</v>
      </c>
      <c r="K144" s="22" t="s">
        <v>1203</v>
      </c>
      <c r="L144" s="22"/>
      <c r="M144" s="22"/>
      <c r="N144" s="214" t="s">
        <v>1204</v>
      </c>
      <c r="O144" s="22"/>
      <c r="P144" s="22" t="s">
        <v>315</v>
      </c>
      <c r="Q144" s="22"/>
      <c r="R144" s="22"/>
      <c r="S144" s="22"/>
      <c r="T144" s="22"/>
      <c r="U144" s="16"/>
      <c r="V144" s="16"/>
      <c r="W144" s="16"/>
      <c r="X144" s="16" t="s">
        <v>309</v>
      </c>
      <c r="Y144" s="16"/>
      <c r="Z144" s="16" t="s">
        <v>310</v>
      </c>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511"/>
      <c r="BC144" s="11">
        <v>3</v>
      </c>
      <c r="BU144" s="12"/>
      <c r="BV144" s="12"/>
      <c r="BW144" s="12"/>
      <c r="BX144" s="12"/>
      <c r="BY144" s="12"/>
      <c r="BZ144" s="12"/>
      <c r="CA144" s="12"/>
      <c r="CB144" s="12"/>
    </row>
    <row r="145" spans="1:80" ht="128" hidden="1">
      <c r="A145" s="100" t="s">
        <v>1034</v>
      </c>
      <c r="B145" s="101" t="s">
        <v>1187</v>
      </c>
      <c r="C145" s="101" t="s">
        <v>1208</v>
      </c>
      <c r="D145" s="22" t="s">
        <v>1834</v>
      </c>
      <c r="E145" s="378">
        <v>2030</v>
      </c>
      <c r="F145" s="471" t="s">
        <v>1207</v>
      </c>
      <c r="G145" s="158" t="s">
        <v>298</v>
      </c>
      <c r="H145" s="81">
        <v>2023</v>
      </c>
      <c r="I145" s="55"/>
      <c r="J145" s="275" t="s">
        <v>1209</v>
      </c>
      <c r="K145" s="23" t="s">
        <v>1154</v>
      </c>
      <c r="L145" s="322" t="s">
        <v>1210</v>
      </c>
      <c r="M145" s="38" t="s">
        <v>1211</v>
      </c>
      <c r="N145" s="38" t="s">
        <v>1212</v>
      </c>
      <c r="O145" s="22" t="s">
        <v>1156</v>
      </c>
      <c r="P145" s="22" t="s">
        <v>416</v>
      </c>
      <c r="Q145" s="22"/>
      <c r="R145" s="22"/>
      <c r="S145" s="22"/>
      <c r="T145" s="22"/>
      <c r="U145" s="16"/>
      <c r="V145" s="16"/>
      <c r="W145" s="16"/>
      <c r="X145" s="16" t="s">
        <v>309</v>
      </c>
      <c r="Y145" s="16"/>
      <c r="Z145" s="16" t="s">
        <v>310</v>
      </c>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511"/>
      <c r="BU145" s="12"/>
      <c r="BV145" s="12"/>
      <c r="BW145" s="12"/>
      <c r="BX145" s="12"/>
      <c r="BY145" s="12"/>
      <c r="BZ145" s="12"/>
      <c r="CA145" s="12"/>
      <c r="CB145" s="12"/>
    </row>
    <row r="146" spans="1:80" ht="140" hidden="1">
      <c r="A146" s="100" t="s">
        <v>1034</v>
      </c>
      <c r="B146" s="101" t="s">
        <v>1187</v>
      </c>
      <c r="C146" s="101" t="s">
        <v>1214</v>
      </c>
      <c r="D146" s="22"/>
      <c r="E146" s="20">
        <v>2025</v>
      </c>
      <c r="F146" s="466" t="s">
        <v>1213</v>
      </c>
      <c r="G146" s="158" t="s">
        <v>298</v>
      </c>
      <c r="H146" s="81">
        <v>2023</v>
      </c>
      <c r="J146" s="275" t="s">
        <v>1215</v>
      </c>
      <c r="K146" s="20" t="s">
        <v>1203</v>
      </c>
      <c r="L146" s="22"/>
      <c r="M146" s="38"/>
      <c r="N146" s="38" t="s">
        <v>1216</v>
      </c>
      <c r="O146" s="22"/>
      <c r="P146" s="22"/>
      <c r="Q146" s="22"/>
      <c r="R146" s="22"/>
      <c r="S146" s="22"/>
      <c r="T146" s="22"/>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511"/>
      <c r="BU146" s="12"/>
      <c r="BV146" s="12"/>
      <c r="BW146" s="12"/>
      <c r="BX146" s="12"/>
      <c r="BY146" s="12"/>
      <c r="BZ146" s="12"/>
      <c r="CA146" s="12"/>
      <c r="CB146" s="12"/>
    </row>
    <row r="147" spans="1:80" ht="98" hidden="1">
      <c r="A147" s="100" t="s">
        <v>1034</v>
      </c>
      <c r="B147" s="101" t="s">
        <v>1187</v>
      </c>
      <c r="C147" s="101" t="s">
        <v>1214</v>
      </c>
      <c r="D147" s="20"/>
      <c r="E147" s="20">
        <v>2025</v>
      </c>
      <c r="F147" s="466" t="s">
        <v>1213</v>
      </c>
      <c r="G147" s="158" t="s">
        <v>298</v>
      </c>
      <c r="H147" s="81">
        <v>2023</v>
      </c>
      <c r="I147" s="81"/>
      <c r="J147" s="275" t="s">
        <v>1215</v>
      </c>
      <c r="K147" s="20" t="s">
        <v>1203</v>
      </c>
      <c r="L147" s="20" t="s">
        <v>1217</v>
      </c>
      <c r="M147" s="20" t="s">
        <v>1218</v>
      </c>
      <c r="N147" s="31" t="s">
        <v>1219</v>
      </c>
      <c r="O147" s="20"/>
      <c r="P147" s="20"/>
      <c r="Q147" s="20"/>
      <c r="R147" s="20"/>
      <c r="S147" s="20"/>
      <c r="T147" s="20"/>
      <c r="U147" s="16"/>
      <c r="V147" s="16"/>
      <c r="W147" s="16"/>
      <c r="X147" s="16" t="s">
        <v>309</v>
      </c>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511"/>
      <c r="BU147" s="12"/>
      <c r="BV147" s="12"/>
      <c r="BW147" s="12"/>
      <c r="BX147" s="12"/>
      <c r="BY147" s="12"/>
      <c r="BZ147" s="12"/>
      <c r="CA147" s="12"/>
      <c r="CB147" s="12"/>
    </row>
    <row r="148" spans="1:80" ht="126" hidden="1">
      <c r="A148" s="100" t="s">
        <v>1034</v>
      </c>
      <c r="B148" s="101" t="s">
        <v>1187</v>
      </c>
      <c r="C148" s="101" t="s">
        <v>1220</v>
      </c>
      <c r="D148" s="26"/>
      <c r="E148" s="26">
        <v>2025</v>
      </c>
      <c r="F148" s="466" t="s">
        <v>1213</v>
      </c>
      <c r="G148" s="156" t="s">
        <v>298</v>
      </c>
      <c r="H148" s="30">
        <v>2023</v>
      </c>
      <c r="I148" s="30"/>
      <c r="J148" s="275" t="s">
        <v>1215</v>
      </c>
      <c r="K148" s="26" t="s">
        <v>1203</v>
      </c>
      <c r="L148" s="185" t="s">
        <v>1221</v>
      </c>
      <c r="M148" s="26" t="s">
        <v>1222</v>
      </c>
      <c r="N148" s="26" t="s">
        <v>1223</v>
      </c>
      <c r="O148" s="26"/>
      <c r="P148" s="26"/>
      <c r="Q148" s="26"/>
      <c r="R148" s="26"/>
      <c r="S148" s="26"/>
      <c r="T148" s="2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511"/>
      <c r="BU148" s="12"/>
      <c r="BV148" s="12"/>
      <c r="BW148" s="12"/>
      <c r="BX148" s="12"/>
      <c r="BY148" s="12"/>
      <c r="BZ148" s="12"/>
      <c r="CA148" s="12"/>
      <c r="CB148" s="12"/>
    </row>
    <row r="149" spans="1:80" ht="168" hidden="1">
      <c r="A149" s="100" t="s">
        <v>1034</v>
      </c>
      <c r="B149" s="101" t="s">
        <v>1187</v>
      </c>
      <c r="C149" s="101" t="s">
        <v>1224</v>
      </c>
      <c r="D149" s="31"/>
      <c r="E149" s="31">
        <v>2025</v>
      </c>
      <c r="F149" s="466" t="s">
        <v>1213</v>
      </c>
      <c r="G149" s="157" t="s">
        <v>298</v>
      </c>
      <c r="H149" s="80">
        <v>2023</v>
      </c>
      <c r="I149" s="80"/>
      <c r="J149" s="275" t="s">
        <v>1215</v>
      </c>
      <c r="K149" s="31" t="s">
        <v>1203</v>
      </c>
      <c r="L149" s="321" t="s">
        <v>1225</v>
      </c>
      <c r="M149" s="31" t="s">
        <v>1226</v>
      </c>
      <c r="N149" s="31" t="s">
        <v>1227</v>
      </c>
      <c r="O149" s="31"/>
      <c r="P149" s="31"/>
      <c r="Q149" s="31"/>
      <c r="R149" s="31"/>
      <c r="S149" s="31"/>
      <c r="T149" s="31"/>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511"/>
      <c r="BU149" s="12"/>
      <c r="BV149" s="12"/>
      <c r="BW149" s="12"/>
      <c r="BX149" s="12"/>
      <c r="BY149" s="12"/>
      <c r="BZ149" s="12"/>
      <c r="CA149" s="12"/>
      <c r="CB149" s="12"/>
    </row>
    <row r="150" spans="1:80" ht="182">
      <c r="A150" s="100" t="s">
        <v>1034</v>
      </c>
      <c r="B150" s="101" t="s">
        <v>1187</v>
      </c>
      <c r="C150" s="101" t="s">
        <v>1813</v>
      </c>
      <c r="D150" s="32" t="s">
        <v>1832</v>
      </c>
      <c r="E150" s="32">
        <v>2040</v>
      </c>
      <c r="F150" s="486" t="s">
        <v>1200</v>
      </c>
      <c r="G150" s="158" t="s">
        <v>298</v>
      </c>
      <c r="H150" s="84">
        <v>2023</v>
      </c>
      <c r="I150" s="84">
        <v>0</v>
      </c>
      <c r="J150" s="426" t="s">
        <v>1228</v>
      </c>
      <c r="K150" s="32" t="s">
        <v>1203</v>
      </c>
      <c r="L150" s="32" t="s">
        <v>1229</v>
      </c>
      <c r="M150" s="186" t="s">
        <v>1230</v>
      </c>
      <c r="N150" s="32" t="s">
        <v>1231</v>
      </c>
      <c r="O150" s="32"/>
      <c r="P150" s="32" t="s">
        <v>315</v>
      </c>
      <c r="Q150" s="32"/>
      <c r="R150" s="32"/>
      <c r="S150" s="32"/>
      <c r="T150" s="32"/>
      <c r="U150" s="16"/>
      <c r="V150" s="16"/>
      <c r="W150" s="16"/>
      <c r="X150" s="16" t="s">
        <v>309</v>
      </c>
      <c r="Y150" s="16"/>
      <c r="Z150" s="16" t="s">
        <v>310</v>
      </c>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511"/>
      <c r="BC150" s="11">
        <v>3</v>
      </c>
      <c r="BU150" s="12"/>
      <c r="BV150" s="12"/>
      <c r="BW150" s="12"/>
      <c r="BX150" s="12"/>
      <c r="BY150" s="12"/>
      <c r="BZ150" s="12"/>
      <c r="CA150" s="12"/>
      <c r="CB150" s="12"/>
    </row>
    <row r="151" spans="1:80" ht="112" hidden="1">
      <c r="A151" s="100" t="s">
        <v>1034</v>
      </c>
      <c r="B151" s="101" t="s">
        <v>1187</v>
      </c>
      <c r="C151" s="101" t="s">
        <v>1233</v>
      </c>
      <c r="D151" s="29"/>
      <c r="E151" s="29"/>
      <c r="F151" s="467" t="s">
        <v>1232</v>
      </c>
      <c r="G151" s="195" t="s">
        <v>298</v>
      </c>
      <c r="H151" s="29">
        <v>2019</v>
      </c>
      <c r="I151" s="29">
        <v>1</v>
      </c>
      <c r="J151" s="387" t="s">
        <v>1234</v>
      </c>
      <c r="K151" s="19" t="s">
        <v>1203</v>
      </c>
      <c r="L151" s="29"/>
      <c r="M151" s="330"/>
      <c r="N151" s="29"/>
      <c r="O151" s="29"/>
      <c r="P151" s="29"/>
      <c r="Q151" s="29"/>
      <c r="R151" s="29"/>
      <c r="S151" s="29"/>
      <c r="T151" s="29"/>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511"/>
      <c r="BU151" s="12"/>
      <c r="BV151" s="12"/>
      <c r="BW151" s="12"/>
      <c r="BX151" s="12"/>
      <c r="BY151" s="12"/>
      <c r="BZ151" s="12"/>
      <c r="CA151" s="12"/>
      <c r="CB151" s="12"/>
    </row>
    <row r="152" spans="1:80" ht="84" hidden="1">
      <c r="A152" s="100" t="s">
        <v>1034</v>
      </c>
      <c r="B152" s="101" t="s">
        <v>1187</v>
      </c>
      <c r="C152" s="101" t="s">
        <v>1235</v>
      </c>
      <c r="D152" s="25"/>
      <c r="E152" s="25"/>
      <c r="F152" s="487" t="s">
        <v>1232</v>
      </c>
      <c r="G152" s="296" t="s">
        <v>298</v>
      </c>
      <c r="H152" s="25">
        <v>2019</v>
      </c>
      <c r="I152" s="25">
        <v>1</v>
      </c>
      <c r="J152" s="427" t="s">
        <v>1234</v>
      </c>
      <c r="K152" s="25" t="s">
        <v>1203</v>
      </c>
      <c r="L152" s="25"/>
      <c r="M152" s="334"/>
      <c r="N152" s="25"/>
      <c r="O152" s="25"/>
      <c r="P152" s="25"/>
      <c r="Q152" s="25"/>
      <c r="R152" s="25"/>
      <c r="S152" s="25"/>
      <c r="T152" s="25"/>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511"/>
      <c r="BU152" s="12"/>
      <c r="BV152" s="12"/>
      <c r="BW152" s="12"/>
      <c r="BX152" s="12"/>
      <c r="BY152" s="12"/>
      <c r="BZ152" s="12"/>
      <c r="CA152" s="12"/>
      <c r="CB152" s="12"/>
    </row>
    <row r="153" spans="1:80" ht="112" hidden="1">
      <c r="A153" s="100" t="s">
        <v>1034</v>
      </c>
      <c r="B153" s="101" t="s">
        <v>1187</v>
      </c>
      <c r="C153" s="101" t="s">
        <v>1814</v>
      </c>
      <c r="D153" s="31"/>
      <c r="E153" s="31"/>
      <c r="F153" s="466" t="s">
        <v>1232</v>
      </c>
      <c r="G153" s="235" t="s">
        <v>298</v>
      </c>
      <c r="H153" s="31">
        <v>2019</v>
      </c>
      <c r="I153" s="31">
        <v>1</v>
      </c>
      <c r="J153" s="422" t="s">
        <v>1234</v>
      </c>
      <c r="K153" s="31" t="s">
        <v>1203</v>
      </c>
      <c r="L153" s="31"/>
      <c r="M153" s="74"/>
      <c r="N153" s="31"/>
      <c r="O153" s="31"/>
      <c r="P153" s="31"/>
      <c r="Q153" s="31"/>
      <c r="R153" s="31"/>
      <c r="S153" s="31"/>
      <c r="T153" s="31"/>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511"/>
      <c r="BU153" s="12"/>
      <c r="BV153" s="12"/>
      <c r="BW153" s="12"/>
      <c r="BX153" s="12"/>
      <c r="BY153" s="12"/>
      <c r="BZ153" s="12"/>
      <c r="CA153" s="12"/>
      <c r="CB153" s="12"/>
    </row>
    <row r="154" spans="1:80" ht="42" hidden="1">
      <c r="A154" s="100" t="s">
        <v>1034</v>
      </c>
      <c r="B154" s="101" t="s">
        <v>1236</v>
      </c>
      <c r="C154" s="101"/>
      <c r="D154" s="105"/>
      <c r="E154" s="105"/>
      <c r="F154" s="471" t="s">
        <v>405</v>
      </c>
      <c r="G154" s="208" t="s">
        <v>321</v>
      </c>
      <c r="H154" s="104">
        <v>2022</v>
      </c>
      <c r="I154" s="104"/>
      <c r="J154" s="411"/>
      <c r="K154" s="105"/>
      <c r="L154" s="105"/>
      <c r="M154" s="105"/>
      <c r="N154" s="105"/>
      <c r="O154" s="105"/>
      <c r="P154" s="105"/>
      <c r="Q154" s="105"/>
      <c r="R154" s="105"/>
      <c r="S154" s="105"/>
      <c r="T154" s="105"/>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511"/>
      <c r="BU154" s="12"/>
      <c r="BV154" s="12"/>
      <c r="BW154" s="12"/>
      <c r="BX154" s="12"/>
      <c r="BY154" s="12"/>
      <c r="BZ154" s="12"/>
      <c r="CA154" s="12"/>
      <c r="CB154" s="12"/>
    </row>
    <row r="155" spans="1:80" ht="70">
      <c r="A155" s="100" t="s">
        <v>403</v>
      </c>
      <c r="B155" s="101" t="s">
        <v>1236</v>
      </c>
      <c r="C155" s="101" t="s">
        <v>1238</v>
      </c>
      <c r="D155" s="142" t="s">
        <v>1832</v>
      </c>
      <c r="E155" s="142">
        <v>2024</v>
      </c>
      <c r="F155" s="478" t="s">
        <v>1237</v>
      </c>
      <c r="G155" s="211" t="s">
        <v>321</v>
      </c>
      <c r="H155" s="141">
        <v>2020</v>
      </c>
      <c r="I155" s="141">
        <v>0</v>
      </c>
      <c r="J155" s="428" t="s">
        <v>1239</v>
      </c>
      <c r="K155" s="142" t="s">
        <v>407</v>
      </c>
      <c r="L155" s="142"/>
      <c r="M155" s="142"/>
      <c r="N155" s="234" t="s">
        <v>1240</v>
      </c>
      <c r="O155" s="142"/>
      <c r="P155" s="142"/>
      <c r="Q155" s="142" t="s">
        <v>216</v>
      </c>
      <c r="R155" s="142" t="s">
        <v>441</v>
      </c>
      <c r="S155" s="142"/>
      <c r="T155" s="142"/>
      <c r="U155" s="16" t="s">
        <v>309</v>
      </c>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511"/>
      <c r="BC155" s="11">
        <v>1</v>
      </c>
      <c r="BU155" s="12"/>
      <c r="BV155" s="12"/>
      <c r="BW155" s="12"/>
      <c r="BX155" s="12"/>
      <c r="BY155" s="12"/>
      <c r="BZ155" s="12"/>
      <c r="CA155" s="12"/>
      <c r="CB155" s="12"/>
    </row>
    <row r="156" spans="1:80" ht="98" hidden="1">
      <c r="A156" s="100" t="s">
        <v>1034</v>
      </c>
      <c r="B156" s="101" t="s">
        <v>1236</v>
      </c>
      <c r="C156" s="101" t="s">
        <v>1241</v>
      </c>
      <c r="D156" s="111"/>
      <c r="E156" s="111">
        <v>2050</v>
      </c>
      <c r="F156" s="478" t="s">
        <v>1237</v>
      </c>
      <c r="G156" s="213" t="s">
        <v>321</v>
      </c>
      <c r="H156" s="110">
        <v>2020</v>
      </c>
      <c r="I156" s="110">
        <v>0</v>
      </c>
      <c r="J156" s="407"/>
      <c r="K156" s="111" t="s">
        <v>407</v>
      </c>
      <c r="L156" s="111"/>
      <c r="M156" s="111"/>
      <c r="N156" s="111"/>
      <c r="O156" s="111"/>
      <c r="P156" s="111"/>
      <c r="Q156" s="111" t="s">
        <v>216</v>
      </c>
      <c r="R156" s="111" t="s">
        <v>441</v>
      </c>
      <c r="S156" s="111"/>
      <c r="T156" s="111"/>
      <c r="U156" s="16" t="s">
        <v>309</v>
      </c>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511"/>
      <c r="BC156" s="11">
        <v>0</v>
      </c>
      <c r="BU156" s="12"/>
      <c r="BV156" s="12"/>
      <c r="BW156" s="12"/>
      <c r="BX156" s="12"/>
      <c r="BY156" s="12"/>
      <c r="BZ156" s="12"/>
      <c r="CA156" s="12"/>
      <c r="CB156" s="12"/>
    </row>
    <row r="157" spans="1:80" ht="196" hidden="1">
      <c r="A157" s="100" t="s">
        <v>1034</v>
      </c>
      <c r="B157" s="101" t="s">
        <v>1242</v>
      </c>
      <c r="C157" s="101" t="s">
        <v>1245</v>
      </c>
      <c r="D157" s="105" t="s">
        <v>1832</v>
      </c>
      <c r="E157" s="105">
        <v>2030</v>
      </c>
      <c r="F157" s="472" t="s">
        <v>1243</v>
      </c>
      <c r="G157" s="208" t="s">
        <v>1244</v>
      </c>
      <c r="H157" s="104">
        <v>2021</v>
      </c>
      <c r="I157" s="104">
        <v>0</v>
      </c>
      <c r="J157" s="411" t="s">
        <v>1246</v>
      </c>
      <c r="K157" s="105" t="s">
        <v>1203</v>
      </c>
      <c r="L157" s="105"/>
      <c r="M157" s="105" t="s">
        <v>1247</v>
      </c>
      <c r="N157" s="357" t="s">
        <v>1248</v>
      </c>
      <c r="O157" s="105"/>
      <c r="P157" s="105" t="s">
        <v>416</v>
      </c>
      <c r="Q157" s="105"/>
      <c r="R157" s="105" t="s">
        <v>1249</v>
      </c>
      <c r="S157" s="105"/>
      <c r="T157" s="105"/>
      <c r="U157" s="16" t="s">
        <v>309</v>
      </c>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511"/>
      <c r="BU157" s="12"/>
      <c r="BV157" s="12"/>
      <c r="BW157" s="12"/>
      <c r="BX157" s="12"/>
      <c r="BY157" s="12"/>
      <c r="BZ157" s="12"/>
      <c r="CA157" s="12"/>
      <c r="CB157" s="12"/>
    </row>
    <row r="158" spans="1:80" ht="56" hidden="1">
      <c r="A158" s="100" t="s">
        <v>1034</v>
      </c>
      <c r="B158" s="101" t="s">
        <v>1242</v>
      </c>
      <c r="C158" s="101" t="s">
        <v>1250</v>
      </c>
      <c r="D158" s="108" t="s">
        <v>1834</v>
      </c>
      <c r="E158" s="108">
        <v>2030</v>
      </c>
      <c r="F158" s="472" t="s">
        <v>1243</v>
      </c>
      <c r="G158" s="216" t="s">
        <v>1244</v>
      </c>
      <c r="H158" s="107">
        <v>2021</v>
      </c>
      <c r="I158" s="107">
        <v>0</v>
      </c>
      <c r="J158" s="392" t="s">
        <v>1251</v>
      </c>
      <c r="K158" s="108" t="s">
        <v>407</v>
      </c>
      <c r="L158" s="108"/>
      <c r="M158" s="108"/>
      <c r="N158" s="356" t="s">
        <v>1252</v>
      </c>
      <c r="O158" s="108"/>
      <c r="P158" s="108" t="s">
        <v>400</v>
      </c>
      <c r="Q158" s="108"/>
      <c r="R158" s="108" t="s">
        <v>1253</v>
      </c>
      <c r="S158" s="108"/>
      <c r="T158" s="108"/>
      <c r="U158" s="16" t="s">
        <v>309</v>
      </c>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511"/>
      <c r="BU158" s="12"/>
      <c r="BV158" s="12"/>
      <c r="BW158" s="12"/>
      <c r="BX158" s="12"/>
      <c r="BY158" s="12"/>
      <c r="BZ158" s="12"/>
      <c r="CA158" s="12"/>
      <c r="CB158" s="12"/>
    </row>
    <row r="159" spans="1:80" ht="43" hidden="1" thickTop="1">
      <c r="A159" s="100" t="s">
        <v>1034</v>
      </c>
      <c r="B159" s="101" t="s">
        <v>1242</v>
      </c>
      <c r="C159" s="101"/>
      <c r="D159" s="103"/>
      <c r="E159" s="103"/>
      <c r="F159" s="488" t="s">
        <v>1254</v>
      </c>
      <c r="G159" s="217" t="s">
        <v>1244</v>
      </c>
      <c r="H159" s="102">
        <v>2021</v>
      </c>
      <c r="I159" s="102"/>
      <c r="J159" s="429"/>
      <c r="K159" s="103"/>
      <c r="L159" s="103"/>
      <c r="M159" s="103"/>
      <c r="N159" s="103"/>
      <c r="O159" s="103"/>
      <c r="P159" s="103"/>
      <c r="Q159" s="103"/>
      <c r="R159" s="103"/>
      <c r="S159" s="103"/>
      <c r="T159" s="103"/>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511"/>
      <c r="BU159" s="12"/>
      <c r="BV159" s="12"/>
      <c r="BW159" s="12"/>
      <c r="BX159" s="12"/>
      <c r="BY159" s="12"/>
      <c r="BZ159" s="12"/>
      <c r="CA159" s="12"/>
      <c r="CB159" s="12"/>
    </row>
    <row r="160" spans="1:80" ht="112">
      <c r="A160" s="100" t="s">
        <v>1034</v>
      </c>
      <c r="B160" s="101" t="s">
        <v>1242</v>
      </c>
      <c r="C160" s="101" t="s">
        <v>1815</v>
      </c>
      <c r="D160" s="127" t="s">
        <v>1833</v>
      </c>
      <c r="E160" s="127"/>
      <c r="F160" s="472" t="s">
        <v>1255</v>
      </c>
      <c r="G160" s="172" t="s">
        <v>298</v>
      </c>
      <c r="H160" s="36">
        <v>2023</v>
      </c>
      <c r="I160" s="36">
        <v>1</v>
      </c>
      <c r="J160" s="430" t="s">
        <v>989</v>
      </c>
      <c r="K160" s="127" t="s">
        <v>1256</v>
      </c>
      <c r="L160" s="127"/>
      <c r="M160" s="127"/>
      <c r="N160" s="127"/>
      <c r="O160" s="127"/>
      <c r="P160" s="127" t="s">
        <v>711</v>
      </c>
      <c r="Q160" s="127"/>
      <c r="R160" s="127"/>
      <c r="S160" s="127"/>
      <c r="T160" s="127"/>
      <c r="U160" s="16" t="s">
        <v>309</v>
      </c>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511"/>
      <c r="BC160" s="11">
        <v>3</v>
      </c>
      <c r="BU160" s="12"/>
      <c r="BV160" s="12"/>
      <c r="BW160" s="12"/>
      <c r="BX160" s="12"/>
      <c r="BY160" s="12"/>
      <c r="BZ160" s="12"/>
      <c r="CA160" s="12"/>
      <c r="CB160" s="12"/>
    </row>
    <row r="161" spans="1:80" ht="84">
      <c r="A161" s="100" t="s">
        <v>1034</v>
      </c>
      <c r="B161" s="101" t="s">
        <v>1242</v>
      </c>
      <c r="C161" s="101" t="s">
        <v>1257</v>
      </c>
      <c r="D161" s="128" t="s">
        <v>1832</v>
      </c>
      <c r="E161" s="128">
        <v>2027</v>
      </c>
      <c r="F161" s="472" t="s">
        <v>1255</v>
      </c>
      <c r="G161" s="172" t="s">
        <v>298</v>
      </c>
      <c r="H161" s="36">
        <v>2023</v>
      </c>
      <c r="I161" s="36">
        <v>1</v>
      </c>
      <c r="J161" s="409" t="s">
        <v>989</v>
      </c>
      <c r="K161" s="128" t="s">
        <v>1256</v>
      </c>
      <c r="L161" s="128"/>
      <c r="M161" s="128"/>
      <c r="N161" s="127"/>
      <c r="O161" s="128"/>
      <c r="P161" s="128" t="s">
        <v>711</v>
      </c>
      <c r="Q161" s="128"/>
      <c r="R161" s="128"/>
      <c r="S161" s="128"/>
      <c r="T161" s="128"/>
      <c r="U161" s="16" t="s">
        <v>309</v>
      </c>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511"/>
      <c r="BC161" s="11">
        <v>3</v>
      </c>
      <c r="BU161" s="12"/>
      <c r="BV161" s="12"/>
      <c r="BW161" s="12"/>
      <c r="BX161" s="12"/>
      <c r="BY161" s="12"/>
      <c r="BZ161" s="12"/>
      <c r="CA161" s="12"/>
      <c r="CB161" s="12"/>
    </row>
    <row r="162" spans="1:80" ht="85" hidden="1" thickBot="1">
      <c r="A162" s="100" t="s">
        <v>1034</v>
      </c>
      <c r="B162" s="117" t="s">
        <v>1242</v>
      </c>
      <c r="C162" s="117" t="s">
        <v>1258</v>
      </c>
      <c r="D162" s="129"/>
      <c r="E162" s="129">
        <v>2035</v>
      </c>
      <c r="F162" s="489" t="s">
        <v>1255</v>
      </c>
      <c r="G162" s="167" t="s">
        <v>298</v>
      </c>
      <c r="H162" s="113">
        <v>2023</v>
      </c>
      <c r="I162" s="113"/>
      <c r="J162" s="431" t="s">
        <v>1259</v>
      </c>
      <c r="K162" s="129"/>
      <c r="L162" s="129"/>
      <c r="M162" s="129"/>
      <c r="N162" s="129"/>
      <c r="O162" s="129"/>
      <c r="P162" s="129"/>
      <c r="Q162" s="129"/>
      <c r="R162" s="129"/>
      <c r="S162" s="129"/>
      <c r="T162" s="129"/>
      <c r="U162" s="16" t="s">
        <v>309</v>
      </c>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511"/>
      <c r="BU162" s="12"/>
      <c r="BV162" s="12"/>
      <c r="BW162" s="12"/>
      <c r="BX162" s="12"/>
      <c r="BY162" s="12"/>
      <c r="BZ162" s="12"/>
      <c r="CA162" s="12"/>
      <c r="CB162" s="12"/>
    </row>
    <row r="163" spans="1:80" ht="112" hidden="1">
      <c r="A163" s="100" t="s">
        <v>1034</v>
      </c>
      <c r="B163" s="101" t="s">
        <v>1242</v>
      </c>
      <c r="C163" s="101" t="s">
        <v>1260</v>
      </c>
      <c r="D163" s="128"/>
      <c r="E163" s="128"/>
      <c r="F163" s="472" t="s">
        <v>1255</v>
      </c>
      <c r="G163" s="172" t="s">
        <v>298</v>
      </c>
      <c r="H163" s="36">
        <v>2023</v>
      </c>
      <c r="I163" s="36"/>
      <c r="J163" s="432" t="s">
        <v>1261</v>
      </c>
      <c r="K163" s="19" t="s">
        <v>1154</v>
      </c>
      <c r="L163" s="128"/>
      <c r="M163" s="128"/>
      <c r="N163" s="128"/>
      <c r="O163" s="128"/>
      <c r="P163" s="128"/>
      <c r="Q163" s="128"/>
      <c r="R163" s="128"/>
      <c r="S163" s="128"/>
      <c r="T163" s="128"/>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511"/>
      <c r="BU163" s="12"/>
      <c r="BV163" s="12"/>
      <c r="BW163" s="12"/>
      <c r="BX163" s="12"/>
      <c r="BY163" s="12"/>
      <c r="BZ163" s="12"/>
      <c r="CA163" s="12"/>
      <c r="CB163" s="12"/>
    </row>
    <row r="164" spans="1:80" ht="126" hidden="1">
      <c r="A164" s="100" t="s">
        <v>1034</v>
      </c>
      <c r="B164" s="101" t="s">
        <v>1242</v>
      </c>
      <c r="C164" s="101" t="s">
        <v>1816</v>
      </c>
      <c r="D164" s="131"/>
      <c r="E164" s="131"/>
      <c r="F164" s="472" t="s">
        <v>1255</v>
      </c>
      <c r="G164" s="173" t="s">
        <v>298</v>
      </c>
      <c r="H164" s="36">
        <v>2023</v>
      </c>
      <c r="I164" s="36"/>
      <c r="J164" s="433" t="s">
        <v>1261</v>
      </c>
      <c r="K164" s="23" t="s">
        <v>1154</v>
      </c>
      <c r="L164" s="131"/>
      <c r="M164" s="131"/>
      <c r="N164" s="131"/>
      <c r="O164" s="131"/>
      <c r="P164" s="131"/>
      <c r="Q164" s="131"/>
      <c r="R164" s="131"/>
      <c r="S164" s="131"/>
      <c r="T164" s="131"/>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511"/>
      <c r="BU164" s="12"/>
      <c r="BV164" s="12"/>
      <c r="BW164" s="12"/>
      <c r="BX164" s="12"/>
      <c r="BY164" s="12"/>
      <c r="BZ164" s="12"/>
      <c r="CA164" s="12"/>
      <c r="CB164" s="12"/>
    </row>
    <row r="165" spans="1:80" ht="100.5" customHeight="1">
      <c r="A165" s="100" t="s">
        <v>1034</v>
      </c>
      <c r="B165" s="101" t="s">
        <v>1242</v>
      </c>
      <c r="C165" s="101" t="s">
        <v>1773</v>
      </c>
      <c r="D165" s="131" t="s">
        <v>1832</v>
      </c>
      <c r="E165" s="131">
        <v>2030</v>
      </c>
      <c r="F165" s="472" t="s">
        <v>1255</v>
      </c>
      <c r="G165" s="173" t="s">
        <v>298</v>
      </c>
      <c r="H165" s="107">
        <v>2023</v>
      </c>
      <c r="I165" s="36">
        <v>1</v>
      </c>
      <c r="J165" s="434" t="s">
        <v>989</v>
      </c>
      <c r="K165" s="23" t="s">
        <v>1154</v>
      </c>
      <c r="L165" s="131"/>
      <c r="M165" s="131"/>
      <c r="N165" s="132"/>
      <c r="O165" s="105"/>
      <c r="P165" s="131"/>
      <c r="Q165" s="131"/>
      <c r="R165" s="131"/>
      <c r="S165" s="131"/>
      <c r="T165" s="131"/>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511"/>
      <c r="BC165" s="11">
        <v>3</v>
      </c>
      <c r="BU165" s="12"/>
      <c r="BV165" s="12"/>
      <c r="BW165" s="12"/>
      <c r="BX165" s="12"/>
      <c r="BY165" s="12"/>
      <c r="BZ165" s="12"/>
      <c r="CA165" s="12"/>
      <c r="CB165" s="12"/>
    </row>
    <row r="166" spans="1:80" ht="84" hidden="1">
      <c r="A166" s="100" t="s">
        <v>1034</v>
      </c>
      <c r="B166" s="101" t="s">
        <v>1242</v>
      </c>
      <c r="C166" s="101" t="s">
        <v>1263</v>
      </c>
      <c r="D166" s="111"/>
      <c r="E166" s="111"/>
      <c r="F166" s="472" t="s">
        <v>1255</v>
      </c>
      <c r="G166" s="166" t="s">
        <v>298</v>
      </c>
      <c r="H166" s="110">
        <v>2023</v>
      </c>
      <c r="I166" s="110">
        <v>1</v>
      </c>
      <c r="J166" s="435" t="s">
        <v>1264</v>
      </c>
      <c r="K166" s="23" t="s">
        <v>1154</v>
      </c>
      <c r="L166" s="111"/>
      <c r="M166" s="111"/>
      <c r="N166" s="111"/>
      <c r="O166" s="111"/>
      <c r="P166" s="111"/>
      <c r="Q166" s="111"/>
      <c r="R166" s="111"/>
      <c r="S166" s="111"/>
      <c r="T166" s="111"/>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511"/>
      <c r="BU166" s="12"/>
      <c r="BV166" s="12"/>
      <c r="BW166" s="12"/>
      <c r="BX166" s="12"/>
      <c r="BY166" s="12"/>
      <c r="BZ166" s="12"/>
      <c r="CA166" s="12"/>
      <c r="CB166" s="12"/>
    </row>
    <row r="167" spans="1:80" ht="56">
      <c r="A167" s="100" t="s">
        <v>1034</v>
      </c>
      <c r="B167" s="101" t="s">
        <v>1242</v>
      </c>
      <c r="C167" s="101" t="s">
        <v>1265</v>
      </c>
      <c r="D167" s="105" t="s">
        <v>1835</v>
      </c>
      <c r="E167" s="105">
        <v>2030</v>
      </c>
      <c r="F167" s="472" t="s">
        <v>1255</v>
      </c>
      <c r="G167" s="172" t="s">
        <v>298</v>
      </c>
      <c r="H167" s="36">
        <v>2023</v>
      </c>
      <c r="I167" s="36">
        <v>1</v>
      </c>
      <c r="J167" s="404" t="s">
        <v>989</v>
      </c>
      <c r="K167" s="23" t="s">
        <v>1154</v>
      </c>
      <c r="L167" s="105"/>
      <c r="M167" s="105"/>
      <c r="N167" s="131"/>
      <c r="O167" s="105"/>
      <c r="P167" s="105"/>
      <c r="Q167" s="105"/>
      <c r="R167" s="105"/>
      <c r="S167" s="105"/>
      <c r="T167" s="105"/>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511"/>
      <c r="BC167" s="11">
        <v>3</v>
      </c>
      <c r="BU167" s="12"/>
      <c r="BV167" s="12"/>
      <c r="BW167" s="12"/>
      <c r="BX167" s="12"/>
      <c r="BY167" s="12"/>
      <c r="BZ167" s="12"/>
      <c r="CA167" s="12"/>
      <c r="CB167" s="12"/>
    </row>
    <row r="168" spans="1:80" ht="70">
      <c r="A168" s="100" t="s">
        <v>1034</v>
      </c>
      <c r="B168" s="101" t="s">
        <v>1242</v>
      </c>
      <c r="C168" s="101" t="s">
        <v>1266</v>
      </c>
      <c r="D168" s="105" t="s">
        <v>1835</v>
      </c>
      <c r="E168" s="105">
        <v>2031</v>
      </c>
      <c r="F168" s="472" t="s">
        <v>1255</v>
      </c>
      <c r="G168" s="165" t="s">
        <v>298</v>
      </c>
      <c r="H168" s="104">
        <v>2023</v>
      </c>
      <c r="I168" s="104">
        <v>1</v>
      </c>
      <c r="J168" s="411" t="s">
        <v>989</v>
      </c>
      <c r="K168" s="105" t="s">
        <v>1256</v>
      </c>
      <c r="L168" s="105"/>
      <c r="M168" s="105"/>
      <c r="N168" s="105"/>
      <c r="O168" s="105"/>
      <c r="P168" s="105" t="s">
        <v>400</v>
      </c>
      <c r="Q168" s="105"/>
      <c r="R168" s="105"/>
      <c r="S168" s="105"/>
      <c r="T168" s="105"/>
      <c r="U168" s="16" t="s">
        <v>309</v>
      </c>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511"/>
      <c r="BC168" s="11">
        <v>3</v>
      </c>
      <c r="BU168" s="12"/>
      <c r="BV168" s="12"/>
      <c r="BW168" s="12"/>
      <c r="BX168" s="12"/>
      <c r="BY168" s="12"/>
      <c r="BZ168" s="12"/>
      <c r="CA168" s="12"/>
      <c r="CB168" s="12"/>
    </row>
    <row r="169" spans="1:80" ht="98">
      <c r="A169" s="100" t="s">
        <v>1034</v>
      </c>
      <c r="B169" s="101" t="s">
        <v>1242</v>
      </c>
      <c r="C169" s="101" t="s">
        <v>1267</v>
      </c>
      <c r="D169" s="105" t="s">
        <v>1832</v>
      </c>
      <c r="E169" s="133">
        <v>2030</v>
      </c>
      <c r="F169" s="472" t="s">
        <v>1255</v>
      </c>
      <c r="G169" s="165" t="s">
        <v>298</v>
      </c>
      <c r="H169" s="104">
        <v>2023</v>
      </c>
      <c r="I169" s="130">
        <v>1</v>
      </c>
      <c r="J169" s="436" t="s">
        <v>989</v>
      </c>
      <c r="K169" s="31" t="s">
        <v>407</v>
      </c>
      <c r="L169" s="105"/>
      <c r="M169" s="105"/>
      <c r="N169" s="357" t="s">
        <v>1268</v>
      </c>
      <c r="O169" s="105"/>
      <c r="P169" s="105"/>
      <c r="Q169" s="105"/>
      <c r="R169" s="105"/>
      <c r="S169" s="105"/>
      <c r="T169" s="105"/>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511"/>
      <c r="BC169" s="11">
        <v>3</v>
      </c>
      <c r="BU169" s="12"/>
      <c r="BV169" s="12"/>
      <c r="BW169" s="12"/>
      <c r="BX169" s="12"/>
      <c r="BY169" s="12"/>
      <c r="BZ169" s="12"/>
      <c r="CA169" s="12"/>
      <c r="CB169" s="12"/>
    </row>
    <row r="170" spans="1:80" ht="98">
      <c r="A170" s="100" t="s">
        <v>1034</v>
      </c>
      <c r="B170" s="101" t="s">
        <v>1242</v>
      </c>
      <c r="C170" s="101" t="s">
        <v>1269</v>
      </c>
      <c r="D170" s="105" t="s">
        <v>1832</v>
      </c>
      <c r="E170" s="133">
        <v>2030</v>
      </c>
      <c r="F170" s="472" t="s">
        <v>1255</v>
      </c>
      <c r="G170" s="165" t="s">
        <v>298</v>
      </c>
      <c r="H170" s="104">
        <v>2023</v>
      </c>
      <c r="I170" s="130">
        <v>1</v>
      </c>
      <c r="J170" s="436" t="s">
        <v>989</v>
      </c>
      <c r="K170" s="31" t="s">
        <v>407</v>
      </c>
      <c r="L170" s="105"/>
      <c r="M170" s="105"/>
      <c r="N170" s="357" t="s">
        <v>1268</v>
      </c>
      <c r="O170" s="105"/>
      <c r="P170" s="105"/>
      <c r="Q170" s="105"/>
      <c r="R170" s="105"/>
      <c r="S170" s="105"/>
      <c r="T170" s="105"/>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511"/>
      <c r="BC170" s="11">
        <v>3</v>
      </c>
      <c r="BU170" s="12"/>
      <c r="BV170" s="12"/>
      <c r="BW170" s="12"/>
      <c r="BX170" s="12"/>
      <c r="BY170" s="12"/>
      <c r="BZ170" s="12"/>
      <c r="CA170" s="12"/>
      <c r="CB170" s="12"/>
    </row>
    <row r="171" spans="1:80" ht="84">
      <c r="A171" s="100" t="s">
        <v>1034</v>
      </c>
      <c r="B171" s="101" t="s">
        <v>1242</v>
      </c>
      <c r="C171" s="101" t="s">
        <v>1270</v>
      </c>
      <c r="D171" s="105" t="s">
        <v>1835</v>
      </c>
      <c r="E171" s="133">
        <v>2030</v>
      </c>
      <c r="F171" s="472" t="s">
        <v>1255</v>
      </c>
      <c r="G171" s="165" t="s">
        <v>298</v>
      </c>
      <c r="H171" s="104">
        <v>2023</v>
      </c>
      <c r="I171" s="130">
        <v>1</v>
      </c>
      <c r="J171" s="436" t="s">
        <v>989</v>
      </c>
      <c r="K171" s="31" t="s">
        <v>1154</v>
      </c>
      <c r="L171" s="105"/>
      <c r="M171" s="105"/>
      <c r="N171" s="105"/>
      <c r="O171" s="105"/>
      <c r="P171" s="105"/>
      <c r="Q171" s="105"/>
      <c r="R171" s="105"/>
      <c r="S171" s="105"/>
      <c r="T171" s="105"/>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511"/>
      <c r="BC171" s="11">
        <v>3</v>
      </c>
      <c r="BU171" s="12"/>
      <c r="BV171" s="12"/>
      <c r="BW171" s="12"/>
      <c r="BX171" s="12"/>
      <c r="BY171" s="12"/>
      <c r="BZ171" s="12"/>
      <c r="CA171" s="12"/>
      <c r="CB171" s="12"/>
    </row>
    <row r="172" spans="1:80" ht="84">
      <c r="A172" s="100" t="s">
        <v>1034</v>
      </c>
      <c r="B172" s="101" t="s">
        <v>1242</v>
      </c>
      <c r="C172" s="101" t="s">
        <v>1817</v>
      </c>
      <c r="D172" s="105" t="s">
        <v>1835</v>
      </c>
      <c r="E172" s="133">
        <v>2030</v>
      </c>
      <c r="F172" s="472" t="s">
        <v>1255</v>
      </c>
      <c r="G172" s="165" t="s">
        <v>298</v>
      </c>
      <c r="H172" s="104">
        <v>2023</v>
      </c>
      <c r="I172" s="130">
        <v>1</v>
      </c>
      <c r="J172" s="436" t="s">
        <v>989</v>
      </c>
      <c r="K172" s="111" t="s">
        <v>1256</v>
      </c>
      <c r="L172" s="105"/>
      <c r="M172" s="105"/>
      <c r="N172" s="127"/>
      <c r="O172" s="105"/>
      <c r="P172" s="105"/>
      <c r="Q172" s="105"/>
      <c r="R172" s="105"/>
      <c r="S172" s="105"/>
      <c r="T172" s="105"/>
      <c r="U172" s="16" t="s">
        <v>309</v>
      </c>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511"/>
      <c r="BC172" s="11">
        <v>3</v>
      </c>
      <c r="BU172" s="12"/>
      <c r="BV172" s="12"/>
      <c r="BW172" s="12"/>
      <c r="BX172" s="12"/>
      <c r="BY172" s="12"/>
      <c r="BZ172" s="12"/>
      <c r="CA172" s="12"/>
      <c r="CB172" s="12"/>
    </row>
    <row r="173" spans="1:80" ht="155" thickBot="1">
      <c r="A173" s="100" t="s">
        <v>1034</v>
      </c>
      <c r="B173" s="101" t="s">
        <v>1242</v>
      </c>
      <c r="C173" s="101" t="s">
        <v>1272</v>
      </c>
      <c r="D173" s="22" t="s">
        <v>1835</v>
      </c>
      <c r="E173" s="21">
        <v>2029</v>
      </c>
      <c r="F173" s="472" t="s">
        <v>1255</v>
      </c>
      <c r="G173" s="165" t="s">
        <v>298</v>
      </c>
      <c r="H173" s="104">
        <v>2023</v>
      </c>
      <c r="I173" s="130">
        <v>1</v>
      </c>
      <c r="J173" s="389" t="s">
        <v>989</v>
      </c>
      <c r="K173" s="22"/>
      <c r="L173" s="22"/>
      <c r="M173" s="22"/>
      <c r="N173" s="22"/>
      <c r="O173" s="22"/>
      <c r="P173" s="22"/>
      <c r="Q173" s="22"/>
      <c r="R173" s="22"/>
      <c r="S173" s="22"/>
      <c r="T173" s="22"/>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511"/>
      <c r="BC173" s="11">
        <v>3</v>
      </c>
      <c r="BU173" s="12"/>
      <c r="BV173" s="12"/>
      <c r="BW173" s="12"/>
      <c r="BX173" s="12"/>
      <c r="BY173" s="12"/>
      <c r="BZ173" s="12"/>
      <c r="CA173" s="12"/>
      <c r="CB173" s="12"/>
    </row>
    <row r="174" spans="1:80" ht="43" hidden="1" thickBot="1">
      <c r="A174" s="100" t="s">
        <v>1034</v>
      </c>
      <c r="B174" s="101" t="s">
        <v>1273</v>
      </c>
      <c r="C174" s="101"/>
      <c r="D174" s="133"/>
      <c r="E174" s="133"/>
      <c r="F174" s="472" t="s">
        <v>1274</v>
      </c>
      <c r="G174" s="208" t="s">
        <v>321</v>
      </c>
      <c r="H174" s="104">
        <v>2021</v>
      </c>
      <c r="I174" s="130"/>
      <c r="J174" s="436"/>
      <c r="K174" s="131"/>
      <c r="L174" s="105"/>
      <c r="M174" s="133"/>
      <c r="N174" s="105"/>
      <c r="O174" s="133"/>
      <c r="P174" s="133"/>
      <c r="Q174" s="133"/>
      <c r="R174" s="133"/>
      <c r="S174" s="133"/>
      <c r="T174" s="133"/>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511"/>
      <c r="BU174" s="12"/>
      <c r="BV174" s="12"/>
      <c r="BW174" s="12"/>
      <c r="BX174" s="12"/>
      <c r="BY174" s="12"/>
      <c r="BZ174" s="12"/>
      <c r="CA174" s="12"/>
      <c r="CB174" s="12"/>
    </row>
    <row r="175" spans="1:80" ht="141" hidden="1" thickBot="1">
      <c r="A175" s="100" t="s">
        <v>1034</v>
      </c>
      <c r="B175" s="101" t="s">
        <v>1273</v>
      </c>
      <c r="C175" s="101" t="s">
        <v>1275</v>
      </c>
      <c r="D175" s="105" t="s">
        <v>1832</v>
      </c>
      <c r="E175" s="133">
        <v>2030</v>
      </c>
      <c r="F175" s="472" t="s">
        <v>1176</v>
      </c>
      <c r="G175" s="208" t="s">
        <v>321</v>
      </c>
      <c r="H175" s="104">
        <v>2020</v>
      </c>
      <c r="I175" s="130">
        <v>0</v>
      </c>
      <c r="J175" s="436" t="s">
        <v>1276</v>
      </c>
      <c r="K175" s="111" t="s">
        <v>1191</v>
      </c>
      <c r="L175" s="105"/>
      <c r="M175" s="134" t="s">
        <v>1818</v>
      </c>
      <c r="N175" s="105" t="s">
        <v>1278</v>
      </c>
      <c r="O175" s="105"/>
      <c r="P175" s="105"/>
      <c r="Q175" s="105" t="s">
        <v>199</v>
      </c>
      <c r="R175" s="105" t="s">
        <v>1279</v>
      </c>
      <c r="S175" s="105"/>
      <c r="T175" s="105"/>
      <c r="U175" s="16"/>
      <c r="V175" s="16"/>
      <c r="W175" s="16"/>
      <c r="X175" s="16" t="s">
        <v>309</v>
      </c>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511"/>
      <c r="BC175" s="11">
        <v>0</v>
      </c>
      <c r="BU175" s="12"/>
      <c r="BV175" s="12"/>
      <c r="BW175" s="12"/>
      <c r="BX175" s="12"/>
      <c r="BY175" s="12"/>
      <c r="BZ175" s="12"/>
      <c r="CA175" s="12"/>
      <c r="CB175" s="12"/>
    </row>
    <row r="176" spans="1:80" ht="85" hidden="1" thickBot="1">
      <c r="A176" s="100" t="s">
        <v>1034</v>
      </c>
      <c r="B176" s="101" t="s">
        <v>1273</v>
      </c>
      <c r="C176" s="101" t="s">
        <v>1280</v>
      </c>
      <c r="D176" s="105" t="s">
        <v>1832</v>
      </c>
      <c r="E176" s="133">
        <v>2030</v>
      </c>
      <c r="F176" s="472" t="s">
        <v>1176</v>
      </c>
      <c r="G176" s="208" t="s">
        <v>321</v>
      </c>
      <c r="H176" s="104">
        <v>2020</v>
      </c>
      <c r="I176" s="130">
        <v>0</v>
      </c>
      <c r="J176" s="436" t="s">
        <v>1276</v>
      </c>
      <c r="K176" s="111" t="s">
        <v>1191</v>
      </c>
      <c r="L176" s="105"/>
      <c r="M176" s="134" t="s">
        <v>1281</v>
      </c>
      <c r="N176" s="105" t="s">
        <v>1282</v>
      </c>
      <c r="O176" s="105"/>
      <c r="P176" s="105"/>
      <c r="Q176" s="105" t="s">
        <v>199</v>
      </c>
      <c r="R176" s="105" t="s">
        <v>1283</v>
      </c>
      <c r="S176" s="105"/>
      <c r="T176" s="105"/>
      <c r="U176" s="16"/>
      <c r="V176" s="16"/>
      <c r="W176" s="16"/>
      <c r="X176" s="16" t="s">
        <v>309</v>
      </c>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511"/>
      <c r="BC176" s="11">
        <v>0</v>
      </c>
      <c r="BU176" s="12"/>
      <c r="BV176" s="12"/>
      <c r="BW176" s="12"/>
      <c r="BX176" s="12"/>
      <c r="BY176" s="12"/>
      <c r="BZ176" s="12"/>
      <c r="CA176" s="12"/>
      <c r="CB176" s="12"/>
    </row>
    <row r="177" spans="1:80" ht="155" hidden="1" thickBot="1">
      <c r="A177" s="100" t="s">
        <v>1034</v>
      </c>
      <c r="B177" s="101" t="s">
        <v>1273</v>
      </c>
      <c r="C177" s="101" t="s">
        <v>1284</v>
      </c>
      <c r="D177" s="105" t="s">
        <v>1832</v>
      </c>
      <c r="E177" s="133">
        <v>2030</v>
      </c>
      <c r="F177" s="472" t="s">
        <v>1176</v>
      </c>
      <c r="G177" s="208" t="s">
        <v>321</v>
      </c>
      <c r="H177" s="104">
        <v>2020</v>
      </c>
      <c r="I177" s="130">
        <v>0</v>
      </c>
      <c r="J177" s="436" t="s">
        <v>1276</v>
      </c>
      <c r="K177" s="111" t="s">
        <v>1191</v>
      </c>
      <c r="L177" s="105"/>
      <c r="M177" s="105" t="s">
        <v>1285</v>
      </c>
      <c r="N177" s="105" t="s">
        <v>1286</v>
      </c>
      <c r="O177" s="105"/>
      <c r="P177" s="105"/>
      <c r="Q177" s="105" t="s">
        <v>199</v>
      </c>
      <c r="R177" s="105" t="s">
        <v>1287</v>
      </c>
      <c r="S177" s="105"/>
      <c r="T177" s="105"/>
      <c r="U177" s="16"/>
      <c r="V177" s="16"/>
      <c r="W177" s="16"/>
      <c r="X177" s="16" t="s">
        <v>309</v>
      </c>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511"/>
      <c r="BC177" s="11">
        <v>0</v>
      </c>
      <c r="BU177" s="12"/>
      <c r="BV177" s="12"/>
      <c r="BW177" s="12"/>
      <c r="BX177" s="12"/>
      <c r="BY177" s="12"/>
      <c r="BZ177" s="12"/>
      <c r="CA177" s="12"/>
      <c r="CB177" s="12"/>
    </row>
    <row r="178" spans="1:80" ht="211" hidden="1" thickBot="1">
      <c r="A178" s="100" t="s">
        <v>1034</v>
      </c>
      <c r="B178" s="101" t="s">
        <v>1273</v>
      </c>
      <c r="C178" s="101" t="s">
        <v>1288</v>
      </c>
      <c r="D178" s="105" t="s">
        <v>1832</v>
      </c>
      <c r="E178" s="105">
        <v>2030</v>
      </c>
      <c r="F178" s="472" t="s">
        <v>1176</v>
      </c>
      <c r="G178" s="208" t="s">
        <v>321</v>
      </c>
      <c r="H178" s="104">
        <v>2020</v>
      </c>
      <c r="I178" s="104">
        <v>0</v>
      </c>
      <c r="J178" s="436" t="s">
        <v>1276</v>
      </c>
      <c r="K178" s="131" t="s">
        <v>1191</v>
      </c>
      <c r="L178" s="105"/>
      <c r="M178" s="105"/>
      <c r="N178" s="114" t="s">
        <v>1289</v>
      </c>
      <c r="O178" s="105"/>
      <c r="P178" s="105"/>
      <c r="Q178" s="105" t="s">
        <v>194</v>
      </c>
      <c r="R178" s="105" t="s">
        <v>1292</v>
      </c>
      <c r="S178" s="105"/>
      <c r="T178" s="105"/>
      <c r="U178" s="16"/>
      <c r="V178" s="16"/>
      <c r="W178" s="16"/>
      <c r="X178" s="16" t="s">
        <v>309</v>
      </c>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511"/>
      <c r="BC178" s="11">
        <v>0</v>
      </c>
      <c r="BU178" s="12"/>
      <c r="BV178" s="12"/>
      <c r="BW178" s="12"/>
      <c r="BX178" s="12"/>
      <c r="BY178" s="12"/>
      <c r="BZ178" s="12"/>
      <c r="CA178" s="12"/>
      <c r="CB178" s="12"/>
    </row>
    <row r="179" spans="1:80" ht="85" hidden="1" thickBot="1">
      <c r="A179" s="100" t="s">
        <v>1034</v>
      </c>
      <c r="B179" s="117" t="s">
        <v>1273</v>
      </c>
      <c r="C179" s="117" t="s">
        <v>1293</v>
      </c>
      <c r="D179" s="114" t="s">
        <v>1835</v>
      </c>
      <c r="E179" s="114">
        <v>2030</v>
      </c>
      <c r="F179" s="489" t="s">
        <v>1176</v>
      </c>
      <c r="G179" s="219" t="s">
        <v>321</v>
      </c>
      <c r="H179" s="113">
        <v>2020</v>
      </c>
      <c r="I179" s="113">
        <v>0</v>
      </c>
      <c r="J179" s="437" t="s">
        <v>1294</v>
      </c>
      <c r="K179" s="129" t="s">
        <v>1191</v>
      </c>
      <c r="L179" s="114"/>
      <c r="M179" s="114"/>
      <c r="N179" s="114" t="s">
        <v>1295</v>
      </c>
      <c r="O179" s="114"/>
      <c r="P179" s="114"/>
      <c r="Q179" s="114"/>
      <c r="R179" s="114"/>
      <c r="S179" s="114"/>
      <c r="T179" s="114"/>
      <c r="U179" s="16"/>
      <c r="V179" s="16"/>
      <c r="W179" s="16"/>
      <c r="X179" s="16" t="s">
        <v>309</v>
      </c>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511"/>
      <c r="BC179" s="11">
        <v>0</v>
      </c>
      <c r="BU179" s="12"/>
      <c r="BV179" s="12"/>
      <c r="BW179" s="12"/>
      <c r="BX179" s="12"/>
      <c r="BY179" s="12"/>
      <c r="BZ179" s="12"/>
      <c r="CA179" s="12"/>
      <c r="CB179" s="12"/>
    </row>
    <row r="180" spans="1:80" ht="43" hidden="1" thickBot="1">
      <c r="A180" s="100" t="s">
        <v>1034</v>
      </c>
      <c r="B180" s="101" t="s">
        <v>1296</v>
      </c>
      <c r="C180" s="101"/>
      <c r="D180" s="144"/>
      <c r="E180" s="144"/>
      <c r="F180" s="490" t="s">
        <v>1297</v>
      </c>
      <c r="G180" s="220" t="s">
        <v>321</v>
      </c>
      <c r="H180" s="153">
        <v>2013</v>
      </c>
      <c r="I180" s="153"/>
      <c r="J180" s="438" t="s">
        <v>1298</v>
      </c>
      <c r="K180" s="144"/>
      <c r="L180" s="144"/>
      <c r="M180" s="144"/>
      <c r="N180" s="144"/>
      <c r="O180" s="144"/>
      <c r="P180" s="144"/>
      <c r="Q180" s="144"/>
      <c r="R180" s="144"/>
      <c r="S180" s="144"/>
      <c r="T180" s="144"/>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511"/>
      <c r="BU180" s="12"/>
      <c r="BV180" s="12"/>
      <c r="BW180" s="12"/>
      <c r="BX180" s="12"/>
      <c r="BY180" s="12"/>
      <c r="BZ180" s="12"/>
      <c r="CA180" s="12"/>
      <c r="CB180" s="12"/>
    </row>
    <row r="181" spans="1:80" ht="43" hidden="1" thickBot="1">
      <c r="A181" s="100" t="s">
        <v>1034</v>
      </c>
      <c r="B181" s="101" t="s">
        <v>1299</v>
      </c>
      <c r="C181" s="101"/>
      <c r="D181" s="133"/>
      <c r="E181" s="133"/>
      <c r="F181" s="472" t="s">
        <v>1300</v>
      </c>
      <c r="G181" s="218" t="s">
        <v>321</v>
      </c>
      <c r="H181" s="36">
        <v>2021</v>
      </c>
      <c r="I181" s="36"/>
      <c r="J181" s="436"/>
      <c r="K181" s="128"/>
      <c r="L181" s="133"/>
      <c r="M181" s="133"/>
      <c r="N181" s="144"/>
      <c r="O181" s="133"/>
      <c r="P181" s="133"/>
      <c r="Q181" s="133"/>
      <c r="R181" s="133"/>
      <c r="S181" s="133"/>
      <c r="T181" s="133"/>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511"/>
      <c r="BU181" s="12"/>
      <c r="BV181" s="12"/>
      <c r="BW181" s="12"/>
      <c r="BX181" s="12"/>
      <c r="BY181" s="12"/>
      <c r="BZ181" s="12"/>
      <c r="CA181" s="12"/>
      <c r="CB181" s="12"/>
    </row>
    <row r="182" spans="1:80" ht="43" hidden="1" thickBot="1">
      <c r="A182" s="100" t="s">
        <v>1034</v>
      </c>
      <c r="B182" s="101" t="s">
        <v>1299</v>
      </c>
      <c r="C182" s="101" t="s">
        <v>1301</v>
      </c>
      <c r="D182" s="105" t="s">
        <v>1835</v>
      </c>
      <c r="E182" s="105">
        <v>2030</v>
      </c>
      <c r="F182" s="472" t="s">
        <v>1176</v>
      </c>
      <c r="G182" s="218" t="s">
        <v>321</v>
      </c>
      <c r="H182" s="36">
        <v>2020</v>
      </c>
      <c r="I182" s="36">
        <v>0</v>
      </c>
      <c r="J182" s="436" t="s">
        <v>1276</v>
      </c>
      <c r="K182" s="139" t="s">
        <v>1203</v>
      </c>
      <c r="L182" s="105"/>
      <c r="M182" s="105"/>
      <c r="N182" s="358"/>
      <c r="O182" s="105"/>
      <c r="P182" s="105" t="s">
        <v>315</v>
      </c>
      <c r="Q182" s="105" t="s">
        <v>190</v>
      </c>
      <c r="R182" s="105" t="s">
        <v>1183</v>
      </c>
      <c r="S182" s="105"/>
      <c r="T182" s="105"/>
      <c r="U182" s="16"/>
      <c r="V182" s="16"/>
      <c r="W182" s="16"/>
      <c r="X182" s="16" t="s">
        <v>309</v>
      </c>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511"/>
      <c r="BC182" s="11">
        <v>0</v>
      </c>
      <c r="BU182" s="12"/>
      <c r="BV182" s="12"/>
      <c r="BW182" s="12"/>
      <c r="BX182" s="12"/>
      <c r="BY182" s="12"/>
      <c r="BZ182" s="12"/>
      <c r="CA182" s="12"/>
      <c r="CB182" s="12"/>
    </row>
    <row r="183" spans="1:80" ht="43" hidden="1" thickBot="1">
      <c r="A183" s="100" t="s">
        <v>1034</v>
      </c>
      <c r="B183" s="101" t="s">
        <v>1299</v>
      </c>
      <c r="C183" s="101" t="s">
        <v>1302</v>
      </c>
      <c r="D183" s="133"/>
      <c r="E183" s="133">
        <v>2050</v>
      </c>
      <c r="F183" s="472" t="s">
        <v>1176</v>
      </c>
      <c r="G183" s="218" t="s">
        <v>321</v>
      </c>
      <c r="H183" s="36">
        <v>2020</v>
      </c>
      <c r="I183" s="36">
        <v>0</v>
      </c>
      <c r="J183" s="436"/>
      <c r="K183" s="133" t="s">
        <v>1203</v>
      </c>
      <c r="L183" s="133"/>
      <c r="M183" s="133"/>
      <c r="N183" s="352"/>
      <c r="O183" s="133"/>
      <c r="P183" s="133" t="s">
        <v>315</v>
      </c>
      <c r="Q183" s="133" t="s">
        <v>196</v>
      </c>
      <c r="R183" s="133" t="s">
        <v>1303</v>
      </c>
      <c r="S183" s="133"/>
      <c r="T183" s="133"/>
      <c r="U183" s="16"/>
      <c r="V183" s="16"/>
      <c r="W183" s="16"/>
      <c r="X183" s="16" t="s">
        <v>309</v>
      </c>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511"/>
      <c r="BC183" s="11">
        <v>0</v>
      </c>
      <c r="BU183" s="12"/>
      <c r="BV183" s="12"/>
      <c r="BW183" s="12"/>
      <c r="BX183" s="12"/>
      <c r="BY183" s="12"/>
      <c r="BZ183" s="12"/>
      <c r="CA183" s="12"/>
      <c r="CB183" s="12"/>
    </row>
    <row r="184" spans="1:80" ht="43" hidden="1" thickBot="1">
      <c r="A184" s="100" t="s">
        <v>1034</v>
      </c>
      <c r="B184" s="101" t="s">
        <v>1299</v>
      </c>
      <c r="C184" s="101" t="s">
        <v>1304</v>
      </c>
      <c r="D184" s="127"/>
      <c r="E184" s="127"/>
      <c r="F184" s="472" t="s">
        <v>1176</v>
      </c>
      <c r="G184" s="218" t="s">
        <v>321</v>
      </c>
      <c r="H184" s="36">
        <v>2020</v>
      </c>
      <c r="I184" s="36"/>
      <c r="J184" s="439" t="s">
        <v>1261</v>
      </c>
      <c r="K184" s="127"/>
      <c r="L184" s="127"/>
      <c r="M184" s="127"/>
      <c r="N184" s="193"/>
      <c r="O184" s="127"/>
      <c r="P184" s="127"/>
      <c r="Q184" s="127" t="s">
        <v>196</v>
      </c>
      <c r="R184" s="127" t="s">
        <v>1303</v>
      </c>
      <c r="S184" s="127"/>
      <c r="T184" s="127"/>
      <c r="U184" s="16"/>
      <c r="V184" s="16"/>
      <c r="W184" s="16"/>
      <c r="X184" s="16" t="s">
        <v>309</v>
      </c>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511"/>
      <c r="BU184" s="12"/>
      <c r="BV184" s="12"/>
      <c r="BW184" s="12"/>
      <c r="BX184" s="12"/>
      <c r="BY184" s="12"/>
      <c r="BZ184" s="12"/>
      <c r="CA184" s="12"/>
      <c r="CB184" s="12"/>
    </row>
    <row r="185" spans="1:80" ht="43" hidden="1" thickBot="1">
      <c r="A185" s="100" t="s">
        <v>1034</v>
      </c>
      <c r="B185" s="101" t="s">
        <v>1299</v>
      </c>
      <c r="C185" s="101" t="s">
        <v>1305</v>
      </c>
      <c r="D185" s="135" t="s">
        <v>1832</v>
      </c>
      <c r="E185" s="135">
        <v>2030</v>
      </c>
      <c r="F185" s="472" t="s">
        <v>1176</v>
      </c>
      <c r="G185" s="218" t="s">
        <v>321</v>
      </c>
      <c r="H185" s="36">
        <v>2020</v>
      </c>
      <c r="I185" s="36">
        <v>0</v>
      </c>
      <c r="J185" s="436" t="s">
        <v>1276</v>
      </c>
      <c r="K185" s="135" t="s">
        <v>1203</v>
      </c>
      <c r="L185" s="135"/>
      <c r="M185" s="135"/>
      <c r="N185" s="193"/>
      <c r="O185" s="135"/>
      <c r="P185" s="135" t="s">
        <v>315</v>
      </c>
      <c r="Q185" s="135"/>
      <c r="R185" s="135"/>
      <c r="S185" s="135"/>
      <c r="T185" s="135"/>
      <c r="U185" s="16"/>
      <c r="V185" s="16"/>
      <c r="W185" s="16"/>
      <c r="X185" s="16" t="s">
        <v>309</v>
      </c>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511"/>
      <c r="BC185" s="11">
        <v>0</v>
      </c>
      <c r="BU185" s="12"/>
      <c r="BV185" s="12"/>
      <c r="BW185" s="12"/>
      <c r="BX185" s="12"/>
      <c r="BY185" s="12"/>
      <c r="BZ185" s="12"/>
      <c r="CA185" s="12"/>
      <c r="CB185" s="12"/>
    </row>
    <row r="186" spans="1:80" ht="43" hidden="1" thickBot="1">
      <c r="A186" s="100" t="s">
        <v>1034</v>
      </c>
      <c r="B186" s="117" t="s">
        <v>1299</v>
      </c>
      <c r="C186" s="117" t="s">
        <v>1306</v>
      </c>
      <c r="D186" s="136"/>
      <c r="E186" s="136">
        <v>2030</v>
      </c>
      <c r="F186" s="489" t="s">
        <v>1176</v>
      </c>
      <c r="G186" s="219" t="s">
        <v>321</v>
      </c>
      <c r="H186" s="113">
        <v>2020</v>
      </c>
      <c r="I186" s="113">
        <v>0</v>
      </c>
      <c r="J186" s="440"/>
      <c r="K186" s="136" t="s">
        <v>1191</v>
      </c>
      <c r="L186" s="136"/>
      <c r="M186" s="136"/>
      <c r="N186" s="192"/>
      <c r="O186" s="136"/>
      <c r="P186" s="136" t="s">
        <v>315</v>
      </c>
      <c r="Q186" s="136"/>
      <c r="R186" s="136"/>
      <c r="S186" s="136"/>
      <c r="T186" s="136"/>
      <c r="U186" s="16"/>
      <c r="V186" s="16"/>
      <c r="W186" s="16"/>
      <c r="X186" s="16" t="s">
        <v>309</v>
      </c>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511"/>
      <c r="BC186" s="11">
        <v>0</v>
      </c>
      <c r="BU186" s="12"/>
      <c r="BV186" s="12"/>
      <c r="BW186" s="12"/>
      <c r="BX186" s="12"/>
      <c r="BY186" s="12"/>
      <c r="BZ186" s="12"/>
      <c r="CA186" s="12"/>
      <c r="CB186" s="12"/>
    </row>
    <row r="187" spans="1:80" ht="43" hidden="1" thickBot="1">
      <c r="A187" s="100" t="s">
        <v>1034</v>
      </c>
      <c r="B187" s="101" t="s">
        <v>1299</v>
      </c>
      <c r="C187" s="101" t="s">
        <v>1307</v>
      </c>
      <c r="D187" s="108"/>
      <c r="E187" s="108">
        <v>2035</v>
      </c>
      <c r="F187" s="477" t="s">
        <v>1176</v>
      </c>
      <c r="G187" s="216" t="s">
        <v>321</v>
      </c>
      <c r="H187" s="107">
        <v>2020</v>
      </c>
      <c r="I187" s="107">
        <v>0</v>
      </c>
      <c r="J187" s="392"/>
      <c r="K187" s="108" t="s">
        <v>1191</v>
      </c>
      <c r="L187" s="108"/>
      <c r="M187" s="108"/>
      <c r="N187" s="140"/>
      <c r="O187" s="108"/>
      <c r="P187" s="108" t="s">
        <v>315</v>
      </c>
      <c r="Q187" s="108"/>
      <c r="R187" s="108"/>
      <c r="S187" s="108"/>
      <c r="T187" s="108"/>
      <c r="U187" s="16"/>
      <c r="V187" s="16"/>
      <c r="W187" s="16"/>
      <c r="X187" s="16" t="s">
        <v>309</v>
      </c>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511"/>
      <c r="BC187" s="11">
        <v>0</v>
      </c>
      <c r="BU187" s="12"/>
      <c r="BV187" s="12"/>
      <c r="BW187" s="12"/>
      <c r="BX187" s="12"/>
      <c r="BY187" s="12"/>
      <c r="BZ187" s="12"/>
      <c r="CA187" s="12"/>
      <c r="CB187" s="12"/>
    </row>
    <row r="188" spans="1:80" ht="71" hidden="1" thickBot="1">
      <c r="A188" s="100" t="s">
        <v>1034</v>
      </c>
      <c r="B188" s="101" t="s">
        <v>1299</v>
      </c>
      <c r="C188" s="101" t="s">
        <v>1309</v>
      </c>
      <c r="D188" s="111"/>
      <c r="E188" s="111"/>
      <c r="F188" s="480" t="s">
        <v>1308</v>
      </c>
      <c r="G188" s="166" t="s">
        <v>110</v>
      </c>
      <c r="H188" s="110">
        <v>2022</v>
      </c>
      <c r="I188" s="110"/>
      <c r="J188" s="407" t="s">
        <v>1310</v>
      </c>
      <c r="K188" s="111" t="s">
        <v>1311</v>
      </c>
      <c r="L188" s="111"/>
      <c r="M188" s="111"/>
      <c r="N188" s="111"/>
      <c r="O188" s="111"/>
      <c r="P188" s="111"/>
      <c r="Q188" s="111"/>
      <c r="R188" s="111"/>
      <c r="S188" s="111"/>
      <c r="T188" s="111"/>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511"/>
      <c r="BU188" s="12"/>
      <c r="BV188" s="12"/>
      <c r="BW188" s="12"/>
      <c r="BX188" s="12"/>
      <c r="BY188" s="12"/>
      <c r="BZ188" s="12"/>
      <c r="CA188" s="12"/>
      <c r="CB188" s="12"/>
    </row>
    <row r="189" spans="1:80" ht="43" hidden="1" thickBot="1">
      <c r="A189" s="100" t="s">
        <v>1034</v>
      </c>
      <c r="B189" s="101" t="s">
        <v>1296</v>
      </c>
      <c r="C189" s="101"/>
      <c r="D189" s="128"/>
      <c r="E189" s="128"/>
      <c r="F189" s="491" t="s">
        <v>1297</v>
      </c>
      <c r="G189" s="221" t="s">
        <v>321</v>
      </c>
      <c r="H189" s="137">
        <v>2013</v>
      </c>
      <c r="I189" s="137"/>
      <c r="J189" s="409"/>
      <c r="K189" s="128"/>
      <c r="L189" s="128"/>
      <c r="M189" s="128"/>
      <c r="N189" s="128"/>
      <c r="O189" s="128"/>
      <c r="P189" s="128"/>
      <c r="Q189" s="128"/>
      <c r="R189" s="128"/>
      <c r="S189" s="128"/>
      <c r="T189" s="128"/>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511"/>
      <c r="BU189" s="12"/>
      <c r="BV189" s="12"/>
      <c r="BW189" s="12"/>
      <c r="BX189" s="12"/>
      <c r="BY189" s="12"/>
      <c r="BZ189" s="12"/>
      <c r="CA189" s="12"/>
      <c r="CB189" s="12"/>
    </row>
    <row r="190" spans="1:80" ht="71" hidden="1" thickBot="1">
      <c r="A190" s="100" t="s">
        <v>1034</v>
      </c>
      <c r="B190" s="101" t="s">
        <v>1312</v>
      </c>
      <c r="C190" s="101"/>
      <c r="D190" s="139"/>
      <c r="E190" s="139"/>
      <c r="F190" s="475" t="s">
        <v>1188</v>
      </c>
      <c r="G190" s="299" t="s">
        <v>101</v>
      </c>
      <c r="H190" s="138">
        <v>2023</v>
      </c>
      <c r="I190" s="138"/>
      <c r="J190" s="441"/>
      <c r="K190" s="139"/>
      <c r="L190" s="139"/>
      <c r="M190" s="139"/>
      <c r="N190" s="139"/>
      <c r="O190" s="139"/>
      <c r="P190" s="139"/>
      <c r="Q190" s="139"/>
      <c r="R190" s="139"/>
      <c r="S190" s="139"/>
      <c r="T190" s="139"/>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511"/>
      <c r="BU190" s="12"/>
      <c r="BV190" s="12"/>
      <c r="BW190" s="12"/>
      <c r="BX190" s="12"/>
      <c r="BY190" s="12"/>
      <c r="BZ190" s="12"/>
      <c r="CA190" s="12"/>
      <c r="CB190" s="12"/>
    </row>
    <row r="191" spans="1:80" ht="43" hidden="1" thickBot="1">
      <c r="A191" s="100" t="s">
        <v>1034</v>
      </c>
      <c r="B191" s="101" t="s">
        <v>1187</v>
      </c>
      <c r="C191" s="101" t="s">
        <v>1313</v>
      </c>
      <c r="D191" s="105" t="s">
        <v>1835</v>
      </c>
      <c r="E191" s="105">
        <v>2050</v>
      </c>
      <c r="F191" s="478" t="s">
        <v>1176</v>
      </c>
      <c r="G191" s="208" t="s">
        <v>321</v>
      </c>
      <c r="H191" s="104">
        <v>2020</v>
      </c>
      <c r="I191" s="104">
        <v>0</v>
      </c>
      <c r="J191" s="436" t="s">
        <v>1276</v>
      </c>
      <c r="K191" s="105" t="s">
        <v>1191</v>
      </c>
      <c r="L191" s="105"/>
      <c r="M191" s="105"/>
      <c r="N191" s="105" t="s">
        <v>1314</v>
      </c>
      <c r="O191" s="105"/>
      <c r="P191" s="105"/>
      <c r="Q191" s="105"/>
      <c r="R191" s="105"/>
      <c r="S191" s="105"/>
      <c r="T191" s="105"/>
      <c r="U191" s="16"/>
      <c r="V191" s="16"/>
      <c r="W191" s="16"/>
      <c r="X191" s="16" t="s">
        <v>309</v>
      </c>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511"/>
      <c r="BC191" s="11">
        <v>0</v>
      </c>
      <c r="BU191" s="12"/>
      <c r="BV191" s="12"/>
      <c r="BW191" s="12"/>
      <c r="BX191" s="12"/>
      <c r="BY191" s="12"/>
      <c r="BZ191" s="12"/>
      <c r="CA191" s="12"/>
      <c r="CB191" s="12"/>
    </row>
    <row r="192" spans="1:80" ht="169" hidden="1" thickBot="1">
      <c r="A192" s="100" t="s">
        <v>1034</v>
      </c>
      <c r="B192" s="101" t="s">
        <v>1187</v>
      </c>
      <c r="C192" s="101" t="s">
        <v>1315</v>
      </c>
      <c r="D192" s="105" t="s">
        <v>1833</v>
      </c>
      <c r="E192" s="105">
        <v>2030</v>
      </c>
      <c r="F192" s="478" t="s">
        <v>1176</v>
      </c>
      <c r="G192" s="208" t="s">
        <v>321</v>
      </c>
      <c r="H192" s="104">
        <v>2020</v>
      </c>
      <c r="I192" s="104">
        <v>0</v>
      </c>
      <c r="J192" s="411"/>
      <c r="K192" s="105" t="s">
        <v>1191</v>
      </c>
      <c r="L192" s="105"/>
      <c r="M192" s="105"/>
      <c r="N192" s="105" t="s">
        <v>1316</v>
      </c>
      <c r="O192" s="105"/>
      <c r="P192" s="105"/>
      <c r="Q192" s="105"/>
      <c r="R192" s="105"/>
      <c r="S192" s="105"/>
      <c r="T192" s="105"/>
      <c r="U192" s="16"/>
      <c r="V192" s="16"/>
      <c r="W192" s="16"/>
      <c r="X192" s="16" t="s">
        <v>309</v>
      </c>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511"/>
      <c r="BC192" s="11">
        <v>0</v>
      </c>
      <c r="BU192" s="12"/>
      <c r="BV192" s="12"/>
      <c r="BW192" s="12"/>
      <c r="BX192" s="12"/>
      <c r="BY192" s="12"/>
      <c r="BZ192" s="12"/>
      <c r="CA192" s="12"/>
      <c r="CB192" s="12"/>
    </row>
    <row r="193" spans="1:108" ht="57" hidden="1" thickBot="1">
      <c r="A193" s="100" t="s">
        <v>1034</v>
      </c>
      <c r="B193" s="101" t="s">
        <v>1187</v>
      </c>
      <c r="C193" s="101" t="s">
        <v>1317</v>
      </c>
      <c r="D193" s="108" t="s">
        <v>1835</v>
      </c>
      <c r="E193" s="108">
        <v>2030</v>
      </c>
      <c r="F193" s="478" t="s">
        <v>1176</v>
      </c>
      <c r="G193" s="216" t="s">
        <v>321</v>
      </c>
      <c r="H193" s="107">
        <v>2020</v>
      </c>
      <c r="I193" s="107">
        <v>0</v>
      </c>
      <c r="J193" s="392"/>
      <c r="K193" s="108" t="s">
        <v>1191</v>
      </c>
      <c r="L193" s="108"/>
      <c r="M193" s="108"/>
      <c r="N193" s="108" t="s">
        <v>1318</v>
      </c>
      <c r="O193" s="108"/>
      <c r="P193" s="108"/>
      <c r="Q193" s="108"/>
      <c r="R193" s="108"/>
      <c r="S193" s="108"/>
      <c r="T193" s="108"/>
      <c r="U193" s="16"/>
      <c r="V193" s="16"/>
      <c r="W193" s="16"/>
      <c r="X193" s="16" t="s">
        <v>309</v>
      </c>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511"/>
      <c r="BC193" s="11">
        <v>0</v>
      </c>
      <c r="BU193" s="12"/>
      <c r="BV193" s="12"/>
      <c r="BW193" s="12"/>
      <c r="BX193" s="12"/>
      <c r="BY193" s="12"/>
      <c r="BZ193" s="12"/>
      <c r="CA193" s="12"/>
      <c r="CB193" s="12"/>
    </row>
    <row r="194" spans="1:108" ht="127" hidden="1" thickBot="1">
      <c r="A194" s="100" t="s">
        <v>1034</v>
      </c>
      <c r="B194" s="117" t="s">
        <v>1187</v>
      </c>
      <c r="C194" s="117" t="s">
        <v>1319</v>
      </c>
      <c r="D194" s="114" t="s">
        <v>1832</v>
      </c>
      <c r="E194" s="114">
        <v>2050</v>
      </c>
      <c r="F194" s="489" t="s">
        <v>1176</v>
      </c>
      <c r="G194" s="219" t="s">
        <v>321</v>
      </c>
      <c r="H194" s="113">
        <v>2020</v>
      </c>
      <c r="I194" s="113">
        <v>0</v>
      </c>
      <c r="J194" s="436" t="s">
        <v>1276</v>
      </c>
      <c r="K194" s="114" t="s">
        <v>1191</v>
      </c>
      <c r="L194" s="114"/>
      <c r="M194" s="114"/>
      <c r="N194" s="359" t="s">
        <v>1320</v>
      </c>
      <c r="O194" s="114"/>
      <c r="P194" s="114"/>
      <c r="Q194" s="114" t="s">
        <v>199</v>
      </c>
      <c r="R194" s="114" t="s">
        <v>1321</v>
      </c>
      <c r="S194" s="114"/>
      <c r="T194" s="114"/>
      <c r="U194" s="16"/>
      <c r="V194" s="16"/>
      <c r="W194" s="16"/>
      <c r="X194" s="16" t="s">
        <v>309</v>
      </c>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511"/>
      <c r="BC194" s="11">
        <v>0</v>
      </c>
      <c r="BU194" s="12"/>
      <c r="BV194" s="12"/>
      <c r="BW194" s="12"/>
      <c r="BX194" s="12"/>
      <c r="BY194" s="12"/>
      <c r="BZ194" s="12"/>
      <c r="CA194" s="12"/>
      <c r="CB194" s="12"/>
    </row>
    <row r="195" spans="1:108" ht="183" hidden="1" thickBot="1">
      <c r="A195" s="100" t="s">
        <v>1034</v>
      </c>
      <c r="B195" s="118" t="s">
        <v>1187</v>
      </c>
      <c r="C195" s="118" t="s">
        <v>1322</v>
      </c>
      <c r="D195" s="120" t="s">
        <v>1835</v>
      </c>
      <c r="E195" s="120">
        <v>2030</v>
      </c>
      <c r="F195" s="492" t="s">
        <v>1176</v>
      </c>
      <c r="G195" s="222" t="s">
        <v>321</v>
      </c>
      <c r="H195" s="119">
        <v>2020</v>
      </c>
      <c r="I195" s="119">
        <v>0</v>
      </c>
      <c r="J195" s="443"/>
      <c r="K195" s="120" t="s">
        <v>1191</v>
      </c>
      <c r="L195" s="120"/>
      <c r="M195" s="120"/>
      <c r="N195" s="353" t="s">
        <v>1323</v>
      </c>
      <c r="O195" s="120"/>
      <c r="P195" s="120"/>
      <c r="Q195" s="120"/>
      <c r="R195" s="120"/>
      <c r="S195" s="120"/>
      <c r="T195" s="120"/>
      <c r="U195" s="16"/>
      <c r="V195" s="16"/>
      <c r="W195" s="16"/>
      <c r="X195" s="16" t="s">
        <v>309</v>
      </c>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511"/>
      <c r="BC195" s="11">
        <v>0</v>
      </c>
      <c r="BU195" s="12"/>
      <c r="BV195" s="12"/>
      <c r="BW195" s="12"/>
      <c r="BX195" s="12"/>
      <c r="BY195" s="12"/>
      <c r="BZ195" s="12"/>
      <c r="CA195" s="12"/>
      <c r="CB195" s="12"/>
    </row>
    <row r="196" spans="1:108" ht="57" thickBot="1">
      <c r="A196" s="100" t="s">
        <v>1034</v>
      </c>
      <c r="B196" s="118" t="s">
        <v>1187</v>
      </c>
      <c r="C196" s="118" t="s">
        <v>1325</v>
      </c>
      <c r="D196" s="120" t="s">
        <v>1835</v>
      </c>
      <c r="E196" s="120">
        <v>2030</v>
      </c>
      <c r="F196" s="492" t="s">
        <v>1324</v>
      </c>
      <c r="G196" s="222" t="s">
        <v>321</v>
      </c>
      <c r="H196" s="119">
        <v>2021</v>
      </c>
      <c r="I196" s="119">
        <v>0</v>
      </c>
      <c r="J196" s="444" t="s">
        <v>1326</v>
      </c>
      <c r="K196" s="120" t="s">
        <v>1327</v>
      </c>
      <c r="L196" s="120"/>
      <c r="M196" s="120"/>
      <c r="N196" s="313" t="s">
        <v>1328</v>
      </c>
      <c r="O196" s="120"/>
      <c r="P196" s="120"/>
      <c r="Q196" s="120"/>
      <c r="R196" s="120"/>
      <c r="S196" s="120"/>
      <c r="T196" s="120"/>
      <c r="U196" s="16"/>
      <c r="V196" s="16"/>
      <c r="W196" s="16"/>
      <c r="X196" s="16" t="s">
        <v>309</v>
      </c>
      <c r="Y196" s="16"/>
      <c r="Z196" s="16" t="s">
        <v>310</v>
      </c>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511"/>
      <c r="BC196" s="11">
        <v>1</v>
      </c>
      <c r="BU196" s="12"/>
      <c r="BV196" s="12"/>
      <c r="BW196" s="12"/>
      <c r="BX196" s="12"/>
      <c r="BY196" s="12"/>
      <c r="BZ196" s="12"/>
      <c r="CA196" s="12"/>
      <c r="CB196" s="12"/>
    </row>
    <row r="197" spans="1:108" s="13" customFormat="1" ht="155" hidden="1" thickBot="1">
      <c r="A197" s="98" t="s">
        <v>1034</v>
      </c>
      <c r="B197" s="54" t="s">
        <v>1187</v>
      </c>
      <c r="C197" s="54" t="s">
        <v>1330</v>
      </c>
      <c r="D197" s="33" t="s">
        <v>1833</v>
      </c>
      <c r="E197" s="33"/>
      <c r="F197" s="493" t="s">
        <v>1329</v>
      </c>
      <c r="G197" s="297" t="s">
        <v>321</v>
      </c>
      <c r="H197" s="91">
        <v>2021</v>
      </c>
      <c r="I197" s="91">
        <v>0</v>
      </c>
      <c r="J197" s="445"/>
      <c r="K197" s="33" t="s">
        <v>1191</v>
      </c>
      <c r="L197" s="33"/>
      <c r="M197" s="33"/>
      <c r="N197" s="229" t="s">
        <v>1331</v>
      </c>
      <c r="O197" s="33"/>
      <c r="P197" s="33" t="s">
        <v>1332</v>
      </c>
      <c r="Q197" s="33"/>
      <c r="R197" s="33"/>
      <c r="S197" s="33"/>
      <c r="T197" s="33"/>
      <c r="U197" s="16"/>
      <c r="V197" s="16"/>
      <c r="W197" s="16"/>
      <c r="X197" s="16"/>
      <c r="Y197" s="16"/>
      <c r="Z197" s="16"/>
      <c r="AA197" s="16" t="s">
        <v>309</v>
      </c>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511"/>
      <c r="BA197" s="11"/>
      <c r="BB197" s="11"/>
      <c r="BC197" s="11">
        <v>0</v>
      </c>
      <c r="BD197" s="11"/>
      <c r="BE197" s="11"/>
      <c r="BF197" s="11"/>
      <c r="BG197" s="11"/>
      <c r="BH197" s="11"/>
      <c r="BI197" s="11"/>
      <c r="BJ197" s="11"/>
      <c r="BK197" s="11"/>
      <c r="BL197" s="11"/>
      <c r="BM197" s="11"/>
      <c r="BN197" s="11"/>
      <c r="BO197" s="11"/>
      <c r="BP197" s="11"/>
      <c r="BQ197" s="11"/>
      <c r="BR197" s="11"/>
      <c r="BS197" s="11"/>
      <c r="BT197" s="11"/>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c r="CT197" s="12"/>
      <c r="CU197" s="12"/>
      <c r="CV197" s="12"/>
      <c r="CW197" s="12"/>
      <c r="CX197" s="12"/>
      <c r="CY197" s="12"/>
      <c r="CZ197" s="12"/>
      <c r="DA197" s="12"/>
      <c r="DB197" s="12"/>
      <c r="DC197" s="12"/>
      <c r="DD197" s="12"/>
    </row>
    <row r="198" spans="1:108" ht="42" hidden="1">
      <c r="A198" s="98" t="s">
        <v>1034</v>
      </c>
      <c r="B198" s="54" t="s">
        <v>1187</v>
      </c>
      <c r="C198" s="54" t="s">
        <v>1333</v>
      </c>
      <c r="D198" s="22"/>
      <c r="E198" s="22"/>
      <c r="F198" s="471" t="s">
        <v>1329</v>
      </c>
      <c r="G198" s="204" t="s">
        <v>321</v>
      </c>
      <c r="H198" s="55">
        <v>2021</v>
      </c>
      <c r="I198" s="55">
        <v>0</v>
      </c>
      <c r="J198" s="446" t="s">
        <v>1334</v>
      </c>
      <c r="K198" s="105" t="s">
        <v>1191</v>
      </c>
      <c r="L198" s="22"/>
      <c r="M198" s="22"/>
      <c r="N198" s="33"/>
      <c r="O198" s="22"/>
      <c r="P198" s="22" t="s">
        <v>564</v>
      </c>
      <c r="Q198" s="22"/>
      <c r="R198" s="22"/>
      <c r="S198" s="22"/>
      <c r="T198" s="22"/>
      <c r="U198" s="16"/>
      <c r="V198" s="16"/>
      <c r="W198" s="16"/>
      <c r="X198" s="16"/>
      <c r="Y198" s="16"/>
      <c r="Z198" s="16"/>
      <c r="AA198" s="16" t="s">
        <v>309</v>
      </c>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511"/>
      <c r="BC198" s="11">
        <v>0</v>
      </c>
      <c r="BU198" s="12"/>
      <c r="BV198" s="12"/>
      <c r="BW198" s="12"/>
      <c r="BX198" s="12"/>
      <c r="BY198" s="12"/>
      <c r="BZ198" s="12"/>
      <c r="CA198" s="12"/>
      <c r="CB198" s="12"/>
    </row>
    <row r="199" spans="1:108" ht="42" hidden="1">
      <c r="A199" s="98" t="s">
        <v>1034</v>
      </c>
      <c r="B199" s="54" t="s">
        <v>1187</v>
      </c>
      <c r="C199" s="54" t="s">
        <v>1335</v>
      </c>
      <c r="D199" s="22"/>
      <c r="E199" s="22"/>
      <c r="F199" s="471" t="s">
        <v>1329</v>
      </c>
      <c r="G199" s="204" t="s">
        <v>321</v>
      </c>
      <c r="H199" s="55">
        <v>2021</v>
      </c>
      <c r="I199" s="55">
        <v>0</v>
      </c>
      <c r="J199" s="391"/>
      <c r="K199" s="22" t="s">
        <v>1195</v>
      </c>
      <c r="L199" s="22"/>
      <c r="M199" s="22"/>
      <c r="N199" s="22"/>
      <c r="O199" s="22"/>
      <c r="P199" s="22" t="s">
        <v>315</v>
      </c>
      <c r="Q199" s="22"/>
      <c r="R199" s="22"/>
      <c r="S199" s="22"/>
      <c r="T199" s="22"/>
      <c r="U199" s="16"/>
      <c r="V199" s="16"/>
      <c r="W199" s="16"/>
      <c r="X199" s="16"/>
      <c r="Y199" s="16"/>
      <c r="Z199" s="16"/>
      <c r="AA199" s="16" t="s">
        <v>309</v>
      </c>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511"/>
      <c r="BC199" s="11">
        <v>0</v>
      </c>
      <c r="BU199" s="12"/>
      <c r="BV199" s="12"/>
      <c r="BW199" s="12"/>
      <c r="BX199" s="12"/>
      <c r="BY199" s="12"/>
      <c r="BZ199" s="12"/>
      <c r="CA199" s="12"/>
      <c r="CB199" s="12"/>
    </row>
    <row r="200" spans="1:108" ht="126" hidden="1">
      <c r="A200" s="98" t="s">
        <v>1336</v>
      </c>
      <c r="B200" s="18" t="s">
        <v>1337</v>
      </c>
      <c r="D200" s="22"/>
      <c r="E200" s="22">
        <v>2030</v>
      </c>
      <c r="F200" s="471" t="s">
        <v>1338</v>
      </c>
      <c r="G200" s="204" t="s">
        <v>321</v>
      </c>
      <c r="H200" s="55">
        <v>2020</v>
      </c>
      <c r="I200" s="55"/>
      <c r="J200" s="275" t="s">
        <v>1339</v>
      </c>
      <c r="K200" s="45"/>
      <c r="L200" s="45" t="s">
        <v>1340</v>
      </c>
      <c r="M200" s="45" t="s">
        <v>1341</v>
      </c>
      <c r="N200" s="62" t="s">
        <v>1342</v>
      </c>
      <c r="O200" s="45" t="s">
        <v>1343</v>
      </c>
      <c r="P200" s="45" t="s">
        <v>606</v>
      </c>
      <c r="Q200" s="45" t="s">
        <v>197</v>
      </c>
      <c r="R200" s="62" t="s">
        <v>1344</v>
      </c>
      <c r="S200" s="45"/>
      <c r="T200" s="45"/>
      <c r="U200" s="16"/>
      <c r="V200" s="16"/>
      <c r="W200" s="16"/>
      <c r="X200" s="16"/>
      <c r="Y200" s="16"/>
      <c r="Z200" s="16"/>
      <c r="AA200" s="16"/>
      <c r="AB200" s="16"/>
      <c r="AC200" s="16" t="s">
        <v>309</v>
      </c>
      <c r="AD200" s="16" t="s">
        <v>310</v>
      </c>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511"/>
      <c r="BU200" s="12"/>
      <c r="BV200" s="12"/>
      <c r="BW200" s="12"/>
      <c r="BX200" s="12"/>
      <c r="BY200" s="12"/>
      <c r="BZ200" s="12"/>
      <c r="CA200" s="12"/>
      <c r="CB200" s="12"/>
    </row>
    <row r="201" spans="1:108" ht="56">
      <c r="A201" s="100" t="s">
        <v>1034</v>
      </c>
      <c r="B201" s="101"/>
      <c r="C201" s="101" t="s">
        <v>1345</v>
      </c>
      <c r="D201" s="22" t="s">
        <v>1833</v>
      </c>
      <c r="E201" s="22"/>
      <c r="F201" s="471" t="s">
        <v>396</v>
      </c>
      <c r="G201" s="159" t="s">
        <v>102</v>
      </c>
      <c r="H201" s="22">
        <v>2023</v>
      </c>
      <c r="I201" s="55">
        <v>1</v>
      </c>
      <c r="J201" s="275" t="s">
        <v>989</v>
      </c>
      <c r="K201" s="22"/>
      <c r="L201" s="22"/>
      <c r="M201" s="22"/>
      <c r="N201" s="214" t="s">
        <v>1346</v>
      </c>
      <c r="O201" s="22">
        <v>1</v>
      </c>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Z201" s="511"/>
      <c r="BC201" s="11">
        <v>3</v>
      </c>
      <c r="BL201" s="12"/>
      <c r="BM201" s="12"/>
      <c r="BN201" s="12"/>
      <c r="BO201" s="12"/>
      <c r="BP201" s="12"/>
      <c r="BQ201" s="12"/>
      <c r="BR201" s="12"/>
      <c r="BS201" s="12"/>
      <c r="BT201" s="12"/>
      <c r="BU201" s="12"/>
      <c r="BV201" s="12"/>
      <c r="BW201" s="12"/>
      <c r="BX201" s="12"/>
      <c r="BY201" s="12"/>
      <c r="BZ201" s="12"/>
      <c r="CA201" s="12"/>
      <c r="CB201" s="12"/>
    </row>
    <row r="202" spans="1:108" ht="53.25" customHeight="1">
      <c r="A202" s="98" t="s">
        <v>1336</v>
      </c>
      <c r="B202" s="18" t="s">
        <v>1337</v>
      </c>
      <c r="C202" s="18" t="s">
        <v>1347</v>
      </c>
      <c r="D202" s="32" t="s">
        <v>1833</v>
      </c>
      <c r="E202" s="32">
        <v>2030</v>
      </c>
      <c r="F202" s="486" t="s">
        <v>1338</v>
      </c>
      <c r="G202" s="209" t="s">
        <v>321</v>
      </c>
      <c r="H202" s="84">
        <v>2020</v>
      </c>
      <c r="I202" s="84">
        <v>0</v>
      </c>
      <c r="J202" s="426" t="s">
        <v>1348</v>
      </c>
      <c r="K202" s="170" t="s">
        <v>696</v>
      </c>
      <c r="L202" s="94" t="s">
        <v>1349</v>
      </c>
      <c r="M202" s="94" t="s">
        <v>1341</v>
      </c>
      <c r="N202" s="265" t="s">
        <v>1350</v>
      </c>
      <c r="O202" s="95" t="s">
        <v>363</v>
      </c>
      <c r="P202" s="94" t="s">
        <v>1351</v>
      </c>
      <c r="Q202" s="367" t="s">
        <v>1352</v>
      </c>
      <c r="R202" s="367" t="s">
        <v>1353</v>
      </c>
      <c r="S202" s="367" t="s">
        <v>1354</v>
      </c>
      <c r="T202" s="367" t="s">
        <v>1355</v>
      </c>
      <c r="U202" s="16"/>
      <c r="V202" s="16"/>
      <c r="W202" s="16"/>
      <c r="X202" s="16"/>
      <c r="Y202" s="16"/>
      <c r="Z202" s="16"/>
      <c r="AA202" s="16" t="s">
        <v>310</v>
      </c>
      <c r="AB202" s="16"/>
      <c r="AC202" s="16" t="s">
        <v>309</v>
      </c>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511"/>
      <c r="BC202" s="11">
        <v>1</v>
      </c>
      <c r="BU202" s="12"/>
      <c r="BV202" s="12"/>
      <c r="BW202" s="12"/>
      <c r="BX202" s="12"/>
      <c r="BY202" s="12"/>
      <c r="BZ202" s="12"/>
      <c r="CA202" s="12"/>
      <c r="CB202" s="12"/>
    </row>
    <row r="203" spans="1:108" ht="57.75" customHeight="1" thickBot="1">
      <c r="A203" s="99" t="s">
        <v>1336</v>
      </c>
      <c r="B203" s="65" t="s">
        <v>1337</v>
      </c>
      <c r="C203" s="65" t="s">
        <v>1356</v>
      </c>
      <c r="D203" s="68" t="s">
        <v>1832</v>
      </c>
      <c r="E203" s="68">
        <v>2030</v>
      </c>
      <c r="F203" s="482" t="s">
        <v>1338</v>
      </c>
      <c r="G203" s="223" t="s">
        <v>321</v>
      </c>
      <c r="H203" s="85">
        <v>2020</v>
      </c>
      <c r="I203" s="85">
        <v>0</v>
      </c>
      <c r="J203" s="447" t="s">
        <v>1357</v>
      </c>
      <c r="K203" s="45" t="s">
        <v>696</v>
      </c>
      <c r="L203" s="323" t="s">
        <v>1358</v>
      </c>
      <c r="M203" s="323" t="s">
        <v>1341</v>
      </c>
      <c r="N203" s="362" t="s">
        <v>1359</v>
      </c>
      <c r="O203" s="366" t="s">
        <v>1119</v>
      </c>
      <c r="P203" s="323" t="s">
        <v>1351</v>
      </c>
      <c r="Q203" s="369" t="s">
        <v>1360</v>
      </c>
      <c r="R203" s="369" t="s">
        <v>1361</v>
      </c>
      <c r="S203" s="369" t="s">
        <v>1362</v>
      </c>
      <c r="T203" s="369" t="s">
        <v>1355</v>
      </c>
      <c r="U203" s="16"/>
      <c r="V203" s="16"/>
      <c r="W203" s="16"/>
      <c r="X203" s="16"/>
      <c r="Y203" s="16"/>
      <c r="Z203" s="16"/>
      <c r="AA203" s="16" t="s">
        <v>310</v>
      </c>
      <c r="AB203" s="16"/>
      <c r="AC203" s="16" t="s">
        <v>309</v>
      </c>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511"/>
      <c r="BC203" s="11">
        <v>1</v>
      </c>
      <c r="BU203" s="12"/>
      <c r="BV203" s="12"/>
      <c r="BW203" s="12"/>
      <c r="BX203" s="12"/>
      <c r="BY203" s="12"/>
      <c r="BZ203" s="12"/>
      <c r="CA203" s="12"/>
      <c r="CB203" s="12"/>
    </row>
    <row r="204" spans="1:108" ht="76.5" customHeight="1" thickTop="1">
      <c r="A204" s="98" t="s">
        <v>1336</v>
      </c>
      <c r="B204" s="18" t="s">
        <v>1337</v>
      </c>
      <c r="C204" s="18" t="s">
        <v>1704</v>
      </c>
      <c r="D204" s="90" t="s">
        <v>1832</v>
      </c>
      <c r="E204" s="90">
        <v>2030</v>
      </c>
      <c r="F204" s="483" t="s">
        <v>1338</v>
      </c>
      <c r="G204" s="224" t="s">
        <v>321</v>
      </c>
      <c r="H204" s="89">
        <v>2020</v>
      </c>
      <c r="I204" s="89">
        <v>0</v>
      </c>
      <c r="J204" s="448" t="s">
        <v>1363</v>
      </c>
      <c r="K204" s="93" t="s">
        <v>696</v>
      </c>
      <c r="L204" s="93" t="s">
        <v>1364</v>
      </c>
      <c r="M204" s="93" t="s">
        <v>1341</v>
      </c>
      <c r="N204" s="360" t="s">
        <v>1365</v>
      </c>
      <c r="O204" s="365" t="s">
        <v>363</v>
      </c>
      <c r="P204" s="93" t="s">
        <v>1351</v>
      </c>
      <c r="Q204" s="368" t="s">
        <v>214</v>
      </c>
      <c r="R204" s="372" t="s">
        <v>1366</v>
      </c>
      <c r="S204" s="372" t="s">
        <v>1367</v>
      </c>
      <c r="T204" s="372" t="s">
        <v>1355</v>
      </c>
      <c r="U204" s="16"/>
      <c r="V204" s="16"/>
      <c r="W204" s="16"/>
      <c r="X204" s="16"/>
      <c r="Y204" s="16"/>
      <c r="Z204" s="16"/>
      <c r="AA204" s="16" t="s">
        <v>310</v>
      </c>
      <c r="AB204" s="16"/>
      <c r="AC204" s="16" t="s">
        <v>309</v>
      </c>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511"/>
      <c r="BA204" s="60"/>
      <c r="BC204" s="11">
        <v>1</v>
      </c>
      <c r="BU204" s="12"/>
      <c r="BV204" s="12"/>
      <c r="BW204" s="12"/>
      <c r="BX204" s="12"/>
      <c r="BY204" s="12"/>
      <c r="BZ204" s="12"/>
      <c r="CA204" s="12"/>
      <c r="CB204" s="12"/>
    </row>
    <row r="205" spans="1:108" ht="75" customHeight="1">
      <c r="A205" s="98" t="s">
        <v>1336</v>
      </c>
      <c r="B205" s="18" t="s">
        <v>1337</v>
      </c>
      <c r="C205" s="18" t="s">
        <v>1706</v>
      </c>
      <c r="D205" s="22" t="s">
        <v>1833</v>
      </c>
      <c r="E205" s="22">
        <v>2030</v>
      </c>
      <c r="F205" s="471" t="s">
        <v>1338</v>
      </c>
      <c r="G205" s="204" t="s">
        <v>321</v>
      </c>
      <c r="H205" s="55">
        <v>2020</v>
      </c>
      <c r="I205" s="55">
        <v>0</v>
      </c>
      <c r="J205" s="414" t="s">
        <v>1363</v>
      </c>
      <c r="K205" s="45" t="s">
        <v>696</v>
      </c>
      <c r="L205" s="45" t="s">
        <v>1368</v>
      </c>
      <c r="M205" s="45" t="s">
        <v>1341</v>
      </c>
      <c r="N205" s="264" t="s">
        <v>1369</v>
      </c>
      <c r="O205" s="61" t="s">
        <v>363</v>
      </c>
      <c r="P205" s="45" t="s">
        <v>1351</v>
      </c>
      <c r="Q205" s="64" t="s">
        <v>214</v>
      </c>
      <c r="R205" s="63" t="s">
        <v>1367</v>
      </c>
      <c r="S205" s="63" t="s">
        <v>1370</v>
      </c>
      <c r="T205" s="63" t="s">
        <v>1355</v>
      </c>
      <c r="U205" s="16"/>
      <c r="V205" s="16"/>
      <c r="W205" s="16"/>
      <c r="X205" s="16"/>
      <c r="Y205" s="16"/>
      <c r="Z205" s="16"/>
      <c r="AA205" s="16" t="s">
        <v>310</v>
      </c>
      <c r="AB205" s="16"/>
      <c r="AC205" s="16" t="s">
        <v>309</v>
      </c>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511"/>
      <c r="BA205" s="248">
        <v>1</v>
      </c>
      <c r="BC205" s="11">
        <v>1</v>
      </c>
      <c r="BU205" s="12"/>
      <c r="BV205" s="12"/>
      <c r="BW205" s="12"/>
      <c r="BX205" s="12"/>
      <c r="BY205" s="12"/>
      <c r="BZ205" s="12"/>
      <c r="CA205" s="12"/>
      <c r="CB205" s="12"/>
    </row>
    <row r="206" spans="1:108" ht="67.5" hidden="1" customHeight="1">
      <c r="A206" s="98" t="s">
        <v>1336</v>
      </c>
      <c r="B206" s="18" t="s">
        <v>1337</v>
      </c>
      <c r="C206" s="18" t="s">
        <v>1696</v>
      </c>
      <c r="D206" s="22" t="s">
        <v>1832</v>
      </c>
      <c r="E206" s="22">
        <v>2030</v>
      </c>
      <c r="F206" s="471" t="s">
        <v>1338</v>
      </c>
      <c r="G206" s="204" t="s">
        <v>321</v>
      </c>
      <c r="H206" s="55">
        <v>2020</v>
      </c>
      <c r="I206" s="55">
        <v>0</v>
      </c>
      <c r="J206" s="275" t="s">
        <v>1371</v>
      </c>
      <c r="K206" s="45" t="s">
        <v>696</v>
      </c>
      <c r="L206" s="45" t="s">
        <v>1372</v>
      </c>
      <c r="M206" s="45" t="s">
        <v>424</v>
      </c>
      <c r="N206" s="264" t="s">
        <v>1373</v>
      </c>
      <c r="O206" s="61" t="s">
        <v>363</v>
      </c>
      <c r="P206" s="45"/>
      <c r="Q206" s="370" t="s">
        <v>1374</v>
      </c>
      <c r="R206" s="370" t="s">
        <v>1375</v>
      </c>
      <c r="S206" s="370" t="s">
        <v>1376</v>
      </c>
      <c r="T206" s="370" t="s">
        <v>1377</v>
      </c>
      <c r="U206" s="16"/>
      <c r="V206" s="16"/>
      <c r="W206" s="16"/>
      <c r="X206" s="16"/>
      <c r="Y206" s="16"/>
      <c r="Z206" s="16"/>
      <c r="AA206" s="16" t="s">
        <v>310</v>
      </c>
      <c r="AB206" s="16"/>
      <c r="AC206" s="16" t="s">
        <v>309</v>
      </c>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511"/>
      <c r="BA206" s="249">
        <v>1</v>
      </c>
      <c r="BC206" s="11">
        <v>0</v>
      </c>
      <c r="BU206" s="12"/>
      <c r="BV206" s="12"/>
      <c r="BW206" s="12"/>
      <c r="BX206" s="12"/>
      <c r="BY206" s="12"/>
      <c r="BZ206" s="12"/>
      <c r="CA206" s="12"/>
      <c r="CB206" s="12"/>
    </row>
    <row r="207" spans="1:108" ht="92.25" hidden="1" customHeight="1">
      <c r="A207" s="98" t="s">
        <v>1336</v>
      </c>
      <c r="B207" s="18" t="s">
        <v>1337</v>
      </c>
      <c r="C207" s="18" t="s">
        <v>1378</v>
      </c>
      <c r="D207" s="22" t="s">
        <v>1832</v>
      </c>
      <c r="E207" s="22">
        <v>2030</v>
      </c>
      <c r="F207" s="471" t="s">
        <v>1338</v>
      </c>
      <c r="G207" s="204" t="s">
        <v>321</v>
      </c>
      <c r="H207" s="22">
        <v>2020</v>
      </c>
      <c r="I207" s="55">
        <v>0</v>
      </c>
      <c r="J207" s="275" t="s">
        <v>1371</v>
      </c>
      <c r="K207" s="45" t="s">
        <v>696</v>
      </c>
      <c r="L207" s="22" t="s">
        <v>1379</v>
      </c>
      <c r="M207" s="22"/>
      <c r="N207" s="267" t="s">
        <v>1380</v>
      </c>
      <c r="O207" s="22"/>
      <c r="P207" s="22"/>
      <c r="Q207" s="22"/>
      <c r="R207" s="22"/>
      <c r="S207" s="22"/>
      <c r="T207" s="22"/>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511"/>
      <c r="BA207" s="249">
        <v>1</v>
      </c>
      <c r="BC207" s="11">
        <v>0</v>
      </c>
      <c r="BU207" s="12"/>
      <c r="BV207" s="12"/>
      <c r="BW207" s="12"/>
      <c r="BX207" s="12"/>
      <c r="BY207" s="12"/>
      <c r="BZ207" s="12"/>
      <c r="CA207" s="12"/>
      <c r="CB207" s="12"/>
    </row>
    <row r="208" spans="1:108" ht="63.75" hidden="1" customHeight="1">
      <c r="A208" s="98" t="s">
        <v>1336</v>
      </c>
      <c r="B208" s="18" t="s">
        <v>1337</v>
      </c>
      <c r="C208" s="18" t="s">
        <v>1381</v>
      </c>
      <c r="D208" s="22" t="s">
        <v>1832</v>
      </c>
      <c r="E208" s="22">
        <v>2030</v>
      </c>
      <c r="F208" s="471" t="s">
        <v>1338</v>
      </c>
      <c r="G208" s="204" t="s">
        <v>321</v>
      </c>
      <c r="H208" s="22">
        <v>2020</v>
      </c>
      <c r="I208" s="55">
        <v>0</v>
      </c>
      <c r="J208" s="275" t="s">
        <v>1371</v>
      </c>
      <c r="K208" s="45" t="s">
        <v>696</v>
      </c>
      <c r="L208" s="22" t="s">
        <v>1382</v>
      </c>
      <c r="M208" s="22"/>
      <c r="N208" s="267" t="s">
        <v>1383</v>
      </c>
      <c r="O208" s="22"/>
      <c r="P208" s="22"/>
      <c r="Q208" s="22"/>
      <c r="R208" s="22"/>
      <c r="S208" s="22"/>
      <c r="T208" s="22"/>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511"/>
      <c r="BA208" s="249">
        <v>1</v>
      </c>
      <c r="BC208" s="11">
        <v>0</v>
      </c>
      <c r="BU208" s="12"/>
      <c r="BV208" s="12"/>
      <c r="BW208" s="12"/>
      <c r="BX208" s="12"/>
      <c r="BY208" s="12"/>
      <c r="BZ208" s="12"/>
      <c r="CA208" s="12"/>
      <c r="CB208" s="12"/>
    </row>
    <row r="209" spans="1:80" ht="84">
      <c r="A209" s="98" t="s">
        <v>1336</v>
      </c>
      <c r="B209" s="18" t="s">
        <v>1337</v>
      </c>
      <c r="C209" s="18" t="s">
        <v>1700</v>
      </c>
      <c r="D209" s="32" t="s">
        <v>1832</v>
      </c>
      <c r="E209" s="32">
        <v>2030</v>
      </c>
      <c r="F209" s="486" t="s">
        <v>1338</v>
      </c>
      <c r="G209" s="209" t="s">
        <v>321</v>
      </c>
      <c r="H209" s="32">
        <v>2020</v>
      </c>
      <c r="I209" s="84">
        <v>0</v>
      </c>
      <c r="J209" s="426" t="s">
        <v>1348</v>
      </c>
      <c r="K209" s="94" t="s">
        <v>696</v>
      </c>
      <c r="L209" s="32" t="s">
        <v>1384</v>
      </c>
      <c r="M209" s="32"/>
      <c r="N209" s="363" t="s">
        <v>1385</v>
      </c>
      <c r="O209" s="32"/>
      <c r="P209" s="32"/>
      <c r="Q209" s="32"/>
      <c r="R209" s="32"/>
      <c r="S209" s="32"/>
      <c r="T209" s="32"/>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511"/>
      <c r="BA209" s="250">
        <v>0</v>
      </c>
      <c r="BC209" s="11">
        <v>1</v>
      </c>
      <c r="BU209" s="12"/>
      <c r="BV209" s="12"/>
      <c r="BW209" s="12"/>
      <c r="BX209" s="12"/>
      <c r="BY209" s="12"/>
      <c r="BZ209" s="12"/>
      <c r="CA209" s="12"/>
      <c r="CB209" s="12"/>
    </row>
    <row r="210" spans="1:80" ht="62.25" hidden="1" customHeight="1">
      <c r="A210" s="98" t="s">
        <v>1336</v>
      </c>
      <c r="B210" s="18" t="s">
        <v>1337</v>
      </c>
      <c r="C210" s="18" t="s">
        <v>1386</v>
      </c>
      <c r="D210" s="22" t="s">
        <v>1834</v>
      </c>
      <c r="E210" s="20">
        <v>2030</v>
      </c>
      <c r="F210" s="486" t="s">
        <v>1338</v>
      </c>
      <c r="G210" s="209" t="s">
        <v>321</v>
      </c>
      <c r="H210" s="20">
        <v>2020</v>
      </c>
      <c r="I210" s="81">
        <v>0</v>
      </c>
      <c r="J210" s="275" t="s">
        <v>1371</v>
      </c>
      <c r="K210" s="94" t="s">
        <v>696</v>
      </c>
      <c r="L210" s="22" t="s">
        <v>1387</v>
      </c>
      <c r="M210" s="22"/>
      <c r="N210" s="267" t="s">
        <v>1388</v>
      </c>
      <c r="O210" s="22"/>
      <c r="P210" s="22"/>
      <c r="Q210" s="22"/>
      <c r="R210" s="22"/>
      <c r="S210" s="22"/>
      <c r="T210" s="22"/>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511"/>
      <c r="BA210" s="250">
        <v>1</v>
      </c>
      <c r="BC210" s="11">
        <v>0</v>
      </c>
      <c r="BU210" s="12"/>
      <c r="BV210" s="12"/>
      <c r="BW210" s="12"/>
      <c r="BX210" s="12"/>
      <c r="BY210" s="12"/>
      <c r="BZ210" s="12"/>
      <c r="CA210" s="12"/>
      <c r="CB210" s="12"/>
    </row>
    <row r="211" spans="1:80" ht="58.5" hidden="1" customHeight="1">
      <c r="A211" s="98" t="s">
        <v>1336</v>
      </c>
      <c r="B211" s="18" t="s">
        <v>1337</v>
      </c>
      <c r="C211" s="18" t="s">
        <v>1389</v>
      </c>
      <c r="D211" s="22" t="s">
        <v>1834</v>
      </c>
      <c r="E211" s="20">
        <v>2030</v>
      </c>
      <c r="F211" s="486" t="s">
        <v>1338</v>
      </c>
      <c r="G211" s="209" t="s">
        <v>321</v>
      </c>
      <c r="H211" s="20">
        <v>2020</v>
      </c>
      <c r="I211" s="81">
        <v>0</v>
      </c>
      <c r="J211" s="275" t="s">
        <v>1371</v>
      </c>
      <c r="K211" s="94" t="s">
        <v>696</v>
      </c>
      <c r="L211" s="22" t="s">
        <v>1390</v>
      </c>
      <c r="M211" s="22"/>
      <c r="N211" s="267" t="s">
        <v>1391</v>
      </c>
      <c r="O211" s="22"/>
      <c r="P211" s="22"/>
      <c r="Q211" s="22"/>
      <c r="R211" s="22"/>
      <c r="S211" s="22"/>
      <c r="T211" s="22"/>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511"/>
      <c r="BA211" s="250">
        <v>0</v>
      </c>
      <c r="BC211" s="11">
        <v>0</v>
      </c>
      <c r="BU211" s="12"/>
      <c r="BV211" s="12"/>
      <c r="BW211" s="12"/>
      <c r="BX211" s="12"/>
      <c r="BY211" s="12"/>
      <c r="BZ211" s="12"/>
      <c r="CA211" s="12"/>
      <c r="CB211" s="12"/>
    </row>
    <row r="212" spans="1:80" ht="64.5" hidden="1" customHeight="1">
      <c r="A212" s="98" t="s">
        <v>1336</v>
      </c>
      <c r="B212" s="18" t="s">
        <v>1337</v>
      </c>
      <c r="C212" s="18" t="s">
        <v>1392</v>
      </c>
      <c r="D212" s="22" t="s">
        <v>1833</v>
      </c>
      <c r="E212" s="20">
        <v>2030</v>
      </c>
      <c r="F212" s="486" t="s">
        <v>1338</v>
      </c>
      <c r="G212" s="209" t="s">
        <v>321</v>
      </c>
      <c r="H212" s="20">
        <v>2020</v>
      </c>
      <c r="I212" s="81">
        <v>0</v>
      </c>
      <c r="J212" s="275" t="s">
        <v>1371</v>
      </c>
      <c r="K212" s="94" t="s">
        <v>696</v>
      </c>
      <c r="L212" s="22" t="s">
        <v>1393</v>
      </c>
      <c r="M212" s="22"/>
      <c r="N212" s="267" t="s">
        <v>1394</v>
      </c>
      <c r="O212" s="22"/>
      <c r="P212" s="22"/>
      <c r="Q212" s="22"/>
      <c r="R212" s="22"/>
      <c r="S212" s="22"/>
      <c r="T212" s="22"/>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511"/>
      <c r="BA212" s="250">
        <v>1</v>
      </c>
      <c r="BC212" s="11">
        <v>0</v>
      </c>
      <c r="BU212" s="12"/>
      <c r="BV212" s="12"/>
      <c r="BW212" s="12"/>
      <c r="BX212" s="12"/>
      <c r="BY212" s="12"/>
      <c r="BZ212" s="12"/>
      <c r="CA212" s="12"/>
      <c r="CB212" s="12"/>
    </row>
    <row r="213" spans="1:80" ht="63" customHeight="1">
      <c r="A213" s="98" t="s">
        <v>1336</v>
      </c>
      <c r="B213" s="18" t="s">
        <v>1337</v>
      </c>
      <c r="C213" s="18" t="s">
        <v>1395</v>
      </c>
      <c r="D213" s="22" t="s">
        <v>1832</v>
      </c>
      <c r="E213" s="20">
        <v>2030</v>
      </c>
      <c r="F213" s="486" t="s">
        <v>1338</v>
      </c>
      <c r="G213" s="209" t="s">
        <v>321</v>
      </c>
      <c r="H213" s="20">
        <v>2020</v>
      </c>
      <c r="I213" s="81">
        <v>0</v>
      </c>
      <c r="J213" s="421" t="s">
        <v>1348</v>
      </c>
      <c r="K213" s="94" t="s">
        <v>696</v>
      </c>
      <c r="L213" s="22" t="s">
        <v>1396</v>
      </c>
      <c r="M213" s="22"/>
      <c r="N213" s="267" t="s">
        <v>1397</v>
      </c>
      <c r="O213" s="22"/>
      <c r="P213" s="22"/>
      <c r="Q213" s="22"/>
      <c r="R213" s="22"/>
      <c r="S213" s="22"/>
      <c r="T213" s="22"/>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511"/>
      <c r="BA213" s="250">
        <v>0</v>
      </c>
      <c r="BC213" s="11">
        <v>1</v>
      </c>
      <c r="BU213" s="12"/>
      <c r="BV213" s="12"/>
      <c r="BW213" s="12"/>
      <c r="BX213" s="12"/>
      <c r="BY213" s="12"/>
      <c r="BZ213" s="12"/>
      <c r="CA213" s="12"/>
      <c r="CB213" s="12"/>
    </row>
    <row r="214" spans="1:80" ht="42" hidden="1">
      <c r="A214" s="98" t="s">
        <v>1336</v>
      </c>
      <c r="B214" s="18" t="s">
        <v>1337</v>
      </c>
      <c r="C214" s="18" t="s">
        <v>1398</v>
      </c>
      <c r="D214" s="22" t="s">
        <v>1835</v>
      </c>
      <c r="E214" s="20">
        <v>2030</v>
      </c>
      <c r="F214" s="486" t="s">
        <v>1338</v>
      </c>
      <c r="G214" s="209" t="s">
        <v>321</v>
      </c>
      <c r="H214" s="20">
        <v>2020</v>
      </c>
      <c r="I214" s="81">
        <v>0</v>
      </c>
      <c r="J214" s="275" t="s">
        <v>1371</v>
      </c>
      <c r="K214" s="94" t="s">
        <v>696</v>
      </c>
      <c r="L214" s="22"/>
      <c r="M214" s="22"/>
      <c r="N214" s="267" t="s">
        <v>1399</v>
      </c>
      <c r="O214" s="22"/>
      <c r="P214" s="22"/>
      <c r="Q214" s="22"/>
      <c r="R214" s="22"/>
      <c r="S214" s="22"/>
      <c r="T214" s="22"/>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511"/>
      <c r="BA214" s="250">
        <v>0</v>
      </c>
      <c r="BC214" s="11">
        <v>0</v>
      </c>
      <c r="BU214" s="12"/>
      <c r="BV214" s="12"/>
      <c r="BW214" s="12"/>
      <c r="BX214" s="12"/>
      <c r="BY214" s="12"/>
      <c r="BZ214" s="12"/>
      <c r="CA214" s="12"/>
      <c r="CB214" s="12"/>
    </row>
    <row r="215" spans="1:80" ht="84" hidden="1">
      <c r="A215" s="98" t="s">
        <v>1336</v>
      </c>
      <c r="B215" s="18" t="s">
        <v>1337</v>
      </c>
      <c r="C215" s="18" t="s">
        <v>1400</v>
      </c>
      <c r="D215" s="22" t="s">
        <v>1834</v>
      </c>
      <c r="E215" s="20">
        <v>2030</v>
      </c>
      <c r="F215" s="486" t="s">
        <v>1338</v>
      </c>
      <c r="G215" s="209" t="s">
        <v>321</v>
      </c>
      <c r="H215" s="20">
        <v>2020</v>
      </c>
      <c r="I215" s="81">
        <v>0</v>
      </c>
      <c r="J215" s="275" t="s">
        <v>1371</v>
      </c>
      <c r="K215" s="94" t="s">
        <v>696</v>
      </c>
      <c r="L215" s="22"/>
      <c r="M215" s="22"/>
      <c r="N215" s="267" t="s">
        <v>1401</v>
      </c>
      <c r="O215" s="22"/>
      <c r="P215" s="22"/>
      <c r="Q215" s="22"/>
      <c r="R215" s="22"/>
      <c r="S215" s="22"/>
      <c r="T215" s="22"/>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511"/>
      <c r="BA215" s="250">
        <v>0</v>
      </c>
      <c r="BC215" s="11">
        <v>0</v>
      </c>
      <c r="BU215" s="12"/>
      <c r="BV215" s="12"/>
      <c r="BW215" s="12"/>
      <c r="BX215" s="12"/>
      <c r="BY215" s="12"/>
      <c r="BZ215" s="12"/>
      <c r="CA215" s="12"/>
      <c r="CB215" s="12"/>
    </row>
    <row r="216" spans="1:80" ht="63" hidden="1" customHeight="1">
      <c r="A216" s="98" t="s">
        <v>1336</v>
      </c>
      <c r="B216" s="18" t="s">
        <v>1337</v>
      </c>
      <c r="C216" s="18" t="s">
        <v>1402</v>
      </c>
      <c r="D216" s="22" t="s">
        <v>1833</v>
      </c>
      <c r="E216" s="20">
        <v>2030</v>
      </c>
      <c r="F216" s="486" t="s">
        <v>1338</v>
      </c>
      <c r="G216" s="209" t="s">
        <v>321</v>
      </c>
      <c r="H216" s="20">
        <v>2020</v>
      </c>
      <c r="I216" s="81">
        <v>0</v>
      </c>
      <c r="J216" s="275" t="s">
        <v>1371</v>
      </c>
      <c r="K216" s="94" t="s">
        <v>696</v>
      </c>
      <c r="L216" s="22" t="s">
        <v>1403</v>
      </c>
      <c r="M216" s="22"/>
      <c r="N216" s="267" t="s">
        <v>1404</v>
      </c>
      <c r="O216" s="22"/>
      <c r="P216" s="22"/>
      <c r="Q216" s="22"/>
      <c r="R216" s="22"/>
      <c r="S216" s="22"/>
      <c r="T216" s="22"/>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511"/>
      <c r="BA216" s="250">
        <v>1</v>
      </c>
      <c r="BC216" s="11">
        <v>0</v>
      </c>
      <c r="BU216" s="12"/>
      <c r="BV216" s="12"/>
      <c r="BW216" s="12"/>
      <c r="BX216" s="12"/>
      <c r="BY216" s="12"/>
      <c r="BZ216" s="12"/>
      <c r="CA216" s="12"/>
      <c r="CB216" s="12"/>
    </row>
    <row r="217" spans="1:80" ht="76.5" hidden="1" customHeight="1">
      <c r="A217" s="98" t="s">
        <v>1336</v>
      </c>
      <c r="B217" s="18" t="s">
        <v>1337</v>
      </c>
      <c r="C217" s="18" t="s">
        <v>1405</v>
      </c>
      <c r="D217" s="22" t="s">
        <v>1833</v>
      </c>
      <c r="E217" s="20">
        <v>2030</v>
      </c>
      <c r="F217" s="486" t="s">
        <v>1338</v>
      </c>
      <c r="G217" s="209" t="s">
        <v>321</v>
      </c>
      <c r="H217" s="20">
        <v>2020</v>
      </c>
      <c r="I217" s="81">
        <v>0</v>
      </c>
      <c r="J217" s="275" t="s">
        <v>1371</v>
      </c>
      <c r="K217" s="94" t="s">
        <v>696</v>
      </c>
      <c r="L217" s="22" t="s">
        <v>1406</v>
      </c>
      <c r="M217" s="22"/>
      <c r="N217" s="267" t="s">
        <v>1407</v>
      </c>
      <c r="O217" s="22"/>
      <c r="P217" s="22"/>
      <c r="Q217" s="22"/>
      <c r="R217" s="22"/>
      <c r="S217" s="22"/>
      <c r="T217" s="22"/>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511"/>
      <c r="BA217" s="250">
        <v>0</v>
      </c>
      <c r="BC217" s="11">
        <v>0</v>
      </c>
      <c r="BU217" s="12"/>
      <c r="BV217" s="12"/>
      <c r="BW217" s="12"/>
      <c r="BX217" s="12"/>
      <c r="BY217" s="12"/>
      <c r="BZ217" s="12"/>
      <c r="CA217" s="12"/>
      <c r="CB217" s="12"/>
    </row>
    <row r="218" spans="1:80" ht="66.75" hidden="1" customHeight="1">
      <c r="A218" s="98" t="s">
        <v>1336</v>
      </c>
      <c r="B218" s="18" t="s">
        <v>1337</v>
      </c>
      <c r="C218" s="18" t="s">
        <v>1408</v>
      </c>
      <c r="D218" s="22" t="s">
        <v>1833</v>
      </c>
      <c r="E218" s="20">
        <v>2030</v>
      </c>
      <c r="F218" s="486" t="s">
        <v>1338</v>
      </c>
      <c r="G218" s="209" t="s">
        <v>321</v>
      </c>
      <c r="H218" s="20">
        <v>2020</v>
      </c>
      <c r="I218" s="81">
        <v>0</v>
      </c>
      <c r="J218" s="275" t="s">
        <v>1371</v>
      </c>
      <c r="K218" s="94" t="s">
        <v>696</v>
      </c>
      <c r="L218" s="22" t="s">
        <v>1409</v>
      </c>
      <c r="M218" s="22"/>
      <c r="N218" s="267" t="s">
        <v>1410</v>
      </c>
      <c r="O218" s="22"/>
      <c r="P218" s="22"/>
      <c r="Q218" s="22"/>
      <c r="R218" s="22"/>
      <c r="S218" s="22"/>
      <c r="T218" s="22"/>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511"/>
      <c r="BA218" s="250">
        <v>0</v>
      </c>
      <c r="BC218" s="11">
        <v>0</v>
      </c>
      <c r="BU218" s="12"/>
      <c r="BV218" s="12"/>
      <c r="BW218" s="12"/>
      <c r="BX218" s="12"/>
      <c r="BY218" s="12"/>
      <c r="BZ218" s="12"/>
      <c r="CA218" s="12"/>
      <c r="CB218" s="12"/>
    </row>
    <row r="219" spans="1:80" ht="65.25" hidden="1" customHeight="1">
      <c r="A219" s="98" t="s">
        <v>1336</v>
      </c>
      <c r="B219" s="18" t="s">
        <v>1337</v>
      </c>
      <c r="C219" s="18" t="s">
        <v>1411</v>
      </c>
      <c r="D219" s="22" t="s">
        <v>1834</v>
      </c>
      <c r="E219" s="20">
        <v>2030</v>
      </c>
      <c r="F219" s="486" t="s">
        <v>1338</v>
      </c>
      <c r="G219" s="209" t="s">
        <v>321</v>
      </c>
      <c r="H219" s="20">
        <v>2020</v>
      </c>
      <c r="I219" s="81">
        <v>0</v>
      </c>
      <c r="J219" s="275" t="s">
        <v>1371</v>
      </c>
      <c r="K219" s="94" t="s">
        <v>696</v>
      </c>
      <c r="L219" s="22" t="s">
        <v>1412</v>
      </c>
      <c r="M219" s="22"/>
      <c r="N219" s="267" t="s">
        <v>1413</v>
      </c>
      <c r="O219" s="22"/>
      <c r="P219" s="22"/>
      <c r="Q219" s="22"/>
      <c r="R219" s="22"/>
      <c r="S219" s="22"/>
      <c r="T219" s="22"/>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511"/>
      <c r="BA219" s="250">
        <v>0</v>
      </c>
      <c r="BC219" s="11">
        <v>0</v>
      </c>
      <c r="BU219" s="12"/>
      <c r="BV219" s="12"/>
      <c r="BW219" s="12"/>
      <c r="BX219" s="12"/>
      <c r="BY219" s="12"/>
      <c r="BZ219" s="12"/>
      <c r="CA219" s="12"/>
      <c r="CB219" s="12"/>
    </row>
    <row r="220" spans="1:80" ht="57.75" hidden="1" customHeight="1">
      <c r="A220" s="98" t="s">
        <v>1336</v>
      </c>
      <c r="B220" s="18" t="s">
        <v>1337</v>
      </c>
      <c r="C220" s="18" t="s">
        <v>1414</v>
      </c>
      <c r="D220" s="22" t="s">
        <v>1832</v>
      </c>
      <c r="E220" s="20">
        <v>2030</v>
      </c>
      <c r="F220" s="486" t="s">
        <v>1338</v>
      </c>
      <c r="G220" s="209" t="s">
        <v>321</v>
      </c>
      <c r="H220" s="20">
        <v>2020</v>
      </c>
      <c r="I220" s="81">
        <v>0</v>
      </c>
      <c r="J220" s="275" t="s">
        <v>1371</v>
      </c>
      <c r="K220" s="94" t="s">
        <v>696</v>
      </c>
      <c r="L220" s="22" t="s">
        <v>1415</v>
      </c>
      <c r="M220" s="22"/>
      <c r="N220" s="267" t="s">
        <v>1416</v>
      </c>
      <c r="O220" s="22"/>
      <c r="P220" s="22"/>
      <c r="Q220" s="22"/>
      <c r="R220" s="22"/>
      <c r="S220" s="22"/>
      <c r="T220" s="22"/>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511"/>
      <c r="BA220" s="250">
        <v>0</v>
      </c>
      <c r="BC220" s="11">
        <v>0</v>
      </c>
      <c r="BU220" s="12"/>
      <c r="BV220" s="12"/>
      <c r="BW220" s="12"/>
      <c r="BX220" s="12"/>
      <c r="BY220" s="12"/>
      <c r="BZ220" s="12"/>
      <c r="CA220" s="12"/>
      <c r="CB220" s="12"/>
    </row>
    <row r="221" spans="1:80" ht="85.5" customHeight="1">
      <c r="A221" s="98" t="s">
        <v>1336</v>
      </c>
      <c r="B221" s="18" t="s">
        <v>1337</v>
      </c>
      <c r="C221" s="18" t="s">
        <v>1417</v>
      </c>
      <c r="D221" s="22" t="s">
        <v>1832</v>
      </c>
      <c r="E221" s="20">
        <v>2030</v>
      </c>
      <c r="F221" s="486" t="s">
        <v>1338</v>
      </c>
      <c r="G221" s="209" t="s">
        <v>321</v>
      </c>
      <c r="H221" s="20">
        <v>2020</v>
      </c>
      <c r="I221" s="81">
        <v>0</v>
      </c>
      <c r="J221" s="421" t="s">
        <v>1348</v>
      </c>
      <c r="K221" s="94" t="s">
        <v>696</v>
      </c>
      <c r="L221" s="22" t="s">
        <v>1418</v>
      </c>
      <c r="M221" s="22"/>
      <c r="N221" s="267" t="s">
        <v>1419</v>
      </c>
      <c r="O221" s="22"/>
      <c r="P221" s="22"/>
      <c r="Q221" s="22"/>
      <c r="R221" s="22"/>
      <c r="S221" s="22"/>
      <c r="T221" s="22"/>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511"/>
      <c r="BA221" s="250">
        <v>0</v>
      </c>
      <c r="BC221" s="11">
        <v>1</v>
      </c>
      <c r="BU221" s="12"/>
      <c r="BV221" s="12"/>
      <c r="BW221" s="12"/>
      <c r="BX221" s="12"/>
      <c r="BY221" s="12"/>
      <c r="BZ221" s="12"/>
      <c r="CA221" s="12"/>
      <c r="CB221" s="12"/>
    </row>
    <row r="222" spans="1:80" ht="51" hidden="1" customHeight="1">
      <c r="A222" s="98" t="s">
        <v>1336</v>
      </c>
      <c r="B222" s="18" t="s">
        <v>1337</v>
      </c>
      <c r="C222" s="18" t="s">
        <v>1420</v>
      </c>
      <c r="D222" s="22" t="s">
        <v>1832</v>
      </c>
      <c r="E222" s="20">
        <v>2030</v>
      </c>
      <c r="F222" s="486" t="s">
        <v>1338</v>
      </c>
      <c r="G222" s="209" t="s">
        <v>321</v>
      </c>
      <c r="H222" s="20">
        <v>2020</v>
      </c>
      <c r="I222" s="81">
        <v>0</v>
      </c>
      <c r="J222" s="275" t="s">
        <v>1371</v>
      </c>
      <c r="K222" s="94" t="s">
        <v>696</v>
      </c>
      <c r="L222" s="22" t="s">
        <v>1421</v>
      </c>
      <c r="M222" s="22"/>
      <c r="N222" s="267" t="s">
        <v>1422</v>
      </c>
      <c r="O222" s="22"/>
      <c r="P222" s="22"/>
      <c r="Q222" s="22"/>
      <c r="R222" s="22"/>
      <c r="S222" s="22"/>
      <c r="T222" s="22"/>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511"/>
      <c r="BA222" s="250">
        <v>0</v>
      </c>
      <c r="BC222" s="11">
        <v>0</v>
      </c>
      <c r="BU222" s="12"/>
      <c r="BV222" s="12"/>
      <c r="BW222" s="12"/>
      <c r="BX222" s="12"/>
      <c r="BY222" s="12"/>
      <c r="BZ222" s="12"/>
      <c r="CA222" s="12"/>
      <c r="CB222" s="12"/>
    </row>
    <row r="223" spans="1:80" ht="63" hidden="1" customHeight="1" thickBot="1">
      <c r="A223" s="98" t="s">
        <v>1336</v>
      </c>
      <c r="B223" s="18" t="s">
        <v>1337</v>
      </c>
      <c r="C223" s="18" t="s">
        <v>1423</v>
      </c>
      <c r="D223" s="22" t="s">
        <v>1834</v>
      </c>
      <c r="E223" s="20">
        <v>2030</v>
      </c>
      <c r="F223" s="486" t="s">
        <v>1338</v>
      </c>
      <c r="G223" s="209" t="s">
        <v>321</v>
      </c>
      <c r="H223" s="20">
        <v>2020</v>
      </c>
      <c r="I223" s="81">
        <v>0</v>
      </c>
      <c r="J223" s="275" t="s">
        <v>1371</v>
      </c>
      <c r="K223" s="94" t="s">
        <v>696</v>
      </c>
      <c r="L223" s="22" t="s">
        <v>1424</v>
      </c>
      <c r="M223" s="22"/>
      <c r="N223" s="267" t="s">
        <v>1425</v>
      </c>
      <c r="O223" s="22"/>
      <c r="P223" s="22"/>
      <c r="Q223" s="22"/>
      <c r="R223" s="22"/>
      <c r="S223" s="22"/>
      <c r="T223" s="22"/>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511"/>
      <c r="BA223" s="250">
        <v>0</v>
      </c>
      <c r="BC223" s="11">
        <v>0</v>
      </c>
      <c r="BU223" s="12"/>
      <c r="BV223" s="12"/>
      <c r="BW223" s="12"/>
      <c r="BX223" s="12"/>
      <c r="BY223" s="12"/>
      <c r="BZ223" s="12"/>
      <c r="CA223" s="12"/>
      <c r="CB223" s="12"/>
    </row>
    <row r="224" spans="1:80" ht="112" hidden="1">
      <c r="A224" s="98" t="s">
        <v>1336</v>
      </c>
      <c r="B224" s="18" t="s">
        <v>1337</v>
      </c>
      <c r="C224" s="18" t="s">
        <v>1819</v>
      </c>
      <c r="D224" s="22" t="s">
        <v>1835</v>
      </c>
      <c r="E224" s="20">
        <v>2030</v>
      </c>
      <c r="F224" s="486" t="s">
        <v>1338</v>
      </c>
      <c r="G224" s="209" t="s">
        <v>321</v>
      </c>
      <c r="H224" s="20">
        <v>2020</v>
      </c>
      <c r="I224" s="81">
        <v>0</v>
      </c>
      <c r="J224" s="275" t="s">
        <v>1371</v>
      </c>
      <c r="K224" s="94" t="s">
        <v>696</v>
      </c>
      <c r="L224" s="22"/>
      <c r="M224" s="22"/>
      <c r="N224" s="267" t="s">
        <v>1427</v>
      </c>
      <c r="O224" s="22"/>
      <c r="P224" s="22"/>
      <c r="Q224" s="22"/>
      <c r="R224" s="22"/>
      <c r="S224" s="22"/>
      <c r="T224" s="22"/>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511"/>
      <c r="BA224" s="250">
        <v>0</v>
      </c>
      <c r="BC224" s="11">
        <v>0</v>
      </c>
      <c r="BU224" s="12"/>
      <c r="BV224" s="12"/>
      <c r="BW224" s="12"/>
      <c r="BX224" s="12"/>
      <c r="BY224" s="12"/>
      <c r="BZ224" s="12"/>
      <c r="CA224" s="12"/>
      <c r="CB224" s="12"/>
    </row>
    <row r="225" spans="1:80" ht="45" hidden="1" customHeight="1" thickBot="1">
      <c r="A225" s="98" t="s">
        <v>1336</v>
      </c>
      <c r="B225" s="18" t="s">
        <v>1337</v>
      </c>
      <c r="C225" s="18" t="s">
        <v>1428</v>
      </c>
      <c r="D225" s="22" t="s">
        <v>1835</v>
      </c>
      <c r="E225" s="20">
        <v>2030</v>
      </c>
      <c r="F225" s="486" t="s">
        <v>1338</v>
      </c>
      <c r="G225" s="209" t="s">
        <v>321</v>
      </c>
      <c r="H225" s="20">
        <v>2020</v>
      </c>
      <c r="I225" s="81">
        <v>0</v>
      </c>
      <c r="J225" s="275" t="s">
        <v>1371</v>
      </c>
      <c r="K225" s="94" t="s">
        <v>696</v>
      </c>
      <c r="L225" s="22"/>
      <c r="M225" s="22"/>
      <c r="N225" s="267" t="s">
        <v>1429</v>
      </c>
      <c r="O225" s="22"/>
      <c r="P225" s="22"/>
      <c r="Q225" s="22"/>
      <c r="R225" s="22"/>
      <c r="S225" s="22"/>
      <c r="T225" s="22"/>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511"/>
      <c r="BA225" s="250">
        <v>0</v>
      </c>
      <c r="BC225" s="11">
        <v>0</v>
      </c>
      <c r="BU225" s="12"/>
      <c r="BV225" s="12"/>
      <c r="BW225" s="12"/>
      <c r="BX225" s="12"/>
      <c r="BY225" s="12"/>
      <c r="BZ225" s="12"/>
      <c r="CA225" s="12"/>
      <c r="CB225" s="12"/>
    </row>
    <row r="226" spans="1:80" ht="42" hidden="1">
      <c r="A226" s="98" t="s">
        <v>1336</v>
      </c>
      <c r="B226" s="18" t="s">
        <v>1337</v>
      </c>
      <c r="C226" s="18" t="s">
        <v>1430</v>
      </c>
      <c r="D226" s="22"/>
      <c r="E226" s="20">
        <v>2030</v>
      </c>
      <c r="F226" s="486" t="s">
        <v>1338</v>
      </c>
      <c r="G226" s="209" t="s">
        <v>321</v>
      </c>
      <c r="H226" s="20">
        <v>2020</v>
      </c>
      <c r="I226" s="81">
        <v>0</v>
      </c>
      <c r="J226" s="421" t="s">
        <v>1431</v>
      </c>
      <c r="K226" s="94" t="s">
        <v>696</v>
      </c>
      <c r="L226" s="22"/>
      <c r="M226" s="22"/>
      <c r="N226" s="267" t="s">
        <v>1427</v>
      </c>
      <c r="O226" s="22"/>
      <c r="P226" s="22"/>
      <c r="Q226" s="22"/>
      <c r="R226" s="22"/>
      <c r="S226" s="22"/>
      <c r="T226" s="22"/>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511"/>
      <c r="BA226" s="250">
        <v>0</v>
      </c>
      <c r="BU226" s="12"/>
      <c r="BV226" s="12"/>
      <c r="BW226" s="12"/>
      <c r="BX226" s="12"/>
      <c r="BY226" s="12"/>
      <c r="BZ226" s="12"/>
      <c r="CA226" s="12"/>
      <c r="CB226" s="12"/>
    </row>
    <row r="227" spans="1:80" ht="42" hidden="1">
      <c r="A227" s="98" t="s">
        <v>1336</v>
      </c>
      <c r="B227" s="18" t="s">
        <v>1337</v>
      </c>
      <c r="C227" s="18" t="s">
        <v>1432</v>
      </c>
      <c r="D227" s="22" t="s">
        <v>1835</v>
      </c>
      <c r="E227" s="20">
        <v>2030</v>
      </c>
      <c r="F227" s="486" t="s">
        <v>1338</v>
      </c>
      <c r="G227" s="209" t="s">
        <v>321</v>
      </c>
      <c r="H227" s="20">
        <v>2020</v>
      </c>
      <c r="I227" s="81">
        <v>0</v>
      </c>
      <c r="J227" s="275" t="s">
        <v>1371</v>
      </c>
      <c r="K227" s="94" t="s">
        <v>696</v>
      </c>
      <c r="L227" s="22"/>
      <c r="M227" s="22"/>
      <c r="N227" s="267" t="s">
        <v>1427</v>
      </c>
      <c r="O227" s="22"/>
      <c r="P227" s="22"/>
      <c r="Q227" s="22"/>
      <c r="R227" s="22"/>
      <c r="S227" s="22"/>
      <c r="T227" s="22"/>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511"/>
      <c r="BA227" s="250">
        <v>0</v>
      </c>
      <c r="BC227" s="11">
        <v>0</v>
      </c>
      <c r="BU227" s="12"/>
      <c r="BV227" s="12"/>
      <c r="BW227" s="12"/>
      <c r="BX227" s="12"/>
      <c r="BY227" s="12"/>
      <c r="BZ227" s="12"/>
      <c r="CA227" s="12"/>
      <c r="CB227" s="12"/>
    </row>
    <row r="228" spans="1:80" ht="42" hidden="1">
      <c r="A228" s="98" t="s">
        <v>1336</v>
      </c>
      <c r="B228" s="18" t="s">
        <v>1337</v>
      </c>
      <c r="C228" s="18" t="s">
        <v>1433</v>
      </c>
      <c r="D228" s="22"/>
      <c r="E228" s="20">
        <v>2030</v>
      </c>
      <c r="F228" s="486" t="s">
        <v>1338</v>
      </c>
      <c r="G228" s="209" t="s">
        <v>321</v>
      </c>
      <c r="H228" s="20">
        <v>2020</v>
      </c>
      <c r="I228" s="81">
        <v>0</v>
      </c>
      <c r="J228" s="421" t="s">
        <v>1431</v>
      </c>
      <c r="K228" s="94" t="s">
        <v>696</v>
      </c>
      <c r="L228" s="22"/>
      <c r="M228" s="22"/>
      <c r="N228" s="267" t="s">
        <v>1427</v>
      </c>
      <c r="O228" s="22"/>
      <c r="P228" s="22"/>
      <c r="Q228" s="22"/>
      <c r="R228" s="22"/>
      <c r="S228" s="22"/>
      <c r="T228" s="22"/>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511"/>
      <c r="BA228" s="250">
        <v>0</v>
      </c>
      <c r="BU228" s="12"/>
      <c r="BV228" s="12"/>
      <c r="BW228" s="12"/>
      <c r="BX228" s="12"/>
      <c r="BY228" s="12"/>
      <c r="BZ228" s="12"/>
      <c r="CA228" s="12"/>
      <c r="CB228" s="12"/>
    </row>
    <row r="229" spans="1:80" ht="65.25" hidden="1" customHeight="1" thickBot="1">
      <c r="A229" s="98" t="s">
        <v>1336</v>
      </c>
      <c r="B229" s="18" t="s">
        <v>1337</v>
      </c>
      <c r="C229" s="18" t="s">
        <v>1434</v>
      </c>
      <c r="D229" s="22" t="s">
        <v>1832</v>
      </c>
      <c r="E229" s="20">
        <v>2030</v>
      </c>
      <c r="F229" s="486" t="s">
        <v>1338</v>
      </c>
      <c r="G229" s="209" t="s">
        <v>321</v>
      </c>
      <c r="H229" s="20">
        <v>2020</v>
      </c>
      <c r="I229" s="81">
        <v>0</v>
      </c>
      <c r="J229" s="275" t="s">
        <v>1371</v>
      </c>
      <c r="K229" s="94" t="s">
        <v>696</v>
      </c>
      <c r="L229" s="22" t="s">
        <v>1435</v>
      </c>
      <c r="M229" s="22"/>
      <c r="N229" s="267" t="s">
        <v>1820</v>
      </c>
      <c r="O229" s="22"/>
      <c r="P229" s="22"/>
      <c r="Q229" s="22"/>
      <c r="R229" s="22"/>
      <c r="S229" s="22"/>
      <c r="T229" s="22"/>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511"/>
      <c r="BA229" s="250">
        <v>0</v>
      </c>
      <c r="BC229" s="11">
        <v>0</v>
      </c>
      <c r="BU229" s="12"/>
      <c r="BV229" s="12"/>
      <c r="BW229" s="12"/>
      <c r="BX229" s="12"/>
      <c r="BY229" s="12"/>
      <c r="BZ229" s="12"/>
      <c r="CA229" s="12"/>
      <c r="CB229" s="12"/>
    </row>
    <row r="230" spans="1:80" ht="64.5" hidden="1" customHeight="1" thickBot="1">
      <c r="A230" s="98" t="s">
        <v>1336</v>
      </c>
      <c r="B230" s="18" t="s">
        <v>1337</v>
      </c>
      <c r="C230" s="18" t="s">
        <v>1437</v>
      </c>
      <c r="D230" s="22" t="s">
        <v>1832</v>
      </c>
      <c r="E230" s="20">
        <v>2030</v>
      </c>
      <c r="F230" s="486" t="s">
        <v>1338</v>
      </c>
      <c r="G230" s="209" t="s">
        <v>321</v>
      </c>
      <c r="H230" s="20">
        <v>2020</v>
      </c>
      <c r="I230" s="81">
        <v>0</v>
      </c>
      <c r="J230" s="275" t="s">
        <v>1371</v>
      </c>
      <c r="K230" s="94" t="s">
        <v>696</v>
      </c>
      <c r="L230" s="22" t="s">
        <v>1438</v>
      </c>
      <c r="M230" s="22"/>
      <c r="N230" s="267" t="s">
        <v>1439</v>
      </c>
      <c r="O230" s="22"/>
      <c r="P230" s="22"/>
      <c r="Q230" s="22"/>
      <c r="R230" s="22"/>
      <c r="S230" s="22"/>
      <c r="T230" s="22"/>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511"/>
      <c r="BA230" s="250">
        <v>0</v>
      </c>
      <c r="BC230" s="11">
        <v>0</v>
      </c>
      <c r="BU230" s="12"/>
      <c r="BV230" s="12"/>
      <c r="BW230" s="12"/>
      <c r="BX230" s="12"/>
      <c r="BY230" s="12"/>
      <c r="BZ230" s="12"/>
      <c r="CA230" s="12"/>
      <c r="CB230" s="12"/>
    </row>
    <row r="231" spans="1:80" ht="58.5" hidden="1" customHeight="1" thickBot="1">
      <c r="A231" s="98" t="s">
        <v>1336</v>
      </c>
      <c r="B231" s="18" t="s">
        <v>1337</v>
      </c>
      <c r="C231" s="18" t="s">
        <v>1440</v>
      </c>
      <c r="D231" s="22" t="s">
        <v>1835</v>
      </c>
      <c r="E231" s="20">
        <v>2030</v>
      </c>
      <c r="F231" s="486" t="s">
        <v>1338</v>
      </c>
      <c r="G231" s="209" t="s">
        <v>321</v>
      </c>
      <c r="H231" s="20">
        <v>2020</v>
      </c>
      <c r="I231" s="81">
        <v>0</v>
      </c>
      <c r="J231" s="275" t="s">
        <v>1371</v>
      </c>
      <c r="K231" s="94" t="s">
        <v>696</v>
      </c>
      <c r="L231" s="22"/>
      <c r="M231" s="22"/>
      <c r="N231" s="267" t="s">
        <v>1427</v>
      </c>
      <c r="O231" s="22"/>
      <c r="P231" s="22"/>
      <c r="Q231" s="22"/>
      <c r="R231" s="22"/>
      <c r="S231" s="22"/>
      <c r="T231" s="22"/>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511"/>
      <c r="BA231" s="250">
        <v>0</v>
      </c>
      <c r="BC231" s="11">
        <v>0</v>
      </c>
      <c r="BU231" s="12"/>
      <c r="BV231" s="12"/>
      <c r="BW231" s="12"/>
      <c r="BX231" s="12"/>
      <c r="BY231" s="12"/>
      <c r="BZ231" s="12"/>
      <c r="CA231" s="12"/>
      <c r="CB231" s="12"/>
    </row>
    <row r="232" spans="1:80" ht="62.25" hidden="1" customHeight="1" thickBot="1">
      <c r="A232" s="98" t="s">
        <v>1336</v>
      </c>
      <c r="B232" s="18" t="s">
        <v>1337</v>
      </c>
      <c r="C232" s="18" t="s">
        <v>1441</v>
      </c>
      <c r="D232" s="22" t="s">
        <v>1832</v>
      </c>
      <c r="E232" s="20">
        <v>2030</v>
      </c>
      <c r="F232" s="486" t="s">
        <v>1338</v>
      </c>
      <c r="G232" s="209" t="s">
        <v>321</v>
      </c>
      <c r="H232" s="20">
        <v>2020</v>
      </c>
      <c r="I232" s="81">
        <v>0</v>
      </c>
      <c r="J232" s="275" t="s">
        <v>1371</v>
      </c>
      <c r="K232" s="94" t="s">
        <v>696</v>
      </c>
      <c r="L232" s="22" t="s">
        <v>1442</v>
      </c>
      <c r="M232" s="22"/>
      <c r="N232" s="267" t="s">
        <v>1443</v>
      </c>
      <c r="O232" s="22"/>
      <c r="P232" s="22"/>
      <c r="Q232" s="22"/>
      <c r="R232" s="22"/>
      <c r="S232" s="22"/>
      <c r="T232" s="22"/>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511"/>
      <c r="BA232" s="250">
        <v>0</v>
      </c>
      <c r="BC232" s="11">
        <v>0</v>
      </c>
      <c r="BU232" s="12"/>
      <c r="BV232" s="12"/>
      <c r="BW232" s="12"/>
      <c r="BX232" s="12"/>
      <c r="BY232" s="12"/>
      <c r="BZ232" s="12"/>
      <c r="CA232" s="12"/>
      <c r="CB232" s="12"/>
    </row>
    <row r="233" spans="1:80" ht="54" hidden="1" customHeight="1" thickBot="1">
      <c r="A233" s="98" t="s">
        <v>1336</v>
      </c>
      <c r="B233" s="18" t="s">
        <v>1337</v>
      </c>
      <c r="C233" s="18" t="s">
        <v>1444</v>
      </c>
      <c r="D233" s="22" t="s">
        <v>1832</v>
      </c>
      <c r="E233" s="20">
        <v>2030</v>
      </c>
      <c r="F233" s="486" t="s">
        <v>1338</v>
      </c>
      <c r="G233" s="209" t="s">
        <v>321</v>
      </c>
      <c r="H233" s="20">
        <v>2020</v>
      </c>
      <c r="I233" s="81">
        <v>0</v>
      </c>
      <c r="J233" s="275" t="s">
        <v>1371</v>
      </c>
      <c r="K233" s="94" t="s">
        <v>696</v>
      </c>
      <c r="L233" s="22"/>
      <c r="M233" s="22"/>
      <c r="N233" s="267" t="s">
        <v>1427</v>
      </c>
      <c r="O233" s="22"/>
      <c r="P233" s="22"/>
      <c r="Q233" s="22"/>
      <c r="R233" s="22"/>
      <c r="S233" s="22"/>
      <c r="T233" s="22"/>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511"/>
      <c r="BA233" s="250">
        <v>0</v>
      </c>
      <c r="BC233" s="11">
        <v>0</v>
      </c>
      <c r="BU233" s="12"/>
      <c r="BV233" s="12"/>
      <c r="BW233" s="12"/>
      <c r="BX233" s="12"/>
      <c r="BY233" s="12"/>
      <c r="BZ233" s="12"/>
      <c r="CA233" s="12"/>
      <c r="CB233" s="12"/>
    </row>
    <row r="234" spans="1:80" ht="62.25" hidden="1" customHeight="1" thickBot="1">
      <c r="A234" s="98" t="s">
        <v>1336</v>
      </c>
      <c r="B234" s="18" t="s">
        <v>1337</v>
      </c>
      <c r="C234" s="18" t="s">
        <v>1445</v>
      </c>
      <c r="D234" s="22" t="s">
        <v>1834</v>
      </c>
      <c r="E234" s="20">
        <v>2030</v>
      </c>
      <c r="F234" s="486" t="s">
        <v>1338</v>
      </c>
      <c r="G234" s="209" t="s">
        <v>321</v>
      </c>
      <c r="H234" s="20">
        <v>2020</v>
      </c>
      <c r="I234" s="81">
        <v>0</v>
      </c>
      <c r="J234" s="275" t="s">
        <v>1371</v>
      </c>
      <c r="K234" s="94" t="s">
        <v>696</v>
      </c>
      <c r="L234" s="22" t="s">
        <v>1446</v>
      </c>
      <c r="M234" s="22"/>
      <c r="N234" s="267" t="s">
        <v>1447</v>
      </c>
      <c r="O234" s="22"/>
      <c r="P234" s="22"/>
      <c r="Q234" s="22"/>
      <c r="R234" s="22"/>
      <c r="S234" s="22"/>
      <c r="T234" s="22"/>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511"/>
      <c r="BA234" s="250">
        <v>0</v>
      </c>
      <c r="BC234" s="11">
        <v>0</v>
      </c>
      <c r="BU234" s="12"/>
      <c r="BV234" s="12"/>
      <c r="BW234" s="12"/>
      <c r="BX234" s="12"/>
      <c r="BY234" s="12"/>
      <c r="BZ234" s="12"/>
      <c r="CA234" s="12"/>
      <c r="CB234" s="12"/>
    </row>
    <row r="235" spans="1:80" ht="81.75" hidden="1" customHeight="1" thickBot="1">
      <c r="A235" s="98" t="s">
        <v>1336</v>
      </c>
      <c r="B235" s="18" t="s">
        <v>1337</v>
      </c>
      <c r="C235" s="18" t="s">
        <v>1448</v>
      </c>
      <c r="D235" s="22" t="s">
        <v>1832</v>
      </c>
      <c r="E235" s="20">
        <v>2030</v>
      </c>
      <c r="F235" s="486" t="s">
        <v>1338</v>
      </c>
      <c r="G235" s="209" t="s">
        <v>321</v>
      </c>
      <c r="H235" s="20">
        <v>2020</v>
      </c>
      <c r="I235" s="81">
        <v>0</v>
      </c>
      <c r="J235" s="275" t="s">
        <v>1371</v>
      </c>
      <c r="K235" s="94" t="s">
        <v>696</v>
      </c>
      <c r="L235" s="22" t="s">
        <v>1449</v>
      </c>
      <c r="M235" s="22"/>
      <c r="N235" s="267" t="s">
        <v>1450</v>
      </c>
      <c r="O235" s="22"/>
      <c r="P235" s="22"/>
      <c r="Q235" s="22"/>
      <c r="R235" s="22"/>
      <c r="S235" s="22"/>
      <c r="T235" s="22"/>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511"/>
      <c r="BA235" s="250">
        <v>0</v>
      </c>
      <c r="BC235" s="11">
        <v>0</v>
      </c>
      <c r="BU235" s="12"/>
      <c r="BV235" s="12"/>
      <c r="BW235" s="12"/>
      <c r="BX235" s="12"/>
      <c r="BY235" s="12"/>
      <c r="BZ235" s="12"/>
      <c r="CA235" s="12"/>
      <c r="CB235" s="12"/>
    </row>
    <row r="236" spans="1:80" ht="42" hidden="1">
      <c r="A236" s="98" t="s">
        <v>1336</v>
      </c>
      <c r="B236" s="18" t="s">
        <v>1337</v>
      </c>
      <c r="D236" s="22"/>
      <c r="E236" s="20"/>
      <c r="F236" s="486" t="s">
        <v>892</v>
      </c>
      <c r="G236" s="209" t="s">
        <v>321</v>
      </c>
      <c r="H236" s="81">
        <v>2023</v>
      </c>
      <c r="I236" s="81"/>
      <c r="J236" s="421" t="s">
        <v>1451</v>
      </c>
      <c r="K236" s="32"/>
      <c r="L236" s="22"/>
      <c r="M236" s="22"/>
      <c r="N236" s="22"/>
      <c r="O236" s="22"/>
      <c r="P236" s="22"/>
      <c r="Q236" s="22"/>
      <c r="R236" s="22"/>
      <c r="S236" s="22"/>
      <c r="T236" s="22"/>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511"/>
      <c r="BA236" s="250">
        <v>0</v>
      </c>
      <c r="BU236" s="12"/>
      <c r="BV236" s="12"/>
      <c r="BW236" s="12"/>
      <c r="BX236" s="12"/>
      <c r="BY236" s="12"/>
      <c r="BZ236" s="12"/>
      <c r="CA236" s="12"/>
      <c r="CB236" s="12"/>
    </row>
    <row r="237" spans="1:80" ht="56" hidden="1">
      <c r="A237" s="98" t="s">
        <v>1336</v>
      </c>
      <c r="B237" s="18" t="s">
        <v>1337</v>
      </c>
      <c r="D237" s="22"/>
      <c r="E237" s="20"/>
      <c r="F237" s="486" t="s">
        <v>1452</v>
      </c>
      <c r="G237" s="161" t="s">
        <v>110</v>
      </c>
      <c r="H237" s="81">
        <v>2023</v>
      </c>
      <c r="I237" s="81"/>
      <c r="J237" s="402"/>
      <c r="K237" s="32"/>
      <c r="L237" s="22"/>
      <c r="M237" s="22"/>
      <c r="N237" s="22"/>
      <c r="O237" s="22"/>
      <c r="P237" s="22"/>
      <c r="Q237" s="22"/>
      <c r="R237" s="22"/>
      <c r="S237" s="22"/>
      <c r="T237" s="22"/>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511"/>
      <c r="BA237" s="250">
        <v>0</v>
      </c>
      <c r="BU237" s="12"/>
      <c r="BV237" s="12"/>
      <c r="BW237" s="12"/>
      <c r="BX237" s="12"/>
      <c r="BY237" s="12"/>
      <c r="BZ237" s="12"/>
      <c r="CA237" s="12"/>
      <c r="CB237" s="12"/>
    </row>
    <row r="238" spans="1:80" ht="70" hidden="1">
      <c r="A238" s="98" t="s">
        <v>1336</v>
      </c>
      <c r="B238" s="18" t="s">
        <v>1453</v>
      </c>
      <c r="C238" s="18" t="s">
        <v>1455</v>
      </c>
      <c r="D238" s="22"/>
      <c r="E238" s="20">
        <v>2027</v>
      </c>
      <c r="F238" s="486" t="s">
        <v>1454</v>
      </c>
      <c r="G238" s="161" t="s">
        <v>298</v>
      </c>
      <c r="H238" s="81">
        <v>2021</v>
      </c>
      <c r="I238" s="81"/>
      <c r="J238" s="402"/>
      <c r="K238" s="32" t="s">
        <v>1456</v>
      </c>
      <c r="L238" s="22"/>
      <c r="M238" s="22"/>
      <c r="N238" s="267"/>
      <c r="O238" s="22"/>
      <c r="P238" s="22"/>
      <c r="Q238" s="22"/>
      <c r="R238" s="22"/>
      <c r="S238" s="22"/>
      <c r="T238" s="22"/>
      <c r="U238" s="16"/>
      <c r="V238" s="16"/>
      <c r="W238" s="16"/>
      <c r="X238" s="16"/>
      <c r="Y238" s="16"/>
      <c r="Z238" s="16"/>
      <c r="AA238" s="16"/>
      <c r="AB238" s="16"/>
      <c r="AC238" s="16" t="s">
        <v>309</v>
      </c>
      <c r="AD238" s="16"/>
      <c r="AE238" s="16"/>
      <c r="AF238" s="16"/>
      <c r="AG238" s="16"/>
      <c r="AH238" s="16"/>
      <c r="AI238" s="16"/>
      <c r="AJ238" s="16"/>
      <c r="AK238" s="16"/>
      <c r="AL238" s="16" t="s">
        <v>310</v>
      </c>
      <c r="AM238" s="16"/>
      <c r="AN238" s="16"/>
      <c r="AO238" s="16"/>
      <c r="AP238" s="16"/>
      <c r="AQ238" s="16"/>
      <c r="AR238" s="16"/>
      <c r="AS238" s="16"/>
      <c r="AT238" s="16"/>
      <c r="AU238" s="16"/>
      <c r="AV238" s="16"/>
      <c r="AW238" s="16"/>
      <c r="AX238" s="16"/>
      <c r="AY238" s="16"/>
      <c r="AZ238" s="511"/>
      <c r="BA238" s="250">
        <v>0</v>
      </c>
      <c r="BU238" s="12"/>
      <c r="BV238" s="12"/>
      <c r="BW238" s="12"/>
      <c r="BX238" s="12"/>
      <c r="BY238" s="12"/>
      <c r="BZ238" s="12"/>
      <c r="CA238" s="12"/>
      <c r="CB238" s="12"/>
    </row>
    <row r="239" spans="1:80" ht="70" hidden="1">
      <c r="A239" s="98" t="s">
        <v>1336</v>
      </c>
      <c r="B239" s="18" t="s">
        <v>1453</v>
      </c>
      <c r="C239" s="18" t="s">
        <v>1457</v>
      </c>
      <c r="D239" s="26"/>
      <c r="E239" s="26">
        <v>2027</v>
      </c>
      <c r="F239" s="484" t="s">
        <v>1454</v>
      </c>
      <c r="G239" s="156" t="s">
        <v>298</v>
      </c>
      <c r="H239" s="30">
        <v>2021</v>
      </c>
      <c r="I239" s="30"/>
      <c r="J239" s="416"/>
      <c r="K239" s="26" t="s">
        <v>1456</v>
      </c>
      <c r="L239" s="26"/>
      <c r="M239" s="26"/>
      <c r="N239" s="364"/>
      <c r="O239" s="26"/>
      <c r="P239" s="26"/>
      <c r="Q239" s="26"/>
      <c r="R239" s="26"/>
      <c r="S239" s="26"/>
      <c r="T239" s="26"/>
      <c r="U239" s="16"/>
      <c r="V239" s="16"/>
      <c r="W239" s="16"/>
      <c r="X239" s="16"/>
      <c r="Y239" s="16"/>
      <c r="Z239" s="16"/>
      <c r="AA239" s="16"/>
      <c r="AB239" s="16"/>
      <c r="AC239" s="16" t="s">
        <v>309</v>
      </c>
      <c r="AD239" s="16"/>
      <c r="AE239" s="16"/>
      <c r="AF239" s="16" t="s">
        <v>310</v>
      </c>
      <c r="AG239" s="16"/>
      <c r="AH239" s="16"/>
      <c r="AI239" s="16"/>
      <c r="AJ239" s="16"/>
      <c r="AK239" s="16"/>
      <c r="AL239" s="16"/>
      <c r="AM239" s="16"/>
      <c r="AN239" s="16" t="s">
        <v>310</v>
      </c>
      <c r="AO239" s="16"/>
      <c r="AP239" s="16"/>
      <c r="AQ239" s="16"/>
      <c r="AR239" s="16"/>
      <c r="AS239" s="16"/>
      <c r="AT239" s="16"/>
      <c r="AU239" s="16"/>
      <c r="AV239" s="16"/>
      <c r="AW239" s="16"/>
      <c r="AX239" s="16"/>
      <c r="AY239" s="16"/>
      <c r="AZ239" s="511"/>
      <c r="BA239" s="246"/>
      <c r="BU239" s="12"/>
      <c r="BV239" s="12"/>
      <c r="BW239" s="12"/>
      <c r="BX239" s="12"/>
      <c r="BY239" s="12"/>
      <c r="BZ239" s="12"/>
      <c r="CA239" s="12"/>
      <c r="CB239" s="12"/>
    </row>
    <row r="240" spans="1:80" ht="71" hidden="1" thickBot="1">
      <c r="A240" s="98" t="s">
        <v>1336</v>
      </c>
      <c r="B240" s="27" t="s">
        <v>1453</v>
      </c>
      <c r="C240" s="27" t="s">
        <v>1458</v>
      </c>
      <c r="D240" s="28"/>
      <c r="E240" s="28">
        <v>2027</v>
      </c>
      <c r="F240" s="464" t="s">
        <v>1454</v>
      </c>
      <c r="G240" s="155" t="s">
        <v>298</v>
      </c>
      <c r="H240" s="56">
        <v>2021</v>
      </c>
      <c r="I240" s="56"/>
      <c r="J240" s="415"/>
      <c r="K240" s="28" t="s">
        <v>1456</v>
      </c>
      <c r="L240" s="28"/>
      <c r="M240" s="28"/>
      <c r="N240" s="361"/>
      <c r="O240" s="28"/>
      <c r="P240" s="28"/>
      <c r="Q240" s="28"/>
      <c r="R240" s="28"/>
      <c r="S240" s="28"/>
      <c r="T240" s="28"/>
      <c r="U240" s="16"/>
      <c r="V240" s="16"/>
      <c r="W240" s="16"/>
      <c r="X240" s="16"/>
      <c r="Y240" s="16"/>
      <c r="Z240" s="16"/>
      <c r="AA240" s="16"/>
      <c r="AB240" s="16"/>
      <c r="AC240" s="16" t="s">
        <v>309</v>
      </c>
      <c r="AD240" s="16"/>
      <c r="AE240" s="16"/>
      <c r="AF240" s="16"/>
      <c r="AG240" s="16"/>
      <c r="AH240" s="16"/>
      <c r="AI240" s="16"/>
      <c r="AJ240" s="16"/>
      <c r="AK240" s="16"/>
      <c r="AL240" s="16" t="s">
        <v>310</v>
      </c>
      <c r="AM240" s="16"/>
      <c r="AN240" s="16"/>
      <c r="AO240" s="16"/>
      <c r="AP240" s="16"/>
      <c r="AQ240" s="16"/>
      <c r="AR240" s="16"/>
      <c r="AS240" s="16"/>
      <c r="AT240" s="16"/>
      <c r="AU240" s="16"/>
      <c r="AV240" s="16"/>
      <c r="AW240" s="16"/>
      <c r="AX240" s="16"/>
      <c r="AY240" s="16"/>
      <c r="AZ240" s="511"/>
      <c r="BA240" s="201"/>
      <c r="BU240" s="12"/>
      <c r="BV240" s="12"/>
      <c r="BW240" s="12"/>
      <c r="BX240" s="12"/>
      <c r="BY240" s="12"/>
      <c r="BZ240" s="12"/>
      <c r="CA240" s="12"/>
      <c r="CB240" s="12"/>
    </row>
    <row r="241" spans="1:80" ht="70" hidden="1">
      <c r="A241" s="98" t="s">
        <v>1336</v>
      </c>
      <c r="B241" s="18" t="s">
        <v>1453</v>
      </c>
      <c r="C241" s="18" t="s">
        <v>1459</v>
      </c>
      <c r="D241" s="33"/>
      <c r="E241" s="33">
        <v>2027</v>
      </c>
      <c r="F241" s="493" t="s">
        <v>1454</v>
      </c>
      <c r="G241" s="171" t="s">
        <v>298</v>
      </c>
      <c r="H241" s="91">
        <v>2021</v>
      </c>
      <c r="I241" s="91"/>
      <c r="J241" s="445"/>
      <c r="K241" s="33" t="s">
        <v>1456</v>
      </c>
      <c r="L241" s="33"/>
      <c r="M241" s="33"/>
      <c r="N241" s="266"/>
      <c r="O241" s="33"/>
      <c r="P241" s="33" t="s">
        <v>306</v>
      </c>
      <c r="Q241" s="33"/>
      <c r="R241" s="371" t="s">
        <v>1460</v>
      </c>
      <c r="S241" s="33"/>
      <c r="T241" s="33"/>
      <c r="U241" s="16" t="s">
        <v>310</v>
      </c>
      <c r="V241" s="16"/>
      <c r="W241" s="16"/>
      <c r="X241" s="16"/>
      <c r="Y241" s="16"/>
      <c r="Z241" s="16" t="s">
        <v>310</v>
      </c>
      <c r="AA241" s="16"/>
      <c r="AB241" s="16"/>
      <c r="AC241" s="16" t="s">
        <v>309</v>
      </c>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511"/>
      <c r="BA241" s="247"/>
      <c r="BU241" s="12"/>
      <c r="BV241" s="12"/>
      <c r="BW241" s="12"/>
      <c r="BX241" s="12"/>
      <c r="BY241" s="12"/>
      <c r="BZ241" s="12"/>
      <c r="CA241" s="12"/>
      <c r="CB241" s="12"/>
    </row>
    <row r="242" spans="1:80" ht="70" hidden="1">
      <c r="A242" s="98" t="s">
        <v>1336</v>
      </c>
      <c r="B242" s="18" t="s">
        <v>1453</v>
      </c>
      <c r="C242" s="18" t="s">
        <v>1461</v>
      </c>
      <c r="D242" s="22"/>
      <c r="E242" s="22">
        <v>2027</v>
      </c>
      <c r="F242" s="471" t="s">
        <v>1454</v>
      </c>
      <c r="G242" s="159" t="s">
        <v>298</v>
      </c>
      <c r="H242" s="55">
        <v>2021</v>
      </c>
      <c r="I242" s="55"/>
      <c r="J242" s="391"/>
      <c r="K242" s="22" t="s">
        <v>1456</v>
      </c>
      <c r="L242" s="22"/>
      <c r="M242" s="22"/>
      <c r="N242" s="267"/>
      <c r="O242" s="22"/>
      <c r="P242" s="22"/>
      <c r="Q242" s="22"/>
      <c r="R242" s="22" t="s">
        <v>1462</v>
      </c>
      <c r="S242" s="58" t="s">
        <v>1463</v>
      </c>
      <c r="T242" s="58" t="s">
        <v>1464</v>
      </c>
      <c r="U242" s="69"/>
      <c r="V242" s="69"/>
      <c r="W242" s="69"/>
      <c r="X242" s="69"/>
      <c r="Y242" s="69"/>
      <c r="Z242" s="69"/>
      <c r="AA242" s="69" t="s">
        <v>310</v>
      </c>
      <c r="AB242" s="69"/>
      <c r="AC242" s="69" t="s">
        <v>309</v>
      </c>
      <c r="AD242" s="69"/>
      <c r="AE242" s="69"/>
      <c r="AF242" s="69"/>
      <c r="AG242" s="69"/>
      <c r="AH242" s="69"/>
      <c r="AI242" s="69"/>
      <c r="AJ242" s="69"/>
      <c r="AK242" s="69"/>
      <c r="AL242" s="69"/>
      <c r="AM242" s="69"/>
      <c r="AN242" s="69"/>
      <c r="AO242" s="69"/>
      <c r="AP242" s="69"/>
      <c r="AQ242" s="69"/>
      <c r="AR242" s="69"/>
      <c r="AS242" s="69"/>
      <c r="AT242" s="69"/>
      <c r="AU242" s="69"/>
      <c r="AV242" s="69"/>
      <c r="AW242" s="69"/>
      <c r="AX242" s="69"/>
      <c r="AY242" s="69"/>
      <c r="AZ242" s="511"/>
      <c r="BA242" s="184"/>
      <c r="BU242" s="12"/>
      <c r="BV242" s="12"/>
      <c r="BW242" s="12"/>
      <c r="BX242" s="12"/>
      <c r="BY242" s="12"/>
      <c r="BZ242" s="12"/>
      <c r="CA242" s="12"/>
      <c r="CB242" s="12"/>
    </row>
    <row r="243" spans="1:80" ht="70" hidden="1">
      <c r="A243" s="98" t="s">
        <v>1336</v>
      </c>
      <c r="B243" s="18" t="s">
        <v>1453</v>
      </c>
      <c r="C243" s="18" t="s">
        <v>1465</v>
      </c>
      <c r="D243" s="22"/>
      <c r="E243" s="22">
        <v>2027</v>
      </c>
      <c r="F243" s="471" t="s">
        <v>1454</v>
      </c>
      <c r="G243" s="159" t="s">
        <v>298</v>
      </c>
      <c r="H243" s="55">
        <v>2021</v>
      </c>
      <c r="I243" s="55"/>
      <c r="J243" s="391"/>
      <c r="K243" s="22" t="s">
        <v>1456</v>
      </c>
      <c r="L243" s="22"/>
      <c r="M243" s="22"/>
      <c r="N243" s="267"/>
      <c r="O243" s="22"/>
      <c r="P243" s="22" t="s">
        <v>862</v>
      </c>
      <c r="Q243" s="22"/>
      <c r="R243" s="22" t="s">
        <v>1466</v>
      </c>
      <c r="S243" s="58" t="s">
        <v>1467</v>
      </c>
      <c r="T243" s="22"/>
      <c r="U243" s="16"/>
      <c r="V243" s="16"/>
      <c r="W243" s="16"/>
      <c r="X243" s="16"/>
      <c r="Y243" s="16"/>
      <c r="Z243" s="16"/>
      <c r="AA243" s="16"/>
      <c r="AB243" s="16" t="s">
        <v>310</v>
      </c>
      <c r="AC243" s="16" t="s">
        <v>309</v>
      </c>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511"/>
      <c r="BA243" s="184"/>
      <c r="BU243" s="12"/>
      <c r="BV243" s="12"/>
      <c r="BW243" s="12"/>
      <c r="BX243" s="12"/>
      <c r="BY243" s="12"/>
      <c r="BZ243" s="12"/>
      <c r="CA243" s="12"/>
      <c r="CB243" s="12"/>
    </row>
    <row r="244" spans="1:80" ht="70" hidden="1">
      <c r="A244" s="98" t="s">
        <v>1336</v>
      </c>
      <c r="B244" s="18" t="s">
        <v>1453</v>
      </c>
      <c r="C244" s="18" t="s">
        <v>1468</v>
      </c>
      <c r="D244" s="22"/>
      <c r="E244" s="22">
        <v>2027</v>
      </c>
      <c r="F244" s="471" t="s">
        <v>1454</v>
      </c>
      <c r="G244" s="159" t="s">
        <v>298</v>
      </c>
      <c r="H244" s="55">
        <v>2021</v>
      </c>
      <c r="I244" s="55"/>
      <c r="J244" s="391"/>
      <c r="K244" s="22" t="s">
        <v>1456</v>
      </c>
      <c r="L244" s="22"/>
      <c r="M244" s="22"/>
      <c r="N244" s="267"/>
      <c r="O244" s="22"/>
      <c r="P244" s="22"/>
      <c r="Q244" s="22"/>
      <c r="R244" s="22"/>
      <c r="S244" s="22"/>
      <c r="T244" s="22"/>
      <c r="U244" s="16"/>
      <c r="V244" s="16"/>
      <c r="W244" s="16"/>
      <c r="X244" s="16"/>
      <c r="Y244" s="16"/>
      <c r="Z244" s="16"/>
      <c r="AA244" s="16"/>
      <c r="AB244" s="16"/>
      <c r="AC244" s="16" t="s">
        <v>309</v>
      </c>
      <c r="AD244" s="16"/>
      <c r="AE244" s="16"/>
      <c r="AF244" s="16"/>
      <c r="AG244" s="16"/>
      <c r="AH244" s="16"/>
      <c r="AI244" s="16"/>
      <c r="AJ244" s="16"/>
      <c r="AK244" s="16"/>
      <c r="AL244" s="16" t="s">
        <v>310</v>
      </c>
      <c r="AM244" s="16"/>
      <c r="AN244" s="16"/>
      <c r="AO244" s="16"/>
      <c r="AP244" s="16"/>
      <c r="AQ244" s="16"/>
      <c r="AR244" s="16"/>
      <c r="AS244" s="16"/>
      <c r="AT244" s="16"/>
      <c r="AU244" s="16"/>
      <c r="AV244" s="16"/>
      <c r="AW244" s="16"/>
      <c r="AX244" s="16"/>
      <c r="AY244" s="16"/>
      <c r="AZ244" s="511"/>
      <c r="BA244" s="184"/>
      <c r="BU244" s="12"/>
      <c r="BV244" s="12"/>
      <c r="BW244" s="12"/>
      <c r="BX244" s="12"/>
      <c r="BY244" s="12"/>
      <c r="BZ244" s="12"/>
      <c r="CA244" s="12"/>
      <c r="CB244" s="12"/>
    </row>
    <row r="245" spans="1:80" ht="70" hidden="1">
      <c r="A245" s="98" t="s">
        <v>1336</v>
      </c>
      <c r="B245" s="18" t="s">
        <v>1453</v>
      </c>
      <c r="C245" s="18" t="s">
        <v>1469</v>
      </c>
      <c r="D245" s="22"/>
      <c r="E245" s="22">
        <v>2027</v>
      </c>
      <c r="F245" s="471" t="s">
        <v>1454</v>
      </c>
      <c r="G245" s="159" t="s">
        <v>298</v>
      </c>
      <c r="H245" s="55">
        <v>2021</v>
      </c>
      <c r="I245" s="55"/>
      <c r="J245" s="391"/>
      <c r="K245" s="22" t="s">
        <v>1456</v>
      </c>
      <c r="L245" s="22"/>
      <c r="M245" s="22"/>
      <c r="N245" s="267"/>
      <c r="O245" s="22"/>
      <c r="P245" s="22" t="s">
        <v>1470</v>
      </c>
      <c r="Q245" s="22"/>
      <c r="R245" s="22" t="s">
        <v>1471</v>
      </c>
      <c r="S245" s="58" t="s">
        <v>1472</v>
      </c>
      <c r="T245" s="22"/>
      <c r="U245" s="16"/>
      <c r="V245" s="16"/>
      <c r="W245" s="16"/>
      <c r="X245" s="16"/>
      <c r="Y245" s="16"/>
      <c r="Z245" s="16"/>
      <c r="AA245" s="16"/>
      <c r="AB245" s="16"/>
      <c r="AC245" s="16" t="s">
        <v>309</v>
      </c>
      <c r="AD245" s="16"/>
      <c r="AE245" s="16"/>
      <c r="AF245" s="16"/>
      <c r="AG245" s="16"/>
      <c r="AH245" s="16"/>
      <c r="AI245" s="16"/>
      <c r="AJ245" s="16"/>
      <c r="AK245" s="16"/>
      <c r="AL245" s="16" t="s">
        <v>310</v>
      </c>
      <c r="AM245" s="16" t="s">
        <v>310</v>
      </c>
      <c r="AN245" s="16"/>
      <c r="AO245" s="16"/>
      <c r="AP245" s="16"/>
      <c r="AQ245" s="16"/>
      <c r="AR245" s="16"/>
      <c r="AS245" s="16"/>
      <c r="AT245" s="16"/>
      <c r="AU245" s="16"/>
      <c r="AV245" s="16"/>
      <c r="AW245" s="16"/>
      <c r="AX245" s="16"/>
      <c r="AY245" s="16"/>
      <c r="AZ245" s="511"/>
      <c r="BA245" s="184"/>
      <c r="BU245" s="12"/>
      <c r="BV245" s="12"/>
      <c r="BW245" s="12"/>
      <c r="BX245" s="12"/>
      <c r="BY245" s="12"/>
      <c r="BZ245" s="12"/>
      <c r="CA245" s="12"/>
      <c r="CB245" s="12"/>
    </row>
    <row r="246" spans="1:80" ht="70" hidden="1">
      <c r="A246" s="98" t="s">
        <v>1336</v>
      </c>
      <c r="B246" s="18" t="s">
        <v>1453</v>
      </c>
      <c r="C246" s="18" t="s">
        <v>1473</v>
      </c>
      <c r="D246" s="22"/>
      <c r="E246" s="22">
        <v>2027</v>
      </c>
      <c r="F246" s="471" t="s">
        <v>1454</v>
      </c>
      <c r="G246" s="159" t="s">
        <v>298</v>
      </c>
      <c r="H246" s="55">
        <v>2021</v>
      </c>
      <c r="I246" s="55"/>
      <c r="J246" s="391"/>
      <c r="K246" s="22" t="s">
        <v>1456</v>
      </c>
      <c r="L246" s="22"/>
      <c r="M246" s="22"/>
      <c r="N246" s="267"/>
      <c r="O246" s="22"/>
      <c r="P246" s="22" t="s">
        <v>1470</v>
      </c>
      <c r="Q246" s="22"/>
      <c r="R246" s="22"/>
      <c r="S246" s="22"/>
      <c r="T246" s="22"/>
      <c r="U246" s="16"/>
      <c r="V246" s="16"/>
      <c r="W246" s="16"/>
      <c r="X246" s="16"/>
      <c r="Y246" s="16"/>
      <c r="Z246" s="16"/>
      <c r="AA246" s="16"/>
      <c r="AB246" s="16"/>
      <c r="AC246" s="16" t="s">
        <v>309</v>
      </c>
      <c r="AD246" s="16" t="s">
        <v>310</v>
      </c>
      <c r="AE246" s="16"/>
      <c r="AF246" s="16"/>
      <c r="AG246" s="16"/>
      <c r="AH246" s="16"/>
      <c r="AI246" s="16"/>
      <c r="AJ246" s="16"/>
      <c r="AK246" s="16"/>
      <c r="AL246" s="16" t="s">
        <v>310</v>
      </c>
      <c r="AM246" s="16"/>
      <c r="AN246" s="16"/>
      <c r="AO246" s="16"/>
      <c r="AP246" s="16"/>
      <c r="AQ246" s="16"/>
      <c r="AR246" s="16"/>
      <c r="AS246" s="16"/>
      <c r="AT246" s="16"/>
      <c r="AU246" s="16"/>
      <c r="AV246" s="16"/>
      <c r="AW246" s="16"/>
      <c r="AX246" s="16"/>
      <c r="AY246" s="16"/>
      <c r="AZ246" s="511"/>
      <c r="BA246" s="184"/>
      <c r="BU246" s="12"/>
      <c r="BV246" s="12"/>
      <c r="BW246" s="12"/>
      <c r="BX246" s="12"/>
      <c r="BY246" s="12"/>
      <c r="BZ246" s="12"/>
      <c r="CA246" s="12"/>
      <c r="CB246" s="12"/>
    </row>
    <row r="247" spans="1:80" ht="70" hidden="1">
      <c r="A247" s="98" t="s">
        <v>1336</v>
      </c>
      <c r="B247" s="18" t="s">
        <v>1453</v>
      </c>
      <c r="C247" s="18" t="s">
        <v>1474</v>
      </c>
      <c r="D247" s="22"/>
      <c r="E247" s="22">
        <v>2027</v>
      </c>
      <c r="F247" s="471" t="s">
        <v>1454</v>
      </c>
      <c r="G247" s="159" t="s">
        <v>298</v>
      </c>
      <c r="H247" s="55">
        <v>2021</v>
      </c>
      <c r="I247" s="55"/>
      <c r="J247" s="391"/>
      <c r="K247" s="22" t="s">
        <v>1456</v>
      </c>
      <c r="L247" s="22"/>
      <c r="M247" s="22"/>
      <c r="N247" s="267"/>
      <c r="O247" s="22"/>
      <c r="P247" s="22"/>
      <c r="Q247" s="22"/>
      <c r="R247" s="22"/>
      <c r="S247" s="22"/>
      <c r="T247" s="22"/>
      <c r="U247" s="16"/>
      <c r="V247" s="16"/>
      <c r="W247" s="16"/>
      <c r="X247" s="16"/>
      <c r="Y247" s="16"/>
      <c r="Z247" s="16"/>
      <c r="AA247" s="16"/>
      <c r="AB247" s="16"/>
      <c r="AC247" s="16" t="s">
        <v>309</v>
      </c>
      <c r="AD247" s="16"/>
      <c r="AE247" s="16"/>
      <c r="AF247" s="16" t="s">
        <v>310</v>
      </c>
      <c r="AG247" s="16"/>
      <c r="AH247" s="16"/>
      <c r="AI247" s="16"/>
      <c r="AJ247" s="16"/>
      <c r="AK247" s="16"/>
      <c r="AL247" s="16"/>
      <c r="AM247" s="16" t="s">
        <v>310</v>
      </c>
      <c r="AN247" s="16"/>
      <c r="AO247" s="16"/>
      <c r="AP247" s="16"/>
      <c r="AQ247" s="16"/>
      <c r="AR247" s="16"/>
      <c r="AS247" s="16"/>
      <c r="AT247" s="16"/>
      <c r="AU247" s="16"/>
      <c r="AV247" s="16"/>
      <c r="AW247" s="16"/>
      <c r="AX247" s="16"/>
      <c r="AY247" s="16"/>
      <c r="AZ247" s="511"/>
      <c r="BA247" s="184"/>
      <c r="BU247" s="12"/>
      <c r="BV247" s="12"/>
      <c r="BW247" s="12"/>
      <c r="BX247" s="12"/>
      <c r="BY247" s="12"/>
      <c r="BZ247" s="12"/>
      <c r="CA247" s="12"/>
      <c r="CB247" s="12"/>
    </row>
    <row r="248" spans="1:80" ht="71" thickBot="1">
      <c r="A248" s="100" t="s">
        <v>792</v>
      </c>
      <c r="B248" s="101" t="s">
        <v>857</v>
      </c>
      <c r="C248" s="101" t="s">
        <v>979</v>
      </c>
      <c r="D248" s="105" t="s">
        <v>1832</v>
      </c>
      <c r="E248" s="105">
        <v>2030</v>
      </c>
      <c r="F248" s="478" t="s">
        <v>857</v>
      </c>
      <c r="G248" s="208" t="s">
        <v>321</v>
      </c>
      <c r="H248" s="104">
        <v>2020</v>
      </c>
      <c r="I248" s="104"/>
      <c r="J248" s="449" t="s">
        <v>989</v>
      </c>
      <c r="K248" s="105" t="s">
        <v>859</v>
      </c>
      <c r="L248" s="105"/>
      <c r="M248" s="105" t="s">
        <v>975</v>
      </c>
      <c r="N248" s="239" t="s">
        <v>1475</v>
      </c>
      <c r="O248" s="105" t="s">
        <v>519</v>
      </c>
      <c r="P248" s="105" t="s">
        <v>862</v>
      </c>
      <c r="Q248" s="105" t="s">
        <v>212</v>
      </c>
      <c r="R248" s="105"/>
      <c r="S248" s="105"/>
      <c r="T248" s="105"/>
      <c r="U248" s="16"/>
      <c r="V248" s="16"/>
      <c r="W248" s="16"/>
      <c r="X248" s="16"/>
      <c r="Y248" s="16"/>
      <c r="Z248" s="16"/>
      <c r="AA248" s="16"/>
      <c r="AB248" s="16" t="s">
        <v>309</v>
      </c>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511"/>
      <c r="BA248" s="184"/>
      <c r="BC248" s="11">
        <v>1</v>
      </c>
      <c r="BU248" s="12"/>
      <c r="BV248" s="12"/>
      <c r="BW248" s="12"/>
      <c r="BX248" s="12"/>
      <c r="BY248" s="12"/>
      <c r="BZ248" s="12"/>
      <c r="CA248" s="12"/>
      <c r="CB248" s="12"/>
    </row>
    <row r="249" spans="1:80" ht="72" thickTop="1" thickBot="1">
      <c r="A249" s="100" t="s">
        <v>792</v>
      </c>
      <c r="B249" s="101" t="s">
        <v>857</v>
      </c>
      <c r="C249" s="101" t="s">
        <v>974</v>
      </c>
      <c r="D249" s="105" t="s">
        <v>1832</v>
      </c>
      <c r="E249" s="105">
        <v>2030</v>
      </c>
      <c r="F249" s="478" t="s">
        <v>857</v>
      </c>
      <c r="G249" s="208" t="s">
        <v>321</v>
      </c>
      <c r="H249" s="104">
        <v>2020</v>
      </c>
      <c r="I249" s="104"/>
      <c r="J249" s="449" t="s">
        <v>989</v>
      </c>
      <c r="K249" s="105" t="s">
        <v>859</v>
      </c>
      <c r="L249" s="105"/>
      <c r="M249" s="105" t="s">
        <v>975</v>
      </c>
      <c r="N249" s="239" t="s">
        <v>1476</v>
      </c>
      <c r="O249" s="105" t="s">
        <v>519</v>
      </c>
      <c r="P249" s="105" t="s">
        <v>862</v>
      </c>
      <c r="Q249" s="105" t="s">
        <v>212</v>
      </c>
      <c r="R249" s="105"/>
      <c r="S249" s="105"/>
      <c r="T249" s="105"/>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511"/>
      <c r="BA249" s="184"/>
      <c r="BC249" s="11">
        <v>1</v>
      </c>
      <c r="BU249" s="12"/>
      <c r="BV249" s="12"/>
      <c r="BW249" s="12"/>
      <c r="BX249" s="12"/>
      <c r="BY249" s="12"/>
      <c r="BZ249" s="12"/>
      <c r="CA249" s="12"/>
      <c r="CB249" s="12"/>
    </row>
    <row r="250" spans="1:80" ht="156" thickTop="1" thickBot="1">
      <c r="A250" s="123" t="s">
        <v>792</v>
      </c>
      <c r="B250" s="124" t="s">
        <v>857</v>
      </c>
      <c r="C250" s="124" t="s">
        <v>887</v>
      </c>
      <c r="D250" s="126" t="s">
        <v>1832</v>
      </c>
      <c r="E250" s="126">
        <v>2030</v>
      </c>
      <c r="F250" s="494" t="s">
        <v>857</v>
      </c>
      <c r="G250" s="212" t="s">
        <v>321</v>
      </c>
      <c r="H250" s="125">
        <v>2020</v>
      </c>
      <c r="I250" s="125">
        <v>0</v>
      </c>
      <c r="J250" s="449" t="s">
        <v>989</v>
      </c>
      <c r="K250" s="126" t="s">
        <v>859</v>
      </c>
      <c r="L250" s="126"/>
      <c r="M250" s="126" t="s">
        <v>888</v>
      </c>
      <c r="N250" s="354" t="s">
        <v>1477</v>
      </c>
      <c r="O250" s="126" t="s">
        <v>1119</v>
      </c>
      <c r="P250" s="126" t="s">
        <v>862</v>
      </c>
      <c r="Q250" s="126" t="s">
        <v>212</v>
      </c>
      <c r="R250" s="126"/>
      <c r="S250" s="126"/>
      <c r="T250" s="12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511"/>
      <c r="BA250" s="245"/>
      <c r="BC250" s="11">
        <v>1</v>
      </c>
      <c r="BU250" s="12"/>
      <c r="BV250" s="12"/>
      <c r="BW250" s="12"/>
      <c r="BX250" s="12"/>
      <c r="BY250" s="12"/>
      <c r="BZ250" s="12"/>
      <c r="CA250" s="12"/>
      <c r="CB250" s="12"/>
    </row>
    <row r="251" spans="1:80" ht="183" thickTop="1">
      <c r="A251" s="100" t="s">
        <v>792</v>
      </c>
      <c r="B251" s="101" t="s">
        <v>857</v>
      </c>
      <c r="C251" s="101" t="s">
        <v>883</v>
      </c>
      <c r="D251" s="127" t="s">
        <v>1833</v>
      </c>
      <c r="E251" s="127">
        <v>2030</v>
      </c>
      <c r="F251" s="472" t="s">
        <v>857</v>
      </c>
      <c r="G251" s="218" t="s">
        <v>321</v>
      </c>
      <c r="H251" s="36">
        <v>2020</v>
      </c>
      <c r="I251" s="36">
        <v>0</v>
      </c>
      <c r="J251" s="404" t="s">
        <v>989</v>
      </c>
      <c r="K251" s="127" t="s">
        <v>859</v>
      </c>
      <c r="L251" s="127"/>
      <c r="M251" s="127" t="s">
        <v>884</v>
      </c>
      <c r="N251" s="237" t="s">
        <v>1478</v>
      </c>
      <c r="O251" s="127" t="s">
        <v>886</v>
      </c>
      <c r="P251" s="127" t="s">
        <v>862</v>
      </c>
      <c r="Q251" s="127" t="s">
        <v>212</v>
      </c>
      <c r="R251" s="127"/>
      <c r="S251" s="127"/>
      <c r="T251" s="127"/>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511"/>
      <c r="BC251" s="11">
        <v>1</v>
      </c>
      <c r="BU251" s="12"/>
      <c r="BV251" s="12"/>
      <c r="BW251" s="12"/>
      <c r="BX251" s="12"/>
      <c r="BY251" s="12"/>
      <c r="BZ251" s="12"/>
      <c r="CA251" s="12"/>
      <c r="CB251" s="12"/>
    </row>
    <row r="252" spans="1:80" ht="84" hidden="1">
      <c r="A252" s="100" t="s">
        <v>792</v>
      </c>
      <c r="B252" s="101" t="s">
        <v>857</v>
      </c>
      <c r="C252" s="101" t="s">
        <v>972</v>
      </c>
      <c r="D252" s="127" t="s">
        <v>1835</v>
      </c>
      <c r="E252" s="133">
        <v>2030</v>
      </c>
      <c r="F252" s="472" t="s">
        <v>857</v>
      </c>
      <c r="G252" s="225" t="s">
        <v>321</v>
      </c>
      <c r="H252" s="130">
        <v>2020</v>
      </c>
      <c r="I252" s="130">
        <v>0</v>
      </c>
      <c r="J252" s="404"/>
      <c r="K252" s="133" t="s">
        <v>859</v>
      </c>
      <c r="L252" s="133"/>
      <c r="M252" s="133"/>
      <c r="N252" s="238" t="s">
        <v>973</v>
      </c>
      <c r="O252" s="133" t="s">
        <v>861</v>
      </c>
      <c r="P252" s="133" t="s">
        <v>862</v>
      </c>
      <c r="Q252" s="133" t="s">
        <v>212</v>
      </c>
      <c r="R252" s="133"/>
      <c r="S252" s="133"/>
      <c r="T252" s="133"/>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511"/>
      <c r="BC252" s="11">
        <v>0</v>
      </c>
      <c r="BU252" s="12"/>
      <c r="BV252" s="12"/>
      <c r="BW252" s="12"/>
      <c r="BX252" s="12"/>
      <c r="BY252" s="12"/>
      <c r="BZ252" s="12"/>
      <c r="CA252" s="12"/>
      <c r="CB252" s="12"/>
    </row>
    <row r="253" spans="1:80" ht="84" hidden="1">
      <c r="A253" s="100" t="s">
        <v>792</v>
      </c>
      <c r="B253" s="101" t="s">
        <v>857</v>
      </c>
      <c r="C253" s="101" t="s">
        <v>1821</v>
      </c>
      <c r="D253" s="105" t="s">
        <v>1835</v>
      </c>
      <c r="E253" s="105">
        <v>2030</v>
      </c>
      <c r="F253" s="472" t="s">
        <v>857</v>
      </c>
      <c r="G253" s="208" t="s">
        <v>321</v>
      </c>
      <c r="H253" s="104">
        <v>2020</v>
      </c>
      <c r="I253" s="104"/>
      <c r="J253" s="450" t="s">
        <v>961</v>
      </c>
      <c r="K253" s="105" t="s">
        <v>859</v>
      </c>
      <c r="L253" s="105"/>
      <c r="M253" s="105"/>
      <c r="N253" s="239" t="s">
        <v>1479</v>
      </c>
      <c r="O253" s="105" t="s">
        <v>861</v>
      </c>
      <c r="P253" s="105" t="s">
        <v>862</v>
      </c>
      <c r="Q253" s="105" t="s">
        <v>212</v>
      </c>
      <c r="R253" s="105"/>
      <c r="S253" s="105"/>
      <c r="T253" s="105"/>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511"/>
      <c r="BU253" s="12"/>
      <c r="BV253" s="12"/>
      <c r="BW253" s="12"/>
      <c r="BX253" s="12"/>
      <c r="BY253" s="12"/>
      <c r="BZ253" s="12"/>
      <c r="CA253" s="12"/>
      <c r="CB253" s="12"/>
    </row>
    <row r="254" spans="1:80" ht="84" hidden="1">
      <c r="A254" s="100" t="s">
        <v>792</v>
      </c>
      <c r="B254" s="101" t="s">
        <v>857</v>
      </c>
      <c r="C254" s="101" t="s">
        <v>967</v>
      </c>
      <c r="D254" s="105" t="s">
        <v>1834</v>
      </c>
      <c r="E254" s="105">
        <v>2030</v>
      </c>
      <c r="F254" s="472" t="s">
        <v>857</v>
      </c>
      <c r="G254" s="208" t="s">
        <v>321</v>
      </c>
      <c r="H254" s="104">
        <v>2020</v>
      </c>
      <c r="I254" s="104"/>
      <c r="J254" s="450" t="s">
        <v>961</v>
      </c>
      <c r="K254" s="105" t="s">
        <v>859</v>
      </c>
      <c r="L254" s="105"/>
      <c r="M254" s="105"/>
      <c r="N254" s="239" t="s">
        <v>1480</v>
      </c>
      <c r="O254" s="105" t="s">
        <v>969</v>
      </c>
      <c r="P254" s="105" t="s">
        <v>862</v>
      </c>
      <c r="Q254" s="105" t="s">
        <v>212</v>
      </c>
      <c r="R254" s="105"/>
      <c r="S254" s="105"/>
      <c r="T254" s="105"/>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511"/>
      <c r="BU254" s="12"/>
      <c r="BV254" s="12"/>
      <c r="BW254" s="12"/>
      <c r="BX254" s="12"/>
      <c r="BY254" s="12"/>
      <c r="BZ254" s="12"/>
      <c r="CA254" s="12"/>
      <c r="CB254" s="12"/>
    </row>
    <row r="255" spans="1:80" ht="168">
      <c r="A255" s="100" t="s">
        <v>792</v>
      </c>
      <c r="B255" s="101" t="s">
        <v>857</v>
      </c>
      <c r="C255" s="101" t="s">
        <v>880</v>
      </c>
      <c r="D255" s="105" t="s">
        <v>1832</v>
      </c>
      <c r="E255" s="105">
        <v>2030</v>
      </c>
      <c r="F255" s="472" t="s">
        <v>857</v>
      </c>
      <c r="G255" s="208" t="s">
        <v>321</v>
      </c>
      <c r="H255" s="104">
        <v>2020</v>
      </c>
      <c r="I255" s="104"/>
      <c r="J255" s="377" t="s">
        <v>1481</v>
      </c>
      <c r="K255" s="105" t="s">
        <v>859</v>
      </c>
      <c r="L255" s="105"/>
      <c r="M255" s="105"/>
      <c r="N255" s="239" t="s">
        <v>882</v>
      </c>
      <c r="O255" s="105" t="s">
        <v>1482</v>
      </c>
      <c r="P255" s="105"/>
      <c r="Q255" s="105"/>
      <c r="R255" s="105"/>
      <c r="S255" s="105"/>
      <c r="T255" s="105"/>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511"/>
      <c r="BC255" s="11">
        <v>1</v>
      </c>
      <c r="BU255" s="12"/>
      <c r="BV255" s="12"/>
      <c r="BW255" s="12"/>
      <c r="BX255" s="12"/>
      <c r="BY255" s="12"/>
      <c r="BZ255" s="12"/>
      <c r="CA255" s="12"/>
      <c r="CB255" s="12"/>
    </row>
    <row r="256" spans="1:80" ht="56">
      <c r="A256" s="100" t="s">
        <v>792</v>
      </c>
      <c r="B256" s="101" t="s">
        <v>857</v>
      </c>
      <c r="C256" s="101" t="s">
        <v>878</v>
      </c>
      <c r="D256" s="127" t="s">
        <v>1835</v>
      </c>
      <c r="E256" s="105">
        <v>2030</v>
      </c>
      <c r="F256" s="472" t="s">
        <v>857</v>
      </c>
      <c r="G256" s="208" t="s">
        <v>321</v>
      </c>
      <c r="H256" s="104">
        <v>2020</v>
      </c>
      <c r="I256" s="104">
        <v>0</v>
      </c>
      <c r="J256" s="404" t="s">
        <v>989</v>
      </c>
      <c r="K256" s="105" t="s">
        <v>859</v>
      </c>
      <c r="L256" s="105"/>
      <c r="M256" s="105"/>
      <c r="N256" s="239" t="s">
        <v>879</v>
      </c>
      <c r="O256" s="105" t="s">
        <v>861</v>
      </c>
      <c r="P256" s="105" t="s">
        <v>862</v>
      </c>
      <c r="Q256" s="105" t="s">
        <v>212</v>
      </c>
      <c r="R256" s="105"/>
      <c r="S256" s="105"/>
      <c r="T256" s="105"/>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511"/>
      <c r="BC256" s="11">
        <v>1</v>
      </c>
      <c r="BU256" s="12"/>
      <c r="BV256" s="12"/>
      <c r="BW256" s="12"/>
      <c r="BX256" s="12"/>
      <c r="BY256" s="12"/>
      <c r="BZ256" s="12"/>
      <c r="CA256" s="12"/>
      <c r="CB256" s="12"/>
    </row>
    <row r="257" spans="1:80" ht="112">
      <c r="A257" s="100" t="s">
        <v>792</v>
      </c>
      <c r="B257" s="101" t="s">
        <v>857</v>
      </c>
      <c r="C257" s="101" t="s">
        <v>873</v>
      </c>
      <c r="D257" s="127" t="s">
        <v>1832</v>
      </c>
      <c r="E257" s="105">
        <v>2030</v>
      </c>
      <c r="F257" s="472" t="s">
        <v>857</v>
      </c>
      <c r="G257" s="208" t="s">
        <v>321</v>
      </c>
      <c r="H257" s="104">
        <v>2020</v>
      </c>
      <c r="I257" s="104"/>
      <c r="J257" s="377" t="s">
        <v>1483</v>
      </c>
      <c r="K257" s="105" t="s">
        <v>859</v>
      </c>
      <c r="L257" s="105"/>
      <c r="M257" s="105"/>
      <c r="N257" s="239" t="s">
        <v>874</v>
      </c>
      <c r="O257" s="105" t="s">
        <v>303</v>
      </c>
      <c r="P257" s="105" t="s">
        <v>862</v>
      </c>
      <c r="Q257" s="105" t="s">
        <v>212</v>
      </c>
      <c r="R257" s="105"/>
      <c r="S257" s="105"/>
      <c r="T257" s="105"/>
      <c r="U257" s="16"/>
      <c r="V257" s="16"/>
      <c r="W257" s="16"/>
      <c r="X257" s="16"/>
      <c r="Y257" s="16"/>
      <c r="Z257" s="16"/>
      <c r="AA257" s="16"/>
      <c r="AB257" s="16" t="s">
        <v>309</v>
      </c>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511"/>
      <c r="BC257" s="11">
        <v>1</v>
      </c>
      <c r="BU257" s="12"/>
      <c r="BV257" s="12"/>
      <c r="BW257" s="12"/>
      <c r="BX257" s="12"/>
      <c r="BY257" s="12"/>
      <c r="BZ257" s="12"/>
      <c r="CA257" s="12"/>
      <c r="CB257" s="12"/>
    </row>
    <row r="258" spans="1:80" ht="70" hidden="1">
      <c r="A258" s="100" t="s">
        <v>792</v>
      </c>
      <c r="B258" s="101" t="s">
        <v>857</v>
      </c>
      <c r="C258" s="101" t="s">
        <v>965</v>
      </c>
      <c r="D258" s="105" t="s">
        <v>1832</v>
      </c>
      <c r="E258" s="105">
        <v>2030</v>
      </c>
      <c r="F258" s="472" t="s">
        <v>857</v>
      </c>
      <c r="G258" s="208" t="s">
        <v>321</v>
      </c>
      <c r="H258" s="104">
        <v>2020</v>
      </c>
      <c r="I258" s="104"/>
      <c r="J258" s="499" t="s">
        <v>1484</v>
      </c>
      <c r="K258" s="105" t="s">
        <v>859</v>
      </c>
      <c r="L258" s="105"/>
      <c r="M258" s="105"/>
      <c r="N258" s="239" t="s">
        <v>1485</v>
      </c>
      <c r="O258" s="105" t="s">
        <v>1119</v>
      </c>
      <c r="P258" s="105" t="s">
        <v>862</v>
      </c>
      <c r="Q258" s="105" t="s">
        <v>212</v>
      </c>
      <c r="R258" s="105"/>
      <c r="S258" s="105"/>
      <c r="T258" s="105"/>
      <c r="U258" s="16"/>
      <c r="V258" s="16"/>
      <c r="W258" s="16"/>
      <c r="X258" s="16"/>
      <c r="Y258" s="16"/>
      <c r="Z258" s="16"/>
      <c r="AA258" s="16"/>
      <c r="AB258" s="16" t="s">
        <v>309</v>
      </c>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511"/>
      <c r="BU258" s="12"/>
      <c r="BV258" s="12"/>
      <c r="BW258" s="12"/>
      <c r="BX258" s="12"/>
      <c r="BY258" s="12"/>
      <c r="BZ258" s="12"/>
      <c r="CA258" s="12"/>
      <c r="CB258" s="12"/>
    </row>
    <row r="259" spans="1:80" ht="210" hidden="1">
      <c r="A259" s="100" t="s">
        <v>792</v>
      </c>
      <c r="B259" s="101" t="s">
        <v>857</v>
      </c>
      <c r="C259" s="101" t="s">
        <v>963</v>
      </c>
      <c r="D259" s="105" t="s">
        <v>1832</v>
      </c>
      <c r="E259" s="105">
        <v>2030</v>
      </c>
      <c r="F259" s="472" t="s">
        <v>857</v>
      </c>
      <c r="G259" s="208" t="s">
        <v>321</v>
      </c>
      <c r="H259" s="104">
        <v>2020</v>
      </c>
      <c r="I259" s="104">
        <v>0</v>
      </c>
      <c r="J259" s="411"/>
      <c r="K259" s="105" t="s">
        <v>859</v>
      </c>
      <c r="L259" s="105"/>
      <c r="M259" s="105"/>
      <c r="N259" s="239" t="s">
        <v>964</v>
      </c>
      <c r="O259" s="105" t="s">
        <v>1119</v>
      </c>
      <c r="P259" s="105" t="s">
        <v>862</v>
      </c>
      <c r="Q259" s="105" t="s">
        <v>212</v>
      </c>
      <c r="R259" s="105"/>
      <c r="S259" s="105"/>
      <c r="T259" s="105"/>
      <c r="U259" s="16"/>
      <c r="V259" s="16"/>
      <c r="W259" s="16"/>
      <c r="X259" s="16"/>
      <c r="Y259" s="16"/>
      <c r="Z259" s="16"/>
      <c r="AA259" s="16"/>
      <c r="AB259" s="16" t="s">
        <v>309</v>
      </c>
      <c r="AC259" s="16" t="s">
        <v>310</v>
      </c>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511"/>
      <c r="BC259" s="11">
        <v>0</v>
      </c>
      <c r="BU259" s="12"/>
      <c r="BV259" s="12"/>
      <c r="BW259" s="12"/>
      <c r="BX259" s="12"/>
      <c r="BY259" s="12"/>
      <c r="BZ259" s="12"/>
      <c r="CA259" s="12"/>
      <c r="CB259" s="12"/>
    </row>
    <row r="260" spans="1:80" ht="84" hidden="1">
      <c r="A260" s="100" t="s">
        <v>792</v>
      </c>
      <c r="B260" s="101" t="s">
        <v>857</v>
      </c>
      <c r="C260" s="101" t="s">
        <v>960</v>
      </c>
      <c r="D260" s="105"/>
      <c r="E260" s="105">
        <v>2030</v>
      </c>
      <c r="F260" s="472" t="s">
        <v>857</v>
      </c>
      <c r="G260" s="208" t="s">
        <v>321</v>
      </c>
      <c r="H260" s="104">
        <v>2020</v>
      </c>
      <c r="I260" s="104"/>
      <c r="J260" s="450" t="s">
        <v>961</v>
      </c>
      <c r="K260" s="105" t="s">
        <v>859</v>
      </c>
      <c r="L260" s="105"/>
      <c r="M260" s="105"/>
      <c r="N260" s="239" t="s">
        <v>962</v>
      </c>
      <c r="O260" s="105" t="s">
        <v>861</v>
      </c>
      <c r="P260" s="105" t="s">
        <v>862</v>
      </c>
      <c r="Q260" s="105" t="s">
        <v>212</v>
      </c>
      <c r="R260" s="105"/>
      <c r="S260" s="105"/>
      <c r="T260" s="105"/>
      <c r="U260" s="16"/>
      <c r="V260" s="16"/>
      <c r="W260" s="16"/>
      <c r="X260" s="16"/>
      <c r="Y260" s="16" t="s">
        <v>310</v>
      </c>
      <c r="Z260" s="16"/>
      <c r="AA260" s="16"/>
      <c r="AB260" s="16" t="s">
        <v>309</v>
      </c>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511"/>
      <c r="BU260" s="12"/>
      <c r="BV260" s="12"/>
      <c r="BW260" s="12"/>
      <c r="BX260" s="12"/>
      <c r="BY260" s="12"/>
      <c r="BZ260" s="12"/>
      <c r="CA260" s="12"/>
      <c r="CB260" s="12"/>
    </row>
    <row r="261" spans="1:80" ht="140">
      <c r="A261" s="100" t="s">
        <v>792</v>
      </c>
      <c r="B261" s="101" t="s">
        <v>857</v>
      </c>
      <c r="C261" s="101" t="s">
        <v>869</v>
      </c>
      <c r="D261" s="127" t="s">
        <v>1835</v>
      </c>
      <c r="E261" s="105">
        <v>2030</v>
      </c>
      <c r="F261" s="472" t="s">
        <v>857</v>
      </c>
      <c r="G261" s="208" t="s">
        <v>321</v>
      </c>
      <c r="H261" s="104">
        <v>2020</v>
      </c>
      <c r="I261" s="104">
        <v>0</v>
      </c>
      <c r="J261" s="405" t="s">
        <v>1486</v>
      </c>
      <c r="K261" s="105" t="s">
        <v>859</v>
      </c>
      <c r="L261" s="105"/>
      <c r="M261" s="105"/>
      <c r="N261" s="239" t="s">
        <v>1487</v>
      </c>
      <c r="O261" s="105" t="s">
        <v>872</v>
      </c>
      <c r="P261" s="105" t="s">
        <v>862</v>
      </c>
      <c r="Q261" s="105" t="s">
        <v>212</v>
      </c>
      <c r="R261" s="105"/>
      <c r="S261" s="105"/>
      <c r="T261" s="105"/>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511"/>
      <c r="BC261" s="11">
        <v>1</v>
      </c>
      <c r="BU261" s="12"/>
      <c r="BV261" s="12"/>
      <c r="BW261" s="12"/>
      <c r="BX261" s="12"/>
      <c r="BY261" s="12"/>
      <c r="BZ261" s="12"/>
      <c r="CA261" s="12"/>
      <c r="CB261" s="12"/>
    </row>
    <row r="262" spans="1:80" ht="126">
      <c r="A262" s="100" t="s">
        <v>792</v>
      </c>
      <c r="B262" s="101" t="s">
        <v>857</v>
      </c>
      <c r="C262" s="101" t="s">
        <v>864</v>
      </c>
      <c r="D262" s="105" t="s">
        <v>1832</v>
      </c>
      <c r="E262" s="105">
        <v>2030</v>
      </c>
      <c r="F262" s="472" t="s">
        <v>857</v>
      </c>
      <c r="G262" s="208" t="s">
        <v>321</v>
      </c>
      <c r="H262" s="104">
        <v>2020</v>
      </c>
      <c r="I262" s="104">
        <v>0</v>
      </c>
      <c r="J262" s="411" t="s">
        <v>1488</v>
      </c>
      <c r="K262" s="105" t="s">
        <v>859</v>
      </c>
      <c r="L262" s="105"/>
      <c r="M262" s="105"/>
      <c r="N262" s="239" t="s">
        <v>1489</v>
      </c>
      <c r="O262" s="105" t="s">
        <v>303</v>
      </c>
      <c r="P262" s="105" t="s">
        <v>862</v>
      </c>
      <c r="Q262" s="105" t="s">
        <v>212</v>
      </c>
      <c r="R262" s="105"/>
      <c r="S262" s="105"/>
      <c r="T262" s="105"/>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511"/>
      <c r="BC262" s="11">
        <v>1</v>
      </c>
      <c r="BU262" s="12"/>
      <c r="BV262" s="12"/>
      <c r="BW262" s="12"/>
      <c r="BX262" s="12"/>
      <c r="BY262" s="12"/>
      <c r="BZ262" s="12"/>
      <c r="CA262" s="12"/>
      <c r="CB262" s="12"/>
    </row>
    <row r="263" spans="1:80" ht="42">
      <c r="A263" s="100" t="s">
        <v>792</v>
      </c>
      <c r="B263" s="101" t="s">
        <v>857</v>
      </c>
      <c r="C263" s="101" t="s">
        <v>858</v>
      </c>
      <c r="D263" s="127" t="s">
        <v>1835</v>
      </c>
      <c r="E263" s="105">
        <v>2030</v>
      </c>
      <c r="F263" s="472" t="s">
        <v>857</v>
      </c>
      <c r="G263" s="208" t="s">
        <v>321</v>
      </c>
      <c r="H263" s="104">
        <v>2020</v>
      </c>
      <c r="I263" s="104">
        <v>0</v>
      </c>
      <c r="J263" s="404" t="s">
        <v>989</v>
      </c>
      <c r="K263" s="105" t="s">
        <v>859</v>
      </c>
      <c r="L263" s="105"/>
      <c r="M263" s="105"/>
      <c r="N263" s="239" t="s">
        <v>1490</v>
      </c>
      <c r="O263" s="105" t="s">
        <v>861</v>
      </c>
      <c r="P263" s="105" t="s">
        <v>862</v>
      </c>
      <c r="Q263" s="105" t="s">
        <v>212</v>
      </c>
      <c r="R263" s="105"/>
      <c r="S263" s="105"/>
      <c r="T263" s="105"/>
      <c r="U263" s="16"/>
      <c r="V263" s="16"/>
      <c r="W263" s="16"/>
      <c r="X263" s="16"/>
      <c r="Y263" s="16"/>
      <c r="Z263" s="16"/>
      <c r="AA263" s="16"/>
      <c r="AB263" s="16" t="s">
        <v>309</v>
      </c>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511"/>
      <c r="BC263" s="11">
        <v>1</v>
      </c>
      <c r="BU263" s="12"/>
      <c r="BV263" s="12"/>
      <c r="BW263" s="12"/>
      <c r="BX263" s="12"/>
      <c r="BY263" s="12"/>
      <c r="BZ263" s="12"/>
      <c r="CA263" s="12"/>
      <c r="CB263" s="12"/>
    </row>
    <row r="264" spans="1:80" ht="84" hidden="1">
      <c r="A264" s="100" t="s">
        <v>792</v>
      </c>
      <c r="B264" s="101" t="s">
        <v>857</v>
      </c>
      <c r="C264" s="101" t="s">
        <v>957</v>
      </c>
      <c r="D264" s="105" t="s">
        <v>1832</v>
      </c>
      <c r="E264" s="105">
        <v>2030</v>
      </c>
      <c r="F264" s="472" t="s">
        <v>857</v>
      </c>
      <c r="G264" s="208" t="s">
        <v>321</v>
      </c>
      <c r="H264" s="104">
        <v>2020</v>
      </c>
      <c r="I264" s="104">
        <v>0</v>
      </c>
      <c r="J264" s="411"/>
      <c r="K264" s="105" t="s">
        <v>859</v>
      </c>
      <c r="L264" s="105" t="s">
        <v>958</v>
      </c>
      <c r="M264" s="105"/>
      <c r="N264" s="239" t="s">
        <v>959</v>
      </c>
      <c r="O264" s="105" t="s">
        <v>519</v>
      </c>
      <c r="P264" s="143" t="s">
        <v>594</v>
      </c>
      <c r="Q264" s="105" t="s">
        <v>212</v>
      </c>
      <c r="R264" s="105"/>
      <c r="S264" s="105"/>
      <c r="T264" s="105"/>
      <c r="U264" s="16"/>
      <c r="V264" s="16"/>
      <c r="W264" s="16"/>
      <c r="X264" s="16"/>
      <c r="Y264" s="16"/>
      <c r="Z264" s="16"/>
      <c r="AA264" s="16"/>
      <c r="AB264" s="16" t="s">
        <v>309</v>
      </c>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511"/>
      <c r="BC264" s="11">
        <v>0</v>
      </c>
      <c r="BU264" s="12"/>
      <c r="BV264" s="12"/>
      <c r="BW264" s="12"/>
      <c r="BX264" s="12"/>
      <c r="BY264" s="12"/>
      <c r="BZ264" s="12"/>
      <c r="CA264" s="12"/>
      <c r="CB264" s="12"/>
    </row>
    <row r="265" spans="1:80" ht="42" hidden="1">
      <c r="A265" s="100" t="s">
        <v>792</v>
      </c>
      <c r="B265" s="101" t="s">
        <v>857</v>
      </c>
      <c r="C265" s="101" t="s">
        <v>953</v>
      </c>
      <c r="D265" s="105" t="s">
        <v>1835</v>
      </c>
      <c r="E265" s="105">
        <v>2030</v>
      </c>
      <c r="F265" s="472" t="s">
        <v>857</v>
      </c>
      <c r="G265" s="208" t="s">
        <v>321</v>
      </c>
      <c r="H265" s="104">
        <v>2020</v>
      </c>
      <c r="I265" s="104">
        <v>0</v>
      </c>
      <c r="J265" s="411" t="s">
        <v>954</v>
      </c>
      <c r="K265" s="105" t="s">
        <v>859</v>
      </c>
      <c r="L265" s="105" t="s">
        <v>955</v>
      </c>
      <c r="M265" s="105" t="s">
        <v>955</v>
      </c>
      <c r="N265" s="239" t="s">
        <v>956</v>
      </c>
      <c r="O265" s="105" t="s">
        <v>861</v>
      </c>
      <c r="P265" s="143" t="s">
        <v>594</v>
      </c>
      <c r="Q265" s="105" t="s">
        <v>212</v>
      </c>
      <c r="R265" s="105"/>
      <c r="S265" s="105"/>
      <c r="T265" s="105"/>
      <c r="U265" s="16"/>
      <c r="V265" s="16"/>
      <c r="W265" s="16"/>
      <c r="X265" s="16"/>
      <c r="Y265" s="16"/>
      <c r="Z265" s="16"/>
      <c r="AA265" s="16"/>
      <c r="AB265" s="16" t="s">
        <v>309</v>
      </c>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511"/>
      <c r="BC265" s="11">
        <v>0</v>
      </c>
      <c r="BU265" s="12"/>
      <c r="BV265" s="12"/>
      <c r="BW265" s="12"/>
      <c r="BX265" s="12"/>
      <c r="BY265" s="12"/>
      <c r="BZ265" s="12"/>
      <c r="CA265" s="12"/>
      <c r="CB265" s="12"/>
    </row>
    <row r="266" spans="1:80" ht="42" hidden="1">
      <c r="A266" s="100" t="s">
        <v>792</v>
      </c>
      <c r="B266" s="101" t="s">
        <v>857</v>
      </c>
      <c r="C266" s="101"/>
      <c r="D266" s="105"/>
      <c r="E266" s="105"/>
      <c r="F266" s="472" t="s">
        <v>892</v>
      </c>
      <c r="G266" s="208" t="s">
        <v>321</v>
      </c>
      <c r="H266" s="104">
        <v>2023</v>
      </c>
      <c r="I266" s="104"/>
      <c r="J266" s="451" t="s">
        <v>952</v>
      </c>
      <c r="K266" s="105"/>
      <c r="L266" s="105"/>
      <c r="M266" s="105"/>
      <c r="N266" s="105"/>
      <c r="O266" s="105"/>
      <c r="P266" s="105"/>
      <c r="Q266" s="105"/>
      <c r="R266" s="105"/>
      <c r="S266" s="105"/>
      <c r="T266" s="105"/>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511"/>
      <c r="BU266" s="12"/>
      <c r="BV266" s="12"/>
      <c r="BW266" s="12"/>
      <c r="BX266" s="12"/>
      <c r="BY266" s="12"/>
      <c r="BZ266" s="12"/>
      <c r="CA266" s="12"/>
      <c r="CB266" s="12"/>
    </row>
    <row r="267" spans="1:80" ht="28" hidden="1">
      <c r="A267" s="100" t="s">
        <v>792</v>
      </c>
      <c r="B267" s="101" t="s">
        <v>857</v>
      </c>
      <c r="C267" s="101"/>
      <c r="D267" s="105"/>
      <c r="E267" s="105"/>
      <c r="F267" s="472" t="s">
        <v>951</v>
      </c>
      <c r="G267" s="165" t="s">
        <v>101</v>
      </c>
      <c r="H267" s="104">
        <v>2023</v>
      </c>
      <c r="I267" s="104"/>
      <c r="J267" s="411"/>
      <c r="K267" s="105"/>
      <c r="L267" s="105"/>
      <c r="M267" s="105"/>
      <c r="N267" s="105"/>
      <c r="O267" s="105"/>
      <c r="P267" s="105"/>
      <c r="Q267" s="105"/>
      <c r="R267" s="105"/>
      <c r="S267" s="105"/>
      <c r="T267" s="105"/>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511"/>
      <c r="BU267" s="12"/>
      <c r="BV267" s="12"/>
      <c r="BW267" s="12"/>
      <c r="BX267" s="12"/>
      <c r="BY267" s="12"/>
      <c r="BZ267" s="12"/>
      <c r="CA267" s="12"/>
      <c r="CB267" s="12"/>
    </row>
    <row r="268" spans="1:80" ht="84" hidden="1">
      <c r="A268" s="100" t="s">
        <v>792</v>
      </c>
      <c r="B268" s="101" t="s">
        <v>857</v>
      </c>
      <c r="C268" s="101" t="s">
        <v>948</v>
      </c>
      <c r="D268" s="108" t="s">
        <v>1832</v>
      </c>
      <c r="E268" s="108">
        <v>2030</v>
      </c>
      <c r="F268" s="472" t="s">
        <v>794</v>
      </c>
      <c r="G268" s="216" t="s">
        <v>321</v>
      </c>
      <c r="H268" s="107">
        <v>2021</v>
      </c>
      <c r="I268" s="107">
        <v>0</v>
      </c>
      <c r="J268" s="392"/>
      <c r="K268" s="108" t="s">
        <v>796</v>
      </c>
      <c r="L268" s="108"/>
      <c r="M268" s="108"/>
      <c r="N268" s="240" t="s">
        <v>949</v>
      </c>
      <c r="O268" s="108"/>
      <c r="P268" s="108"/>
      <c r="Q268" s="108" t="s">
        <v>209</v>
      </c>
      <c r="R268" s="108" t="s">
        <v>950</v>
      </c>
      <c r="S268" s="108"/>
      <c r="T268" s="108"/>
      <c r="U268" s="16"/>
      <c r="V268" s="16"/>
      <c r="W268" s="16"/>
      <c r="X268" s="16"/>
      <c r="Y268" s="16"/>
      <c r="Z268" s="16"/>
      <c r="AA268" s="16"/>
      <c r="AB268" s="16" t="s">
        <v>309</v>
      </c>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511"/>
      <c r="BC268" s="11">
        <v>0</v>
      </c>
      <c r="BU268" s="12"/>
      <c r="BV268" s="12"/>
      <c r="BW268" s="12"/>
      <c r="BX268" s="12"/>
      <c r="BY268" s="12"/>
      <c r="BZ268" s="12"/>
      <c r="CA268" s="12"/>
      <c r="CB268" s="12"/>
    </row>
    <row r="269" spans="1:80" ht="42" hidden="1">
      <c r="A269" s="100" t="s">
        <v>792</v>
      </c>
      <c r="B269" s="101" t="s">
        <v>857</v>
      </c>
      <c r="C269" s="101"/>
      <c r="D269" s="116"/>
      <c r="E269" s="282"/>
      <c r="F269" s="495" t="s">
        <v>794</v>
      </c>
      <c r="G269" s="226" t="s">
        <v>321</v>
      </c>
      <c r="H269" s="115">
        <v>2021</v>
      </c>
      <c r="I269" s="115"/>
      <c r="J269" s="452"/>
      <c r="K269" s="116"/>
      <c r="L269" s="116"/>
      <c r="M269" s="116"/>
      <c r="N269" s="116"/>
      <c r="O269" s="116"/>
      <c r="P269" s="116"/>
      <c r="Q269" s="116" t="s">
        <v>203</v>
      </c>
      <c r="R269" s="116" t="s">
        <v>812</v>
      </c>
      <c r="S269" s="116"/>
      <c r="T269" s="116"/>
      <c r="U269" s="16"/>
      <c r="V269" s="16"/>
      <c r="W269" s="16"/>
      <c r="X269" s="16"/>
      <c r="Y269" s="16"/>
      <c r="Z269" s="16"/>
      <c r="AA269" s="16"/>
      <c r="AB269" s="16" t="s">
        <v>309</v>
      </c>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511"/>
      <c r="BU269" s="12"/>
      <c r="BV269" s="12"/>
      <c r="BW269" s="12"/>
      <c r="BX269" s="12"/>
      <c r="BY269" s="12"/>
      <c r="BZ269" s="12"/>
      <c r="CA269" s="12"/>
      <c r="CB269" s="12"/>
    </row>
    <row r="270" spans="1:80" ht="42" hidden="1">
      <c r="A270" s="100" t="s">
        <v>792</v>
      </c>
      <c r="B270" s="101" t="s">
        <v>802</v>
      </c>
      <c r="C270" s="101"/>
      <c r="D270" s="116"/>
      <c r="E270" s="116"/>
      <c r="F270" s="495" t="s">
        <v>857</v>
      </c>
      <c r="G270" s="241" t="s">
        <v>321</v>
      </c>
      <c r="H270" s="116">
        <v>2020</v>
      </c>
      <c r="I270" s="116"/>
      <c r="J270" s="403"/>
      <c r="K270" s="116"/>
      <c r="L270" s="116"/>
      <c r="M270" s="116"/>
      <c r="N270" s="116"/>
      <c r="O270" s="116"/>
      <c r="P270" s="116"/>
      <c r="Q270" s="116"/>
      <c r="R270" s="116"/>
      <c r="S270" s="116"/>
      <c r="T270" s="1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511"/>
      <c r="BU270" s="12"/>
      <c r="BV270" s="12"/>
      <c r="BW270" s="12"/>
      <c r="BX270" s="12"/>
      <c r="BY270" s="12"/>
      <c r="BZ270" s="12"/>
      <c r="CA270" s="12"/>
      <c r="CB270" s="12"/>
    </row>
    <row r="271" spans="1:80" ht="70" hidden="1">
      <c r="A271" s="100" t="s">
        <v>792</v>
      </c>
      <c r="B271" s="101" t="s">
        <v>802</v>
      </c>
      <c r="C271" s="101"/>
      <c r="D271" s="127"/>
      <c r="E271" s="127"/>
      <c r="F271" s="476" t="s">
        <v>946</v>
      </c>
      <c r="G271" s="225" t="s">
        <v>321</v>
      </c>
      <c r="H271" s="130">
        <v>2022</v>
      </c>
      <c r="I271" s="130"/>
      <c r="J271" s="436" t="s">
        <v>947</v>
      </c>
      <c r="K271" s="127"/>
      <c r="L271" s="127"/>
      <c r="M271" s="127"/>
      <c r="N271" s="127"/>
      <c r="O271" s="127"/>
      <c r="P271" s="133"/>
      <c r="Q271" s="133"/>
      <c r="R271" s="133"/>
      <c r="S271" s="133"/>
      <c r="T271" s="133"/>
      <c r="U271" s="16"/>
      <c r="V271" s="16"/>
      <c r="W271" s="16"/>
      <c r="X271" s="16"/>
      <c r="Y271" s="16"/>
      <c r="Z271" s="16"/>
      <c r="AA271" s="16"/>
      <c r="AB271" s="16" t="s">
        <v>309</v>
      </c>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511"/>
      <c r="BU271" s="12"/>
      <c r="BV271" s="12"/>
      <c r="BW271" s="12"/>
      <c r="BX271" s="12"/>
      <c r="BY271" s="12"/>
      <c r="BZ271" s="12"/>
      <c r="CA271" s="12"/>
      <c r="CB271" s="12"/>
    </row>
    <row r="272" spans="1:80" ht="43" hidden="1" thickBot="1">
      <c r="A272" s="100" t="s">
        <v>792</v>
      </c>
      <c r="B272" s="117" t="s">
        <v>802</v>
      </c>
      <c r="C272" s="117"/>
      <c r="D272" s="136"/>
      <c r="E272" s="136"/>
      <c r="F272" s="472" t="s">
        <v>945</v>
      </c>
      <c r="G272" s="219" t="s">
        <v>321</v>
      </c>
      <c r="H272" s="113">
        <v>2023</v>
      </c>
      <c r="I272" s="113"/>
      <c r="J272" s="440"/>
      <c r="K272" s="136"/>
      <c r="L272" s="136"/>
      <c r="M272" s="136"/>
      <c r="N272" s="136"/>
      <c r="O272" s="136"/>
      <c r="P272" s="136"/>
      <c r="Q272" s="136"/>
      <c r="R272" s="136"/>
      <c r="S272" s="136"/>
      <c r="T272" s="13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511"/>
      <c r="BU272" s="12"/>
      <c r="BV272" s="12"/>
      <c r="BW272" s="12"/>
      <c r="BX272" s="12"/>
      <c r="BY272" s="12"/>
      <c r="BZ272" s="12"/>
      <c r="CA272" s="12"/>
      <c r="CB272" s="12"/>
    </row>
    <row r="273" spans="1:108" s="10" customFormat="1" ht="70" hidden="1">
      <c r="A273" s="100" t="s">
        <v>792</v>
      </c>
      <c r="B273" s="101" t="s">
        <v>802</v>
      </c>
      <c r="C273" s="101" t="s">
        <v>1491</v>
      </c>
      <c r="D273" s="144" t="s">
        <v>1835</v>
      </c>
      <c r="E273" s="144"/>
      <c r="F273" s="490" t="s">
        <v>852</v>
      </c>
      <c r="G273" s="298" t="s">
        <v>298</v>
      </c>
      <c r="H273" s="153">
        <v>2019</v>
      </c>
      <c r="I273" s="153">
        <v>1</v>
      </c>
      <c r="J273" s="453" t="s">
        <v>1492</v>
      </c>
      <c r="K273" s="144" t="s">
        <v>855</v>
      </c>
      <c r="L273" s="144"/>
      <c r="M273" s="144"/>
      <c r="N273" s="227" t="s">
        <v>856</v>
      </c>
      <c r="O273" s="144"/>
      <c r="P273" s="144"/>
      <c r="Q273" s="144"/>
      <c r="R273" s="144"/>
      <c r="S273" s="144"/>
      <c r="T273" s="144"/>
      <c r="U273" s="16"/>
      <c r="V273" s="16"/>
      <c r="W273" s="16"/>
      <c r="X273" s="16"/>
      <c r="Y273" s="16"/>
      <c r="Z273" s="16"/>
      <c r="AA273" s="16"/>
      <c r="AB273" s="16" t="s">
        <v>309</v>
      </c>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511"/>
      <c r="BA273" s="11"/>
      <c r="BB273" s="11"/>
      <c r="BC273" s="11"/>
      <c r="BD273" s="11"/>
      <c r="BE273" s="11"/>
      <c r="BF273" s="11"/>
      <c r="BG273" s="11"/>
      <c r="BH273" s="11"/>
      <c r="BI273" s="11"/>
      <c r="BJ273" s="11"/>
      <c r="BK273" s="11"/>
      <c r="BL273" s="11"/>
      <c r="BM273" s="11"/>
      <c r="BN273" s="11"/>
      <c r="BO273" s="11"/>
      <c r="BP273" s="11"/>
      <c r="BQ273" s="11"/>
      <c r="BR273" s="11"/>
      <c r="BS273" s="11"/>
      <c r="BT273" s="11"/>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c r="CT273" s="12"/>
      <c r="CU273" s="12"/>
      <c r="CV273" s="12"/>
      <c r="CW273" s="12"/>
      <c r="CX273" s="12"/>
      <c r="CY273" s="12"/>
      <c r="CZ273" s="12"/>
      <c r="DA273" s="12"/>
      <c r="DB273" s="12"/>
      <c r="DC273" s="12"/>
      <c r="DD273" s="12"/>
    </row>
    <row r="274" spans="1:108" ht="42" hidden="1">
      <c r="A274" s="100" t="s">
        <v>792</v>
      </c>
      <c r="B274" s="101" t="s">
        <v>802</v>
      </c>
      <c r="C274" s="101" t="s">
        <v>944</v>
      </c>
      <c r="D274" s="116" t="s">
        <v>1835</v>
      </c>
      <c r="E274" s="116"/>
      <c r="F274" s="495" t="s">
        <v>852</v>
      </c>
      <c r="G274" s="168" t="s">
        <v>298</v>
      </c>
      <c r="H274" s="115">
        <v>2019</v>
      </c>
      <c r="I274" s="115">
        <v>1</v>
      </c>
      <c r="J274" s="403" t="s">
        <v>1493</v>
      </c>
      <c r="K274" s="116" t="s">
        <v>593</v>
      </c>
      <c r="L274" s="116"/>
      <c r="M274" s="116"/>
      <c r="N274" s="241"/>
      <c r="O274" s="116"/>
      <c r="P274" s="116" t="s">
        <v>850</v>
      </c>
      <c r="Q274" s="116"/>
      <c r="R274" s="116"/>
      <c r="S274" s="116"/>
      <c r="T274" s="116"/>
      <c r="U274" s="16"/>
      <c r="V274" s="16"/>
      <c r="W274" s="16"/>
      <c r="X274" s="16"/>
      <c r="Y274" s="16"/>
      <c r="Z274" s="16"/>
      <c r="AA274" s="16"/>
      <c r="AB274" s="16" t="s">
        <v>309</v>
      </c>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511"/>
      <c r="BU274" s="12"/>
      <c r="BV274" s="12"/>
      <c r="BW274" s="12"/>
      <c r="BX274" s="12"/>
      <c r="BY274" s="12"/>
      <c r="BZ274" s="12"/>
      <c r="CA274" s="12"/>
      <c r="CB274" s="12"/>
    </row>
    <row r="275" spans="1:108" ht="70">
      <c r="A275" s="100" t="s">
        <v>792</v>
      </c>
      <c r="B275" s="101" t="s">
        <v>802</v>
      </c>
      <c r="C275" s="101" t="s">
        <v>1494</v>
      </c>
      <c r="D275" s="108" t="s">
        <v>1832</v>
      </c>
      <c r="E275" s="108"/>
      <c r="F275" s="477" t="s">
        <v>846</v>
      </c>
      <c r="G275" s="216" t="s">
        <v>321</v>
      </c>
      <c r="H275" s="107">
        <v>2023</v>
      </c>
      <c r="I275" s="107">
        <v>0</v>
      </c>
      <c r="J275" s="392" t="s">
        <v>1495</v>
      </c>
      <c r="K275" s="108" t="s">
        <v>593</v>
      </c>
      <c r="L275" s="108"/>
      <c r="M275" s="108"/>
      <c r="N275" s="240" t="s">
        <v>848</v>
      </c>
      <c r="O275" s="108" t="s">
        <v>849</v>
      </c>
      <c r="P275" s="108" t="s">
        <v>850</v>
      </c>
      <c r="Q275" s="108"/>
      <c r="R275" s="108" t="s">
        <v>851</v>
      </c>
      <c r="S275" s="108"/>
      <c r="T275" s="108"/>
      <c r="U275" s="16"/>
      <c r="V275" s="16"/>
      <c r="W275" s="16"/>
      <c r="X275" s="16"/>
      <c r="Y275" s="16"/>
      <c r="Z275" s="16"/>
      <c r="AA275" s="16"/>
      <c r="AB275" s="16" t="s">
        <v>309</v>
      </c>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511"/>
      <c r="BC275" s="11">
        <v>1</v>
      </c>
      <c r="BU275" s="12"/>
      <c r="BV275" s="12"/>
      <c r="BW275" s="12"/>
      <c r="BX275" s="12"/>
      <c r="BY275" s="12"/>
      <c r="BZ275" s="12"/>
      <c r="CA275" s="12"/>
      <c r="CB275" s="12"/>
    </row>
    <row r="276" spans="1:108" ht="42" hidden="1">
      <c r="A276" s="100" t="s">
        <v>792</v>
      </c>
      <c r="B276" s="101" t="s">
        <v>802</v>
      </c>
      <c r="C276" s="101"/>
      <c r="D276" s="111"/>
      <c r="E276" s="111"/>
      <c r="F276" s="480" t="s">
        <v>892</v>
      </c>
      <c r="G276" s="213" t="s">
        <v>321</v>
      </c>
      <c r="H276" s="110">
        <v>2023</v>
      </c>
      <c r="I276" s="110"/>
      <c r="J276" s="407"/>
      <c r="K276" s="111"/>
      <c r="L276" s="111"/>
      <c r="M276" s="111"/>
      <c r="N276" s="111"/>
      <c r="O276" s="111"/>
      <c r="P276" s="111"/>
      <c r="Q276" s="111"/>
      <c r="R276" s="111"/>
      <c r="S276" s="111"/>
      <c r="T276" s="111"/>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511"/>
      <c r="BU276" s="12"/>
      <c r="BV276" s="12"/>
      <c r="BW276" s="12"/>
      <c r="BX276" s="12"/>
      <c r="BY276" s="12"/>
      <c r="BZ276" s="12"/>
      <c r="CA276" s="12"/>
      <c r="CB276" s="12"/>
    </row>
    <row r="277" spans="1:108" ht="70" hidden="1">
      <c r="A277" s="100" t="s">
        <v>792</v>
      </c>
      <c r="B277" s="101" t="s">
        <v>802</v>
      </c>
      <c r="C277" s="101"/>
      <c r="D277" s="108"/>
      <c r="E277" s="108"/>
      <c r="F277" s="477" t="s">
        <v>891</v>
      </c>
      <c r="G277" s="168" t="s">
        <v>110</v>
      </c>
      <c r="H277" s="115">
        <v>2023</v>
      </c>
      <c r="I277" s="107"/>
      <c r="J277" s="392"/>
      <c r="K277" s="108"/>
      <c r="L277" s="108"/>
      <c r="M277" s="108"/>
      <c r="N277" s="108"/>
      <c r="O277" s="108"/>
      <c r="P277" s="108"/>
      <c r="Q277" s="108"/>
      <c r="R277" s="108"/>
      <c r="S277" s="108"/>
      <c r="T277" s="108"/>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511"/>
      <c r="BU277" s="12"/>
      <c r="BV277" s="12"/>
      <c r="BW277" s="12"/>
      <c r="BX277" s="12"/>
      <c r="BY277" s="12"/>
      <c r="BZ277" s="12"/>
      <c r="CA277" s="12"/>
      <c r="CB277" s="12"/>
    </row>
    <row r="278" spans="1:108" ht="70" hidden="1">
      <c r="A278" s="100" t="s">
        <v>792</v>
      </c>
      <c r="B278" s="101" t="s">
        <v>802</v>
      </c>
      <c r="C278" s="101"/>
      <c r="D278" s="116"/>
      <c r="E278" s="116"/>
      <c r="F278" s="477" t="s">
        <v>891</v>
      </c>
      <c r="G278" s="168" t="s">
        <v>110</v>
      </c>
      <c r="H278" s="115">
        <v>2023</v>
      </c>
      <c r="I278" s="115"/>
      <c r="J278" s="403"/>
      <c r="K278" s="116"/>
      <c r="L278" s="116"/>
      <c r="M278" s="116"/>
      <c r="N278" s="116"/>
      <c r="O278" s="116"/>
      <c r="P278" s="116"/>
      <c r="Q278" s="116"/>
      <c r="R278" s="116"/>
      <c r="S278" s="116"/>
      <c r="T278" s="1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511"/>
      <c r="BU278" s="12"/>
      <c r="BV278" s="12"/>
      <c r="BW278" s="12"/>
      <c r="BX278" s="12"/>
      <c r="BY278" s="12"/>
      <c r="BZ278" s="12"/>
      <c r="CA278" s="12"/>
      <c r="CB278" s="12"/>
    </row>
    <row r="279" spans="1:108" ht="84">
      <c r="A279" s="100" t="s">
        <v>792</v>
      </c>
      <c r="B279" s="101" t="s">
        <v>802</v>
      </c>
      <c r="C279" s="101" t="s">
        <v>941</v>
      </c>
      <c r="D279" s="116" t="s">
        <v>1835</v>
      </c>
      <c r="E279" s="115">
        <v>2030</v>
      </c>
      <c r="F279" s="495" t="s">
        <v>1496</v>
      </c>
      <c r="G279" s="168" t="s">
        <v>298</v>
      </c>
      <c r="H279" s="115">
        <v>2024</v>
      </c>
      <c r="I279" s="115">
        <v>1</v>
      </c>
      <c r="J279" s="403" t="s">
        <v>989</v>
      </c>
      <c r="K279" s="116" t="s">
        <v>805</v>
      </c>
      <c r="L279" s="116"/>
      <c r="M279" s="116"/>
      <c r="N279" s="520" t="s">
        <v>1497</v>
      </c>
      <c r="O279" s="116"/>
      <c r="P279" s="116"/>
      <c r="Q279" s="116"/>
      <c r="R279" s="116"/>
      <c r="S279" s="116"/>
      <c r="T279" s="1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511"/>
      <c r="BC279" s="11">
        <v>3</v>
      </c>
      <c r="BU279" s="12"/>
      <c r="BV279" s="12"/>
      <c r="BW279" s="12"/>
      <c r="BX279" s="12"/>
      <c r="BY279" s="12"/>
      <c r="BZ279" s="12"/>
      <c r="CA279" s="12"/>
      <c r="CB279" s="12"/>
    </row>
    <row r="280" spans="1:108" ht="76" customHeight="1">
      <c r="A280" s="100" t="s">
        <v>792</v>
      </c>
      <c r="B280" s="101" t="s">
        <v>802</v>
      </c>
      <c r="C280" s="101" t="s">
        <v>844</v>
      </c>
      <c r="D280" s="116" t="s">
        <v>1835</v>
      </c>
      <c r="E280" s="116">
        <v>2030</v>
      </c>
      <c r="F280" s="495" t="s">
        <v>1496</v>
      </c>
      <c r="G280" s="168" t="s">
        <v>298</v>
      </c>
      <c r="H280" s="115">
        <v>2024</v>
      </c>
      <c r="I280" s="115">
        <v>1</v>
      </c>
      <c r="J280" s="403" t="s">
        <v>989</v>
      </c>
      <c r="K280" s="116" t="s">
        <v>805</v>
      </c>
      <c r="L280" s="116"/>
      <c r="M280" s="116"/>
      <c r="N280" s="241" t="s">
        <v>1498</v>
      </c>
      <c r="O280" s="116"/>
      <c r="P280" s="116"/>
      <c r="Q280" s="116"/>
      <c r="R280" s="116"/>
      <c r="S280" s="116"/>
      <c r="T280" s="1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511"/>
      <c r="BC280" s="11">
        <v>3</v>
      </c>
      <c r="BU280" s="12"/>
      <c r="BV280" s="12"/>
      <c r="BW280" s="12"/>
      <c r="BX280" s="12"/>
      <c r="BY280" s="12"/>
      <c r="BZ280" s="12"/>
      <c r="CA280" s="12"/>
      <c r="CB280" s="12"/>
    </row>
    <row r="281" spans="1:108" ht="70" hidden="1">
      <c r="A281" s="100" t="s">
        <v>792</v>
      </c>
      <c r="B281" s="101" t="s">
        <v>802</v>
      </c>
      <c r="C281" s="101" t="s">
        <v>939</v>
      </c>
      <c r="D281" s="116"/>
      <c r="E281" s="116">
        <v>2050</v>
      </c>
      <c r="F281" s="495" t="s">
        <v>803</v>
      </c>
      <c r="G281" s="168" t="s">
        <v>110</v>
      </c>
      <c r="H281" s="115">
        <v>2023</v>
      </c>
      <c r="I281" s="115"/>
      <c r="J281" s="454" t="s">
        <v>940</v>
      </c>
      <c r="K281" s="116"/>
      <c r="L281" s="116"/>
      <c r="M281" s="116"/>
      <c r="N281" s="241"/>
      <c r="O281" s="116"/>
      <c r="P281" s="116"/>
      <c r="Q281" s="116"/>
      <c r="R281" s="116"/>
      <c r="S281" s="116"/>
      <c r="T281" s="1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511"/>
      <c r="BU281" s="12"/>
      <c r="BV281" s="12"/>
      <c r="BW281" s="12"/>
      <c r="BX281" s="12"/>
      <c r="BY281" s="12"/>
      <c r="BZ281" s="12"/>
      <c r="CA281" s="12"/>
      <c r="CB281" s="12"/>
    </row>
    <row r="282" spans="1:108" ht="140">
      <c r="A282" s="100" t="s">
        <v>792</v>
      </c>
      <c r="B282" s="101" t="s">
        <v>802</v>
      </c>
      <c r="C282" s="101" t="s">
        <v>1822</v>
      </c>
      <c r="D282" s="111" t="s">
        <v>1835</v>
      </c>
      <c r="E282" s="111"/>
      <c r="F282" s="495" t="s">
        <v>1496</v>
      </c>
      <c r="G282" s="168" t="s">
        <v>298</v>
      </c>
      <c r="H282" s="115">
        <v>2024</v>
      </c>
      <c r="I282" s="110">
        <v>1</v>
      </c>
      <c r="J282" s="403" t="s">
        <v>989</v>
      </c>
      <c r="K282" s="111" t="s">
        <v>805</v>
      </c>
      <c r="L282" s="111"/>
      <c r="M282" s="111"/>
      <c r="N282" s="521" t="s">
        <v>1499</v>
      </c>
      <c r="O282" s="111"/>
      <c r="P282" s="111"/>
      <c r="Q282" s="111"/>
      <c r="R282" s="111"/>
      <c r="S282" s="111"/>
      <c r="T282" s="111"/>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511"/>
      <c r="BB282" s="510">
        <v>14</v>
      </c>
      <c r="BC282" s="11">
        <v>3</v>
      </c>
      <c r="BU282" s="12"/>
      <c r="BV282" s="12"/>
      <c r="BW282" s="12"/>
      <c r="BX282" s="12"/>
      <c r="BY282" s="12"/>
      <c r="BZ282" s="12"/>
      <c r="CA282" s="12"/>
      <c r="CB282" s="12"/>
    </row>
    <row r="283" spans="1:108" ht="140">
      <c r="A283" s="100" t="s">
        <v>792</v>
      </c>
      <c r="B283" s="101" t="s">
        <v>802</v>
      </c>
      <c r="C283" s="101" t="s">
        <v>937</v>
      </c>
      <c r="D283" s="127" t="s">
        <v>1835</v>
      </c>
      <c r="E283" s="128"/>
      <c r="F283" s="495" t="s">
        <v>1496</v>
      </c>
      <c r="G283" s="168" t="s">
        <v>298</v>
      </c>
      <c r="H283" s="115">
        <v>2024</v>
      </c>
      <c r="I283" s="137">
        <v>1</v>
      </c>
      <c r="J283" s="404" t="s">
        <v>989</v>
      </c>
      <c r="K283" s="105" t="s">
        <v>805</v>
      </c>
      <c r="L283" s="127"/>
      <c r="M283" s="127"/>
      <c r="N283" s="522" t="s">
        <v>1501</v>
      </c>
      <c r="O283" s="127"/>
      <c r="P283" s="133"/>
      <c r="Q283" s="510">
        <v>14</v>
      </c>
      <c r="R283" s="508">
        <v>15</v>
      </c>
      <c r="S283" s="510">
        <v>14</v>
      </c>
      <c r="T283" s="508">
        <v>15</v>
      </c>
      <c r="U283" s="510">
        <v>14</v>
      </c>
      <c r="V283" s="510">
        <v>14</v>
      </c>
      <c r="W283" s="508">
        <v>15</v>
      </c>
      <c r="X283" s="510">
        <v>14</v>
      </c>
      <c r="Y283" s="508">
        <v>15</v>
      </c>
      <c r="Z283" s="510">
        <v>14</v>
      </c>
      <c r="AA283" s="508">
        <v>15</v>
      </c>
      <c r="AB283" s="510">
        <v>14</v>
      </c>
      <c r="AC283" s="508">
        <v>15</v>
      </c>
      <c r="AD283" s="510">
        <v>14</v>
      </c>
      <c r="AE283" s="508">
        <v>15</v>
      </c>
      <c r="AF283" s="510">
        <v>14</v>
      </c>
      <c r="AG283" s="508">
        <v>15</v>
      </c>
      <c r="AH283" s="510">
        <v>14</v>
      </c>
      <c r="AI283" s="508">
        <v>15</v>
      </c>
      <c r="AJ283" s="510">
        <v>14</v>
      </c>
      <c r="AK283" s="508">
        <v>15</v>
      </c>
      <c r="AL283" s="510">
        <v>14</v>
      </c>
      <c r="AM283" s="508">
        <v>15</v>
      </c>
      <c r="AN283" s="510">
        <v>14</v>
      </c>
      <c r="AO283" s="508">
        <v>15</v>
      </c>
      <c r="AP283" s="510">
        <v>14</v>
      </c>
      <c r="AQ283" s="508">
        <v>15</v>
      </c>
      <c r="AR283" s="510">
        <v>14</v>
      </c>
      <c r="AS283" s="508">
        <v>15</v>
      </c>
      <c r="AT283" s="510">
        <v>14</v>
      </c>
      <c r="AU283" s="508">
        <v>15</v>
      </c>
      <c r="AV283" s="510">
        <v>14</v>
      </c>
      <c r="AW283" s="508">
        <v>15</v>
      </c>
      <c r="AX283" s="510">
        <v>14</v>
      </c>
      <c r="AY283" s="508">
        <v>15</v>
      </c>
      <c r="AZ283" s="511">
        <v>14</v>
      </c>
      <c r="BA283" s="508">
        <v>15</v>
      </c>
      <c r="BB283" s="510">
        <v>14</v>
      </c>
      <c r="BC283" s="11">
        <v>3</v>
      </c>
      <c r="BU283" s="12"/>
      <c r="BV283" s="12"/>
      <c r="BW283" s="12"/>
      <c r="BX283" s="12"/>
      <c r="BY283" s="12"/>
      <c r="BZ283" s="12"/>
      <c r="CA283" s="12"/>
      <c r="CB283" s="12"/>
    </row>
    <row r="284" spans="1:108" ht="154">
      <c r="A284" s="100" t="s">
        <v>792</v>
      </c>
      <c r="B284" s="101" t="s">
        <v>802</v>
      </c>
      <c r="C284" s="101" t="s">
        <v>838</v>
      </c>
      <c r="D284" s="127" t="s">
        <v>1835</v>
      </c>
      <c r="E284" s="131"/>
      <c r="F284" s="495" t="s">
        <v>1496</v>
      </c>
      <c r="G284" s="168" t="s">
        <v>298</v>
      </c>
      <c r="H284" s="115">
        <v>2024</v>
      </c>
      <c r="I284" s="137">
        <v>1</v>
      </c>
      <c r="J284" s="404" t="s">
        <v>989</v>
      </c>
      <c r="K284" s="105" t="s">
        <v>805</v>
      </c>
      <c r="L284" s="127"/>
      <c r="M284" s="127"/>
      <c r="N284" s="237" t="s">
        <v>1502</v>
      </c>
      <c r="O284" s="127"/>
      <c r="P284" s="105"/>
      <c r="Q284" s="510">
        <v>14</v>
      </c>
      <c r="R284" s="508">
        <v>15</v>
      </c>
      <c r="S284" s="510">
        <v>14</v>
      </c>
      <c r="T284" s="508">
        <v>15</v>
      </c>
      <c r="U284" s="510">
        <v>14</v>
      </c>
      <c r="V284" s="510">
        <v>14</v>
      </c>
      <c r="W284" s="508">
        <v>15</v>
      </c>
      <c r="X284" s="510">
        <v>14</v>
      </c>
      <c r="Y284" s="508">
        <v>15</v>
      </c>
      <c r="Z284" s="510">
        <v>14</v>
      </c>
      <c r="AA284" s="508">
        <v>15</v>
      </c>
      <c r="AB284" s="510">
        <v>14</v>
      </c>
      <c r="AC284" s="508">
        <v>15</v>
      </c>
      <c r="AD284" s="510">
        <v>14</v>
      </c>
      <c r="AE284" s="508">
        <v>15</v>
      </c>
      <c r="AF284" s="510">
        <v>14</v>
      </c>
      <c r="AG284" s="508">
        <v>15</v>
      </c>
      <c r="AH284" s="510">
        <v>14</v>
      </c>
      <c r="AI284" s="508">
        <v>15</v>
      </c>
      <c r="AJ284" s="510">
        <v>14</v>
      </c>
      <c r="AK284" s="508">
        <v>15</v>
      </c>
      <c r="AL284" s="510">
        <v>14</v>
      </c>
      <c r="AM284" s="508">
        <v>15</v>
      </c>
      <c r="AN284" s="510">
        <v>14</v>
      </c>
      <c r="AO284" s="508">
        <v>15</v>
      </c>
      <c r="AP284" s="510">
        <v>14</v>
      </c>
      <c r="AQ284" s="508">
        <v>15</v>
      </c>
      <c r="AR284" s="510">
        <v>14</v>
      </c>
      <c r="AS284" s="508">
        <v>15</v>
      </c>
      <c r="AT284" s="510">
        <v>14</v>
      </c>
      <c r="AU284" s="508">
        <v>15</v>
      </c>
      <c r="AV284" s="510">
        <v>14</v>
      </c>
      <c r="AW284" s="508">
        <v>15</v>
      </c>
      <c r="AX284" s="510">
        <v>14</v>
      </c>
      <c r="AY284" s="508">
        <v>15</v>
      </c>
      <c r="AZ284" s="510">
        <v>14</v>
      </c>
      <c r="BA284" s="508">
        <v>15</v>
      </c>
      <c r="BB284" s="510">
        <v>14</v>
      </c>
      <c r="BC284" s="11">
        <v>3</v>
      </c>
      <c r="BU284" s="12"/>
      <c r="BV284" s="12"/>
      <c r="BW284" s="12"/>
      <c r="BX284" s="12"/>
      <c r="BY284" s="12"/>
      <c r="BZ284" s="12"/>
      <c r="CA284" s="12"/>
      <c r="CB284" s="12"/>
    </row>
    <row r="285" spans="1:108" ht="126">
      <c r="A285" s="100" t="s">
        <v>792</v>
      </c>
      <c r="B285" s="101" t="s">
        <v>802</v>
      </c>
      <c r="C285" s="101" t="s">
        <v>836</v>
      </c>
      <c r="D285" s="127" t="s">
        <v>1834</v>
      </c>
      <c r="E285" s="133">
        <v>2030</v>
      </c>
      <c r="F285" s="495" t="s">
        <v>1496</v>
      </c>
      <c r="G285" s="168" t="s">
        <v>298</v>
      </c>
      <c r="H285" s="115">
        <v>2024</v>
      </c>
      <c r="I285" s="130">
        <v>1</v>
      </c>
      <c r="J285" s="436" t="s">
        <v>989</v>
      </c>
      <c r="K285" s="105" t="s">
        <v>805</v>
      </c>
      <c r="L285" s="105"/>
      <c r="M285" s="105"/>
      <c r="N285" s="239" t="s">
        <v>1503</v>
      </c>
      <c r="O285" s="105"/>
      <c r="P285" s="105"/>
      <c r="Q285" s="510">
        <v>14</v>
      </c>
      <c r="R285" s="508">
        <v>15</v>
      </c>
      <c r="S285" s="510">
        <v>14</v>
      </c>
      <c r="T285" s="508">
        <v>15</v>
      </c>
      <c r="U285" s="510">
        <v>14</v>
      </c>
      <c r="V285" s="510">
        <v>14</v>
      </c>
      <c r="W285" s="508">
        <v>15</v>
      </c>
      <c r="X285" s="510">
        <v>14</v>
      </c>
      <c r="Y285" s="508">
        <v>15</v>
      </c>
      <c r="Z285" s="510">
        <v>14</v>
      </c>
      <c r="AA285" s="508">
        <v>15</v>
      </c>
      <c r="AB285" s="510">
        <v>14</v>
      </c>
      <c r="AC285" s="508">
        <v>15</v>
      </c>
      <c r="AD285" s="510">
        <v>14</v>
      </c>
      <c r="AE285" s="508">
        <v>15</v>
      </c>
      <c r="AF285" s="510">
        <v>14</v>
      </c>
      <c r="AG285" s="508">
        <v>15</v>
      </c>
      <c r="AH285" s="510">
        <v>14</v>
      </c>
      <c r="AI285" s="508">
        <v>15</v>
      </c>
      <c r="AJ285" s="510">
        <v>14</v>
      </c>
      <c r="AK285" s="508">
        <v>15</v>
      </c>
      <c r="AL285" s="510">
        <v>14</v>
      </c>
      <c r="AM285" s="508">
        <v>15</v>
      </c>
      <c r="AN285" s="510">
        <v>14</v>
      </c>
      <c r="AO285" s="508">
        <v>15</v>
      </c>
      <c r="AP285" s="510">
        <v>14</v>
      </c>
      <c r="AQ285" s="508">
        <v>15</v>
      </c>
      <c r="AR285" s="510">
        <v>14</v>
      </c>
      <c r="AS285" s="508">
        <v>15</v>
      </c>
      <c r="AT285" s="510">
        <v>14</v>
      </c>
      <c r="AU285" s="508">
        <v>15</v>
      </c>
      <c r="AV285" s="510">
        <v>14</v>
      </c>
      <c r="AW285" s="508">
        <v>15</v>
      </c>
      <c r="AX285" s="510">
        <v>14</v>
      </c>
      <c r="AY285" s="508">
        <v>15</v>
      </c>
      <c r="AZ285" s="510">
        <v>14</v>
      </c>
      <c r="BA285" s="508">
        <v>15</v>
      </c>
      <c r="BB285" s="510">
        <v>14</v>
      </c>
      <c r="BC285" s="11">
        <v>3</v>
      </c>
      <c r="BU285" s="12"/>
      <c r="BV285" s="12"/>
      <c r="BW285" s="12"/>
      <c r="BX285" s="12"/>
      <c r="BY285" s="12"/>
      <c r="BZ285" s="12"/>
      <c r="CA285" s="12"/>
      <c r="CB285" s="12"/>
    </row>
    <row r="286" spans="1:108" ht="42" hidden="1">
      <c r="A286" s="100" t="s">
        <v>792</v>
      </c>
      <c r="B286" s="101" t="s">
        <v>802</v>
      </c>
      <c r="C286" s="101" t="s">
        <v>936</v>
      </c>
      <c r="D286" s="105"/>
      <c r="E286" s="105"/>
      <c r="F286" s="495" t="s">
        <v>803</v>
      </c>
      <c r="G286" s="168" t="s">
        <v>110</v>
      </c>
      <c r="H286" s="104">
        <v>2023</v>
      </c>
      <c r="I286" s="104"/>
      <c r="J286" s="411"/>
      <c r="K286" s="105"/>
      <c r="L286" s="105"/>
      <c r="M286" s="105"/>
      <c r="N286" s="239"/>
      <c r="O286" s="105"/>
      <c r="P286" s="105"/>
      <c r="Q286" s="105"/>
      <c r="R286" s="105"/>
      <c r="S286" s="105"/>
      <c r="T286" s="105"/>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511"/>
      <c r="BU286" s="12"/>
      <c r="BV286" s="12"/>
      <c r="BW286" s="12"/>
      <c r="BX286" s="12"/>
      <c r="BY286" s="12"/>
      <c r="BZ286" s="12"/>
      <c r="CA286" s="12"/>
      <c r="CB286" s="12"/>
    </row>
    <row r="287" spans="1:108" ht="126">
      <c r="A287" s="100" t="s">
        <v>792</v>
      </c>
      <c r="B287" s="101" t="s">
        <v>802</v>
      </c>
      <c r="C287" s="101" t="s">
        <v>1823</v>
      </c>
      <c r="D287" s="105" t="s">
        <v>1832</v>
      </c>
      <c r="E287" s="105"/>
      <c r="F287" s="495" t="s">
        <v>1496</v>
      </c>
      <c r="G287" s="168" t="s">
        <v>298</v>
      </c>
      <c r="H287" s="115">
        <v>2024</v>
      </c>
      <c r="I287" s="104">
        <v>1</v>
      </c>
      <c r="J287" s="411" t="s">
        <v>989</v>
      </c>
      <c r="K287" s="105" t="s">
        <v>805</v>
      </c>
      <c r="L287" s="105"/>
      <c r="M287" s="105"/>
      <c r="N287" s="239" t="s">
        <v>1504</v>
      </c>
      <c r="O287" s="105"/>
      <c r="P287" s="105"/>
      <c r="Q287" s="105"/>
      <c r="R287" s="105"/>
      <c r="S287" s="105"/>
      <c r="T287" s="105"/>
      <c r="U287" s="277"/>
      <c r="V287" s="277"/>
      <c r="W287" s="277"/>
      <c r="X287" s="277"/>
      <c r="Y287" s="277"/>
      <c r="Z287" s="277"/>
      <c r="AA287" s="277"/>
      <c r="AB287" s="277"/>
      <c r="AC287" s="277"/>
      <c r="AD287" s="277"/>
      <c r="AE287" s="277"/>
      <c r="AF287" s="277"/>
      <c r="AG287" s="277"/>
      <c r="AH287" s="277"/>
      <c r="AI287" s="277"/>
      <c r="AJ287" s="277"/>
      <c r="AK287" s="277"/>
      <c r="AL287" s="277"/>
      <c r="AM287" s="277"/>
      <c r="AN287" s="277"/>
      <c r="AO287" s="277"/>
      <c r="AP287" s="277"/>
      <c r="AQ287" s="277"/>
      <c r="AR287" s="277"/>
      <c r="AS287" s="277"/>
      <c r="AT287" s="277"/>
      <c r="AU287" s="277"/>
      <c r="AV287" s="277"/>
      <c r="AW287" s="277"/>
      <c r="AX287" s="277"/>
      <c r="AY287" s="277"/>
      <c r="AZ287" s="511"/>
      <c r="BB287" s="510">
        <v>14</v>
      </c>
      <c r="BC287" s="11">
        <v>3</v>
      </c>
      <c r="BU287" s="12"/>
      <c r="BV287" s="12"/>
      <c r="BW287" s="12"/>
      <c r="BX287" s="12"/>
      <c r="BY287" s="12"/>
      <c r="BZ287" s="12"/>
      <c r="CA287" s="12"/>
      <c r="CB287" s="12"/>
    </row>
    <row r="288" spans="1:108" ht="70" hidden="1">
      <c r="A288" s="100" t="s">
        <v>792</v>
      </c>
      <c r="B288" s="101" t="s">
        <v>802</v>
      </c>
      <c r="C288" s="101" t="s">
        <v>935</v>
      </c>
      <c r="D288" s="105"/>
      <c r="E288" s="105"/>
      <c r="F288" s="495" t="s">
        <v>803</v>
      </c>
      <c r="G288" s="168" t="s">
        <v>110</v>
      </c>
      <c r="H288" s="104">
        <v>2023</v>
      </c>
      <c r="I288" s="104"/>
      <c r="J288" s="411"/>
      <c r="K288" s="105"/>
      <c r="L288" s="105"/>
      <c r="M288" s="105"/>
      <c r="N288" s="239"/>
      <c r="O288" s="105"/>
      <c r="P288" s="105"/>
      <c r="Q288" s="105"/>
      <c r="R288" s="105"/>
      <c r="S288" s="105"/>
      <c r="T288" s="105"/>
      <c r="U288" s="277"/>
      <c r="V288" s="277"/>
      <c r="W288" s="277"/>
      <c r="X288" s="277"/>
      <c r="Y288" s="277"/>
      <c r="Z288" s="277"/>
      <c r="AA288" s="277"/>
      <c r="AB288" s="277"/>
      <c r="AC288" s="277"/>
      <c r="AD288" s="277"/>
      <c r="AE288" s="277"/>
      <c r="AF288" s="277"/>
      <c r="AG288" s="277"/>
      <c r="AH288" s="277"/>
      <c r="AI288" s="277"/>
      <c r="AJ288" s="277"/>
      <c r="AK288" s="277"/>
      <c r="AL288" s="277"/>
      <c r="AM288" s="277"/>
      <c r="AN288" s="277"/>
      <c r="AO288" s="277"/>
      <c r="AP288" s="277"/>
      <c r="AQ288" s="277"/>
      <c r="AR288" s="277"/>
      <c r="AS288" s="277"/>
      <c r="AT288" s="277"/>
      <c r="AU288" s="277"/>
      <c r="AV288" s="277"/>
      <c r="AW288" s="277"/>
      <c r="AX288" s="277"/>
      <c r="AY288" s="277"/>
      <c r="AZ288" s="511"/>
      <c r="BU288" s="12"/>
      <c r="BV288" s="12"/>
      <c r="BW288" s="12"/>
      <c r="BX288" s="12"/>
      <c r="BY288" s="12"/>
      <c r="BZ288" s="12"/>
      <c r="CA288" s="12"/>
      <c r="CB288" s="12"/>
    </row>
    <row r="289" spans="1:109" ht="98">
      <c r="A289" s="100" t="s">
        <v>792</v>
      </c>
      <c r="B289" s="101" t="s">
        <v>802</v>
      </c>
      <c r="C289" s="101" t="s">
        <v>1774</v>
      </c>
      <c r="D289" s="105" t="s">
        <v>1835</v>
      </c>
      <c r="E289" s="104">
        <v>2030</v>
      </c>
      <c r="F289" s="495" t="s">
        <v>1496</v>
      </c>
      <c r="G289" s="168" t="s">
        <v>298</v>
      </c>
      <c r="H289" s="115">
        <v>2024</v>
      </c>
      <c r="I289" s="104">
        <v>1</v>
      </c>
      <c r="J289" s="411" t="s">
        <v>1505</v>
      </c>
      <c r="K289" s="105" t="s">
        <v>457</v>
      </c>
      <c r="L289" s="105"/>
      <c r="M289" s="105"/>
      <c r="N289" s="239"/>
      <c r="O289" s="105"/>
      <c r="P289" s="105"/>
      <c r="Q289" s="105"/>
      <c r="R289" s="105"/>
      <c r="S289" s="105"/>
      <c r="T289" s="105"/>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511"/>
      <c r="BB289" s="509"/>
      <c r="BC289" s="11">
        <v>3</v>
      </c>
      <c r="BU289" s="12"/>
      <c r="BV289" s="12"/>
      <c r="BW289" s="12"/>
      <c r="BX289" s="12"/>
      <c r="BY289" s="12"/>
      <c r="BZ289" s="12"/>
      <c r="CA289" s="12"/>
      <c r="CB289" s="12"/>
    </row>
    <row r="290" spans="1:109" s="244" customFormat="1" ht="98">
      <c r="A290" s="100" t="s">
        <v>792</v>
      </c>
      <c r="B290" s="101" t="s">
        <v>802</v>
      </c>
      <c r="C290" s="101" t="s">
        <v>933</v>
      </c>
      <c r="D290" s="105" t="s">
        <v>1835</v>
      </c>
      <c r="E290" s="104">
        <v>2030</v>
      </c>
      <c r="F290" s="495" t="s">
        <v>1496</v>
      </c>
      <c r="G290" s="168" t="s">
        <v>298</v>
      </c>
      <c r="H290" s="115">
        <v>2024</v>
      </c>
      <c r="I290" s="104">
        <v>1</v>
      </c>
      <c r="J290" s="411" t="s">
        <v>1505</v>
      </c>
      <c r="K290" s="105" t="s">
        <v>457</v>
      </c>
      <c r="L290" s="105"/>
      <c r="M290" s="105"/>
      <c r="N290" s="239"/>
      <c r="O290" s="105"/>
      <c r="P290" s="105"/>
      <c r="Q290" s="105"/>
      <c r="R290" s="105"/>
      <c r="S290" s="105"/>
      <c r="T290" s="105"/>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511"/>
      <c r="BA290" s="11"/>
      <c r="BB290" s="11"/>
      <c r="BC290" s="11">
        <v>3</v>
      </c>
      <c r="BD290" s="11"/>
      <c r="BE290" s="11"/>
      <c r="BF290" s="11"/>
      <c r="BG290" s="11"/>
      <c r="BH290" s="11"/>
      <c r="BI290" s="11"/>
      <c r="BJ290" s="11"/>
      <c r="BK290" s="11"/>
      <c r="BL290" s="11"/>
      <c r="BM290" s="11"/>
      <c r="BN290" s="11"/>
      <c r="BO290" s="11"/>
      <c r="BP290" s="11"/>
      <c r="BQ290" s="11"/>
      <c r="BR290" s="11"/>
      <c r="BS290" s="11"/>
      <c r="BT290" s="11"/>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c r="CT290" s="12"/>
      <c r="CU290" s="12"/>
      <c r="CV290" s="12"/>
      <c r="CW290" s="12"/>
      <c r="CX290" s="12"/>
      <c r="CY290" s="12"/>
      <c r="CZ290" s="12"/>
      <c r="DA290" s="12"/>
      <c r="DB290" s="12"/>
      <c r="DC290" s="12"/>
      <c r="DD290" s="12"/>
      <c r="DE290" s="12"/>
    </row>
    <row r="291" spans="1:109" s="244" customFormat="1" ht="70">
      <c r="A291" s="100" t="s">
        <v>792</v>
      </c>
      <c r="B291" s="101" t="s">
        <v>802</v>
      </c>
      <c r="C291" s="101" t="s">
        <v>931</v>
      </c>
      <c r="D291" s="105" t="s">
        <v>1835</v>
      </c>
      <c r="E291" s="105">
        <v>2030</v>
      </c>
      <c r="F291" s="495" t="s">
        <v>1496</v>
      </c>
      <c r="G291" s="168" t="s">
        <v>298</v>
      </c>
      <c r="H291" s="115">
        <v>2024</v>
      </c>
      <c r="I291" s="104">
        <v>1</v>
      </c>
      <c r="J291" s="411" t="s">
        <v>1505</v>
      </c>
      <c r="K291" s="105" t="s">
        <v>457</v>
      </c>
      <c r="L291" s="105"/>
      <c r="M291" s="105"/>
      <c r="N291" s="239"/>
      <c r="O291" s="105"/>
      <c r="P291" s="105"/>
      <c r="Q291" s="105"/>
      <c r="R291" s="105"/>
      <c r="S291" s="105"/>
      <c r="T291" s="105"/>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511"/>
      <c r="BA291" s="11"/>
      <c r="BB291" s="11"/>
      <c r="BC291" s="11">
        <v>3</v>
      </c>
      <c r="BD291" s="11"/>
      <c r="BE291" s="11"/>
      <c r="BF291" s="11"/>
      <c r="BG291" s="11"/>
      <c r="BH291" s="11"/>
      <c r="BI291" s="11"/>
      <c r="BJ291" s="11"/>
      <c r="BK291" s="11"/>
      <c r="BL291" s="11"/>
      <c r="BM291" s="11"/>
      <c r="BN291" s="11"/>
      <c r="BO291" s="11"/>
      <c r="BP291" s="11"/>
      <c r="BQ291" s="11"/>
      <c r="BR291" s="11"/>
      <c r="BS291" s="11"/>
      <c r="BT291" s="11"/>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c r="CT291" s="12"/>
      <c r="CU291" s="12"/>
      <c r="CV291" s="12"/>
      <c r="CW291" s="12"/>
      <c r="CX291" s="12"/>
      <c r="CY291" s="12"/>
      <c r="CZ291" s="12"/>
      <c r="DA291" s="12"/>
      <c r="DB291" s="12"/>
      <c r="DC291" s="12"/>
      <c r="DD291" s="12"/>
      <c r="DE291" s="12"/>
    </row>
    <row r="292" spans="1:109" ht="98">
      <c r="A292" s="100" t="s">
        <v>792</v>
      </c>
      <c r="B292" s="101" t="s">
        <v>802</v>
      </c>
      <c r="C292" s="101" t="s">
        <v>831</v>
      </c>
      <c r="D292" s="105" t="s">
        <v>1835</v>
      </c>
      <c r="E292" s="105">
        <v>2030</v>
      </c>
      <c r="F292" s="495" t="s">
        <v>1496</v>
      </c>
      <c r="G292" s="168" t="s">
        <v>298</v>
      </c>
      <c r="H292" s="115">
        <v>2024</v>
      </c>
      <c r="I292" s="104">
        <v>1</v>
      </c>
      <c r="J292" s="411" t="s">
        <v>989</v>
      </c>
      <c r="K292" s="105" t="s">
        <v>805</v>
      </c>
      <c r="L292" s="105"/>
      <c r="M292" s="105"/>
      <c r="N292" s="239" t="s">
        <v>832</v>
      </c>
      <c r="O292" s="105"/>
      <c r="P292" s="105"/>
      <c r="Q292" s="105"/>
      <c r="R292" s="105"/>
      <c r="S292" s="105"/>
      <c r="T292" s="105"/>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511"/>
      <c r="BC292" s="11">
        <v>3</v>
      </c>
      <c r="BU292" s="12"/>
      <c r="BV292" s="12"/>
      <c r="BW292" s="12"/>
      <c r="BX292" s="12"/>
      <c r="BY292" s="12"/>
      <c r="BZ292" s="12"/>
      <c r="CA292" s="12"/>
      <c r="CB292" s="12"/>
    </row>
    <row r="293" spans="1:109" ht="98">
      <c r="A293" s="100" t="s">
        <v>792</v>
      </c>
      <c r="B293" s="101" t="s">
        <v>802</v>
      </c>
      <c r="C293" s="101" t="s">
        <v>930</v>
      </c>
      <c r="D293" s="105" t="s">
        <v>1834</v>
      </c>
      <c r="E293" s="105">
        <v>2030</v>
      </c>
      <c r="F293" s="495" t="s">
        <v>1496</v>
      </c>
      <c r="G293" s="168" t="s">
        <v>298</v>
      </c>
      <c r="H293" s="115">
        <v>2024</v>
      </c>
      <c r="I293" s="104">
        <v>1</v>
      </c>
      <c r="J293" s="411" t="s">
        <v>989</v>
      </c>
      <c r="K293" s="105" t="s">
        <v>805</v>
      </c>
      <c r="L293" s="105"/>
      <c r="M293" s="105"/>
      <c r="N293" s="239" t="s">
        <v>1480</v>
      </c>
      <c r="O293" s="105"/>
      <c r="P293" s="105"/>
      <c r="Q293" s="105"/>
      <c r="R293" s="105"/>
      <c r="S293" s="105"/>
      <c r="T293" s="105"/>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511"/>
      <c r="BC293" s="11">
        <v>3</v>
      </c>
      <c r="BU293" s="12"/>
      <c r="BV293" s="12"/>
      <c r="BW293" s="12"/>
      <c r="BX293" s="12"/>
      <c r="BY293" s="12"/>
      <c r="BZ293" s="12"/>
      <c r="CA293" s="12"/>
      <c r="CB293" s="12"/>
    </row>
    <row r="294" spans="1:109" ht="136.5" customHeight="1">
      <c r="A294" s="100" t="s">
        <v>792</v>
      </c>
      <c r="B294" s="101" t="s">
        <v>802</v>
      </c>
      <c r="C294" s="101" t="s">
        <v>1824</v>
      </c>
      <c r="D294" s="105" t="s">
        <v>1835</v>
      </c>
      <c r="E294" s="105">
        <v>2030</v>
      </c>
      <c r="F294" s="495" t="s">
        <v>1496</v>
      </c>
      <c r="G294" s="168" t="s">
        <v>298</v>
      </c>
      <c r="H294" s="115">
        <v>2024</v>
      </c>
      <c r="I294" s="104">
        <v>1</v>
      </c>
      <c r="J294" s="411" t="s">
        <v>989</v>
      </c>
      <c r="K294" s="105" t="s">
        <v>805</v>
      </c>
      <c r="L294" s="105"/>
      <c r="M294" s="105"/>
      <c r="N294" s="239" t="s">
        <v>1506</v>
      </c>
      <c r="O294" s="105"/>
      <c r="P294" s="105"/>
      <c r="Q294" s="105"/>
      <c r="R294" s="105"/>
      <c r="S294" s="105"/>
      <c r="T294" s="105"/>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511"/>
      <c r="BC294" s="11">
        <v>3</v>
      </c>
      <c r="BU294" s="12"/>
      <c r="BV294" s="12"/>
      <c r="BW294" s="12"/>
      <c r="BX294" s="12"/>
      <c r="BY294" s="12"/>
      <c r="BZ294" s="12"/>
      <c r="CA294" s="12"/>
      <c r="CB294" s="12"/>
    </row>
    <row r="295" spans="1:109" ht="115.5" customHeight="1">
      <c r="A295" s="100" t="s">
        <v>792</v>
      </c>
      <c r="B295" s="101" t="s">
        <v>802</v>
      </c>
      <c r="C295" s="101" t="s">
        <v>827</v>
      </c>
      <c r="D295" s="105" t="s">
        <v>1834</v>
      </c>
      <c r="E295" s="105">
        <v>2040</v>
      </c>
      <c r="F295" s="495" t="s">
        <v>1496</v>
      </c>
      <c r="G295" s="168" t="s">
        <v>298</v>
      </c>
      <c r="H295" s="115">
        <v>2024</v>
      </c>
      <c r="I295" s="104">
        <v>1</v>
      </c>
      <c r="J295" s="411" t="s">
        <v>989</v>
      </c>
      <c r="K295" s="105" t="s">
        <v>805</v>
      </c>
      <c r="L295" s="105"/>
      <c r="M295" s="105"/>
      <c r="N295" s="375" t="s">
        <v>1507</v>
      </c>
      <c r="O295" s="105"/>
      <c r="P295" s="105"/>
      <c r="Q295" s="105"/>
      <c r="R295" s="105"/>
      <c r="S295" s="105"/>
      <c r="T295" s="105"/>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511"/>
      <c r="BC295" s="11">
        <v>3</v>
      </c>
      <c r="BU295" s="12"/>
      <c r="BV295" s="12"/>
      <c r="BW295" s="12"/>
      <c r="BX295" s="12"/>
      <c r="BY295" s="12"/>
      <c r="BZ295" s="12"/>
      <c r="CA295" s="12"/>
      <c r="CB295" s="12"/>
    </row>
    <row r="296" spans="1:109" ht="126" hidden="1">
      <c r="A296" s="100" t="s">
        <v>792</v>
      </c>
      <c r="B296" s="101" t="s">
        <v>802</v>
      </c>
      <c r="C296" s="101" t="s">
        <v>929</v>
      </c>
      <c r="D296" s="105"/>
      <c r="E296" s="105"/>
      <c r="F296" s="495" t="s">
        <v>803</v>
      </c>
      <c r="G296" s="168" t="s">
        <v>110</v>
      </c>
      <c r="H296" s="104">
        <v>2023</v>
      </c>
      <c r="I296" s="104"/>
      <c r="J296" s="411"/>
      <c r="K296" s="105"/>
      <c r="L296" s="105"/>
      <c r="M296" s="105"/>
      <c r="N296" s="239"/>
      <c r="O296" s="105"/>
      <c r="P296" s="105"/>
      <c r="Q296" s="105"/>
      <c r="R296" s="105"/>
      <c r="S296" s="105"/>
      <c r="T296" s="105"/>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511"/>
      <c r="BU296" s="12"/>
      <c r="BV296" s="12"/>
      <c r="BW296" s="12"/>
      <c r="BX296" s="12"/>
      <c r="BY296" s="12"/>
      <c r="BZ296" s="12"/>
      <c r="CA296" s="12"/>
      <c r="CB296" s="12"/>
    </row>
    <row r="297" spans="1:109" ht="104" customHeight="1">
      <c r="A297" s="100" t="s">
        <v>792</v>
      </c>
      <c r="B297" s="101" t="s">
        <v>802</v>
      </c>
      <c r="C297" s="101" t="s">
        <v>823</v>
      </c>
      <c r="D297" s="105" t="s">
        <v>1834</v>
      </c>
      <c r="E297" s="105">
        <v>2030</v>
      </c>
      <c r="F297" s="495" t="s">
        <v>1496</v>
      </c>
      <c r="G297" s="168" t="s">
        <v>298</v>
      </c>
      <c r="H297" s="115">
        <v>2024</v>
      </c>
      <c r="I297" s="104">
        <v>1</v>
      </c>
      <c r="J297" s="411" t="s">
        <v>989</v>
      </c>
      <c r="K297" s="105" t="s">
        <v>805</v>
      </c>
      <c r="L297" s="105"/>
      <c r="M297" s="105"/>
      <c r="N297" s="239" t="s">
        <v>1508</v>
      </c>
      <c r="O297" s="105"/>
      <c r="P297" s="105"/>
      <c r="Q297" s="105"/>
      <c r="R297" s="105"/>
      <c r="S297" s="105"/>
      <c r="T297" s="105"/>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511"/>
      <c r="BC297" s="11">
        <v>3</v>
      </c>
      <c r="BU297" s="12"/>
      <c r="BV297" s="12"/>
      <c r="BW297" s="12"/>
      <c r="BX297" s="12"/>
      <c r="BY297" s="12"/>
      <c r="BZ297" s="12"/>
      <c r="CA297" s="12"/>
      <c r="CB297" s="12"/>
    </row>
    <row r="298" spans="1:109" ht="56" hidden="1">
      <c r="A298" s="100" t="s">
        <v>792</v>
      </c>
      <c r="B298" s="101" t="s">
        <v>802</v>
      </c>
      <c r="C298" s="101" t="s">
        <v>928</v>
      </c>
      <c r="D298" s="105"/>
      <c r="E298" s="105"/>
      <c r="F298" s="495" t="s">
        <v>803</v>
      </c>
      <c r="G298" s="168" t="s">
        <v>110</v>
      </c>
      <c r="H298" s="104">
        <v>2023</v>
      </c>
      <c r="I298" s="104"/>
      <c r="J298" s="411"/>
      <c r="K298" s="105"/>
      <c r="L298" s="105"/>
      <c r="M298" s="105"/>
      <c r="N298" s="239"/>
      <c r="O298" s="105"/>
      <c r="P298" s="105"/>
      <c r="Q298" s="105"/>
      <c r="R298" s="105"/>
      <c r="S298" s="105"/>
      <c r="T298" s="105"/>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511"/>
      <c r="BU298" s="12"/>
      <c r="BV298" s="12"/>
      <c r="BW298" s="12"/>
      <c r="BX298" s="12"/>
      <c r="BY298" s="12"/>
      <c r="BZ298" s="12"/>
      <c r="CA298" s="12"/>
      <c r="CB298" s="12"/>
    </row>
    <row r="299" spans="1:109" ht="70" hidden="1">
      <c r="A299" s="100" t="s">
        <v>792</v>
      </c>
      <c r="B299" s="101" t="s">
        <v>802</v>
      </c>
      <c r="C299" s="101" t="s">
        <v>927</v>
      </c>
      <c r="D299" s="105"/>
      <c r="E299" s="105"/>
      <c r="F299" s="495" t="s">
        <v>803</v>
      </c>
      <c r="G299" s="168" t="s">
        <v>110</v>
      </c>
      <c r="H299" s="104">
        <v>2023</v>
      </c>
      <c r="I299" s="104"/>
      <c r="J299" s="411"/>
      <c r="K299" s="105"/>
      <c r="L299" s="105"/>
      <c r="M299" s="105"/>
      <c r="N299" s="239"/>
      <c r="O299" s="105"/>
      <c r="P299" s="105"/>
      <c r="Q299" s="105"/>
      <c r="R299" s="105"/>
      <c r="S299" s="105"/>
      <c r="T299" s="105"/>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511"/>
      <c r="BU299" s="12"/>
      <c r="BV299" s="12"/>
      <c r="BW299" s="12"/>
      <c r="BX299" s="12"/>
      <c r="BY299" s="12"/>
      <c r="BZ299" s="12"/>
      <c r="CA299" s="12"/>
      <c r="CB299" s="12"/>
    </row>
    <row r="300" spans="1:109" ht="140">
      <c r="A300" s="100" t="s">
        <v>792</v>
      </c>
      <c r="B300" s="101" t="s">
        <v>802</v>
      </c>
      <c r="C300" s="101" t="s">
        <v>1825</v>
      </c>
      <c r="D300" s="105" t="s">
        <v>1834</v>
      </c>
      <c r="E300" s="105">
        <v>2030</v>
      </c>
      <c r="F300" s="495" t="s">
        <v>1496</v>
      </c>
      <c r="G300" s="168" t="s">
        <v>298</v>
      </c>
      <c r="H300" s="115">
        <v>2024</v>
      </c>
      <c r="I300" s="104">
        <v>1</v>
      </c>
      <c r="J300" s="411" t="s">
        <v>1509</v>
      </c>
      <c r="K300" s="105" t="s">
        <v>805</v>
      </c>
      <c r="L300" s="105"/>
      <c r="M300" s="105"/>
      <c r="N300" s="239" t="s">
        <v>926</v>
      </c>
      <c r="O300" s="105"/>
      <c r="P300" s="105" t="s">
        <v>811</v>
      </c>
      <c r="Q300" s="105"/>
      <c r="R300" s="105"/>
      <c r="S300" s="105"/>
      <c r="T300" s="105"/>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511"/>
      <c r="BC300" s="11">
        <v>3</v>
      </c>
      <c r="BU300" s="12"/>
      <c r="BV300" s="12"/>
      <c r="BW300" s="12"/>
      <c r="BX300" s="12"/>
      <c r="BY300" s="12"/>
      <c r="BZ300" s="12"/>
      <c r="CA300" s="12"/>
      <c r="CB300" s="12"/>
    </row>
    <row r="301" spans="1:109" ht="112">
      <c r="A301" s="100" t="s">
        <v>792</v>
      </c>
      <c r="B301" s="101" t="s">
        <v>802</v>
      </c>
      <c r="C301" s="101" t="s">
        <v>1826</v>
      </c>
      <c r="D301" s="105" t="s">
        <v>1834</v>
      </c>
      <c r="E301" s="105">
        <v>2030</v>
      </c>
      <c r="F301" s="495" t="s">
        <v>1496</v>
      </c>
      <c r="G301" s="168" t="s">
        <v>298</v>
      </c>
      <c r="H301" s="115">
        <v>2024</v>
      </c>
      <c r="I301" s="104">
        <v>1</v>
      </c>
      <c r="J301" s="411" t="s">
        <v>1510</v>
      </c>
      <c r="K301" s="105" t="s">
        <v>805</v>
      </c>
      <c r="L301" s="105"/>
      <c r="M301" s="105" t="s">
        <v>1827</v>
      </c>
      <c r="N301" s="239" t="s">
        <v>1511</v>
      </c>
      <c r="O301" s="105"/>
      <c r="P301" s="105" t="s">
        <v>811</v>
      </c>
      <c r="Q301" s="105" t="s">
        <v>821</v>
      </c>
      <c r="R301" s="105" t="s">
        <v>822</v>
      </c>
      <c r="S301" s="105"/>
      <c r="T301" s="105"/>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511"/>
      <c r="BC301" s="11">
        <v>3</v>
      </c>
      <c r="BU301" s="12"/>
      <c r="BV301" s="12"/>
      <c r="BW301" s="12"/>
      <c r="BX301" s="12"/>
      <c r="BY301" s="12"/>
      <c r="BZ301" s="12"/>
      <c r="CA301" s="12"/>
      <c r="CB301" s="12"/>
    </row>
    <row r="302" spans="1:109" ht="98">
      <c r="A302" s="100" t="s">
        <v>792</v>
      </c>
      <c r="B302" s="101" t="s">
        <v>802</v>
      </c>
      <c r="C302" s="101" t="s">
        <v>1828</v>
      </c>
      <c r="D302" s="105" t="s">
        <v>1835</v>
      </c>
      <c r="E302" s="105">
        <v>2030</v>
      </c>
      <c r="F302" s="495" t="s">
        <v>1496</v>
      </c>
      <c r="G302" s="168" t="s">
        <v>298</v>
      </c>
      <c r="H302" s="115">
        <v>2024</v>
      </c>
      <c r="I302" s="104">
        <v>1</v>
      </c>
      <c r="J302" s="411" t="s">
        <v>989</v>
      </c>
      <c r="K302" s="105" t="s">
        <v>805</v>
      </c>
      <c r="L302" s="105"/>
      <c r="M302" s="105"/>
      <c r="N302" s="239"/>
      <c r="O302" s="105"/>
      <c r="P302" s="105" t="s">
        <v>811</v>
      </c>
      <c r="Q302" s="105"/>
      <c r="R302" s="105"/>
      <c r="S302" s="105"/>
      <c r="T302" s="105"/>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511"/>
      <c r="BC302" s="11">
        <v>3</v>
      </c>
      <c r="BU302" s="12"/>
      <c r="BV302" s="12"/>
      <c r="BW302" s="12"/>
      <c r="BX302" s="12"/>
      <c r="BY302" s="12"/>
      <c r="BZ302" s="12"/>
      <c r="CA302" s="12"/>
      <c r="CB302" s="12"/>
    </row>
    <row r="303" spans="1:109" ht="70">
      <c r="A303" s="100" t="s">
        <v>792</v>
      </c>
      <c r="B303" s="101" t="s">
        <v>802</v>
      </c>
      <c r="C303" s="101" t="s">
        <v>813</v>
      </c>
      <c r="D303" s="22" t="s">
        <v>1832</v>
      </c>
      <c r="E303" s="22">
        <v>2030</v>
      </c>
      <c r="F303" s="495" t="s">
        <v>1496</v>
      </c>
      <c r="G303" s="168" t="s">
        <v>298</v>
      </c>
      <c r="H303" s="115">
        <v>2024</v>
      </c>
      <c r="I303" s="55">
        <v>1</v>
      </c>
      <c r="J303" s="391" t="s">
        <v>1512</v>
      </c>
      <c r="K303" s="22"/>
      <c r="L303" s="22"/>
      <c r="M303" s="22"/>
      <c r="N303" s="22" t="s">
        <v>815</v>
      </c>
      <c r="O303" s="22"/>
      <c r="P303" s="22"/>
      <c r="Q303" s="22"/>
      <c r="R303" s="22"/>
      <c r="S303" s="22"/>
      <c r="T303" s="22"/>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511"/>
      <c r="BC303" s="11">
        <v>3</v>
      </c>
      <c r="BU303" s="12"/>
      <c r="BV303" s="12"/>
      <c r="BW303" s="12"/>
      <c r="BX303" s="12"/>
      <c r="BY303" s="12"/>
      <c r="BZ303" s="12"/>
      <c r="CA303" s="12"/>
      <c r="CB303" s="12"/>
    </row>
    <row r="304" spans="1:109" ht="168">
      <c r="A304" s="100" t="s">
        <v>792</v>
      </c>
      <c r="B304" s="101" t="s">
        <v>802</v>
      </c>
      <c r="C304" s="101" t="s">
        <v>1829</v>
      </c>
      <c r="D304" s="22" t="s">
        <v>1835</v>
      </c>
      <c r="E304" s="22">
        <v>2030</v>
      </c>
      <c r="F304" s="495" t="s">
        <v>1496</v>
      </c>
      <c r="G304" s="168" t="s">
        <v>298</v>
      </c>
      <c r="H304" s="115">
        <v>2024</v>
      </c>
      <c r="I304" s="55">
        <v>1</v>
      </c>
      <c r="J304" s="391" t="s">
        <v>1512</v>
      </c>
      <c r="K304" s="22"/>
      <c r="L304" s="22"/>
      <c r="M304" s="22"/>
      <c r="N304" s="22"/>
      <c r="O304" s="22"/>
      <c r="P304" s="22"/>
      <c r="Q304" s="22"/>
      <c r="R304" s="22"/>
      <c r="S304" s="22"/>
      <c r="T304" s="22"/>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511"/>
      <c r="BC304" s="11">
        <v>3</v>
      </c>
      <c r="BU304" s="12"/>
      <c r="BV304" s="12"/>
      <c r="BW304" s="12"/>
      <c r="BX304" s="12"/>
      <c r="BY304" s="12"/>
      <c r="BZ304" s="12"/>
      <c r="CA304" s="12"/>
      <c r="CB304" s="12"/>
    </row>
    <row r="305" spans="1:80" ht="84">
      <c r="A305" s="100" t="s">
        <v>792</v>
      </c>
      <c r="B305" s="101" t="s">
        <v>802</v>
      </c>
      <c r="C305" s="101" t="s">
        <v>804</v>
      </c>
      <c r="D305" s="105" t="s">
        <v>1833</v>
      </c>
      <c r="E305" s="105">
        <v>2030</v>
      </c>
      <c r="F305" s="495" t="s">
        <v>1496</v>
      </c>
      <c r="G305" s="168" t="s">
        <v>298</v>
      </c>
      <c r="H305" s="115">
        <v>2024</v>
      </c>
      <c r="I305" s="104">
        <v>1</v>
      </c>
      <c r="J305" s="411" t="s">
        <v>989</v>
      </c>
      <c r="K305" s="105" t="s">
        <v>805</v>
      </c>
      <c r="L305" s="105"/>
      <c r="M305" s="105"/>
      <c r="N305" s="239" t="s">
        <v>1513</v>
      </c>
      <c r="O305" s="105" t="s">
        <v>807</v>
      </c>
      <c r="P305" s="105" t="s">
        <v>811</v>
      </c>
      <c r="Q305" s="105" t="s">
        <v>203</v>
      </c>
      <c r="R305" s="105" t="s">
        <v>812</v>
      </c>
      <c r="S305" s="105"/>
      <c r="T305" s="105"/>
      <c r="U305" s="16"/>
      <c r="V305" s="16"/>
      <c r="W305" s="16"/>
      <c r="X305" s="16"/>
      <c r="Y305" s="16"/>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c r="AZ305" s="511"/>
      <c r="BC305" s="11">
        <v>3</v>
      </c>
      <c r="BU305" s="12"/>
      <c r="BV305" s="12"/>
      <c r="BW305" s="12"/>
      <c r="BX305" s="12"/>
      <c r="BY305" s="12"/>
      <c r="BZ305" s="12"/>
      <c r="CA305" s="12"/>
      <c r="CB305" s="12"/>
    </row>
    <row r="306" spans="1:80" ht="84" hidden="1">
      <c r="A306" s="100" t="s">
        <v>792</v>
      </c>
      <c r="B306" s="101" t="s">
        <v>802</v>
      </c>
      <c r="C306" s="101" t="s">
        <v>804</v>
      </c>
      <c r="D306" s="105"/>
      <c r="E306" s="127">
        <v>2030</v>
      </c>
      <c r="F306" s="495" t="s">
        <v>803</v>
      </c>
      <c r="G306" s="168" t="s">
        <v>110</v>
      </c>
      <c r="H306" s="107"/>
      <c r="I306" s="36"/>
      <c r="J306" s="405"/>
      <c r="K306" s="105"/>
      <c r="L306" s="105"/>
      <c r="M306" s="105"/>
      <c r="N306" s="105"/>
      <c r="O306" s="105"/>
      <c r="P306" s="105"/>
      <c r="Q306" s="105"/>
      <c r="R306" s="146"/>
      <c r="S306" s="105"/>
      <c r="T306" s="105"/>
      <c r="U306" s="16"/>
      <c r="V306" s="16"/>
      <c r="W306" s="16"/>
      <c r="X306" s="16"/>
      <c r="Y306" s="16"/>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c r="AZ306" s="511"/>
      <c r="BU306" s="12"/>
      <c r="BV306" s="12"/>
      <c r="BW306" s="12"/>
      <c r="BX306" s="12"/>
      <c r="BY306" s="12"/>
      <c r="BZ306" s="12"/>
      <c r="CA306" s="12"/>
      <c r="CB306" s="12"/>
    </row>
    <row r="307" spans="1:80" ht="266" hidden="1">
      <c r="A307" s="100" t="s">
        <v>792</v>
      </c>
      <c r="B307" s="101" t="s">
        <v>802</v>
      </c>
      <c r="C307" s="101" t="s">
        <v>1830</v>
      </c>
      <c r="D307" s="105"/>
      <c r="E307" s="127"/>
      <c r="F307" s="495" t="s">
        <v>915</v>
      </c>
      <c r="G307" s="166" t="s">
        <v>101</v>
      </c>
      <c r="H307" s="107">
        <v>2022</v>
      </c>
      <c r="I307" s="36"/>
      <c r="J307" s="405"/>
      <c r="K307" s="105"/>
      <c r="L307" s="105"/>
      <c r="M307" s="105"/>
      <c r="N307" s="105"/>
      <c r="O307" s="105"/>
      <c r="P307" s="105" t="s">
        <v>811</v>
      </c>
      <c r="Q307" s="105"/>
      <c r="R307" s="146" t="s">
        <v>916</v>
      </c>
      <c r="S307" s="105"/>
      <c r="T307" s="105"/>
      <c r="U307" s="16"/>
      <c r="V307" s="16"/>
      <c r="W307" s="16"/>
      <c r="X307" s="16"/>
      <c r="Y307" s="16"/>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c r="AZ307" s="511"/>
      <c r="BU307" s="12"/>
      <c r="BV307" s="12"/>
      <c r="BW307" s="12"/>
      <c r="BX307" s="12"/>
      <c r="BY307" s="12"/>
      <c r="BZ307" s="12"/>
      <c r="CA307" s="12"/>
      <c r="CB307" s="12"/>
    </row>
    <row r="308" spans="1:80" ht="84" hidden="1">
      <c r="A308" s="100" t="s">
        <v>792</v>
      </c>
      <c r="B308" s="101" t="s">
        <v>802</v>
      </c>
      <c r="C308" s="101" t="s">
        <v>918</v>
      </c>
      <c r="D308" s="108"/>
      <c r="E308" s="108"/>
      <c r="F308" s="478" t="s">
        <v>915</v>
      </c>
      <c r="G308" s="166" t="s">
        <v>101</v>
      </c>
      <c r="H308" s="107">
        <v>2022</v>
      </c>
      <c r="I308" s="107"/>
      <c r="J308" s="455"/>
      <c r="K308" s="105"/>
      <c r="L308" s="108"/>
      <c r="M308" s="108"/>
      <c r="N308" s="108"/>
      <c r="O308" s="108"/>
      <c r="P308" s="108" t="s">
        <v>811</v>
      </c>
      <c r="Q308" s="108"/>
      <c r="R308" s="373" t="s">
        <v>916</v>
      </c>
      <c r="S308" s="108"/>
      <c r="T308" s="108"/>
      <c r="U308" s="16"/>
      <c r="V308" s="16"/>
      <c r="W308" s="16"/>
      <c r="X308" s="16"/>
      <c r="Y308" s="16"/>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c r="AZ308" s="511"/>
      <c r="BU308" s="12"/>
      <c r="BV308" s="12"/>
      <c r="BW308" s="12"/>
      <c r="BX308" s="12"/>
      <c r="BY308" s="12"/>
      <c r="BZ308" s="12"/>
      <c r="CA308" s="12"/>
      <c r="CB308" s="12"/>
    </row>
    <row r="309" spans="1:80" ht="182" hidden="1">
      <c r="A309" s="100" t="s">
        <v>792</v>
      </c>
      <c r="B309" s="101" t="s">
        <v>802</v>
      </c>
      <c r="C309" s="101" t="s">
        <v>917</v>
      </c>
      <c r="D309" s="111"/>
      <c r="E309" s="111"/>
      <c r="F309" s="478" t="s">
        <v>915</v>
      </c>
      <c r="G309" s="166" t="s">
        <v>101</v>
      </c>
      <c r="H309" s="110">
        <v>2022</v>
      </c>
      <c r="I309" s="110"/>
      <c r="J309" s="408"/>
      <c r="K309" s="111"/>
      <c r="L309" s="111"/>
      <c r="M309" s="111"/>
      <c r="N309" s="111"/>
      <c r="O309" s="111"/>
      <c r="P309" s="111" t="s">
        <v>811</v>
      </c>
      <c r="Q309" s="111"/>
      <c r="R309" s="145" t="s">
        <v>916</v>
      </c>
      <c r="S309" s="111"/>
      <c r="T309" s="111"/>
      <c r="U309" s="16"/>
      <c r="V309" s="16"/>
      <c r="W309" s="16"/>
      <c r="X309" s="16"/>
      <c r="Y309" s="16"/>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c r="AZ309" s="511"/>
      <c r="BU309" s="12"/>
      <c r="BV309" s="12"/>
      <c r="BW309" s="12"/>
      <c r="BX309" s="12"/>
      <c r="BY309" s="12"/>
      <c r="BZ309" s="12"/>
      <c r="CA309" s="12"/>
      <c r="CB309" s="12"/>
    </row>
    <row r="310" spans="1:80" ht="30" hidden="1">
      <c r="A310" s="100" t="s">
        <v>792</v>
      </c>
      <c r="B310" s="101" t="s">
        <v>802</v>
      </c>
      <c r="C310" s="101"/>
      <c r="D310" s="105"/>
      <c r="E310" s="105"/>
      <c r="F310" s="478" t="s">
        <v>915</v>
      </c>
      <c r="G310" s="165" t="s">
        <v>101</v>
      </c>
      <c r="H310" s="104">
        <v>2022</v>
      </c>
      <c r="I310" s="104"/>
      <c r="J310" s="407"/>
      <c r="K310" s="105"/>
      <c r="L310" s="105"/>
      <c r="M310" s="105"/>
      <c r="N310" s="105"/>
      <c r="O310" s="105"/>
      <c r="P310" s="105" t="s">
        <v>811</v>
      </c>
      <c r="Q310" s="105"/>
      <c r="R310" s="146" t="s">
        <v>916</v>
      </c>
      <c r="S310" s="105"/>
      <c r="T310" s="105"/>
      <c r="U310" s="16"/>
      <c r="V310" s="16"/>
      <c r="W310" s="16"/>
      <c r="X310" s="16"/>
      <c r="Y310" s="16"/>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c r="AZ310" s="511"/>
      <c r="BU310" s="12"/>
      <c r="BV310" s="12"/>
      <c r="BW310" s="12"/>
      <c r="BX310" s="12"/>
      <c r="BY310" s="12"/>
      <c r="BZ310" s="12"/>
      <c r="CA310" s="12"/>
      <c r="CB310" s="12"/>
    </row>
    <row r="311" spans="1:80" ht="84" hidden="1">
      <c r="A311" s="100" t="s">
        <v>792</v>
      </c>
      <c r="B311" s="101" t="s">
        <v>908</v>
      </c>
      <c r="C311" s="101" t="s">
        <v>1831</v>
      </c>
      <c r="D311" s="105"/>
      <c r="E311" s="105"/>
      <c r="F311" s="471" t="s">
        <v>912</v>
      </c>
      <c r="G311" s="165" t="s">
        <v>298</v>
      </c>
      <c r="H311" s="104">
        <v>2023</v>
      </c>
      <c r="I311" s="104"/>
      <c r="J311" s="407" t="s">
        <v>914</v>
      </c>
      <c r="K311" s="105"/>
      <c r="L311" s="105"/>
      <c r="M311" s="105"/>
      <c r="N311" s="239"/>
      <c r="O311" s="105"/>
      <c r="P311" s="105"/>
      <c r="Q311" s="105"/>
      <c r="R311" s="105"/>
      <c r="S311" s="105"/>
      <c r="T311" s="105"/>
      <c r="U311" s="16"/>
      <c r="V311" s="16"/>
      <c r="W311" s="16"/>
      <c r="X311" s="16"/>
      <c r="Y311" s="16"/>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c r="AZ311" s="511"/>
      <c r="BU311" s="12"/>
      <c r="BV311" s="12"/>
      <c r="BW311" s="12"/>
      <c r="BX311" s="12"/>
      <c r="BY311" s="12"/>
      <c r="BZ311" s="12"/>
      <c r="CA311" s="12"/>
      <c r="CB311" s="12"/>
    </row>
    <row r="312" spans="1:80" ht="112" hidden="1">
      <c r="A312" s="100" t="s">
        <v>792</v>
      </c>
      <c r="B312" s="101" t="s">
        <v>908</v>
      </c>
      <c r="C312" s="101" t="s">
        <v>911</v>
      </c>
      <c r="D312" s="105"/>
      <c r="E312" s="105">
        <v>2030</v>
      </c>
      <c r="F312" s="478" t="s">
        <v>895</v>
      </c>
      <c r="G312" s="208" t="s">
        <v>321</v>
      </c>
      <c r="H312" s="104">
        <v>2021</v>
      </c>
      <c r="I312" s="104">
        <v>0</v>
      </c>
      <c r="J312" s="407" t="s">
        <v>905</v>
      </c>
      <c r="K312" s="105" t="s">
        <v>906</v>
      </c>
      <c r="L312" s="105"/>
      <c r="M312" s="105"/>
      <c r="N312" s="239"/>
      <c r="O312" s="105"/>
      <c r="P312" s="105"/>
      <c r="Q312" s="105" t="s">
        <v>203</v>
      </c>
      <c r="R312" s="105" t="s">
        <v>812</v>
      </c>
      <c r="S312" s="105"/>
      <c r="T312" s="105"/>
      <c r="U312" s="16"/>
      <c r="V312" s="16"/>
      <c r="W312" s="16"/>
      <c r="X312" s="16"/>
      <c r="Y312" s="16"/>
      <c r="Z312" s="16"/>
      <c r="AA312" s="16"/>
      <c r="AB312" s="16" t="s">
        <v>309</v>
      </c>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c r="AZ312" s="511"/>
      <c r="BC312" s="11">
        <v>0</v>
      </c>
      <c r="BU312" s="12"/>
      <c r="BV312" s="12"/>
      <c r="BW312" s="12"/>
      <c r="BX312" s="12"/>
      <c r="BY312" s="12"/>
      <c r="BZ312" s="12"/>
      <c r="CA312" s="12"/>
      <c r="CB312" s="12"/>
    </row>
    <row r="313" spans="1:80" ht="113" hidden="1" thickBot="1">
      <c r="A313" s="100" t="s">
        <v>792</v>
      </c>
      <c r="B313" s="117" t="s">
        <v>908</v>
      </c>
      <c r="C313" s="117" t="s">
        <v>910</v>
      </c>
      <c r="D313" s="114"/>
      <c r="E313" s="114">
        <v>2030</v>
      </c>
      <c r="F313" s="489" t="s">
        <v>895</v>
      </c>
      <c r="G313" s="294" t="s">
        <v>321</v>
      </c>
      <c r="H313" s="113">
        <v>2021</v>
      </c>
      <c r="I313" s="113">
        <v>0</v>
      </c>
      <c r="J313" s="442" t="s">
        <v>905</v>
      </c>
      <c r="K313" s="114" t="s">
        <v>906</v>
      </c>
      <c r="L313" s="114"/>
      <c r="M313" s="114"/>
      <c r="N313" s="355"/>
      <c r="O313" s="114"/>
      <c r="P313" s="114" t="s">
        <v>416</v>
      </c>
      <c r="Q313" s="114" t="s">
        <v>203</v>
      </c>
      <c r="R313" s="114" t="s">
        <v>812</v>
      </c>
      <c r="S313" s="114"/>
      <c r="T313" s="114"/>
      <c r="U313" s="16"/>
      <c r="V313" s="16"/>
      <c r="W313" s="16"/>
      <c r="X313" s="16"/>
      <c r="Y313" s="16"/>
      <c r="Z313" s="16"/>
      <c r="AA313" s="16"/>
      <c r="AB313" s="16" t="s">
        <v>309</v>
      </c>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c r="AZ313" s="511"/>
      <c r="BC313" s="11">
        <v>0</v>
      </c>
      <c r="BU313" s="12"/>
      <c r="BV313" s="12"/>
      <c r="BW313" s="12"/>
      <c r="BX313" s="12"/>
      <c r="BY313" s="12"/>
      <c r="BZ313" s="12"/>
      <c r="CA313" s="12"/>
      <c r="CB313" s="12"/>
    </row>
    <row r="314" spans="1:80" ht="112" hidden="1">
      <c r="A314" s="100" t="s">
        <v>792</v>
      </c>
      <c r="B314" s="101" t="s">
        <v>908</v>
      </c>
      <c r="C314" s="101" t="s">
        <v>909</v>
      </c>
      <c r="D314" s="122"/>
      <c r="E314" s="122">
        <v>2030</v>
      </c>
      <c r="F314" s="479" t="s">
        <v>895</v>
      </c>
      <c r="G314" s="300" t="s">
        <v>321</v>
      </c>
      <c r="H314" s="121">
        <v>2021</v>
      </c>
      <c r="I314" s="121">
        <v>0</v>
      </c>
      <c r="J314" s="456" t="s">
        <v>905</v>
      </c>
      <c r="K314" s="105" t="s">
        <v>906</v>
      </c>
      <c r="L314" s="122"/>
      <c r="M314" s="122"/>
      <c r="N314" s="242"/>
      <c r="O314" s="122"/>
      <c r="P314" s="122"/>
      <c r="Q314" s="122" t="s">
        <v>203</v>
      </c>
      <c r="R314" s="122" t="s">
        <v>812</v>
      </c>
      <c r="S314" s="122"/>
      <c r="T314" s="122"/>
      <c r="U314" s="16"/>
      <c r="V314" s="16"/>
      <c r="W314" s="16"/>
      <c r="X314" s="16"/>
      <c r="Y314" s="16"/>
      <c r="Z314" s="16"/>
      <c r="AA314" s="16"/>
      <c r="AB314" s="16" t="s">
        <v>309</v>
      </c>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c r="AZ314" s="511"/>
      <c r="BC314" s="11">
        <v>0</v>
      </c>
      <c r="BU314" s="12"/>
      <c r="BV314" s="12"/>
      <c r="BW314" s="12"/>
      <c r="BX314" s="12"/>
      <c r="BY314" s="12"/>
      <c r="BZ314" s="12"/>
      <c r="CA314" s="12"/>
      <c r="CB314" s="12"/>
    </row>
    <row r="315" spans="1:80" ht="112" hidden="1">
      <c r="A315" s="100" t="s">
        <v>792</v>
      </c>
      <c r="B315" s="101" t="s">
        <v>164</v>
      </c>
      <c r="C315" s="101" t="s">
        <v>904</v>
      </c>
      <c r="D315" s="133"/>
      <c r="E315" s="133">
        <v>2030</v>
      </c>
      <c r="F315" s="476" t="s">
        <v>895</v>
      </c>
      <c r="G315" s="225" t="s">
        <v>321</v>
      </c>
      <c r="H315" s="130">
        <v>2021</v>
      </c>
      <c r="I315" s="130">
        <v>0</v>
      </c>
      <c r="J315" s="436" t="s">
        <v>905</v>
      </c>
      <c r="K315" s="133" t="s">
        <v>906</v>
      </c>
      <c r="L315" s="133"/>
      <c r="M315" s="133"/>
      <c r="N315" s="238"/>
      <c r="O315" s="133"/>
      <c r="P315" s="133"/>
      <c r="Q315" s="133" t="s">
        <v>203</v>
      </c>
      <c r="R315" s="133" t="s">
        <v>812</v>
      </c>
      <c r="S315" s="133"/>
      <c r="T315" s="133"/>
      <c r="U315" s="16"/>
      <c r="V315" s="16"/>
      <c r="W315" s="16"/>
      <c r="X315" s="16"/>
      <c r="Y315" s="16"/>
      <c r="Z315" s="16"/>
      <c r="AA315" s="16"/>
      <c r="AB315" s="16" t="s">
        <v>309</v>
      </c>
      <c r="AC315" s="16"/>
      <c r="AD315" s="16"/>
      <c r="AE315" s="16"/>
      <c r="AF315" s="16"/>
      <c r="AG315" s="16"/>
      <c r="AH315" s="16"/>
      <c r="AI315" s="16"/>
      <c r="AJ315" s="16"/>
      <c r="AK315" s="16"/>
      <c r="AL315" s="16"/>
      <c r="AM315" s="16" t="s">
        <v>310</v>
      </c>
      <c r="AN315" s="16"/>
      <c r="AO315" s="16"/>
      <c r="AP315" s="16"/>
      <c r="AQ315" s="16"/>
      <c r="AR315" s="16"/>
      <c r="AS315" s="16"/>
      <c r="AT315" s="16"/>
      <c r="AU315" s="16"/>
      <c r="AV315" s="16"/>
      <c r="AW315" s="16"/>
      <c r="AX315" s="16"/>
      <c r="AY315" s="16"/>
      <c r="AZ315" s="511"/>
      <c r="BC315" s="11">
        <v>0</v>
      </c>
      <c r="BU315" s="12"/>
      <c r="BV315" s="12"/>
      <c r="BW315" s="12"/>
      <c r="BX315" s="12"/>
      <c r="BY315" s="12"/>
      <c r="BZ315" s="12"/>
      <c r="CA315" s="12"/>
      <c r="CB315" s="12"/>
    </row>
    <row r="316" spans="1:80" ht="154" hidden="1">
      <c r="A316" s="100" t="s">
        <v>792</v>
      </c>
      <c r="B316" s="101" t="s">
        <v>164</v>
      </c>
      <c r="C316" s="101" t="s">
        <v>902</v>
      </c>
      <c r="D316" s="105" t="s">
        <v>1833</v>
      </c>
      <c r="E316" s="105">
        <v>2030</v>
      </c>
      <c r="F316" s="478" t="s">
        <v>895</v>
      </c>
      <c r="G316" s="208" t="s">
        <v>321</v>
      </c>
      <c r="H316" s="104">
        <v>2021</v>
      </c>
      <c r="I316" s="104">
        <v>0</v>
      </c>
      <c r="J316" s="451" t="s">
        <v>897</v>
      </c>
      <c r="K316" s="133" t="s">
        <v>898</v>
      </c>
      <c r="L316" s="105"/>
      <c r="M316" s="105"/>
      <c r="N316" s="239" t="s">
        <v>903</v>
      </c>
      <c r="O316" s="105"/>
      <c r="P316" s="105"/>
      <c r="Q316" s="105" t="s">
        <v>203</v>
      </c>
      <c r="R316" s="105" t="s">
        <v>812</v>
      </c>
      <c r="S316" s="105"/>
      <c r="T316" s="105"/>
      <c r="U316" s="16"/>
      <c r="V316" s="16"/>
      <c r="W316" s="16"/>
      <c r="X316" s="16"/>
      <c r="Y316" s="16"/>
      <c r="Z316" s="16"/>
      <c r="AA316" s="16"/>
      <c r="AB316" s="16" t="s">
        <v>309</v>
      </c>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c r="AZ316" s="511"/>
      <c r="BC316" s="11">
        <v>0</v>
      </c>
      <c r="BU316" s="12"/>
      <c r="BV316" s="12"/>
      <c r="BW316" s="12"/>
      <c r="BX316" s="12"/>
      <c r="BY316" s="12"/>
      <c r="BZ316" s="12"/>
      <c r="CA316" s="12"/>
      <c r="CB316" s="12"/>
    </row>
    <row r="317" spans="1:80" ht="239" hidden="1" thickBot="1">
      <c r="A317" s="100" t="s">
        <v>792</v>
      </c>
      <c r="B317" s="117" t="s">
        <v>164</v>
      </c>
      <c r="C317" s="117" t="s">
        <v>900</v>
      </c>
      <c r="D317" s="136" t="s">
        <v>1832</v>
      </c>
      <c r="E317" s="136">
        <v>2030</v>
      </c>
      <c r="F317" s="496" t="s">
        <v>895</v>
      </c>
      <c r="G317" s="301" t="s">
        <v>321</v>
      </c>
      <c r="H317" s="147">
        <v>2021</v>
      </c>
      <c r="I317" s="147">
        <v>0</v>
      </c>
      <c r="J317" s="457" t="s">
        <v>897</v>
      </c>
      <c r="K317" s="133" t="s">
        <v>898</v>
      </c>
      <c r="L317" s="136"/>
      <c r="M317" s="136"/>
      <c r="N317" s="243" t="s">
        <v>901</v>
      </c>
      <c r="O317" s="136"/>
      <c r="P317" s="136"/>
      <c r="Q317" s="136" t="s">
        <v>203</v>
      </c>
      <c r="R317" s="136" t="s">
        <v>812</v>
      </c>
      <c r="S317" s="136"/>
      <c r="T317" s="136"/>
      <c r="U317" s="16"/>
      <c r="V317" s="16"/>
      <c r="W317" s="16"/>
      <c r="X317" s="16"/>
      <c r="Y317" s="16"/>
      <c r="Z317" s="16" t="s">
        <v>310</v>
      </c>
      <c r="AA317" s="16"/>
      <c r="AB317" s="16" t="s">
        <v>309</v>
      </c>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c r="AZ317" s="511"/>
      <c r="BC317" s="11">
        <v>0</v>
      </c>
      <c r="BU317" s="12"/>
      <c r="BV317" s="12"/>
      <c r="BW317" s="12"/>
      <c r="BX317" s="12"/>
      <c r="BY317" s="12"/>
      <c r="BZ317" s="12"/>
      <c r="CA317" s="12"/>
      <c r="CB317" s="12"/>
    </row>
    <row r="318" spans="1:80" ht="210" hidden="1">
      <c r="A318" s="100" t="s">
        <v>792</v>
      </c>
      <c r="B318" s="101" t="s">
        <v>164</v>
      </c>
      <c r="C318" s="101" t="s">
        <v>896</v>
      </c>
      <c r="D318" s="133" t="s">
        <v>1833</v>
      </c>
      <c r="E318" s="133">
        <v>2030</v>
      </c>
      <c r="F318" s="476" t="s">
        <v>895</v>
      </c>
      <c r="G318" s="225" t="s">
        <v>321</v>
      </c>
      <c r="H318" s="130">
        <v>2021</v>
      </c>
      <c r="I318" s="130">
        <v>0</v>
      </c>
      <c r="J318" s="458" t="s">
        <v>897</v>
      </c>
      <c r="K318" s="133" t="s">
        <v>898</v>
      </c>
      <c r="L318" s="133"/>
      <c r="M318" s="133"/>
      <c r="N318" s="238" t="s">
        <v>899</v>
      </c>
      <c r="O318" s="133"/>
      <c r="P318" s="133"/>
      <c r="Q318" s="133" t="s">
        <v>203</v>
      </c>
      <c r="R318" s="133" t="s">
        <v>812</v>
      </c>
      <c r="S318" s="133"/>
      <c r="T318" s="133"/>
      <c r="U318" s="16"/>
      <c r="V318" s="16"/>
      <c r="W318" s="16"/>
      <c r="X318" s="16"/>
      <c r="Y318" s="16"/>
      <c r="Z318" s="16"/>
      <c r="AA318" s="16"/>
      <c r="AB318" s="16" t="s">
        <v>309</v>
      </c>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c r="AZ318" s="511"/>
      <c r="BC318" s="11">
        <v>0</v>
      </c>
      <c r="BU318" s="12"/>
      <c r="BV318" s="12"/>
      <c r="BW318" s="12"/>
      <c r="BX318" s="12"/>
      <c r="BY318" s="12"/>
      <c r="BZ318" s="12"/>
      <c r="CA318" s="12"/>
      <c r="CB318" s="12"/>
    </row>
    <row r="319" spans="1:80" ht="56" hidden="1">
      <c r="A319" s="100" t="s">
        <v>792</v>
      </c>
      <c r="B319" s="101" t="s">
        <v>164</v>
      </c>
      <c r="C319" s="101" t="s">
        <v>893</v>
      </c>
      <c r="D319" s="105"/>
      <c r="E319" s="105"/>
      <c r="F319" s="478" t="s">
        <v>892</v>
      </c>
      <c r="G319" s="208" t="s">
        <v>321</v>
      </c>
      <c r="H319" s="104">
        <v>2023</v>
      </c>
      <c r="I319" s="104"/>
      <c r="J319" s="411"/>
      <c r="K319" s="105"/>
      <c r="L319" s="105"/>
      <c r="M319" s="105"/>
      <c r="N319" s="105" t="s">
        <v>894</v>
      </c>
      <c r="O319" s="105"/>
      <c r="P319" s="105"/>
      <c r="Q319" s="105"/>
      <c r="R319" s="105"/>
      <c r="S319" s="105"/>
      <c r="T319" s="105"/>
      <c r="U319" s="16"/>
      <c r="V319" s="16"/>
      <c r="W319" s="16"/>
      <c r="X319" s="16"/>
      <c r="Y319" s="16"/>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c r="AZ319" s="511"/>
      <c r="BU319" s="12"/>
      <c r="BV319" s="12"/>
      <c r="BW319" s="12"/>
      <c r="BX319" s="12"/>
      <c r="BY319" s="12"/>
      <c r="BZ319" s="12"/>
      <c r="CA319" s="12"/>
      <c r="CB319" s="12"/>
    </row>
    <row r="320" spans="1:80" ht="70" hidden="1">
      <c r="A320" s="100" t="s">
        <v>792</v>
      </c>
      <c r="B320" s="101" t="s">
        <v>164</v>
      </c>
      <c r="C320" s="101"/>
      <c r="D320" s="105"/>
      <c r="E320" s="105"/>
      <c r="F320" s="477" t="s">
        <v>891</v>
      </c>
      <c r="G320" s="168" t="s">
        <v>110</v>
      </c>
      <c r="H320" s="115">
        <v>2023</v>
      </c>
      <c r="I320" s="104"/>
      <c r="J320" s="411"/>
      <c r="K320" s="105"/>
      <c r="L320" s="105"/>
      <c r="M320" s="105"/>
      <c r="N320" s="105"/>
      <c r="O320" s="105"/>
      <c r="P320" s="105"/>
      <c r="Q320" s="105"/>
      <c r="R320" s="105"/>
      <c r="S320" s="105"/>
      <c r="T320" s="105"/>
      <c r="U320" s="16"/>
      <c r="V320" s="16"/>
      <c r="W320" s="16"/>
      <c r="X320" s="16"/>
      <c r="Y320" s="16"/>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c r="AZ320" s="511"/>
      <c r="BU320" s="12"/>
      <c r="BV320" s="12"/>
      <c r="BW320" s="12"/>
      <c r="BX320" s="12"/>
      <c r="BY320" s="12"/>
      <c r="BZ320" s="12"/>
      <c r="CA320" s="12"/>
      <c r="CB320" s="12"/>
    </row>
    <row r="321" spans="1:108" ht="196">
      <c r="A321" s="100" t="s">
        <v>792</v>
      </c>
      <c r="B321" s="109" t="s">
        <v>793</v>
      </c>
      <c r="C321" s="109" t="s">
        <v>795</v>
      </c>
      <c r="D321" s="105" t="s">
        <v>1834</v>
      </c>
      <c r="E321" s="105">
        <v>2030</v>
      </c>
      <c r="F321" s="497" t="s">
        <v>794</v>
      </c>
      <c r="G321" s="228" t="s">
        <v>321</v>
      </c>
      <c r="H321" s="104">
        <v>2021</v>
      </c>
      <c r="I321" s="104">
        <v>0</v>
      </c>
      <c r="J321" s="411" t="s">
        <v>989</v>
      </c>
      <c r="K321" s="105" t="s">
        <v>796</v>
      </c>
      <c r="L321" s="105"/>
      <c r="M321" s="105"/>
      <c r="N321" s="239" t="s">
        <v>797</v>
      </c>
      <c r="O321" s="105"/>
      <c r="P321" s="105"/>
      <c r="Q321" s="105" t="s">
        <v>190</v>
      </c>
      <c r="R321" s="105" t="s">
        <v>800</v>
      </c>
      <c r="S321" s="105" t="s">
        <v>801</v>
      </c>
      <c r="T321" s="105"/>
      <c r="U321" s="16"/>
      <c r="V321" s="16"/>
      <c r="W321" s="16"/>
      <c r="X321" s="16"/>
      <c r="Y321" s="16"/>
      <c r="Z321" s="16"/>
      <c r="AA321" s="16"/>
      <c r="AB321" s="16" t="s">
        <v>309</v>
      </c>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c r="AZ321" s="511"/>
      <c r="BC321" s="11">
        <v>1</v>
      </c>
      <c r="BU321" s="12"/>
      <c r="BV321" s="12"/>
      <c r="BW321" s="12"/>
      <c r="BX321" s="12"/>
      <c r="BY321" s="12"/>
      <c r="BZ321" s="12"/>
      <c r="CA321" s="12"/>
      <c r="CB321" s="12"/>
    </row>
    <row r="322" spans="1:108" ht="42" hidden="1">
      <c r="A322" s="100" t="s">
        <v>792</v>
      </c>
      <c r="B322" s="109" t="s">
        <v>793</v>
      </c>
      <c r="C322" s="109" t="s">
        <v>890</v>
      </c>
      <c r="D322" s="127"/>
      <c r="E322" s="128">
        <v>2030</v>
      </c>
      <c r="F322" s="498" t="s">
        <v>794</v>
      </c>
      <c r="G322" s="295" t="s">
        <v>321</v>
      </c>
      <c r="H322" s="304">
        <v>2021</v>
      </c>
      <c r="I322" s="304">
        <v>0</v>
      </c>
      <c r="J322" s="404"/>
      <c r="K322" s="127" t="s">
        <v>796</v>
      </c>
      <c r="L322" s="127"/>
      <c r="M322" s="127"/>
      <c r="N322" s="237"/>
      <c r="O322" s="127"/>
      <c r="P322" s="133"/>
      <c r="Q322" s="133" t="s">
        <v>203</v>
      </c>
      <c r="R322" s="133" t="s">
        <v>812</v>
      </c>
      <c r="S322" s="133"/>
      <c r="T322" s="133"/>
      <c r="U322" s="16"/>
      <c r="V322" s="16"/>
      <c r="W322" s="16"/>
      <c r="X322" s="16"/>
      <c r="Y322" s="16"/>
      <c r="Z322" s="16"/>
      <c r="AA322" s="16"/>
      <c r="AB322" s="16" t="s">
        <v>309</v>
      </c>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511"/>
      <c r="BC322" s="11">
        <v>0</v>
      </c>
      <c r="BU322" s="12"/>
      <c r="BV322" s="12"/>
      <c r="BW322" s="12"/>
      <c r="BX322" s="12"/>
      <c r="BY322" s="12"/>
      <c r="BZ322" s="12"/>
      <c r="CA322" s="12"/>
      <c r="CB322" s="12"/>
    </row>
    <row r="323" spans="1:108" ht="99" thickBot="1">
      <c r="A323" s="98" t="s">
        <v>1514</v>
      </c>
      <c r="B323" s="54" t="s">
        <v>793</v>
      </c>
      <c r="C323" s="54" t="s">
        <v>1516</v>
      </c>
      <c r="D323" s="55" t="s">
        <v>1835</v>
      </c>
      <c r="F323" s="467" t="s">
        <v>1515</v>
      </c>
      <c r="G323" s="159" t="s">
        <v>101</v>
      </c>
      <c r="H323" s="305">
        <v>2022</v>
      </c>
      <c r="J323" s="460"/>
      <c r="K323" s="55"/>
      <c r="L323" s="55"/>
      <c r="M323" s="187"/>
      <c r="N323" s="55"/>
      <c r="O323" s="55"/>
      <c r="P323" s="194"/>
      <c r="Q323" s="194"/>
      <c r="R323" s="194"/>
      <c r="S323" s="194"/>
      <c r="T323" s="194"/>
      <c r="U323" s="11"/>
      <c r="V323" s="11"/>
      <c r="W323" s="11"/>
      <c r="X323" s="11"/>
      <c r="Y323" s="11"/>
      <c r="Z323" s="11"/>
      <c r="AA323" s="11"/>
      <c r="AZ323" s="511"/>
      <c r="BC323" s="11">
        <v>2</v>
      </c>
      <c r="BU323" s="12"/>
      <c r="BV323" s="12"/>
      <c r="BW323" s="12"/>
      <c r="BX323" s="12"/>
      <c r="BY323" s="12"/>
      <c r="BZ323" s="12"/>
      <c r="CA323" s="12"/>
      <c r="CB323" s="12"/>
    </row>
    <row r="324" spans="1:108" s="13" customFormat="1" ht="88.5" customHeight="1" thickBot="1">
      <c r="A324" s="98" t="s">
        <v>1514</v>
      </c>
      <c r="B324" s="27" t="s">
        <v>1517</v>
      </c>
      <c r="C324" s="27" t="s">
        <v>1518</v>
      </c>
      <c r="D324" s="312" t="s">
        <v>1833</v>
      </c>
      <c r="E324" s="312"/>
      <c r="F324" s="467" t="s">
        <v>389</v>
      </c>
      <c r="G324" s="159" t="s">
        <v>101</v>
      </c>
      <c r="H324" s="35">
        <v>2022</v>
      </c>
      <c r="I324" s="91" t="e">
        <f>IF(#REF!,1)*#REF!+IF(#REF!,1)+IF(#REF!,2)</f>
        <v>#REF!</v>
      </c>
      <c r="J324" s="504"/>
      <c r="K324" s="312"/>
      <c r="L324" s="312"/>
      <c r="M324" s="312"/>
      <c r="N324" s="312"/>
      <c r="O324" s="312"/>
      <c r="P324" s="312"/>
      <c r="Q324" s="312"/>
      <c r="R324" s="312"/>
      <c r="S324" s="312"/>
      <c r="T324" s="312"/>
      <c r="U324" s="16"/>
      <c r="V324" s="16"/>
      <c r="W324" s="16"/>
      <c r="X324" s="16"/>
      <c r="Y324" s="16"/>
      <c r="Z324" s="16"/>
      <c r="AA324" s="16"/>
      <c r="AB324" s="16"/>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511"/>
      <c r="BA324" s="11"/>
      <c r="BB324" s="11"/>
      <c r="BC324" s="11">
        <v>2</v>
      </c>
      <c r="BD324" s="11"/>
      <c r="BE324" s="11"/>
      <c r="BF324" s="11"/>
      <c r="BG324" s="11"/>
      <c r="BH324" s="11"/>
      <c r="BI324" s="11"/>
      <c r="BJ324" s="11"/>
      <c r="BK324" s="11"/>
      <c r="BL324" s="11"/>
      <c r="BM324" s="11"/>
      <c r="BN324" s="11"/>
      <c r="BO324" s="11"/>
      <c r="BP324" s="11"/>
      <c r="BQ324" s="11"/>
      <c r="BR324" s="11"/>
      <c r="BS324" s="11"/>
      <c r="BT324" s="11"/>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c r="CT324" s="12"/>
      <c r="CU324" s="12"/>
      <c r="CV324" s="12"/>
      <c r="CW324" s="12"/>
      <c r="CX324" s="12"/>
      <c r="CY324" s="12"/>
      <c r="CZ324" s="12"/>
      <c r="DA324" s="12"/>
      <c r="DB324" s="12"/>
      <c r="DC324" s="12"/>
      <c r="DD324" s="12"/>
    </row>
    <row r="325" spans="1:108" ht="66.75" customHeight="1">
      <c r="A325" s="98" t="s">
        <v>1514</v>
      </c>
      <c r="C325" s="18" t="s">
        <v>1520</v>
      </c>
      <c r="D325" s="22" t="s">
        <v>1833</v>
      </c>
      <c r="E325" s="22"/>
      <c r="F325" s="467" t="s">
        <v>1519</v>
      </c>
      <c r="G325" s="159" t="s">
        <v>102</v>
      </c>
      <c r="H325" s="22">
        <v>2022</v>
      </c>
      <c r="I325" s="55">
        <v>0</v>
      </c>
      <c r="J325" s="391" t="s">
        <v>1521</v>
      </c>
      <c r="K325" s="22"/>
      <c r="L325" s="22"/>
      <c r="M325" s="22"/>
      <c r="N325" s="22"/>
      <c r="O325" s="22"/>
      <c r="P325" s="21"/>
      <c r="Q325" s="21"/>
      <c r="R325" s="21"/>
      <c r="S325" s="21"/>
      <c r="T325" s="21"/>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511"/>
      <c r="BC325" s="11">
        <v>3</v>
      </c>
      <c r="BU325" s="12"/>
      <c r="BV325" s="12"/>
      <c r="BW325" s="12"/>
      <c r="BX325" s="12"/>
      <c r="BY325" s="12"/>
      <c r="BZ325" s="12"/>
      <c r="CA325" s="12"/>
      <c r="CB325" s="12"/>
    </row>
    <row r="326" spans="1:108" ht="70.5" customHeight="1" thickBot="1">
      <c r="A326" s="98" t="s">
        <v>1514</v>
      </c>
      <c r="B326" s="65" t="s">
        <v>599</v>
      </c>
      <c r="C326" s="65" t="s">
        <v>1523</v>
      </c>
      <c r="D326" s="311" t="s">
        <v>1835</v>
      </c>
      <c r="E326" s="311"/>
      <c r="F326" s="467" t="s">
        <v>1522</v>
      </c>
      <c r="G326" s="523" t="s">
        <v>298</v>
      </c>
      <c r="H326" s="85">
        <v>2020</v>
      </c>
      <c r="I326" s="85"/>
      <c r="J326" s="459"/>
      <c r="K326" s="316" t="s">
        <v>392</v>
      </c>
      <c r="L326" s="311"/>
      <c r="M326" s="311"/>
      <c r="N326" s="311" t="s">
        <v>1524</v>
      </c>
      <c r="O326" s="311" t="s">
        <v>997</v>
      </c>
      <c r="P326" s="311" t="s">
        <v>1525</v>
      </c>
      <c r="Q326" s="311"/>
      <c r="R326" s="311"/>
      <c r="S326" s="311"/>
      <c r="T326" s="311"/>
      <c r="U326" s="16"/>
      <c r="V326" s="16"/>
      <c r="W326" s="16"/>
      <c r="X326" s="16"/>
      <c r="Y326" s="16"/>
      <c r="Z326" s="16"/>
      <c r="AA326" s="16"/>
      <c r="AB326" s="16"/>
      <c r="AC326" s="16"/>
      <c r="AD326" s="16" t="s">
        <v>309</v>
      </c>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511"/>
      <c r="BC326" s="11">
        <v>3</v>
      </c>
      <c r="BU326" s="12"/>
      <c r="BV326" s="12"/>
      <c r="BW326" s="12"/>
      <c r="BX326" s="12"/>
      <c r="BY326" s="12"/>
      <c r="BZ326" s="12"/>
      <c r="CA326" s="12"/>
      <c r="CB326" s="12"/>
    </row>
    <row r="327" spans="1:108" ht="90.75" customHeight="1" thickTop="1" thickBot="1">
      <c r="A327" s="98" t="s">
        <v>1514</v>
      </c>
      <c r="B327" s="18" t="s">
        <v>599</v>
      </c>
      <c r="C327" s="18" t="s">
        <v>1527</v>
      </c>
      <c r="D327" s="22" t="s">
        <v>1835</v>
      </c>
      <c r="E327" s="29"/>
      <c r="F327" s="467" t="s">
        <v>1526</v>
      </c>
      <c r="G327" s="507" t="s">
        <v>102</v>
      </c>
      <c r="H327" s="56">
        <v>2024</v>
      </c>
      <c r="I327" s="35">
        <v>1</v>
      </c>
      <c r="J327" s="394"/>
      <c r="K327" s="22" t="s">
        <v>392</v>
      </c>
      <c r="L327" s="22"/>
      <c r="M327" s="22"/>
      <c r="N327" s="22" t="s">
        <v>1528</v>
      </c>
      <c r="O327" s="22"/>
      <c r="P327" s="22"/>
      <c r="Q327" s="22"/>
      <c r="R327" s="22"/>
      <c r="S327" s="22"/>
      <c r="T327" s="22"/>
      <c r="U327" s="16"/>
      <c r="V327" s="16"/>
      <c r="W327" s="16"/>
      <c r="X327" s="16"/>
      <c r="Y327" s="16"/>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511"/>
      <c r="BC327" s="11">
        <v>3</v>
      </c>
      <c r="BU327" s="12"/>
      <c r="BV327" s="12"/>
      <c r="BW327" s="12"/>
      <c r="BX327" s="12"/>
      <c r="BY327" s="12"/>
      <c r="BZ327" s="12"/>
      <c r="CA327" s="12"/>
      <c r="CB327" s="12"/>
    </row>
    <row r="328" spans="1:108" ht="112">
      <c r="A328" s="98" t="s">
        <v>1514</v>
      </c>
      <c r="C328" s="18" t="s">
        <v>1530</v>
      </c>
      <c r="D328" s="20" t="s">
        <v>1835</v>
      </c>
      <c r="E328" s="20"/>
      <c r="F328" s="467" t="s">
        <v>1529</v>
      </c>
      <c r="G328" s="158" t="s">
        <v>102</v>
      </c>
      <c r="H328" s="20">
        <v>2020</v>
      </c>
      <c r="I328" s="81">
        <v>1</v>
      </c>
      <c r="J328" s="402" t="s">
        <v>1531</v>
      </c>
      <c r="K328" s="20"/>
      <c r="L328" s="20"/>
      <c r="M328" s="20"/>
      <c r="N328" s="20"/>
      <c r="O328" s="20"/>
      <c r="P328" s="22" t="s">
        <v>1532</v>
      </c>
      <c r="Q328" s="22" t="s">
        <v>821</v>
      </c>
      <c r="R328" s="22" t="s">
        <v>1533</v>
      </c>
      <c r="S328" s="22"/>
      <c r="T328" s="22"/>
      <c r="U328" s="16"/>
      <c r="V328" s="16"/>
      <c r="W328" s="16"/>
      <c r="X328" s="16"/>
      <c r="Y328" s="16"/>
      <c r="Z328" s="16"/>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511"/>
      <c r="BC328" s="11">
        <v>3</v>
      </c>
      <c r="BU328" s="12"/>
      <c r="BV328" s="12"/>
      <c r="BW328" s="12"/>
      <c r="BX328" s="12"/>
      <c r="BY328" s="12"/>
      <c r="BZ328" s="12"/>
      <c r="CA328" s="12"/>
      <c r="CB328" s="12"/>
    </row>
    <row r="329" spans="1:108" ht="42" hidden="1">
      <c r="A329" s="98" t="s">
        <v>1514</v>
      </c>
      <c r="B329" s="54" t="s">
        <v>793</v>
      </c>
      <c r="C329" s="54" t="s">
        <v>1775</v>
      </c>
      <c r="D329" s="22"/>
      <c r="E329" s="22">
        <v>2030</v>
      </c>
      <c r="F329" s="467" t="s">
        <v>857</v>
      </c>
      <c r="G329" s="204" t="s">
        <v>321</v>
      </c>
      <c r="H329" s="55">
        <v>2020</v>
      </c>
      <c r="I329" s="55">
        <v>0</v>
      </c>
      <c r="J329" s="391"/>
      <c r="K329" s="22" t="s">
        <v>1534</v>
      </c>
      <c r="L329" s="22"/>
      <c r="M329" s="22"/>
      <c r="N329" s="22"/>
      <c r="O329" s="22"/>
      <c r="P329" s="22"/>
      <c r="Q329" s="22"/>
      <c r="R329" s="22"/>
      <c r="S329" s="22"/>
      <c r="T329" s="22"/>
      <c r="U329" s="16"/>
      <c r="V329" s="16"/>
      <c r="W329" s="16"/>
      <c r="X329" s="16"/>
      <c r="Y329" s="16"/>
      <c r="Z329" s="16"/>
      <c r="AA329" s="16" t="s">
        <v>309</v>
      </c>
      <c r="AB329" s="16"/>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511"/>
      <c r="BC329" s="11">
        <v>0</v>
      </c>
      <c r="BU329" s="12"/>
      <c r="BV329" s="12"/>
      <c r="BW329" s="12"/>
      <c r="BX329" s="12"/>
      <c r="BY329" s="12"/>
      <c r="BZ329" s="12"/>
      <c r="CA329" s="12"/>
      <c r="CB329" s="12"/>
    </row>
    <row r="330" spans="1:108" ht="42" hidden="1">
      <c r="A330" s="98" t="s">
        <v>1514</v>
      </c>
      <c r="B330" s="18" t="s">
        <v>1517</v>
      </c>
      <c r="C330" s="18" t="s">
        <v>1535</v>
      </c>
      <c r="D330" s="22"/>
      <c r="E330" s="22">
        <v>2030</v>
      </c>
      <c r="F330" s="467" t="s">
        <v>794</v>
      </c>
      <c r="G330" s="230" t="s">
        <v>321</v>
      </c>
      <c r="H330" s="55">
        <v>2021</v>
      </c>
      <c r="I330" s="55">
        <v>0</v>
      </c>
      <c r="J330" s="391"/>
      <c r="K330" s="505" t="s">
        <v>1534</v>
      </c>
      <c r="L330" s="22"/>
      <c r="M330" s="22"/>
      <c r="N330" s="22"/>
      <c r="O330" s="22"/>
      <c r="P330" s="22" t="s">
        <v>1351</v>
      </c>
      <c r="Q330" s="22" t="s">
        <v>190</v>
      </c>
      <c r="R330" s="22" t="s">
        <v>1536</v>
      </c>
      <c r="S330" s="22" t="s">
        <v>1537</v>
      </c>
      <c r="T330" s="22" t="s">
        <v>1538</v>
      </c>
      <c r="U330" s="16"/>
      <c r="V330" s="16"/>
      <c r="W330" s="16"/>
      <c r="X330" s="16"/>
      <c r="Y330" s="16"/>
      <c r="Z330" s="16"/>
      <c r="AA330" s="16" t="s">
        <v>309</v>
      </c>
      <c r="AB330" s="16"/>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511"/>
      <c r="BU330" s="12"/>
      <c r="BV330" s="12"/>
      <c r="BW330" s="12"/>
      <c r="BX330" s="12"/>
      <c r="BY330" s="12"/>
      <c r="BZ330" s="12"/>
      <c r="CA330" s="12"/>
      <c r="CB330" s="12"/>
    </row>
    <row r="331" spans="1:108" ht="64.5" hidden="1" customHeight="1">
      <c r="A331" s="98" t="s">
        <v>1514</v>
      </c>
      <c r="B331" s="54" t="s">
        <v>793</v>
      </c>
      <c r="C331" s="54" t="s">
        <v>1722</v>
      </c>
      <c r="D331" s="22" t="s">
        <v>1832</v>
      </c>
      <c r="E331" s="22">
        <v>2030</v>
      </c>
      <c r="F331" s="467" t="s">
        <v>794</v>
      </c>
      <c r="G331" s="230" t="s">
        <v>321</v>
      </c>
      <c r="H331" s="96">
        <v>2021</v>
      </c>
      <c r="I331" s="55">
        <v>0</v>
      </c>
      <c r="J331" s="55" t="s">
        <v>1539</v>
      </c>
      <c r="K331" s="22" t="s">
        <v>1534</v>
      </c>
      <c r="L331" s="22"/>
      <c r="M331" s="22"/>
      <c r="N331" s="22" t="s">
        <v>1540</v>
      </c>
      <c r="O331" s="22"/>
      <c r="P331" s="22"/>
      <c r="Q331" s="22"/>
      <c r="R331" s="22"/>
      <c r="S331" s="22"/>
      <c r="T331" s="22"/>
      <c r="U331" s="16"/>
      <c r="V331" s="16"/>
      <c r="W331" s="16"/>
      <c r="X331" s="16"/>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511"/>
      <c r="BU331" s="12"/>
      <c r="BV331" s="12"/>
      <c r="BW331" s="12"/>
      <c r="BX331" s="12"/>
      <c r="BY331" s="12"/>
      <c r="BZ331" s="12"/>
      <c r="CA331" s="12"/>
      <c r="CB331" s="12"/>
    </row>
    <row r="332" spans="1:108" ht="154">
      <c r="A332" s="98" t="s">
        <v>1514</v>
      </c>
      <c r="B332" s="18" t="s">
        <v>793</v>
      </c>
      <c r="C332" s="18" t="s">
        <v>1541</v>
      </c>
      <c r="D332" s="22" t="s">
        <v>1832</v>
      </c>
      <c r="E332" s="22">
        <v>2050</v>
      </c>
      <c r="F332" s="467" t="s">
        <v>794</v>
      </c>
      <c r="G332" s="204" t="s">
        <v>321</v>
      </c>
      <c r="H332" s="55">
        <v>2021</v>
      </c>
      <c r="I332" s="55">
        <v>0</v>
      </c>
      <c r="J332" s="55" t="s">
        <v>989</v>
      </c>
      <c r="K332" s="22" t="s">
        <v>796</v>
      </c>
      <c r="L332" s="22" t="s">
        <v>1542</v>
      </c>
      <c r="M332" s="184" t="s">
        <v>1543</v>
      </c>
      <c r="N332" s="22" t="s">
        <v>1544</v>
      </c>
      <c r="O332" s="22" t="s">
        <v>519</v>
      </c>
      <c r="P332" s="22" t="s">
        <v>1332</v>
      </c>
      <c r="Q332" s="22" t="s">
        <v>190</v>
      </c>
      <c r="R332" s="22" t="s">
        <v>1545</v>
      </c>
      <c r="S332" s="22"/>
      <c r="T332" s="22"/>
      <c r="U332" s="16"/>
      <c r="V332" s="16"/>
      <c r="W332" s="16"/>
      <c r="X332" s="16"/>
      <c r="Y332" s="16"/>
      <c r="Z332" s="16"/>
      <c r="AA332" s="16" t="s">
        <v>309</v>
      </c>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c r="AZ332" s="511"/>
      <c r="BC332" s="11">
        <v>1</v>
      </c>
      <c r="BU332" s="12"/>
      <c r="BV332" s="12"/>
      <c r="BW332" s="12"/>
      <c r="BX332" s="12"/>
      <c r="BY332" s="12"/>
      <c r="BZ332" s="12"/>
      <c r="CA332" s="12"/>
      <c r="CB332" s="12"/>
    </row>
    <row r="333" spans="1:108" ht="70">
      <c r="A333" s="98" t="s">
        <v>1514</v>
      </c>
      <c r="B333" s="18" t="s">
        <v>793</v>
      </c>
      <c r="C333" s="18" t="s">
        <v>1739</v>
      </c>
      <c r="D333" s="87" t="s">
        <v>1833</v>
      </c>
      <c r="E333" s="87">
        <v>2030</v>
      </c>
      <c r="F333" s="467" t="s">
        <v>794</v>
      </c>
      <c r="G333" s="500" t="s">
        <v>321</v>
      </c>
      <c r="H333" s="87">
        <v>2021</v>
      </c>
      <c r="I333" s="87">
        <v>0</v>
      </c>
      <c r="J333" s="503" t="s">
        <v>1546</v>
      </c>
      <c r="K333" s="87" t="s">
        <v>1534</v>
      </c>
      <c r="L333" s="87" t="s">
        <v>1547</v>
      </c>
      <c r="M333" s="87" t="s">
        <v>1341</v>
      </c>
      <c r="N333" s="87" t="s">
        <v>1548</v>
      </c>
      <c r="O333" s="506" t="s">
        <v>1482</v>
      </c>
      <c r="P333" s="87" t="s">
        <v>1332</v>
      </c>
      <c r="Q333" s="87"/>
      <c r="R333" s="87"/>
      <c r="S333" s="87"/>
      <c r="T333" s="87"/>
      <c r="U333" s="16"/>
      <c r="V333" s="16"/>
      <c r="W333" s="16"/>
      <c r="X333" s="16"/>
      <c r="Y333" s="16"/>
      <c r="Z333" s="16"/>
      <c r="AA333" s="16" t="s">
        <v>309</v>
      </c>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c r="AZ333" s="511"/>
      <c r="BC333" s="11">
        <v>1</v>
      </c>
      <c r="BU333" s="12"/>
      <c r="BV333" s="12"/>
      <c r="BW333" s="12"/>
      <c r="BX333" s="12"/>
      <c r="BY333" s="12"/>
      <c r="BZ333" s="12"/>
      <c r="CA333" s="12"/>
      <c r="CB333" s="12"/>
    </row>
    <row r="334" spans="1:108" ht="74.5" customHeight="1">
      <c r="A334" s="98" t="s">
        <v>1514</v>
      </c>
      <c r="B334" s="54" t="s">
        <v>793</v>
      </c>
      <c r="C334" s="54" t="s">
        <v>1732</v>
      </c>
      <c r="D334" s="26" t="s">
        <v>1832</v>
      </c>
      <c r="E334" s="26">
        <v>2030</v>
      </c>
      <c r="F334" s="467" t="s">
        <v>794</v>
      </c>
      <c r="G334" s="501" t="s">
        <v>321</v>
      </c>
      <c r="H334" s="502">
        <v>2021</v>
      </c>
      <c r="I334" s="502">
        <v>0</v>
      </c>
      <c r="J334" s="416" t="s">
        <v>1549</v>
      </c>
      <c r="K334" s="26" t="s">
        <v>1534</v>
      </c>
      <c r="L334" s="26" t="s">
        <v>1550</v>
      </c>
      <c r="M334" s="26" t="s">
        <v>1341</v>
      </c>
      <c r="N334" s="26" t="s">
        <v>1551</v>
      </c>
      <c r="O334" s="26" t="s">
        <v>519</v>
      </c>
      <c r="P334" s="26"/>
      <c r="Q334" s="26"/>
      <c r="R334" s="26"/>
      <c r="S334" s="26"/>
      <c r="T334" s="26"/>
      <c r="U334" s="16"/>
      <c r="V334" s="16"/>
      <c r="W334" s="16"/>
      <c r="X334" s="16"/>
      <c r="Y334" s="16"/>
      <c r="Z334" s="16"/>
      <c r="AA334" s="16"/>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c r="AZ334" s="511"/>
      <c r="BC334" s="11">
        <v>1</v>
      </c>
      <c r="BU334" s="12"/>
      <c r="BV334" s="12"/>
      <c r="BW334" s="12"/>
      <c r="BX334" s="12"/>
      <c r="BY334" s="12"/>
      <c r="BZ334" s="12"/>
      <c r="CA334" s="12"/>
      <c r="CB334" s="12"/>
    </row>
    <row r="335" spans="1:108" ht="98">
      <c r="A335" s="98" t="s">
        <v>1514</v>
      </c>
      <c r="B335" s="54" t="s">
        <v>793</v>
      </c>
      <c r="C335" s="54" t="s">
        <v>1553</v>
      </c>
      <c r="D335" s="22" t="s">
        <v>1833</v>
      </c>
      <c r="E335" s="21">
        <v>2030</v>
      </c>
      <c r="F335" s="467" t="s">
        <v>1552</v>
      </c>
      <c r="G335" s="204" t="s">
        <v>321</v>
      </c>
      <c r="H335" s="81">
        <v>2021</v>
      </c>
      <c r="I335" s="59">
        <v>0</v>
      </c>
      <c r="J335" s="389" t="s">
        <v>989</v>
      </c>
      <c r="K335" s="31" t="s">
        <v>1534</v>
      </c>
      <c r="L335" s="22" t="s">
        <v>1554</v>
      </c>
      <c r="M335" s="22" t="s">
        <v>1555</v>
      </c>
      <c r="N335" s="22" t="s">
        <v>1556</v>
      </c>
      <c r="O335" s="22" t="s">
        <v>363</v>
      </c>
      <c r="P335" s="22"/>
      <c r="Q335" s="22" t="s">
        <v>190</v>
      </c>
      <c r="R335" s="22" t="s">
        <v>1559</v>
      </c>
      <c r="S335" s="22"/>
      <c r="T335" s="22"/>
      <c r="U335" s="16"/>
      <c r="V335" s="16"/>
      <c r="W335" s="16"/>
      <c r="X335" s="16"/>
      <c r="Y335" s="16"/>
      <c r="Z335" s="16"/>
      <c r="AA335" s="16" t="s">
        <v>309</v>
      </c>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c r="AZ335" s="511"/>
      <c r="BC335" s="11">
        <v>1</v>
      </c>
      <c r="BU335" s="12"/>
      <c r="BV335" s="12"/>
      <c r="BW335" s="12"/>
      <c r="BX335" s="12"/>
      <c r="BY335" s="12"/>
      <c r="BZ335" s="12"/>
      <c r="CA335" s="12"/>
      <c r="CB335" s="12"/>
    </row>
    <row r="336" spans="1:108" ht="70">
      <c r="A336" s="98" t="s">
        <v>1514</v>
      </c>
      <c r="B336" s="54" t="s">
        <v>793</v>
      </c>
      <c r="C336" s="54" t="s">
        <v>1776</v>
      </c>
      <c r="D336" s="22" t="s">
        <v>1832</v>
      </c>
      <c r="E336" s="22">
        <v>2030</v>
      </c>
      <c r="F336" s="467" t="s">
        <v>1552</v>
      </c>
      <c r="G336" s="204" t="s">
        <v>321</v>
      </c>
      <c r="H336" s="55">
        <v>2021</v>
      </c>
      <c r="I336" s="55">
        <v>0</v>
      </c>
      <c r="J336" s="391" t="s">
        <v>1560</v>
      </c>
      <c r="K336" s="22" t="s">
        <v>1534</v>
      </c>
      <c r="L336" s="22" t="s">
        <v>1561</v>
      </c>
      <c r="M336" s="43" t="s">
        <v>1562</v>
      </c>
      <c r="N336" s="22" t="s">
        <v>1563</v>
      </c>
      <c r="O336" s="22" t="s">
        <v>519</v>
      </c>
      <c r="P336" s="22" t="s">
        <v>1525</v>
      </c>
      <c r="Q336" s="22"/>
      <c r="R336" s="22"/>
      <c r="S336" s="22"/>
      <c r="T336" s="22"/>
      <c r="U336" s="16"/>
      <c r="V336" s="16"/>
      <c r="W336" s="16"/>
      <c r="X336" s="16"/>
      <c r="Y336" s="16"/>
      <c r="Z336" s="16"/>
      <c r="AA336" s="16" t="s">
        <v>309</v>
      </c>
      <c r="AB336" s="1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c r="AZ336" s="511"/>
      <c r="BC336" s="11">
        <v>1</v>
      </c>
      <c r="BU336" s="12"/>
      <c r="BV336" s="12"/>
      <c r="BW336" s="12"/>
      <c r="BX336" s="12"/>
      <c r="BY336" s="12"/>
      <c r="BZ336" s="12"/>
      <c r="CA336" s="12"/>
      <c r="CB336" s="12"/>
    </row>
    <row r="337" spans="1:80" ht="56">
      <c r="A337" s="98" t="s">
        <v>1514</v>
      </c>
      <c r="B337" s="54" t="s">
        <v>793</v>
      </c>
      <c r="C337" s="54" t="s">
        <v>1730</v>
      </c>
      <c r="D337" s="22" t="s">
        <v>1835</v>
      </c>
      <c r="E337" s="22">
        <v>2030</v>
      </c>
      <c r="F337" s="467" t="s">
        <v>1552</v>
      </c>
      <c r="G337" s="204" t="s">
        <v>321</v>
      </c>
      <c r="H337" s="81">
        <v>2021</v>
      </c>
      <c r="I337" s="55">
        <v>0</v>
      </c>
      <c r="J337" s="391" t="s">
        <v>1560</v>
      </c>
      <c r="K337" s="22" t="s">
        <v>1534</v>
      </c>
      <c r="L337" s="22" t="s">
        <v>1564</v>
      </c>
      <c r="M337" s="43" t="s">
        <v>1565</v>
      </c>
      <c r="N337" s="22" t="s">
        <v>1566</v>
      </c>
      <c r="O337" s="22" t="s">
        <v>519</v>
      </c>
      <c r="P337" s="22"/>
      <c r="Q337" s="22"/>
      <c r="R337" s="22"/>
      <c r="S337" s="22"/>
      <c r="T337" s="22"/>
      <c r="U337" s="16"/>
      <c r="V337" s="16"/>
      <c r="W337" s="16"/>
      <c r="X337" s="16"/>
      <c r="Y337" s="16"/>
      <c r="Z337" s="16"/>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c r="AZ337" s="511"/>
      <c r="BC337" s="11">
        <v>1</v>
      </c>
      <c r="BU337" s="12"/>
      <c r="BV337" s="12"/>
      <c r="BW337" s="12"/>
      <c r="BX337" s="12"/>
      <c r="BY337" s="12"/>
      <c r="BZ337" s="12"/>
      <c r="CA337" s="12"/>
      <c r="CB337" s="12"/>
    </row>
    <row r="338" spans="1:80" ht="112">
      <c r="A338" s="98" t="s">
        <v>1514</v>
      </c>
      <c r="B338" s="54" t="s">
        <v>793</v>
      </c>
      <c r="C338" s="54" t="s">
        <v>1567</v>
      </c>
      <c r="D338" s="22" t="s">
        <v>1833</v>
      </c>
      <c r="E338" s="22">
        <v>2030</v>
      </c>
      <c r="F338" s="467" t="s">
        <v>1552</v>
      </c>
      <c r="G338" s="204" t="s">
        <v>321</v>
      </c>
      <c r="H338" s="81">
        <v>2021</v>
      </c>
      <c r="I338" s="55">
        <v>0</v>
      </c>
      <c r="J338" s="391" t="s">
        <v>989</v>
      </c>
      <c r="K338" s="22" t="s">
        <v>1534</v>
      </c>
      <c r="L338" s="22" t="s">
        <v>1568</v>
      </c>
      <c r="M338" s="22" t="s">
        <v>1569</v>
      </c>
      <c r="N338" s="22" t="s">
        <v>1570</v>
      </c>
      <c r="O338" s="22" t="s">
        <v>519</v>
      </c>
      <c r="P338" s="22" t="s">
        <v>862</v>
      </c>
      <c r="Q338" s="22"/>
      <c r="R338" s="22"/>
      <c r="S338" s="22"/>
      <c r="T338" s="22"/>
      <c r="U338" s="16"/>
      <c r="V338" s="16"/>
      <c r="W338" s="16"/>
      <c r="X338" s="16"/>
      <c r="Y338" s="16"/>
      <c r="Z338" s="16"/>
      <c r="AA338" s="16" t="s">
        <v>309</v>
      </c>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c r="AZ338" s="511"/>
      <c r="BC338" s="11">
        <v>1</v>
      </c>
      <c r="BU338" s="12"/>
      <c r="BV338" s="12"/>
      <c r="BW338" s="12"/>
      <c r="BX338" s="12"/>
      <c r="BY338" s="12"/>
      <c r="BZ338" s="12"/>
      <c r="CA338" s="12"/>
      <c r="CB338" s="12"/>
    </row>
    <row r="339" spans="1:80" ht="87.75" customHeight="1">
      <c r="A339" s="98" t="s">
        <v>1514</v>
      </c>
      <c r="B339" s="54" t="s">
        <v>793</v>
      </c>
      <c r="C339" s="54" t="s">
        <v>1571</v>
      </c>
      <c r="D339" s="22" t="s">
        <v>1832</v>
      </c>
      <c r="E339" s="22">
        <v>2030</v>
      </c>
      <c r="F339" s="467" t="s">
        <v>1552</v>
      </c>
      <c r="G339" s="204" t="s">
        <v>321</v>
      </c>
      <c r="H339" s="81">
        <v>2021</v>
      </c>
      <c r="I339" s="55">
        <v>0</v>
      </c>
      <c r="J339" s="391" t="s">
        <v>989</v>
      </c>
      <c r="K339" s="22" t="s">
        <v>1534</v>
      </c>
      <c r="L339" s="22" t="s">
        <v>1572</v>
      </c>
      <c r="M339" s="22" t="s">
        <v>1573</v>
      </c>
      <c r="N339" s="22" t="s">
        <v>1574</v>
      </c>
      <c r="O339" s="22" t="s">
        <v>519</v>
      </c>
      <c r="P339" s="22"/>
      <c r="Q339" s="22" t="s">
        <v>195</v>
      </c>
      <c r="R339" s="22" t="s">
        <v>1575</v>
      </c>
      <c r="S339" s="22"/>
      <c r="T339" s="22"/>
      <c r="U339" s="16"/>
      <c r="V339" s="16"/>
      <c r="W339" s="16"/>
      <c r="X339" s="16"/>
      <c r="Y339" s="16"/>
      <c r="Z339" s="16"/>
      <c r="AA339" s="16" t="s">
        <v>309</v>
      </c>
      <c r="AB339" s="16"/>
      <c r="AC339" s="16"/>
      <c r="AD339" s="16"/>
      <c r="AE339" s="16"/>
      <c r="AF339" s="16"/>
      <c r="AG339" s="16"/>
      <c r="AH339" s="16"/>
      <c r="AI339" s="16"/>
      <c r="AJ339" s="16"/>
      <c r="AK339" s="16"/>
      <c r="AL339" s="16"/>
      <c r="AM339" s="16"/>
      <c r="AN339" s="16"/>
      <c r="AO339" s="16"/>
      <c r="AP339" s="16"/>
      <c r="AQ339" s="16"/>
      <c r="AR339" s="16"/>
      <c r="AS339" s="16"/>
      <c r="AT339" s="16"/>
      <c r="AU339" s="16"/>
      <c r="AV339" s="16"/>
      <c r="AW339" s="16"/>
      <c r="AX339" s="16"/>
      <c r="AY339" s="16"/>
      <c r="AZ339" s="511"/>
      <c r="BC339" s="11">
        <v>1</v>
      </c>
      <c r="BU339" s="12"/>
      <c r="BV339" s="12"/>
      <c r="BW339" s="12"/>
      <c r="BX339" s="12"/>
      <c r="BY339" s="12"/>
      <c r="BZ339" s="12"/>
      <c r="CA339" s="12"/>
      <c r="CB339" s="12"/>
    </row>
    <row r="340" spans="1:80" hidden="1">
      <c r="D340" s="278"/>
      <c r="F340" s="467"/>
      <c r="G340" s="180"/>
      <c r="H340" s="29"/>
      <c r="J340" s="386"/>
      <c r="K340" s="278"/>
      <c r="L340" s="278"/>
      <c r="M340" s="278"/>
      <c r="N340" s="278"/>
      <c r="O340" s="278"/>
      <c r="P340" s="278"/>
      <c r="Q340" s="278"/>
      <c r="R340" s="278"/>
      <c r="S340" s="278"/>
      <c r="T340" s="278"/>
      <c r="U340" s="276"/>
      <c r="V340" s="276"/>
      <c r="W340" s="276"/>
      <c r="X340" s="276"/>
      <c r="Y340" s="276"/>
      <c r="Z340" s="276"/>
      <c r="AA340" s="276"/>
      <c r="AB340" s="276"/>
      <c r="AC340" s="276"/>
      <c r="AD340" s="276"/>
      <c r="AE340" s="276"/>
      <c r="AF340" s="276"/>
      <c r="AG340" s="276"/>
      <c r="AH340" s="276"/>
      <c r="AI340" s="276"/>
      <c r="AJ340" s="276"/>
      <c r="AK340" s="276"/>
      <c r="AL340" s="276"/>
      <c r="AM340" s="276"/>
      <c r="AN340" s="276"/>
      <c r="AO340" s="276"/>
      <c r="AP340" s="276"/>
      <c r="AQ340" s="276"/>
      <c r="AR340" s="276"/>
      <c r="AS340" s="276"/>
      <c r="AT340" s="276"/>
      <c r="AU340" s="276"/>
      <c r="AV340" s="276"/>
      <c r="AW340" s="276"/>
      <c r="AX340" s="276"/>
      <c r="AY340" s="276"/>
      <c r="AZ340" s="511"/>
      <c r="BU340" s="12"/>
      <c r="BV340" s="12"/>
      <c r="BW340" s="12"/>
      <c r="BX340" s="12"/>
      <c r="BY340" s="12"/>
      <c r="BZ340" s="12"/>
      <c r="CA340" s="12"/>
      <c r="CB340" s="12"/>
    </row>
    <row r="341" spans="1:80" hidden="1">
      <c r="D341" s="35"/>
      <c r="G341" s="163"/>
      <c r="J341" s="460"/>
      <c r="K341" s="35"/>
      <c r="L341" s="35"/>
      <c r="M341" s="39"/>
      <c r="N341" s="35"/>
      <c r="O341" s="35"/>
      <c r="P341" s="17"/>
      <c r="Q341" s="17"/>
      <c r="R341" s="17"/>
      <c r="S341" s="17"/>
      <c r="T341" s="17"/>
      <c r="U341" s="11"/>
      <c r="V341" s="11"/>
      <c r="W341" s="11"/>
      <c r="X341" s="11"/>
      <c r="Y341" s="11"/>
      <c r="Z341" s="11"/>
      <c r="AA341" s="11"/>
      <c r="AZ341" s="511"/>
      <c r="BU341" s="12"/>
      <c r="BV341" s="12"/>
      <c r="BW341" s="12"/>
      <c r="BX341" s="12"/>
      <c r="BY341" s="12"/>
      <c r="BZ341" s="12"/>
      <c r="CA341" s="12"/>
      <c r="CB341" s="12"/>
    </row>
    <row r="342" spans="1:80" hidden="1">
      <c r="D342" s="35"/>
      <c r="G342" s="163"/>
      <c r="J342" s="460"/>
      <c r="K342" s="35"/>
      <c r="L342" s="35"/>
      <c r="M342" s="39"/>
      <c r="N342" s="35"/>
      <c r="O342" s="35"/>
      <c r="P342" s="17"/>
      <c r="Q342" s="17"/>
      <c r="R342" s="17"/>
      <c r="S342" s="17"/>
      <c r="T342" s="17"/>
      <c r="U342" s="11"/>
      <c r="V342" s="11"/>
      <c r="W342" s="11"/>
      <c r="X342" s="11"/>
      <c r="Y342" s="11"/>
      <c r="Z342" s="11"/>
      <c r="AA342" s="11"/>
      <c r="AZ342" s="511"/>
      <c r="BU342" s="12"/>
      <c r="BV342" s="12"/>
      <c r="BW342" s="12"/>
      <c r="BX342" s="12"/>
      <c r="BY342" s="12"/>
      <c r="BZ342" s="12"/>
      <c r="CA342" s="12"/>
      <c r="CB342" s="12"/>
    </row>
    <row r="343" spans="1:80" hidden="1">
      <c r="D343" s="35"/>
      <c r="G343" s="163"/>
      <c r="J343" s="460"/>
      <c r="K343" s="35"/>
      <c r="L343" s="35"/>
      <c r="M343" s="39"/>
      <c r="N343" s="35"/>
      <c r="O343" s="35"/>
      <c r="P343" s="17"/>
      <c r="Q343" s="17"/>
      <c r="R343" s="17"/>
      <c r="S343" s="17"/>
      <c r="T343" s="17"/>
      <c r="U343" s="11"/>
      <c r="V343" s="11"/>
      <c r="W343" s="11"/>
      <c r="X343" s="11"/>
      <c r="Y343" s="11"/>
      <c r="Z343" s="11"/>
      <c r="AA343" s="11"/>
      <c r="AZ343" s="511"/>
      <c r="BU343" s="12"/>
      <c r="BV343" s="12"/>
      <c r="BW343" s="12"/>
      <c r="BX343" s="12"/>
      <c r="BY343" s="12"/>
      <c r="BZ343" s="12"/>
      <c r="CA343" s="12"/>
      <c r="CB343" s="12"/>
    </row>
    <row r="344" spans="1:80" hidden="1">
      <c r="D344" s="29"/>
      <c r="E344" s="29"/>
      <c r="F344" s="467"/>
      <c r="G344" s="180"/>
      <c r="H344" s="29"/>
      <c r="J344" s="386"/>
      <c r="K344" s="29"/>
      <c r="L344" s="29"/>
      <c r="M344" s="29"/>
      <c r="N344" s="29"/>
      <c r="O344" s="29"/>
      <c r="P344" s="29"/>
      <c r="Q344" s="29"/>
      <c r="R344" s="29"/>
      <c r="S344" s="29"/>
      <c r="T344" s="29"/>
      <c r="U344" s="16"/>
      <c r="V344" s="16"/>
      <c r="W344" s="16"/>
      <c r="X344" s="16"/>
      <c r="Y344" s="16"/>
      <c r="Z344" s="16"/>
      <c r="AA344" s="16"/>
      <c r="AB344" s="16"/>
      <c r="AC344" s="16"/>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c r="AZ344" s="511"/>
      <c r="BU344" s="12"/>
      <c r="BV344" s="12"/>
      <c r="BW344" s="12"/>
      <c r="BX344" s="12"/>
      <c r="BY344" s="12"/>
      <c r="BZ344" s="12"/>
      <c r="CA344" s="12"/>
      <c r="CB344" s="12"/>
    </row>
    <row r="345" spans="1:80" hidden="1">
      <c r="D345" s="29"/>
      <c r="E345" s="29"/>
      <c r="F345" s="467"/>
      <c r="G345" s="180"/>
      <c r="H345" s="29"/>
      <c r="J345" s="386"/>
      <c r="K345" s="29"/>
      <c r="L345" s="29"/>
      <c r="M345" s="29"/>
      <c r="N345" s="29"/>
      <c r="O345" s="29"/>
      <c r="P345" s="29"/>
      <c r="Q345" s="29"/>
      <c r="R345" s="29"/>
      <c r="S345" s="29"/>
      <c r="T345" s="29"/>
      <c r="U345" s="16"/>
      <c r="V345" s="16"/>
      <c r="W345" s="16"/>
      <c r="X345" s="16"/>
      <c r="Y345" s="16"/>
      <c r="Z345" s="16"/>
      <c r="AA345" s="16"/>
      <c r="AB345" s="16"/>
      <c r="AC345" s="16"/>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c r="AZ345" s="511"/>
      <c r="BU345" s="12"/>
      <c r="BV345" s="12"/>
      <c r="BW345" s="12"/>
      <c r="BX345" s="12"/>
      <c r="BY345" s="12"/>
      <c r="BZ345" s="12"/>
      <c r="CA345" s="12"/>
      <c r="CB345" s="12"/>
    </row>
    <row r="346" spans="1:80" hidden="1">
      <c r="D346" s="35"/>
      <c r="G346" s="163"/>
      <c r="J346" s="460"/>
      <c r="K346" s="35"/>
      <c r="L346" s="35"/>
      <c r="M346" s="39"/>
      <c r="N346" s="35"/>
      <c r="O346" s="35"/>
      <c r="P346" s="17"/>
      <c r="Q346" s="17"/>
      <c r="R346" s="17"/>
      <c r="S346" s="17"/>
      <c r="T346" s="17"/>
      <c r="U346" s="11"/>
      <c r="V346" s="11"/>
      <c r="W346" s="11"/>
      <c r="X346" s="11"/>
      <c r="Y346" s="11"/>
      <c r="Z346" s="11"/>
      <c r="AA346" s="11"/>
      <c r="AZ346" s="511"/>
      <c r="BU346" s="12"/>
      <c r="BV346" s="12"/>
      <c r="BW346" s="12"/>
      <c r="BX346" s="12"/>
      <c r="BY346" s="12"/>
      <c r="BZ346" s="12"/>
      <c r="CA346" s="12"/>
      <c r="CB346" s="12"/>
    </row>
    <row r="347" spans="1:80" hidden="1">
      <c r="D347" s="35"/>
      <c r="G347" s="163"/>
      <c r="J347" s="460"/>
      <c r="K347" s="35"/>
      <c r="L347" s="35"/>
      <c r="M347" s="39"/>
      <c r="N347" s="35"/>
      <c r="O347" s="35"/>
      <c r="P347" s="17"/>
      <c r="Q347" s="17"/>
      <c r="R347" s="17"/>
      <c r="S347" s="17"/>
      <c r="T347" s="17"/>
      <c r="U347" s="11"/>
      <c r="V347" s="11"/>
      <c r="W347" s="11"/>
      <c r="X347" s="11"/>
      <c r="Y347" s="11"/>
      <c r="Z347" s="11"/>
      <c r="AA347" s="11"/>
      <c r="AZ347" s="511"/>
      <c r="BU347" s="12"/>
      <c r="BV347" s="12"/>
      <c r="BW347" s="12"/>
      <c r="BX347" s="12"/>
      <c r="BY347" s="12"/>
      <c r="BZ347" s="12"/>
      <c r="CA347" s="12"/>
      <c r="CB347" s="12"/>
    </row>
    <row r="348" spans="1:80" hidden="1">
      <c r="D348" s="35"/>
      <c r="G348" s="163"/>
      <c r="J348" s="460"/>
      <c r="K348" s="35"/>
      <c r="L348" s="35"/>
      <c r="M348" s="39"/>
      <c r="N348" s="35"/>
      <c r="O348" s="35"/>
      <c r="P348" s="17"/>
      <c r="Q348" s="17"/>
      <c r="R348" s="17"/>
      <c r="S348" s="17"/>
      <c r="T348" s="17"/>
      <c r="U348" s="11"/>
      <c r="V348" s="11"/>
      <c r="W348" s="11"/>
      <c r="X348" s="11"/>
      <c r="Y348" s="11"/>
      <c r="Z348" s="11"/>
      <c r="AA348" s="11"/>
      <c r="AZ348" s="511"/>
      <c r="BU348" s="12"/>
      <c r="BV348" s="12"/>
      <c r="BW348" s="12"/>
      <c r="BX348" s="12"/>
      <c r="BY348" s="12"/>
      <c r="BZ348" s="12"/>
      <c r="CA348" s="12"/>
      <c r="CB348" s="12"/>
    </row>
    <row r="349" spans="1:80" hidden="1">
      <c r="D349" s="35"/>
      <c r="G349" s="163"/>
      <c r="J349" s="460"/>
      <c r="K349" s="35"/>
      <c r="L349" s="35"/>
      <c r="M349" s="39"/>
      <c r="N349" s="35"/>
      <c r="O349" s="35"/>
      <c r="P349" s="17"/>
      <c r="Q349" s="17"/>
      <c r="R349" s="17"/>
      <c r="S349" s="17"/>
      <c r="T349" s="17"/>
      <c r="U349" s="11"/>
      <c r="V349" s="11"/>
      <c r="W349" s="11"/>
      <c r="X349" s="11"/>
      <c r="Y349" s="11"/>
      <c r="Z349" s="11"/>
      <c r="AA349" s="11"/>
      <c r="AZ349" s="511"/>
      <c r="BU349" s="12"/>
      <c r="BV349" s="12"/>
      <c r="BW349" s="12"/>
      <c r="BX349" s="12"/>
      <c r="BY349" s="12"/>
      <c r="BZ349" s="12"/>
      <c r="CA349" s="12"/>
      <c r="CB349" s="12"/>
    </row>
    <row r="350" spans="1:80">
      <c r="J350" s="12"/>
      <c r="K350" s="12"/>
      <c r="L350" s="12"/>
      <c r="M350" s="12"/>
      <c r="N350" s="12"/>
      <c r="O350" s="12"/>
    </row>
    <row r="351" spans="1:80">
      <c r="J351" s="12"/>
      <c r="K351" s="12"/>
      <c r="L351" s="12"/>
      <c r="M351" s="12"/>
      <c r="N351" s="12"/>
      <c r="O351" s="12"/>
    </row>
    <row r="352" spans="1:80">
      <c r="J352" s="12"/>
      <c r="K352" s="12"/>
      <c r="L352" s="12"/>
      <c r="M352" s="12"/>
      <c r="N352" s="12"/>
      <c r="O352" s="12"/>
    </row>
    <row r="353" spans="10:15">
      <c r="J353" s="12"/>
      <c r="K353" s="12"/>
      <c r="L353" s="12"/>
      <c r="M353" s="12"/>
      <c r="N353" s="12"/>
      <c r="O353" s="12"/>
    </row>
    <row r="354" spans="10:15">
      <c r="J354" s="12"/>
      <c r="K354" s="12"/>
      <c r="L354" s="12"/>
      <c r="M354" s="12"/>
      <c r="N354" s="12"/>
      <c r="O354" s="12"/>
    </row>
    <row r="355" spans="10:15">
      <c r="J355" s="12"/>
      <c r="K355" s="12"/>
      <c r="L355" s="12"/>
      <c r="M355" s="12"/>
      <c r="N355" s="12"/>
      <c r="O355" s="12"/>
    </row>
    <row r="356" spans="10:15">
      <c r="J356" s="12"/>
      <c r="K356" s="12"/>
      <c r="L356" s="12"/>
      <c r="M356" s="12"/>
      <c r="N356" s="12"/>
      <c r="O356" s="12"/>
    </row>
    <row r="357" spans="10:15">
      <c r="J357" s="12"/>
      <c r="K357" s="12"/>
      <c r="L357" s="12"/>
      <c r="M357" s="12"/>
      <c r="N357" s="12"/>
      <c r="O357" s="12"/>
    </row>
    <row r="358" spans="10:15">
      <c r="J358" s="12"/>
      <c r="K358" s="12"/>
      <c r="L358" s="12"/>
      <c r="M358" s="12"/>
      <c r="N358" s="12"/>
      <c r="O358" s="12"/>
    </row>
    <row r="359" spans="10:15">
      <c r="J359" s="12"/>
      <c r="K359" s="12"/>
      <c r="L359" s="12"/>
      <c r="M359" s="12"/>
      <c r="N359" s="12"/>
      <c r="O359" s="12"/>
    </row>
    <row r="360" spans="10:15">
      <c r="J360" s="12"/>
      <c r="K360" s="12"/>
      <c r="L360" s="12"/>
      <c r="M360" s="12"/>
      <c r="N360" s="12"/>
      <c r="O360" s="12"/>
    </row>
    <row r="361" spans="10:15">
      <c r="J361" s="12"/>
      <c r="K361" s="12"/>
      <c r="L361" s="12"/>
      <c r="M361" s="12"/>
      <c r="N361" s="12"/>
      <c r="O361" s="12"/>
    </row>
    <row r="362" spans="10:15">
      <c r="J362" s="12"/>
      <c r="K362" s="12"/>
      <c r="L362" s="12"/>
      <c r="M362" s="12"/>
      <c r="N362" s="12"/>
      <c r="O362" s="12"/>
    </row>
    <row r="363" spans="10:15">
      <c r="J363" s="12"/>
      <c r="K363" s="12"/>
      <c r="L363" s="12"/>
      <c r="M363" s="12"/>
      <c r="N363" s="12"/>
      <c r="O363" s="12"/>
    </row>
    <row r="364" spans="10:15">
      <c r="J364" s="12"/>
      <c r="K364" s="12"/>
      <c r="L364" s="12"/>
      <c r="M364" s="12"/>
      <c r="N364" s="12"/>
      <c r="O364" s="12"/>
    </row>
    <row r="365" spans="10:15">
      <c r="J365" s="12"/>
      <c r="K365" s="12"/>
      <c r="L365" s="12"/>
      <c r="M365" s="12"/>
      <c r="N365" s="12"/>
      <c r="O365" s="12"/>
    </row>
    <row r="366" spans="10:15">
      <c r="J366" s="12"/>
      <c r="K366" s="12"/>
      <c r="L366" s="12"/>
      <c r="M366" s="12"/>
      <c r="N366" s="12"/>
      <c r="O366" s="12"/>
    </row>
    <row r="367" spans="10:15">
      <c r="J367" s="12"/>
      <c r="K367" s="12"/>
      <c r="L367" s="12"/>
      <c r="M367" s="12"/>
      <c r="N367" s="12"/>
      <c r="O367" s="12"/>
    </row>
    <row r="368" spans="10:15">
      <c r="J368" s="12"/>
      <c r="K368" s="12"/>
      <c r="L368" s="12"/>
      <c r="M368" s="12"/>
      <c r="N368" s="12"/>
      <c r="O368" s="12"/>
    </row>
    <row r="369" spans="10:15">
      <c r="J369" s="12"/>
      <c r="K369" s="12"/>
      <c r="L369" s="12"/>
      <c r="M369" s="12"/>
      <c r="N369" s="12"/>
      <c r="O369" s="12"/>
    </row>
    <row r="370" spans="10:15">
      <c r="J370" s="12"/>
      <c r="K370" s="12"/>
      <c r="L370" s="12"/>
      <c r="M370" s="12"/>
      <c r="N370" s="12"/>
      <c r="O370" s="12"/>
    </row>
    <row r="371" spans="10:15">
      <c r="J371" s="12"/>
      <c r="K371" s="12"/>
      <c r="L371" s="12"/>
      <c r="M371" s="12"/>
      <c r="N371" s="12"/>
      <c r="O371" s="12"/>
    </row>
    <row r="372" spans="10:15">
      <c r="J372" s="12"/>
      <c r="K372" s="12"/>
      <c r="L372" s="12"/>
      <c r="M372" s="12"/>
      <c r="N372" s="12"/>
      <c r="O372" s="12"/>
    </row>
    <row r="373" spans="10:15">
      <c r="J373" s="12"/>
      <c r="K373" s="12"/>
      <c r="L373" s="12"/>
      <c r="M373" s="12"/>
      <c r="N373" s="12"/>
      <c r="O373" s="12"/>
    </row>
    <row r="374" spans="10:15">
      <c r="J374" s="12"/>
      <c r="K374" s="12"/>
      <c r="L374" s="12"/>
      <c r="M374" s="12"/>
      <c r="N374" s="12"/>
      <c r="O374" s="12"/>
    </row>
    <row r="375" spans="10:15">
      <c r="J375" s="12"/>
      <c r="K375" s="12"/>
      <c r="L375" s="12"/>
      <c r="M375" s="12"/>
      <c r="N375" s="12"/>
      <c r="O375" s="12"/>
    </row>
    <row r="376" spans="10:15">
      <c r="J376" s="12"/>
      <c r="K376" s="12"/>
      <c r="L376" s="12"/>
      <c r="M376" s="12"/>
      <c r="N376" s="12"/>
      <c r="O376" s="12"/>
    </row>
    <row r="377" spans="10:15">
      <c r="J377" s="12"/>
      <c r="K377" s="12"/>
      <c r="L377" s="12"/>
      <c r="M377" s="12"/>
      <c r="N377" s="12"/>
      <c r="O377" s="12"/>
    </row>
    <row r="378" spans="10:15">
      <c r="J378" s="12"/>
      <c r="K378" s="12"/>
      <c r="L378" s="12"/>
      <c r="M378" s="12"/>
      <c r="N378" s="12"/>
      <c r="O378" s="12"/>
    </row>
    <row r="379" spans="10:15">
      <c r="J379" s="12"/>
      <c r="K379" s="12"/>
      <c r="L379" s="12"/>
      <c r="M379" s="12"/>
      <c r="N379" s="12"/>
      <c r="O379" s="12"/>
    </row>
    <row r="380" spans="10:15">
      <c r="J380" s="12"/>
      <c r="K380" s="12"/>
      <c r="L380" s="12"/>
      <c r="M380" s="12"/>
      <c r="N380" s="12"/>
      <c r="O380" s="12"/>
    </row>
    <row r="381" spans="10:15">
      <c r="J381" s="12"/>
      <c r="K381" s="12"/>
      <c r="L381" s="12"/>
      <c r="M381" s="12"/>
      <c r="N381" s="12"/>
      <c r="O381" s="12"/>
    </row>
    <row r="382" spans="10:15">
      <c r="J382" s="12"/>
      <c r="K382" s="12"/>
      <c r="L382" s="12"/>
      <c r="M382" s="12"/>
      <c r="N382" s="12"/>
      <c r="O382" s="12"/>
    </row>
    <row r="383" spans="10:15">
      <c r="J383" s="12"/>
      <c r="K383" s="12"/>
      <c r="L383" s="12"/>
      <c r="M383" s="12"/>
      <c r="N383" s="12"/>
      <c r="O383" s="12"/>
    </row>
    <row r="384" spans="10:15">
      <c r="J384" s="12"/>
      <c r="K384" s="12"/>
      <c r="L384" s="12"/>
      <c r="M384" s="12"/>
      <c r="N384" s="12"/>
      <c r="O384" s="12"/>
    </row>
    <row r="385" spans="10:15">
      <c r="J385" s="12"/>
      <c r="K385" s="12"/>
      <c r="L385" s="12"/>
      <c r="M385" s="12"/>
      <c r="N385" s="12"/>
      <c r="O385" s="12"/>
    </row>
    <row r="386" spans="10:15">
      <c r="J386" s="12"/>
      <c r="K386" s="12"/>
      <c r="L386" s="12"/>
      <c r="M386" s="12"/>
      <c r="N386" s="12"/>
      <c r="O386" s="12"/>
    </row>
    <row r="387" spans="10:15">
      <c r="J387" s="12"/>
      <c r="K387" s="12"/>
      <c r="L387" s="12"/>
      <c r="M387" s="12"/>
      <c r="N387" s="12"/>
      <c r="O387" s="12"/>
    </row>
    <row r="388" spans="10:15">
      <c r="J388" s="12"/>
      <c r="K388" s="12"/>
      <c r="L388" s="12"/>
      <c r="M388" s="12"/>
      <c r="N388" s="12"/>
      <c r="O388" s="12"/>
    </row>
    <row r="389" spans="10:15">
      <c r="J389" s="12"/>
      <c r="K389" s="12"/>
      <c r="L389" s="12"/>
      <c r="M389" s="12"/>
      <c r="N389" s="12"/>
      <c r="O389" s="12"/>
    </row>
    <row r="390" spans="10:15">
      <c r="J390" s="12"/>
      <c r="K390" s="12"/>
      <c r="L390" s="12"/>
      <c r="M390" s="12"/>
      <c r="N390" s="12"/>
      <c r="O390" s="12"/>
    </row>
    <row r="391" spans="10:15">
      <c r="J391" s="12"/>
      <c r="K391" s="12"/>
      <c r="L391" s="12"/>
      <c r="M391" s="12"/>
      <c r="N391" s="12"/>
      <c r="O391" s="12"/>
    </row>
    <row r="392" spans="10:15">
      <c r="J392" s="12"/>
      <c r="K392" s="12"/>
      <c r="L392" s="12"/>
      <c r="M392" s="12"/>
      <c r="N392" s="12"/>
      <c r="O392" s="12"/>
    </row>
    <row r="393" spans="10:15">
      <c r="J393" s="12"/>
      <c r="K393" s="12"/>
      <c r="L393" s="12"/>
      <c r="M393" s="12"/>
      <c r="N393" s="12"/>
      <c r="O393" s="12"/>
    </row>
    <row r="394" spans="10:15">
      <c r="J394" s="12"/>
      <c r="K394" s="12"/>
      <c r="L394" s="12"/>
      <c r="M394" s="12"/>
      <c r="N394" s="12"/>
      <c r="O394" s="12"/>
    </row>
  </sheetData>
  <conditionalFormatting sqref="D10">
    <cfRule type="iconSet" priority="11">
      <iconSet iconSet="4TrafficLights">
        <cfvo type="percent" val="0"/>
        <cfvo type="num" val="1"/>
        <cfvo type="num" val="2"/>
        <cfvo type="num" val="3"/>
      </iconSet>
    </cfRule>
  </conditionalFormatting>
  <conditionalFormatting sqref="D9 D35">
    <cfRule type="iconSet" priority="12">
      <iconSet iconSet="4TrafficLights">
        <cfvo type="percent" val="0"/>
        <cfvo type="num" val="1"/>
        <cfvo type="num" val="2"/>
        <cfvo type="num" val="3"/>
      </iconSet>
    </cfRule>
  </conditionalFormatting>
  <conditionalFormatting sqref="D11">
    <cfRule type="iconSet" priority="13">
      <iconSet iconSet="4TrafficLights">
        <cfvo type="percent" val="0"/>
        <cfvo type="num" val="1"/>
        <cfvo type="num" val="2"/>
        <cfvo type="num" val="3"/>
      </iconSet>
    </cfRule>
  </conditionalFormatting>
  <conditionalFormatting sqref="D285">
    <cfRule type="iconSet" priority="14">
      <iconSet iconSet="4TrafficLights">
        <cfvo type="percent" val="0"/>
        <cfvo type="num" val="1"/>
        <cfvo type="num" val="2"/>
        <cfvo type="num" val="3"/>
      </iconSet>
    </cfRule>
  </conditionalFormatting>
  <conditionalFormatting sqref="D101:D103">
    <cfRule type="iconSet" priority="15">
      <iconSet iconSet="4TrafficLights">
        <cfvo type="percent" val="0"/>
        <cfvo type="num" val="1"/>
        <cfvo type="num" val="2"/>
        <cfvo type="num" val="3"/>
      </iconSet>
    </cfRule>
  </conditionalFormatting>
  <conditionalFormatting sqref="D8">
    <cfRule type="iconSet" priority="1">
      <iconSet iconSet="4TrafficLights">
        <cfvo type="percent" val="0"/>
        <cfvo type="num" val="1"/>
        <cfvo type="num" val="2"/>
        <cfvo type="num" val="3"/>
      </iconSet>
    </cfRule>
  </conditionalFormatting>
  <conditionalFormatting sqref="D118:D121">
    <cfRule type="iconSet" priority="52">
      <iconSet iconSet="4TrafficLights">
        <cfvo type="percent" val="0"/>
        <cfvo type="num" val="1"/>
        <cfvo type="num" val="2"/>
        <cfvo type="num" val="3"/>
      </iconSet>
    </cfRule>
  </conditionalFormatting>
  <conditionalFormatting sqref="D83">
    <cfRule type="iconSet" priority="53">
      <iconSet iconSet="4TrafficLights">
        <cfvo type="percent" val="0"/>
        <cfvo type="num" val="1"/>
        <cfvo type="num" val="2"/>
        <cfvo type="num" val="3"/>
      </iconSet>
    </cfRule>
  </conditionalFormatting>
  <conditionalFormatting sqref="D344">
    <cfRule type="iconSet" priority="54">
      <iconSet iconSet="4TrafficLights">
        <cfvo type="percent" val="0"/>
        <cfvo type="num" val="1"/>
        <cfvo type="num" val="2"/>
        <cfvo type="num" val="3"/>
      </iconSet>
    </cfRule>
  </conditionalFormatting>
  <conditionalFormatting sqref="D345">
    <cfRule type="iconSet" priority="55">
      <iconSet iconSet="4TrafficLights">
        <cfvo type="percent" val="0"/>
        <cfvo type="num" val="1"/>
        <cfvo type="num" val="2"/>
        <cfvo type="num" val="3"/>
      </iconSet>
    </cfRule>
  </conditionalFormatting>
  <conditionalFormatting sqref="O201 D201">
    <cfRule type="iconSet" priority="56">
      <iconSet iconSet="4TrafficLights">
        <cfvo type="percent" val="0"/>
        <cfvo type="num" val="1"/>
        <cfvo type="num" val="2"/>
        <cfvo type="num" val="3"/>
      </iconSet>
    </cfRule>
  </conditionalFormatting>
  <conditionalFormatting sqref="D286:D343 D2:D7 D12:D34 D36:D82 D84:D100 D104:D117 D122:D200 D202:D284">
    <cfRule type="iconSet" priority="57">
      <iconSet iconSet="4TrafficLights">
        <cfvo type="percent" val="0"/>
        <cfvo type="num" val="1"/>
        <cfvo type="num" val="2"/>
        <cfvo type="num" val="3"/>
      </iconSet>
    </cfRule>
  </conditionalFormatting>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EF5CB-0554-824D-B93F-224C60F6C015}">
  <dimension ref="A1:O339"/>
  <sheetViews>
    <sheetView tabSelected="1" topLeftCell="A72" workbookViewId="0">
      <selection activeCell="B58" sqref="B58"/>
    </sheetView>
  </sheetViews>
  <sheetFormatPr baseColWidth="10" defaultRowHeight="51" customHeight="1"/>
  <cols>
    <col min="1" max="1" width="55.83203125" style="527" customWidth="1"/>
    <col min="2" max="2" width="115.83203125" style="532" customWidth="1"/>
    <col min="3" max="3" width="25.33203125" style="527" customWidth="1"/>
    <col min="5" max="5" width="126" style="527" customWidth="1"/>
    <col min="6" max="6" width="79.1640625" customWidth="1"/>
    <col min="7" max="7" width="10.83203125" style="527"/>
    <col min="9" max="9" width="23" style="527" customWidth="1"/>
    <col min="10" max="10" width="28" customWidth="1"/>
    <col min="11" max="11" width="21.6640625" style="527" customWidth="1"/>
    <col min="12" max="12" width="23.5" customWidth="1"/>
    <col min="13" max="13" width="22.33203125" style="527" customWidth="1"/>
    <col min="14" max="14" width="41.6640625" customWidth="1"/>
    <col min="15" max="15" width="34.83203125" style="527" customWidth="1"/>
  </cols>
  <sheetData>
    <row r="1" spans="1:15" ht="51" customHeight="1">
      <c r="A1" s="528" t="s">
        <v>1768</v>
      </c>
      <c r="B1" s="531" t="s">
        <v>1843</v>
      </c>
      <c r="C1" s="528" t="s">
        <v>1844</v>
      </c>
      <c r="D1" s="529" t="s">
        <v>1839</v>
      </c>
      <c r="E1" s="528" t="s">
        <v>1842</v>
      </c>
      <c r="F1" s="529" t="s">
        <v>1769</v>
      </c>
      <c r="G1" s="528" t="s">
        <v>1770</v>
      </c>
      <c r="H1" s="529" t="s">
        <v>1782</v>
      </c>
      <c r="I1" s="528" t="s">
        <v>1781</v>
      </c>
      <c r="J1" s="529" t="s">
        <v>1780</v>
      </c>
      <c r="K1" s="528" t="s">
        <v>1777</v>
      </c>
      <c r="L1" s="529" t="s">
        <v>1778</v>
      </c>
      <c r="M1" s="528" t="s">
        <v>1779</v>
      </c>
      <c r="N1" s="529" t="s">
        <v>1840</v>
      </c>
      <c r="O1" s="528" t="s">
        <v>1841</v>
      </c>
    </row>
    <row r="2" spans="1:15" ht="51" customHeight="1">
      <c r="A2" s="527" t="s">
        <v>295</v>
      </c>
      <c r="B2" s="532" t="s">
        <v>988</v>
      </c>
      <c r="C2" s="527" t="s">
        <v>1832</v>
      </c>
      <c r="D2">
        <v>2050</v>
      </c>
      <c r="E2" s="527" t="s">
        <v>297</v>
      </c>
      <c r="F2" t="s">
        <v>298</v>
      </c>
      <c r="G2" s="527">
        <v>2021</v>
      </c>
      <c r="H2" t="s">
        <v>989</v>
      </c>
      <c r="I2" s="527" t="s">
        <v>300</v>
      </c>
      <c r="J2" t="s">
        <v>301</v>
      </c>
      <c r="K2" s="527" t="s">
        <v>302</v>
      </c>
      <c r="M2" s="527" t="s">
        <v>303</v>
      </c>
      <c r="N2" t="s">
        <v>190</v>
      </c>
      <c r="O2" s="527" t="s">
        <v>308</v>
      </c>
    </row>
    <row r="3" spans="1:15" ht="51" customHeight="1">
      <c r="A3" s="527" t="s">
        <v>295</v>
      </c>
      <c r="B3" s="532" t="s">
        <v>990</v>
      </c>
      <c r="D3">
        <v>2040</v>
      </c>
      <c r="E3" s="527" t="s">
        <v>297</v>
      </c>
      <c r="F3" t="s">
        <v>298</v>
      </c>
      <c r="G3" s="527">
        <v>2021</v>
      </c>
      <c r="I3" s="527" t="s">
        <v>300</v>
      </c>
      <c r="J3" t="s">
        <v>301</v>
      </c>
      <c r="K3" s="527" t="s">
        <v>302</v>
      </c>
    </row>
    <row r="4" spans="1:15" ht="51" customHeight="1">
      <c r="A4" s="527" t="s">
        <v>295</v>
      </c>
      <c r="B4" s="532" t="s">
        <v>991</v>
      </c>
      <c r="C4" s="527" t="s">
        <v>1832</v>
      </c>
      <c r="D4">
        <v>2030</v>
      </c>
      <c r="E4" s="527" t="s">
        <v>297</v>
      </c>
      <c r="F4" t="s">
        <v>298</v>
      </c>
      <c r="G4" s="527">
        <v>2021</v>
      </c>
      <c r="H4" t="s">
        <v>989</v>
      </c>
      <c r="I4" s="527" t="s">
        <v>300</v>
      </c>
      <c r="J4" t="s">
        <v>312</v>
      </c>
      <c r="K4" s="527" t="s">
        <v>313</v>
      </c>
      <c r="L4" t="s">
        <v>992</v>
      </c>
      <c r="M4" s="527" t="s">
        <v>303</v>
      </c>
      <c r="N4" t="s">
        <v>190</v>
      </c>
      <c r="O4" s="527" t="s">
        <v>308</v>
      </c>
    </row>
    <row r="5" spans="1:15" ht="51" customHeight="1">
      <c r="A5" s="527" t="s">
        <v>295</v>
      </c>
      <c r="B5" s="532" t="s">
        <v>366</v>
      </c>
      <c r="D5">
        <v>2050</v>
      </c>
      <c r="E5" s="527" t="s">
        <v>365</v>
      </c>
      <c r="F5" t="s">
        <v>321</v>
      </c>
      <c r="G5" s="527">
        <v>2021</v>
      </c>
      <c r="I5" s="527" t="s">
        <v>367</v>
      </c>
      <c r="L5" t="s">
        <v>368</v>
      </c>
      <c r="O5" s="527" t="s">
        <v>370</v>
      </c>
    </row>
    <row r="6" spans="1:15" ht="51" customHeight="1">
      <c r="A6" s="527" t="s">
        <v>295</v>
      </c>
      <c r="E6" s="527" t="s">
        <v>372</v>
      </c>
      <c r="F6" t="s">
        <v>298</v>
      </c>
      <c r="G6" s="527">
        <v>2023</v>
      </c>
    </row>
    <row r="7" spans="1:15" ht="51" customHeight="1">
      <c r="A7" s="527" t="s">
        <v>295</v>
      </c>
      <c r="E7" s="527" t="s">
        <v>374</v>
      </c>
      <c r="F7" t="s">
        <v>103</v>
      </c>
      <c r="G7" s="527">
        <v>2021</v>
      </c>
      <c r="H7" t="s">
        <v>1784</v>
      </c>
    </row>
    <row r="8" spans="1:15" ht="51" customHeight="1">
      <c r="A8" s="527" t="s">
        <v>295</v>
      </c>
      <c r="B8" s="532" t="s">
        <v>993</v>
      </c>
      <c r="C8" s="527" t="s">
        <v>1832</v>
      </c>
      <c r="D8">
        <v>2030</v>
      </c>
      <c r="E8" s="527" t="s">
        <v>320</v>
      </c>
      <c r="F8" t="s">
        <v>321</v>
      </c>
      <c r="G8" s="527">
        <v>2020</v>
      </c>
      <c r="H8" t="s">
        <v>989</v>
      </c>
      <c r="I8" s="527" t="s">
        <v>300</v>
      </c>
      <c r="L8" t="s">
        <v>994</v>
      </c>
    </row>
    <row r="9" spans="1:15" ht="51" customHeight="1">
      <c r="A9" s="527" t="s">
        <v>295</v>
      </c>
      <c r="B9" s="532" t="s">
        <v>398</v>
      </c>
      <c r="D9">
        <v>2030</v>
      </c>
      <c r="E9" s="527" t="s">
        <v>396</v>
      </c>
      <c r="F9" t="s">
        <v>102</v>
      </c>
      <c r="G9" s="527">
        <v>2023</v>
      </c>
    </row>
    <row r="10" spans="1:15" ht="51" customHeight="1">
      <c r="A10" s="527" t="s">
        <v>295</v>
      </c>
      <c r="B10" s="532" t="s">
        <v>998</v>
      </c>
      <c r="C10" s="527" t="s">
        <v>1833</v>
      </c>
      <c r="D10">
        <v>2030</v>
      </c>
      <c r="E10" s="527" t="s">
        <v>376</v>
      </c>
      <c r="F10" t="s">
        <v>102</v>
      </c>
      <c r="G10" s="527">
        <v>2023</v>
      </c>
      <c r="H10" t="s">
        <v>999</v>
      </c>
      <c r="I10" s="527" t="s">
        <v>300</v>
      </c>
      <c r="L10" t="s">
        <v>1000</v>
      </c>
    </row>
    <row r="11" spans="1:15" ht="51" customHeight="1">
      <c r="A11" s="527" t="s">
        <v>295</v>
      </c>
      <c r="B11" s="532" t="s">
        <v>1001</v>
      </c>
      <c r="C11" s="527" t="s">
        <v>1835</v>
      </c>
      <c r="D11">
        <v>2030</v>
      </c>
      <c r="E11" s="527" t="s">
        <v>376</v>
      </c>
      <c r="F11" t="s">
        <v>102</v>
      </c>
      <c r="G11" s="527">
        <v>2023</v>
      </c>
      <c r="H11" t="s">
        <v>1002</v>
      </c>
      <c r="I11" s="527" t="s">
        <v>300</v>
      </c>
      <c r="L11" t="s">
        <v>1003</v>
      </c>
    </row>
    <row r="12" spans="1:15" ht="51" customHeight="1">
      <c r="A12" s="527" t="s">
        <v>295</v>
      </c>
      <c r="B12" s="532" t="s">
        <v>1004</v>
      </c>
      <c r="C12" s="527" t="s">
        <v>1832</v>
      </c>
      <c r="D12">
        <v>2030</v>
      </c>
      <c r="E12" s="527" t="s">
        <v>358</v>
      </c>
      <c r="F12" t="s">
        <v>298</v>
      </c>
      <c r="G12" s="527">
        <v>2023</v>
      </c>
      <c r="H12" t="s">
        <v>989</v>
      </c>
      <c r="I12" s="527" t="s">
        <v>300</v>
      </c>
      <c r="J12" t="s">
        <v>360</v>
      </c>
      <c r="K12" s="527" t="s">
        <v>361</v>
      </c>
      <c r="L12" t="s">
        <v>1786</v>
      </c>
      <c r="M12" s="527" t="s">
        <v>363</v>
      </c>
    </row>
    <row r="13" spans="1:15" ht="51" customHeight="1">
      <c r="A13" s="527" t="s">
        <v>295</v>
      </c>
      <c r="B13" s="532" t="s">
        <v>351</v>
      </c>
      <c r="C13" s="527" t="s">
        <v>1834</v>
      </c>
      <c r="D13">
        <v>2030</v>
      </c>
      <c r="E13" s="527" t="s">
        <v>335</v>
      </c>
      <c r="F13" t="s">
        <v>298</v>
      </c>
      <c r="G13" s="527">
        <v>2023</v>
      </c>
      <c r="H13" t="s">
        <v>1006</v>
      </c>
      <c r="I13" s="527" t="s">
        <v>337</v>
      </c>
      <c r="J13" t="s">
        <v>353</v>
      </c>
      <c r="K13" s="527" t="s">
        <v>354</v>
      </c>
      <c r="L13" t="s">
        <v>1007</v>
      </c>
      <c r="M13" s="527" t="s">
        <v>356</v>
      </c>
      <c r="N13" t="s">
        <v>201</v>
      </c>
      <c r="O13" s="527" t="s">
        <v>346</v>
      </c>
    </row>
    <row r="14" spans="1:15" ht="51" customHeight="1">
      <c r="A14" s="527" t="s">
        <v>295</v>
      </c>
      <c r="B14" s="532" t="s">
        <v>1008</v>
      </c>
      <c r="C14" s="527" t="s">
        <v>1832</v>
      </c>
      <c r="D14">
        <v>2025</v>
      </c>
      <c r="E14" s="527" t="s">
        <v>335</v>
      </c>
      <c r="F14" t="s">
        <v>298</v>
      </c>
      <c r="G14" s="527">
        <v>2023</v>
      </c>
      <c r="H14" t="s">
        <v>989</v>
      </c>
      <c r="I14" s="527" t="s">
        <v>337</v>
      </c>
      <c r="J14" t="s">
        <v>338</v>
      </c>
      <c r="K14" s="527" t="s">
        <v>348</v>
      </c>
      <c r="L14" t="s">
        <v>1009</v>
      </c>
      <c r="M14" s="527" t="s">
        <v>350</v>
      </c>
      <c r="N14" t="s">
        <v>189</v>
      </c>
      <c r="O14" s="527" t="s">
        <v>346</v>
      </c>
    </row>
    <row r="15" spans="1:15" ht="51" customHeight="1">
      <c r="A15" s="527" t="s">
        <v>295</v>
      </c>
      <c r="B15" s="532" t="s">
        <v>1010</v>
      </c>
      <c r="C15" s="527" t="s">
        <v>1835</v>
      </c>
      <c r="D15">
        <v>2030</v>
      </c>
      <c r="E15" s="527" t="s">
        <v>335</v>
      </c>
      <c r="F15" t="s">
        <v>298</v>
      </c>
      <c r="G15" s="527">
        <v>2023</v>
      </c>
      <c r="H15" t="s">
        <v>1011</v>
      </c>
      <c r="I15" s="527" t="s">
        <v>337</v>
      </c>
      <c r="J15" t="s">
        <v>338</v>
      </c>
      <c r="K15" s="527" t="s">
        <v>339</v>
      </c>
      <c r="L15" t="s">
        <v>1012</v>
      </c>
      <c r="M15" s="527" t="s">
        <v>341</v>
      </c>
      <c r="N15" t="s">
        <v>189</v>
      </c>
      <c r="O15" s="527" t="s">
        <v>346</v>
      </c>
    </row>
    <row r="16" spans="1:15" ht="51" customHeight="1">
      <c r="A16" s="527" t="s">
        <v>295</v>
      </c>
      <c r="B16" s="532" t="s">
        <v>322</v>
      </c>
      <c r="D16">
        <v>2030</v>
      </c>
      <c r="E16" s="527" t="s">
        <v>320</v>
      </c>
      <c r="F16" t="s">
        <v>321</v>
      </c>
      <c r="G16" s="527">
        <v>2020</v>
      </c>
    </row>
    <row r="17" spans="1:15" ht="51" customHeight="1">
      <c r="A17" s="527" t="s">
        <v>403</v>
      </c>
      <c r="B17" s="532" t="s">
        <v>995</v>
      </c>
      <c r="C17" s="527" t="s">
        <v>1833</v>
      </c>
      <c r="D17">
        <v>2040</v>
      </c>
      <c r="E17" s="527" t="s">
        <v>389</v>
      </c>
      <c r="F17" t="s">
        <v>101</v>
      </c>
      <c r="G17" s="527">
        <v>2022</v>
      </c>
      <c r="H17" t="s">
        <v>996</v>
      </c>
      <c r="I17" s="527" t="s">
        <v>392</v>
      </c>
      <c r="L17" t="s">
        <v>393</v>
      </c>
      <c r="M17" s="527" t="s">
        <v>997</v>
      </c>
    </row>
    <row r="18" spans="1:15" ht="51" customHeight="1">
      <c r="A18" s="527" t="s">
        <v>403</v>
      </c>
      <c r="B18" s="532" t="s">
        <v>1013</v>
      </c>
      <c r="C18" s="527" t="s">
        <v>1832</v>
      </c>
      <c r="D18">
        <v>2030</v>
      </c>
      <c r="E18" s="527" t="s">
        <v>324</v>
      </c>
      <c r="F18" t="s">
        <v>321</v>
      </c>
      <c r="G18" s="527">
        <v>2020</v>
      </c>
      <c r="H18" t="s">
        <v>1014</v>
      </c>
      <c r="I18" s="527" t="s">
        <v>326</v>
      </c>
      <c r="J18" t="s">
        <v>327</v>
      </c>
      <c r="K18" s="527" t="s">
        <v>328</v>
      </c>
      <c r="L18" t="s">
        <v>1015</v>
      </c>
      <c r="M18" s="527" t="s">
        <v>330</v>
      </c>
      <c r="N18" t="s">
        <v>197</v>
      </c>
      <c r="O18" s="527" t="s">
        <v>333</v>
      </c>
    </row>
    <row r="19" spans="1:15" ht="51" customHeight="1">
      <c r="A19" s="527" t="s">
        <v>403</v>
      </c>
      <c r="B19" s="532" t="s">
        <v>1016</v>
      </c>
      <c r="C19" s="527" t="s">
        <v>1832</v>
      </c>
      <c r="D19">
        <v>2030</v>
      </c>
      <c r="E19" s="527" t="s">
        <v>316</v>
      </c>
      <c r="F19" t="s">
        <v>110</v>
      </c>
      <c r="G19" s="527">
        <v>2021</v>
      </c>
      <c r="H19" t="s">
        <v>1017</v>
      </c>
      <c r="I19" s="527" t="s">
        <v>300</v>
      </c>
      <c r="L19" t="s">
        <v>1018</v>
      </c>
      <c r="N19" t="s">
        <v>190</v>
      </c>
      <c r="O19" s="527" t="s">
        <v>319</v>
      </c>
    </row>
    <row r="20" spans="1:15" ht="51" customHeight="1">
      <c r="A20" s="527" t="s">
        <v>403</v>
      </c>
      <c r="B20" s="532" t="s">
        <v>437</v>
      </c>
      <c r="D20">
        <v>2030</v>
      </c>
      <c r="E20" s="527" t="s">
        <v>405</v>
      </c>
      <c r="F20" t="s">
        <v>321</v>
      </c>
      <c r="G20" s="527">
        <v>2022</v>
      </c>
    </row>
    <row r="21" spans="1:15" ht="51" customHeight="1">
      <c r="A21" s="527" t="s">
        <v>403</v>
      </c>
      <c r="B21" s="532" t="s">
        <v>1019</v>
      </c>
      <c r="C21" s="527" t="s">
        <v>1832</v>
      </c>
      <c r="D21">
        <v>2030</v>
      </c>
      <c r="E21" s="527" t="s">
        <v>405</v>
      </c>
      <c r="F21" t="s">
        <v>321</v>
      </c>
      <c r="G21" s="527">
        <v>2022</v>
      </c>
      <c r="H21" t="s">
        <v>1020</v>
      </c>
      <c r="I21" s="527" t="s">
        <v>407</v>
      </c>
      <c r="L21" t="s">
        <v>1021</v>
      </c>
      <c r="M21" s="527" t="s">
        <v>445</v>
      </c>
      <c r="N21" t="s">
        <v>216</v>
      </c>
      <c r="O21" s="527" t="s">
        <v>441</v>
      </c>
    </row>
    <row r="22" spans="1:15" ht="51" customHeight="1">
      <c r="A22" s="527" t="s">
        <v>403</v>
      </c>
      <c r="B22" s="532" t="s">
        <v>455</v>
      </c>
      <c r="C22" s="527" t="s">
        <v>1832</v>
      </c>
      <c r="D22">
        <v>2025</v>
      </c>
      <c r="E22" s="527" t="s">
        <v>150</v>
      </c>
      <c r="F22" t="s">
        <v>321</v>
      </c>
      <c r="G22" s="527">
        <v>2022</v>
      </c>
      <c r="H22" t="s">
        <v>1022</v>
      </c>
      <c r="I22" s="527" t="s">
        <v>457</v>
      </c>
      <c r="L22" t="s">
        <v>458</v>
      </c>
      <c r="O22" s="527" t="s">
        <v>459</v>
      </c>
    </row>
    <row r="23" spans="1:15" ht="51" customHeight="1">
      <c r="A23" s="527" t="s">
        <v>403</v>
      </c>
      <c r="B23" s="532" t="s">
        <v>1023</v>
      </c>
      <c r="C23" s="527" t="s">
        <v>1834</v>
      </c>
      <c r="D23">
        <v>2030</v>
      </c>
      <c r="E23" s="527" t="s">
        <v>396</v>
      </c>
      <c r="F23" t="s">
        <v>102</v>
      </c>
      <c r="G23" s="527">
        <v>2023</v>
      </c>
      <c r="H23" t="s">
        <v>1024</v>
      </c>
      <c r="I23" s="527" t="s">
        <v>407</v>
      </c>
      <c r="L23" t="s">
        <v>1025</v>
      </c>
      <c r="M23" s="527" t="s">
        <v>473</v>
      </c>
    </row>
    <row r="24" spans="1:15" ht="51" customHeight="1">
      <c r="A24" s="527" t="s">
        <v>403</v>
      </c>
      <c r="B24" s="532" t="s">
        <v>474</v>
      </c>
      <c r="D24">
        <v>2030</v>
      </c>
      <c r="E24" s="527" t="s">
        <v>396</v>
      </c>
      <c r="F24" t="s">
        <v>102</v>
      </c>
      <c r="G24" s="527">
        <v>2023</v>
      </c>
      <c r="H24" t="s">
        <v>1026</v>
      </c>
    </row>
    <row r="25" spans="1:15" ht="51" customHeight="1">
      <c r="A25" s="527" t="s">
        <v>403</v>
      </c>
      <c r="B25" s="532" t="s">
        <v>1787</v>
      </c>
      <c r="E25" s="527" t="s">
        <v>396</v>
      </c>
      <c r="F25" t="s">
        <v>102</v>
      </c>
      <c r="G25" s="527">
        <v>2023</v>
      </c>
      <c r="H25" t="s">
        <v>1026</v>
      </c>
    </row>
    <row r="26" spans="1:15" ht="51" customHeight="1">
      <c r="A26" s="527" t="s">
        <v>403</v>
      </c>
      <c r="B26" s="532" t="s">
        <v>521</v>
      </c>
      <c r="D26">
        <v>2030</v>
      </c>
      <c r="E26" s="527" t="s">
        <v>405</v>
      </c>
      <c r="F26" t="s">
        <v>321</v>
      </c>
      <c r="G26" s="527">
        <v>2022</v>
      </c>
      <c r="H26" t="s">
        <v>522</v>
      </c>
      <c r="I26" s="527" t="s">
        <v>429</v>
      </c>
      <c r="J26" t="s">
        <v>523</v>
      </c>
      <c r="K26" s="527" t="s">
        <v>524</v>
      </c>
      <c r="M26" s="527" t="s">
        <v>525</v>
      </c>
      <c r="N26" t="s">
        <v>190</v>
      </c>
      <c r="O26" s="527" t="s">
        <v>526</v>
      </c>
    </row>
    <row r="27" spans="1:15" ht="51" customHeight="1">
      <c r="A27" s="527" t="s">
        <v>403</v>
      </c>
      <c r="B27" s="532" t="s">
        <v>527</v>
      </c>
      <c r="C27" s="527" t="s">
        <v>1833</v>
      </c>
      <c r="D27">
        <v>2027</v>
      </c>
      <c r="E27" s="527" t="s">
        <v>405</v>
      </c>
      <c r="F27" t="s">
        <v>321</v>
      </c>
      <c r="G27" s="527">
        <v>2022</v>
      </c>
      <c r="H27" t="s">
        <v>989</v>
      </c>
      <c r="I27" s="527" t="s">
        <v>465</v>
      </c>
      <c r="J27" t="s">
        <v>529</v>
      </c>
      <c r="K27" s="527" t="s">
        <v>530</v>
      </c>
      <c r="L27" t="s">
        <v>531</v>
      </c>
      <c r="M27" s="527" t="s">
        <v>519</v>
      </c>
      <c r="N27" t="s">
        <v>196</v>
      </c>
      <c r="O27" s="527" t="s">
        <v>532</v>
      </c>
    </row>
    <row r="28" spans="1:15" ht="51" customHeight="1">
      <c r="A28" s="527" t="s">
        <v>403</v>
      </c>
      <c r="B28" s="532" t="s">
        <v>533</v>
      </c>
      <c r="D28">
        <v>2030</v>
      </c>
      <c r="E28" s="527" t="s">
        <v>405</v>
      </c>
      <c r="F28" t="s">
        <v>321</v>
      </c>
      <c r="G28" s="527">
        <v>2022</v>
      </c>
      <c r="H28" t="s">
        <v>522</v>
      </c>
      <c r="I28" s="527" t="s">
        <v>465</v>
      </c>
    </row>
    <row r="29" spans="1:15" ht="51" customHeight="1">
      <c r="A29" s="527" t="s">
        <v>403</v>
      </c>
      <c r="B29" s="532" t="s">
        <v>1027</v>
      </c>
      <c r="C29" s="527" t="s">
        <v>1833</v>
      </c>
      <c r="D29">
        <v>2030</v>
      </c>
      <c r="E29" s="527" t="s">
        <v>150</v>
      </c>
      <c r="F29" t="s">
        <v>321</v>
      </c>
      <c r="G29" s="527">
        <v>2022</v>
      </c>
      <c r="H29" t="s">
        <v>989</v>
      </c>
      <c r="I29" s="527" t="s">
        <v>538</v>
      </c>
      <c r="L29" t="s">
        <v>1028</v>
      </c>
      <c r="M29" s="527" t="s">
        <v>303</v>
      </c>
      <c r="N29" t="s">
        <v>217</v>
      </c>
      <c r="O29" s="527" t="s">
        <v>540</v>
      </c>
    </row>
    <row r="30" spans="1:15" ht="51" customHeight="1">
      <c r="A30" s="527" t="s">
        <v>403</v>
      </c>
      <c r="B30" s="532" t="s">
        <v>1029</v>
      </c>
      <c r="C30" s="527" t="s">
        <v>1832</v>
      </c>
      <c r="D30">
        <v>2030</v>
      </c>
      <c r="E30" s="527" t="s">
        <v>150</v>
      </c>
      <c r="F30" t="s">
        <v>321</v>
      </c>
      <c r="G30" s="527">
        <v>2022</v>
      </c>
      <c r="H30" t="s">
        <v>989</v>
      </c>
      <c r="I30" s="527" t="s">
        <v>538</v>
      </c>
      <c r="L30" t="s">
        <v>1030</v>
      </c>
      <c r="M30" s="527" t="s">
        <v>303</v>
      </c>
    </row>
    <row r="31" spans="1:15" ht="51" customHeight="1">
      <c r="A31" s="527" t="s">
        <v>403</v>
      </c>
      <c r="B31" s="532" t="s">
        <v>543</v>
      </c>
      <c r="C31" s="527" t="s">
        <v>1833</v>
      </c>
      <c r="D31">
        <v>2030</v>
      </c>
      <c r="E31" s="527" t="s">
        <v>150</v>
      </c>
      <c r="F31" t="s">
        <v>321</v>
      </c>
      <c r="G31" s="527">
        <v>2022</v>
      </c>
      <c r="H31" t="s">
        <v>989</v>
      </c>
      <c r="I31" s="527" t="s">
        <v>538</v>
      </c>
      <c r="L31" t="s">
        <v>1031</v>
      </c>
      <c r="M31" s="527" t="s">
        <v>303</v>
      </c>
      <c r="N31" t="s">
        <v>217</v>
      </c>
      <c r="O31" s="527" t="s">
        <v>540</v>
      </c>
    </row>
    <row r="32" spans="1:15" ht="51" customHeight="1">
      <c r="A32" s="527" t="s">
        <v>403</v>
      </c>
      <c r="B32" s="532" t="s">
        <v>545</v>
      </c>
      <c r="C32" s="527" t="s">
        <v>1835</v>
      </c>
      <c r="E32" s="527" t="s">
        <v>150</v>
      </c>
      <c r="F32" t="s">
        <v>321</v>
      </c>
      <c r="G32" s="527">
        <v>2022</v>
      </c>
      <c r="I32" s="527" t="s">
        <v>538</v>
      </c>
      <c r="L32" t="s">
        <v>546</v>
      </c>
    </row>
    <row r="33" spans="1:15" ht="51" customHeight="1">
      <c r="A33" s="527" t="s">
        <v>403</v>
      </c>
      <c r="B33" s="532" t="s">
        <v>547</v>
      </c>
      <c r="E33" s="527" t="s">
        <v>150</v>
      </c>
      <c r="F33" t="s">
        <v>321</v>
      </c>
      <c r="G33" s="527">
        <v>2022</v>
      </c>
      <c r="I33" s="527" t="s">
        <v>538</v>
      </c>
      <c r="L33" t="s">
        <v>467</v>
      </c>
    </row>
    <row r="34" spans="1:15" ht="51" customHeight="1">
      <c r="A34" s="527" t="s">
        <v>403</v>
      </c>
      <c r="B34" s="532" t="s">
        <v>1032</v>
      </c>
      <c r="C34" s="527" t="s">
        <v>1832</v>
      </c>
      <c r="D34">
        <v>2030</v>
      </c>
      <c r="E34" s="527" t="s">
        <v>396</v>
      </c>
      <c r="F34" t="s">
        <v>102</v>
      </c>
      <c r="G34" s="527">
        <v>2023</v>
      </c>
      <c r="H34" t="s">
        <v>989</v>
      </c>
      <c r="I34" s="527" t="s">
        <v>429</v>
      </c>
      <c r="J34" t="s">
        <v>549</v>
      </c>
      <c r="K34" s="527">
        <v>0.42499999999999999</v>
      </c>
      <c r="L34" t="s">
        <v>1033</v>
      </c>
      <c r="M34" s="527" t="s">
        <v>363</v>
      </c>
      <c r="N34" t="s">
        <v>197</v>
      </c>
      <c r="O34" s="527" t="s">
        <v>552</v>
      </c>
    </row>
    <row r="35" spans="1:15" ht="51" customHeight="1">
      <c r="A35" s="527" t="s">
        <v>403</v>
      </c>
      <c r="B35" s="532" t="s">
        <v>1038</v>
      </c>
      <c r="C35" s="527" t="s">
        <v>1833</v>
      </c>
      <c r="D35">
        <v>2030</v>
      </c>
      <c r="E35" s="527" t="s">
        <v>396</v>
      </c>
      <c r="F35" t="s">
        <v>102</v>
      </c>
      <c r="G35" s="527">
        <v>2023</v>
      </c>
      <c r="H35" t="s">
        <v>989</v>
      </c>
      <c r="I35" s="527" t="s">
        <v>429</v>
      </c>
    </row>
    <row r="36" spans="1:15" ht="122" customHeight="1">
      <c r="A36" s="527" t="s">
        <v>403</v>
      </c>
      <c r="B36" s="532" t="s">
        <v>1789</v>
      </c>
      <c r="C36" s="527" t="s">
        <v>1832</v>
      </c>
      <c r="D36">
        <v>2030</v>
      </c>
      <c r="E36" s="527" t="s">
        <v>396</v>
      </c>
      <c r="F36" t="s">
        <v>102</v>
      </c>
      <c r="G36" s="527">
        <v>2023</v>
      </c>
      <c r="H36" t="s">
        <v>989</v>
      </c>
      <c r="I36" s="527" t="s">
        <v>465</v>
      </c>
    </row>
    <row r="37" spans="1:15" ht="51" customHeight="1">
      <c r="A37" s="527" t="s">
        <v>403</v>
      </c>
      <c r="B37" s="532" t="s">
        <v>1039</v>
      </c>
      <c r="C37" s="527" t="s">
        <v>1832</v>
      </c>
      <c r="D37">
        <v>2030</v>
      </c>
      <c r="E37" s="527" t="s">
        <v>396</v>
      </c>
      <c r="F37" t="s">
        <v>102</v>
      </c>
      <c r="G37" s="527">
        <v>2023</v>
      </c>
      <c r="H37" t="s">
        <v>989</v>
      </c>
      <c r="I37" s="527" t="s">
        <v>429</v>
      </c>
      <c r="J37" t="s">
        <v>556</v>
      </c>
      <c r="K37" s="527" t="s">
        <v>557</v>
      </c>
      <c r="L37" t="s">
        <v>1040</v>
      </c>
      <c r="M37" s="527" t="s">
        <v>559</v>
      </c>
      <c r="N37" t="s">
        <v>197</v>
      </c>
      <c r="O37" s="527" t="s">
        <v>560</v>
      </c>
    </row>
    <row r="38" spans="1:15" ht="51" customHeight="1">
      <c r="A38" s="527" t="s">
        <v>403</v>
      </c>
      <c r="B38" s="532" t="s">
        <v>1790</v>
      </c>
      <c r="C38" s="527" t="s">
        <v>1832</v>
      </c>
      <c r="D38">
        <v>2030</v>
      </c>
      <c r="E38" s="527" t="s">
        <v>396</v>
      </c>
      <c r="F38" t="s">
        <v>102</v>
      </c>
      <c r="G38" s="527">
        <v>2023</v>
      </c>
      <c r="H38" t="s">
        <v>1041</v>
      </c>
      <c r="I38" s="527" t="s">
        <v>429</v>
      </c>
      <c r="J38" t="s">
        <v>562</v>
      </c>
      <c r="K38" s="527">
        <v>0.28999999999999998</v>
      </c>
      <c r="L38" t="s">
        <v>1042</v>
      </c>
      <c r="M38" s="527" t="s">
        <v>330</v>
      </c>
      <c r="N38" t="s">
        <v>190</v>
      </c>
      <c r="O38" s="527" t="s">
        <v>565</v>
      </c>
    </row>
    <row r="39" spans="1:15" ht="51" customHeight="1">
      <c r="A39" s="527" t="s">
        <v>403</v>
      </c>
      <c r="B39" s="532" t="s">
        <v>566</v>
      </c>
      <c r="C39" s="527" t="s">
        <v>1832</v>
      </c>
      <c r="D39">
        <v>2030</v>
      </c>
      <c r="E39" s="527" t="s">
        <v>396</v>
      </c>
      <c r="F39" t="s">
        <v>102</v>
      </c>
      <c r="G39" s="527">
        <v>2023</v>
      </c>
      <c r="H39" t="s">
        <v>1043</v>
      </c>
      <c r="I39" s="527" t="s">
        <v>429</v>
      </c>
      <c r="J39" t="s">
        <v>567</v>
      </c>
      <c r="K39" s="527" t="s">
        <v>568</v>
      </c>
      <c r="L39" t="s">
        <v>1044</v>
      </c>
      <c r="M39" s="527" t="s">
        <v>569</v>
      </c>
      <c r="N39" t="s">
        <v>197</v>
      </c>
      <c r="O39" s="527" t="s">
        <v>570</v>
      </c>
    </row>
    <row r="40" spans="1:15" ht="51" customHeight="1">
      <c r="A40" s="527" t="s">
        <v>403</v>
      </c>
      <c r="B40" s="532" t="s">
        <v>1045</v>
      </c>
      <c r="C40" s="527" t="s">
        <v>1833</v>
      </c>
      <c r="D40">
        <v>2030</v>
      </c>
      <c r="E40" s="527" t="s">
        <v>396</v>
      </c>
      <c r="F40" t="s">
        <v>102</v>
      </c>
      <c r="G40" s="527">
        <v>2023</v>
      </c>
      <c r="H40" t="s">
        <v>1046</v>
      </c>
      <c r="I40" s="527" t="s">
        <v>429</v>
      </c>
      <c r="J40" t="s">
        <v>572</v>
      </c>
      <c r="K40" s="527">
        <v>0.65</v>
      </c>
      <c r="L40" t="s">
        <v>1047</v>
      </c>
      <c r="M40" s="527" t="s">
        <v>363</v>
      </c>
    </row>
    <row r="41" spans="1:15" ht="51" customHeight="1">
      <c r="A41" s="527" t="s">
        <v>403</v>
      </c>
      <c r="B41" s="532" t="s">
        <v>1048</v>
      </c>
      <c r="C41" s="527" t="s">
        <v>1832</v>
      </c>
      <c r="D41">
        <v>2030</v>
      </c>
      <c r="E41" s="527" t="s">
        <v>396</v>
      </c>
      <c r="F41" t="s">
        <v>102</v>
      </c>
      <c r="G41" s="527">
        <v>2023</v>
      </c>
      <c r="H41" t="s">
        <v>989</v>
      </c>
      <c r="I41" s="527" t="s">
        <v>465</v>
      </c>
      <c r="J41" t="s">
        <v>575</v>
      </c>
      <c r="K41" s="527" t="s">
        <v>576</v>
      </c>
      <c r="L41" t="s">
        <v>1049</v>
      </c>
      <c r="M41" s="527" t="s">
        <v>330</v>
      </c>
      <c r="N41" t="s">
        <v>201</v>
      </c>
      <c r="O41" s="527" t="s">
        <v>578</v>
      </c>
    </row>
    <row r="42" spans="1:15" ht="51" customHeight="1">
      <c r="A42" s="527" t="s">
        <v>403</v>
      </c>
      <c r="B42" s="532" t="s">
        <v>1050</v>
      </c>
      <c r="C42" s="527" t="s">
        <v>1832</v>
      </c>
      <c r="D42">
        <v>2030</v>
      </c>
      <c r="E42" s="527" t="s">
        <v>396</v>
      </c>
      <c r="F42" t="s">
        <v>102</v>
      </c>
      <c r="G42" s="527">
        <v>2023</v>
      </c>
      <c r="H42" t="s">
        <v>1051</v>
      </c>
      <c r="I42" s="527" t="s">
        <v>450</v>
      </c>
      <c r="L42" t="s">
        <v>581</v>
      </c>
    </row>
    <row r="43" spans="1:15" ht="51" customHeight="1">
      <c r="A43" s="527" t="s">
        <v>403</v>
      </c>
      <c r="B43" s="532" t="s">
        <v>1052</v>
      </c>
      <c r="C43" s="527" t="s">
        <v>1835</v>
      </c>
      <c r="D43">
        <v>2030</v>
      </c>
      <c r="E43" s="527" t="s">
        <v>396</v>
      </c>
      <c r="F43" t="s">
        <v>102</v>
      </c>
      <c r="G43" s="527">
        <v>2023</v>
      </c>
      <c r="H43" t="s">
        <v>1036</v>
      </c>
      <c r="I43" s="527" t="s">
        <v>465</v>
      </c>
      <c r="J43" t="s">
        <v>583</v>
      </c>
      <c r="K43" s="527" t="s">
        <v>584</v>
      </c>
      <c r="L43" t="s">
        <v>585</v>
      </c>
    </row>
    <row r="44" spans="1:15" ht="51" customHeight="1">
      <c r="A44" s="527" t="s">
        <v>403</v>
      </c>
      <c r="E44" s="527" t="s">
        <v>436</v>
      </c>
      <c r="F44" t="s">
        <v>298</v>
      </c>
      <c r="G44" s="527">
        <v>2022</v>
      </c>
    </row>
    <row r="45" spans="1:15" ht="51" customHeight="1">
      <c r="A45" s="527" t="s">
        <v>403</v>
      </c>
      <c r="E45" s="527" t="s">
        <v>586</v>
      </c>
      <c r="F45" t="s">
        <v>110</v>
      </c>
      <c r="G45" s="527">
        <v>2023</v>
      </c>
    </row>
    <row r="46" spans="1:15" ht="51" customHeight="1">
      <c r="A46" s="527" t="s">
        <v>403</v>
      </c>
      <c r="B46" s="532" t="s">
        <v>592</v>
      </c>
      <c r="E46" s="527" t="s">
        <v>591</v>
      </c>
      <c r="F46" t="s">
        <v>321</v>
      </c>
      <c r="G46" s="527">
        <v>2023</v>
      </c>
      <c r="I46" s="527" t="s">
        <v>593</v>
      </c>
    </row>
    <row r="47" spans="1:15" ht="51" customHeight="1">
      <c r="A47" s="527" t="s">
        <v>403</v>
      </c>
      <c r="B47" s="532" t="s">
        <v>1053</v>
      </c>
      <c r="C47" s="527" t="s">
        <v>1835</v>
      </c>
      <c r="D47">
        <v>2030</v>
      </c>
      <c r="E47" s="527" t="s">
        <v>511</v>
      </c>
      <c r="F47" t="s">
        <v>102</v>
      </c>
      <c r="G47" s="527">
        <v>2023</v>
      </c>
      <c r="I47" s="527" t="s">
        <v>465</v>
      </c>
      <c r="J47" t="s">
        <v>596</v>
      </c>
      <c r="K47" s="527">
        <v>0.03</v>
      </c>
      <c r="L47" t="s">
        <v>597</v>
      </c>
      <c r="M47" s="527" t="s">
        <v>330</v>
      </c>
      <c r="O47" s="527" t="s">
        <v>499</v>
      </c>
    </row>
    <row r="48" spans="1:15" ht="51" customHeight="1">
      <c r="A48" s="527" t="s">
        <v>403</v>
      </c>
      <c r="B48" s="532" t="s">
        <v>1054</v>
      </c>
      <c r="C48" s="527" t="s">
        <v>1835</v>
      </c>
      <c r="D48">
        <v>2030</v>
      </c>
      <c r="E48" s="527" t="s">
        <v>511</v>
      </c>
      <c r="F48" t="s">
        <v>102</v>
      </c>
      <c r="G48" s="527">
        <v>2023</v>
      </c>
      <c r="H48" t="s">
        <v>989</v>
      </c>
      <c r="I48" s="527" t="s">
        <v>465</v>
      </c>
      <c r="J48" t="s">
        <v>588</v>
      </c>
      <c r="K48" s="527">
        <v>1.9E-2</v>
      </c>
      <c r="M48" s="527" t="s">
        <v>330</v>
      </c>
      <c r="N48" t="s">
        <v>197</v>
      </c>
      <c r="O48" s="527" t="s">
        <v>590</v>
      </c>
    </row>
    <row r="49" spans="1:15" ht="51" customHeight="1">
      <c r="A49" s="527" t="s">
        <v>403</v>
      </c>
      <c r="B49" s="532" t="s">
        <v>1055</v>
      </c>
      <c r="C49" s="527" t="s">
        <v>1832</v>
      </c>
      <c r="D49">
        <v>2030</v>
      </c>
      <c r="E49" s="527" t="s">
        <v>511</v>
      </c>
      <c r="F49" t="s">
        <v>102</v>
      </c>
      <c r="G49" s="527">
        <v>2023</v>
      </c>
      <c r="H49" t="s">
        <v>989</v>
      </c>
      <c r="I49" s="527" t="s">
        <v>465</v>
      </c>
      <c r="J49" t="s">
        <v>516</v>
      </c>
      <c r="K49" s="527" t="s">
        <v>517</v>
      </c>
      <c r="L49" t="s">
        <v>1056</v>
      </c>
      <c r="M49" s="527" t="s">
        <v>519</v>
      </c>
      <c r="N49" t="s">
        <v>201</v>
      </c>
      <c r="O49" s="527" t="s">
        <v>520</v>
      </c>
    </row>
    <row r="50" spans="1:15" ht="51" customHeight="1">
      <c r="A50" s="527" t="s">
        <v>403</v>
      </c>
      <c r="B50" s="532" t="s">
        <v>1057</v>
      </c>
      <c r="C50" s="527" t="s">
        <v>1832</v>
      </c>
      <c r="D50">
        <v>2030</v>
      </c>
      <c r="E50" s="527" t="s">
        <v>511</v>
      </c>
      <c r="F50" t="s">
        <v>102</v>
      </c>
      <c r="G50" s="527">
        <v>2023</v>
      </c>
      <c r="H50" t="s">
        <v>989</v>
      </c>
      <c r="I50" s="527" t="s">
        <v>465</v>
      </c>
      <c r="L50" t="s">
        <v>1644</v>
      </c>
      <c r="M50" s="527" t="s">
        <v>330</v>
      </c>
    </row>
    <row r="51" spans="1:15" ht="51" customHeight="1">
      <c r="A51" s="527" t="s">
        <v>403</v>
      </c>
      <c r="B51" s="532" t="s">
        <v>1059</v>
      </c>
      <c r="C51" s="527" t="s">
        <v>1832</v>
      </c>
      <c r="D51">
        <v>2030</v>
      </c>
      <c r="E51" s="527" t="s">
        <v>511</v>
      </c>
      <c r="F51" t="s">
        <v>102</v>
      </c>
      <c r="G51" s="527">
        <v>2023</v>
      </c>
      <c r="H51" t="s">
        <v>1060</v>
      </c>
    </row>
    <row r="52" spans="1:15" ht="51" customHeight="1">
      <c r="A52" s="527" t="s">
        <v>403</v>
      </c>
      <c r="B52" s="532" t="s">
        <v>1061</v>
      </c>
      <c r="C52" s="527" t="s">
        <v>1832</v>
      </c>
      <c r="D52">
        <v>2030</v>
      </c>
      <c r="E52" s="527" t="s">
        <v>511</v>
      </c>
      <c r="F52" t="s">
        <v>102</v>
      </c>
      <c r="G52" s="527">
        <v>2023</v>
      </c>
      <c r="H52" t="s">
        <v>1011</v>
      </c>
      <c r="I52" s="527" t="s">
        <v>465</v>
      </c>
      <c r="L52" t="s">
        <v>329</v>
      </c>
      <c r="M52" s="527" t="s">
        <v>330</v>
      </c>
    </row>
    <row r="53" spans="1:15" ht="51" customHeight="1">
      <c r="A53" s="527" t="s">
        <v>403</v>
      </c>
      <c r="B53" s="532" t="s">
        <v>1063</v>
      </c>
      <c r="C53" s="527" t="s">
        <v>1832</v>
      </c>
      <c r="D53">
        <v>2030</v>
      </c>
      <c r="E53" s="527" t="s">
        <v>1062</v>
      </c>
      <c r="F53" t="s">
        <v>321</v>
      </c>
      <c r="G53" s="527">
        <v>2020</v>
      </c>
      <c r="H53" t="s">
        <v>989</v>
      </c>
      <c r="I53" s="527" t="s">
        <v>465</v>
      </c>
      <c r="J53" t="s">
        <v>505</v>
      </c>
      <c r="K53" s="527" t="s">
        <v>506</v>
      </c>
      <c r="L53" t="s">
        <v>1791</v>
      </c>
      <c r="M53" s="527" t="s">
        <v>494</v>
      </c>
      <c r="N53" t="s">
        <v>192</v>
      </c>
      <c r="O53" s="527" t="s">
        <v>510</v>
      </c>
    </row>
    <row r="54" spans="1:15" ht="51" customHeight="1">
      <c r="A54" s="527" t="s">
        <v>403</v>
      </c>
      <c r="B54" s="532" t="s">
        <v>500</v>
      </c>
      <c r="C54" s="527" t="s">
        <v>1832</v>
      </c>
      <c r="D54">
        <v>2030</v>
      </c>
      <c r="E54" s="527" t="s">
        <v>324</v>
      </c>
      <c r="F54" t="s">
        <v>321</v>
      </c>
      <c r="G54" s="527">
        <v>2020</v>
      </c>
      <c r="H54" t="s">
        <v>989</v>
      </c>
      <c r="I54" s="527" t="s">
        <v>465</v>
      </c>
      <c r="J54" t="s">
        <v>501</v>
      </c>
      <c r="K54" s="527" t="s">
        <v>502</v>
      </c>
      <c r="L54" t="s">
        <v>1064</v>
      </c>
      <c r="M54" s="527" t="s">
        <v>330</v>
      </c>
      <c r="O54" s="527" t="s">
        <v>499</v>
      </c>
    </row>
    <row r="55" spans="1:15" ht="51" customHeight="1">
      <c r="A55" s="527" t="s">
        <v>403</v>
      </c>
      <c r="B55" s="532" t="s">
        <v>1065</v>
      </c>
      <c r="C55" s="527" t="s">
        <v>1832</v>
      </c>
      <c r="D55">
        <v>2030</v>
      </c>
      <c r="E55" s="527" t="s">
        <v>463</v>
      </c>
      <c r="F55" t="s">
        <v>101</v>
      </c>
      <c r="G55" s="527">
        <v>2021</v>
      </c>
      <c r="H55" t="s">
        <v>1066</v>
      </c>
      <c r="I55" s="527" t="s">
        <v>465</v>
      </c>
      <c r="J55" t="s">
        <v>496</v>
      </c>
      <c r="K55" s="527" t="s">
        <v>497</v>
      </c>
      <c r="L55" t="s">
        <v>329</v>
      </c>
      <c r="M55" s="527" t="s">
        <v>330</v>
      </c>
      <c r="O55" s="527" t="s">
        <v>499</v>
      </c>
    </row>
    <row r="56" spans="1:15" ht="51" customHeight="1">
      <c r="A56" s="527" t="s">
        <v>403</v>
      </c>
      <c r="B56" s="532" t="s">
        <v>1067</v>
      </c>
      <c r="C56" s="527" t="s">
        <v>1832</v>
      </c>
      <c r="D56">
        <v>2030</v>
      </c>
      <c r="E56" s="527" t="s">
        <v>324</v>
      </c>
      <c r="F56" t="s">
        <v>321</v>
      </c>
      <c r="G56" s="527">
        <v>2020</v>
      </c>
      <c r="H56" t="s">
        <v>1068</v>
      </c>
      <c r="I56" s="527" t="s">
        <v>465</v>
      </c>
      <c r="J56" t="s">
        <v>491</v>
      </c>
      <c r="K56" s="527" t="s">
        <v>492</v>
      </c>
      <c r="L56" t="s">
        <v>1792</v>
      </c>
      <c r="M56" s="527" t="s">
        <v>494</v>
      </c>
    </row>
    <row r="57" spans="1:15" ht="51" customHeight="1">
      <c r="A57" s="527" t="s">
        <v>403</v>
      </c>
      <c r="B57" s="532" t="s">
        <v>1793</v>
      </c>
      <c r="D57">
        <v>2030</v>
      </c>
      <c r="E57" s="527" t="s">
        <v>463</v>
      </c>
      <c r="F57" t="s">
        <v>101</v>
      </c>
      <c r="G57" s="527">
        <v>2024</v>
      </c>
      <c r="H57" t="s">
        <v>1069</v>
      </c>
      <c r="I57" s="527" t="s">
        <v>465</v>
      </c>
      <c r="J57" t="s">
        <v>489</v>
      </c>
      <c r="K57" s="527">
        <v>1</v>
      </c>
      <c r="L57" t="s">
        <v>467</v>
      </c>
    </row>
    <row r="58" spans="1:15" ht="51" customHeight="1">
      <c r="A58" s="527" t="s">
        <v>403</v>
      </c>
      <c r="B58" s="532" t="s">
        <v>486</v>
      </c>
      <c r="D58">
        <v>2027</v>
      </c>
      <c r="E58" s="527" t="s">
        <v>463</v>
      </c>
      <c r="F58" t="s">
        <v>101</v>
      </c>
      <c r="G58" s="527">
        <v>2021</v>
      </c>
      <c r="H58" t="s">
        <v>484</v>
      </c>
      <c r="J58" t="s">
        <v>487</v>
      </c>
      <c r="K58" s="527">
        <v>1</v>
      </c>
      <c r="L58" t="s">
        <v>467</v>
      </c>
    </row>
    <row r="59" spans="1:15" ht="51" customHeight="1">
      <c r="A59" s="527" t="s">
        <v>403</v>
      </c>
      <c r="B59" s="532" t="s">
        <v>483</v>
      </c>
      <c r="D59">
        <v>2033</v>
      </c>
      <c r="E59" s="527" t="s">
        <v>463</v>
      </c>
      <c r="F59" t="s">
        <v>101</v>
      </c>
      <c r="G59" s="527">
        <v>2021</v>
      </c>
      <c r="H59" t="s">
        <v>484</v>
      </c>
      <c r="J59" t="s">
        <v>485</v>
      </c>
      <c r="K59" s="527">
        <v>1</v>
      </c>
      <c r="L59" t="s">
        <v>467</v>
      </c>
    </row>
    <row r="60" spans="1:15" ht="51" customHeight="1">
      <c r="A60" s="527" t="s">
        <v>403</v>
      </c>
      <c r="B60" s="532" t="s">
        <v>1794</v>
      </c>
      <c r="D60">
        <v>2030</v>
      </c>
      <c r="E60" s="527" t="s">
        <v>463</v>
      </c>
      <c r="F60" t="s">
        <v>101</v>
      </c>
      <c r="G60" s="527">
        <v>2021</v>
      </c>
      <c r="H60" t="s">
        <v>1070</v>
      </c>
      <c r="I60" s="527" t="s">
        <v>465</v>
      </c>
      <c r="J60" t="s">
        <v>482</v>
      </c>
      <c r="K60" s="527">
        <v>1</v>
      </c>
      <c r="L60" t="s">
        <v>467</v>
      </c>
    </row>
    <row r="61" spans="1:15" ht="51" customHeight="1">
      <c r="A61" s="527" t="s">
        <v>403</v>
      </c>
      <c r="B61" s="532" t="s">
        <v>1771</v>
      </c>
      <c r="D61">
        <v>2050</v>
      </c>
      <c r="E61" s="527" t="s">
        <v>463</v>
      </c>
      <c r="F61" t="s">
        <v>101</v>
      </c>
      <c r="G61" s="527">
        <v>2021</v>
      </c>
      <c r="H61" t="s">
        <v>1070</v>
      </c>
      <c r="I61" s="527" t="s">
        <v>326</v>
      </c>
      <c r="J61" t="s">
        <v>478</v>
      </c>
      <c r="K61" s="527">
        <v>1</v>
      </c>
      <c r="L61" t="s">
        <v>467</v>
      </c>
    </row>
    <row r="62" spans="1:15" ht="51" customHeight="1">
      <c r="A62" s="527" t="s">
        <v>403</v>
      </c>
      <c r="B62" s="532" t="s">
        <v>469</v>
      </c>
      <c r="D62">
        <v>2030</v>
      </c>
      <c r="E62" s="527" t="s">
        <v>463</v>
      </c>
      <c r="F62" t="s">
        <v>101</v>
      </c>
      <c r="G62" s="527">
        <v>2021</v>
      </c>
      <c r="H62" t="s">
        <v>470</v>
      </c>
      <c r="I62" s="527" t="s">
        <v>465</v>
      </c>
      <c r="J62" t="s">
        <v>471</v>
      </c>
      <c r="K62" s="527">
        <v>1</v>
      </c>
      <c r="L62" t="s">
        <v>472</v>
      </c>
    </row>
    <row r="63" spans="1:15" ht="51" customHeight="1">
      <c r="A63" s="527" t="s">
        <v>403</v>
      </c>
      <c r="B63" s="532" t="s">
        <v>1795</v>
      </c>
      <c r="D63">
        <v>2033</v>
      </c>
      <c r="E63" s="527" t="s">
        <v>463</v>
      </c>
      <c r="F63" t="s">
        <v>101</v>
      </c>
      <c r="G63" s="527">
        <v>2021</v>
      </c>
      <c r="H63" t="s">
        <v>1070</v>
      </c>
      <c r="I63" s="527" t="s">
        <v>465</v>
      </c>
    </row>
    <row r="64" spans="1:15" ht="51" customHeight="1">
      <c r="A64" s="527" t="s">
        <v>403</v>
      </c>
      <c r="B64" s="532" t="s">
        <v>1796</v>
      </c>
      <c r="C64" s="527" t="s">
        <v>1832</v>
      </c>
      <c r="D64">
        <v>2030</v>
      </c>
      <c r="E64" s="527" t="s">
        <v>463</v>
      </c>
      <c r="F64" t="s">
        <v>102</v>
      </c>
      <c r="G64" s="527">
        <v>2024</v>
      </c>
      <c r="H64" t="s">
        <v>1071</v>
      </c>
    </row>
    <row r="65" spans="1:15" ht="51" customHeight="1">
      <c r="A65" s="527" t="s">
        <v>403</v>
      </c>
      <c r="B65" s="532" t="s">
        <v>1072</v>
      </c>
      <c r="C65" s="527" t="s">
        <v>1835</v>
      </c>
      <c r="D65">
        <v>2030</v>
      </c>
      <c r="E65" s="527" t="s">
        <v>463</v>
      </c>
      <c r="F65" t="s">
        <v>102</v>
      </c>
      <c r="G65" s="527">
        <v>2024</v>
      </c>
      <c r="H65" t="s">
        <v>1071</v>
      </c>
    </row>
    <row r="66" spans="1:15" ht="51" customHeight="1">
      <c r="A66" s="527" t="s">
        <v>403</v>
      </c>
      <c r="B66" s="532" t="s">
        <v>1073</v>
      </c>
      <c r="C66" s="527" t="s">
        <v>1835</v>
      </c>
      <c r="E66" s="527" t="s">
        <v>463</v>
      </c>
      <c r="F66" t="s">
        <v>102</v>
      </c>
      <c r="G66" s="527">
        <v>2024</v>
      </c>
      <c r="H66" t="s">
        <v>1074</v>
      </c>
    </row>
    <row r="67" spans="1:15" ht="51" customHeight="1">
      <c r="A67" s="527" t="s">
        <v>403</v>
      </c>
      <c r="B67" s="532" t="s">
        <v>1075</v>
      </c>
      <c r="D67">
        <v>2040</v>
      </c>
      <c r="E67" s="527" t="s">
        <v>463</v>
      </c>
      <c r="F67" t="s">
        <v>101</v>
      </c>
      <c r="G67" s="527">
        <v>2021</v>
      </c>
      <c r="H67" t="s">
        <v>1070</v>
      </c>
      <c r="I67" s="527" t="s">
        <v>465</v>
      </c>
    </row>
    <row r="68" spans="1:15" ht="51" customHeight="1">
      <c r="A68" s="527" t="s">
        <v>403</v>
      </c>
      <c r="B68" s="532" t="s">
        <v>1772</v>
      </c>
      <c r="E68" s="527" t="s">
        <v>454</v>
      </c>
      <c r="F68" t="s">
        <v>321</v>
      </c>
      <c r="G68" s="527">
        <v>2020</v>
      </c>
    </row>
    <row r="69" spans="1:15" ht="51" customHeight="1">
      <c r="A69" s="527" t="s">
        <v>403</v>
      </c>
      <c r="E69" s="527" t="s">
        <v>452</v>
      </c>
      <c r="F69" t="s">
        <v>453</v>
      </c>
      <c r="G69" s="527">
        <v>2022</v>
      </c>
    </row>
    <row r="70" spans="1:15" ht="51" customHeight="1">
      <c r="A70" s="527" t="s">
        <v>403</v>
      </c>
      <c r="B70" s="532" t="s">
        <v>448</v>
      </c>
      <c r="D70">
        <v>2030</v>
      </c>
      <c r="E70" s="527" t="s">
        <v>447</v>
      </c>
      <c r="F70" t="s">
        <v>298</v>
      </c>
      <c r="G70" s="527">
        <v>2018</v>
      </c>
      <c r="H70" t="s">
        <v>449</v>
      </c>
      <c r="I70" s="527" t="s">
        <v>450</v>
      </c>
    </row>
    <row r="71" spans="1:15" ht="51" customHeight="1">
      <c r="A71" s="527" t="s">
        <v>403</v>
      </c>
      <c r="E71" s="527" t="s">
        <v>436</v>
      </c>
      <c r="F71" t="s">
        <v>298</v>
      </c>
      <c r="G71" s="527">
        <v>2022</v>
      </c>
    </row>
    <row r="72" spans="1:15" ht="51" customHeight="1">
      <c r="A72" s="527" t="s">
        <v>403</v>
      </c>
      <c r="B72" s="532" t="s">
        <v>1076</v>
      </c>
      <c r="C72" s="527" t="s">
        <v>1833</v>
      </c>
      <c r="D72">
        <v>2030</v>
      </c>
      <c r="E72" s="527" t="s">
        <v>427</v>
      </c>
      <c r="F72" t="s">
        <v>321</v>
      </c>
      <c r="G72" s="527">
        <v>2020</v>
      </c>
      <c r="H72" t="s">
        <v>989</v>
      </c>
      <c r="I72" s="527" t="s">
        <v>429</v>
      </c>
      <c r="J72" t="s">
        <v>430</v>
      </c>
      <c r="K72" s="527" t="s">
        <v>431</v>
      </c>
      <c r="L72" t="s">
        <v>1077</v>
      </c>
      <c r="M72" s="527" t="s">
        <v>363</v>
      </c>
    </row>
    <row r="73" spans="1:15" ht="51" customHeight="1">
      <c r="A73" s="527" t="s">
        <v>403</v>
      </c>
      <c r="E73" s="527" t="s">
        <v>425</v>
      </c>
      <c r="F73" t="s">
        <v>321</v>
      </c>
      <c r="G73" s="527">
        <v>2023</v>
      </c>
    </row>
    <row r="74" spans="1:15" ht="51" customHeight="1">
      <c r="A74" s="527" t="s">
        <v>403</v>
      </c>
      <c r="E74" s="527" t="s">
        <v>423</v>
      </c>
      <c r="F74" t="s">
        <v>321</v>
      </c>
      <c r="G74" s="527">
        <v>2023</v>
      </c>
    </row>
    <row r="75" spans="1:15" ht="51" customHeight="1">
      <c r="A75" s="527" t="s">
        <v>403</v>
      </c>
      <c r="B75" s="532" t="s">
        <v>1078</v>
      </c>
      <c r="C75" s="527" t="s">
        <v>1832</v>
      </c>
      <c r="D75">
        <v>2030</v>
      </c>
      <c r="E75" s="527" t="s">
        <v>423</v>
      </c>
      <c r="F75" t="s">
        <v>321</v>
      </c>
      <c r="G75" s="527">
        <v>2020</v>
      </c>
      <c r="H75" t="s">
        <v>1079</v>
      </c>
      <c r="I75" s="527" t="s">
        <v>412</v>
      </c>
      <c r="J75" t="s">
        <v>420</v>
      </c>
      <c r="K75" s="527" t="s">
        <v>421</v>
      </c>
      <c r="L75" t="s">
        <v>1080</v>
      </c>
      <c r="N75" t="s">
        <v>417</v>
      </c>
      <c r="O75" s="527" t="s">
        <v>418</v>
      </c>
    </row>
    <row r="76" spans="1:15" ht="51" customHeight="1">
      <c r="A76" s="527" t="s">
        <v>403</v>
      </c>
      <c r="B76" s="532" t="s">
        <v>411</v>
      </c>
      <c r="C76" s="527" t="s">
        <v>1832</v>
      </c>
      <c r="D76">
        <v>2030</v>
      </c>
      <c r="E76" s="527" t="s">
        <v>423</v>
      </c>
      <c r="F76" t="s">
        <v>321</v>
      </c>
      <c r="G76" s="527">
        <v>2020</v>
      </c>
      <c r="H76" t="s">
        <v>1079</v>
      </c>
      <c r="I76" s="527" t="s">
        <v>412</v>
      </c>
      <c r="J76" t="s">
        <v>413</v>
      </c>
      <c r="K76" s="527" t="s">
        <v>414</v>
      </c>
      <c r="L76" t="s">
        <v>1081</v>
      </c>
      <c r="N76" t="s">
        <v>417</v>
      </c>
      <c r="O76" s="527" t="s">
        <v>418</v>
      </c>
    </row>
    <row r="77" spans="1:15" ht="51" customHeight="1">
      <c r="A77" s="527" t="s">
        <v>403</v>
      </c>
      <c r="B77" s="532" t="s">
        <v>406</v>
      </c>
      <c r="C77" s="527" t="s">
        <v>1832</v>
      </c>
      <c r="D77">
        <v>2030</v>
      </c>
      <c r="E77" s="527" t="s">
        <v>405</v>
      </c>
      <c r="F77" t="s">
        <v>321</v>
      </c>
      <c r="G77" s="527">
        <v>2022</v>
      </c>
      <c r="H77" t="s">
        <v>989</v>
      </c>
      <c r="I77" s="527" t="s">
        <v>407</v>
      </c>
      <c r="L77" t="s">
        <v>408</v>
      </c>
    </row>
    <row r="78" spans="1:15" ht="51" customHeight="1">
      <c r="A78" s="527" t="s">
        <v>403</v>
      </c>
      <c r="B78" s="532" t="s">
        <v>1238</v>
      </c>
      <c r="C78" s="527" t="s">
        <v>1832</v>
      </c>
      <c r="D78">
        <v>2024</v>
      </c>
      <c r="E78" s="527" t="s">
        <v>1237</v>
      </c>
      <c r="F78" t="s">
        <v>321</v>
      </c>
      <c r="G78" s="527">
        <v>2020</v>
      </c>
      <c r="H78" t="s">
        <v>1239</v>
      </c>
      <c r="I78" s="527" t="s">
        <v>407</v>
      </c>
      <c r="L78" t="s">
        <v>1240</v>
      </c>
      <c r="N78" t="s">
        <v>216</v>
      </c>
      <c r="O78" s="527" t="s">
        <v>441</v>
      </c>
    </row>
    <row r="79" spans="1:15" ht="51" customHeight="1">
      <c r="A79" s="527" t="s">
        <v>598</v>
      </c>
      <c r="B79" s="532" t="s">
        <v>787</v>
      </c>
      <c r="C79" s="527" t="s">
        <v>1834</v>
      </c>
      <c r="D79">
        <v>2030</v>
      </c>
      <c r="E79" s="527" t="s">
        <v>774</v>
      </c>
      <c r="F79" t="s">
        <v>321</v>
      </c>
      <c r="G79" s="527">
        <v>2020</v>
      </c>
      <c r="H79" t="s">
        <v>1082</v>
      </c>
      <c r="I79" s="527" t="s">
        <v>602</v>
      </c>
      <c r="J79" t="s">
        <v>788</v>
      </c>
      <c r="K79" s="527">
        <v>0.5</v>
      </c>
      <c r="L79" t="s">
        <v>1083</v>
      </c>
      <c r="M79" s="527" t="s">
        <v>519</v>
      </c>
      <c r="N79" t="s">
        <v>197</v>
      </c>
      <c r="O79" s="527" t="s">
        <v>624</v>
      </c>
    </row>
    <row r="80" spans="1:15" ht="51" customHeight="1">
      <c r="A80" s="527" t="s">
        <v>598</v>
      </c>
      <c r="B80" s="532" t="s">
        <v>781</v>
      </c>
      <c r="C80" s="527" t="s">
        <v>1832</v>
      </c>
      <c r="D80">
        <v>2035</v>
      </c>
      <c r="E80" s="527" t="s">
        <v>774</v>
      </c>
      <c r="F80" t="s">
        <v>321</v>
      </c>
      <c r="G80" s="527">
        <v>2020</v>
      </c>
      <c r="H80" t="s">
        <v>1084</v>
      </c>
      <c r="I80" s="527" t="s">
        <v>602</v>
      </c>
      <c r="J80" t="s">
        <v>782</v>
      </c>
      <c r="K80" s="527">
        <v>0.1</v>
      </c>
      <c r="L80" t="s">
        <v>1085</v>
      </c>
      <c r="N80" t="s">
        <v>197</v>
      </c>
      <c r="O80" s="527" t="s">
        <v>786</v>
      </c>
    </row>
    <row r="81" spans="1:15" ht="51" customHeight="1">
      <c r="A81" s="527" t="s">
        <v>598</v>
      </c>
      <c r="B81" s="532" t="s">
        <v>775</v>
      </c>
      <c r="C81" s="527" t="s">
        <v>1834</v>
      </c>
      <c r="D81">
        <v>2030</v>
      </c>
      <c r="E81" s="527" t="s">
        <v>774</v>
      </c>
      <c r="F81" t="s">
        <v>321</v>
      </c>
      <c r="G81" s="527">
        <v>2020</v>
      </c>
      <c r="H81" t="s">
        <v>1082</v>
      </c>
      <c r="I81" s="527" t="s">
        <v>602</v>
      </c>
      <c r="J81" t="s">
        <v>776</v>
      </c>
      <c r="K81" s="527">
        <v>0.23400000000000001</v>
      </c>
      <c r="L81" t="s">
        <v>1086</v>
      </c>
      <c r="M81" s="527" t="s">
        <v>519</v>
      </c>
      <c r="O81" s="527" t="s">
        <v>780</v>
      </c>
    </row>
    <row r="82" spans="1:15" ht="51" customHeight="1">
      <c r="A82" s="527" t="s">
        <v>598</v>
      </c>
      <c r="B82" s="532" t="s">
        <v>772</v>
      </c>
      <c r="C82" s="527" t="s">
        <v>1835</v>
      </c>
      <c r="D82">
        <v>2030</v>
      </c>
      <c r="E82" s="527" t="s">
        <v>769</v>
      </c>
      <c r="F82" t="s">
        <v>321</v>
      </c>
      <c r="G82" s="527">
        <v>2022</v>
      </c>
      <c r="H82" t="s">
        <v>1087</v>
      </c>
      <c r="I82" s="527" t="s">
        <v>610</v>
      </c>
      <c r="L82" t="s">
        <v>773</v>
      </c>
    </row>
    <row r="83" spans="1:15" ht="51" customHeight="1">
      <c r="A83" s="527" t="s">
        <v>598</v>
      </c>
      <c r="B83" s="532" t="s">
        <v>770</v>
      </c>
      <c r="C83" s="527" t="s">
        <v>1832</v>
      </c>
      <c r="D83">
        <v>2030</v>
      </c>
      <c r="E83" s="527" t="s">
        <v>769</v>
      </c>
      <c r="F83" t="s">
        <v>321</v>
      </c>
      <c r="G83" s="527">
        <v>2022</v>
      </c>
      <c r="H83" t="s">
        <v>1087</v>
      </c>
      <c r="I83" s="527" t="s">
        <v>610</v>
      </c>
      <c r="L83" t="s">
        <v>771</v>
      </c>
    </row>
    <row r="84" spans="1:15" ht="51" customHeight="1">
      <c r="A84" s="527" t="s">
        <v>598</v>
      </c>
      <c r="E84" s="527" t="s">
        <v>767</v>
      </c>
      <c r="F84" t="s">
        <v>321</v>
      </c>
      <c r="G84" s="527">
        <v>2021</v>
      </c>
    </row>
    <row r="85" spans="1:15" ht="51" customHeight="1">
      <c r="A85" s="527" t="s">
        <v>598</v>
      </c>
      <c r="E85" s="527" t="s">
        <v>766</v>
      </c>
      <c r="F85" t="s">
        <v>321</v>
      </c>
      <c r="G85" s="527">
        <v>2020</v>
      </c>
    </row>
    <row r="86" spans="1:15" ht="51" customHeight="1">
      <c r="A86" s="527" t="s">
        <v>598</v>
      </c>
      <c r="B86" s="532" t="s">
        <v>1089</v>
      </c>
      <c r="C86" s="527" t="s">
        <v>1832</v>
      </c>
      <c r="D86">
        <v>2030</v>
      </c>
      <c r="E86" s="527" t="s">
        <v>1088</v>
      </c>
      <c r="F86" t="s">
        <v>298</v>
      </c>
      <c r="G86" s="527">
        <v>2023</v>
      </c>
      <c r="H86" t="s">
        <v>1090</v>
      </c>
      <c r="I86" s="527" t="s">
        <v>744</v>
      </c>
      <c r="J86" t="s">
        <v>764</v>
      </c>
      <c r="K86" s="527">
        <v>0.1</v>
      </c>
      <c r="L86" t="s">
        <v>1091</v>
      </c>
      <c r="N86" t="s">
        <v>754</v>
      </c>
      <c r="O86" s="527" t="s">
        <v>760</v>
      </c>
    </row>
    <row r="87" spans="1:15" ht="51" customHeight="1">
      <c r="A87" s="527" t="s">
        <v>598</v>
      </c>
      <c r="B87" s="532" t="s">
        <v>1092</v>
      </c>
      <c r="C87" s="527" t="s">
        <v>1832</v>
      </c>
      <c r="D87">
        <v>2030</v>
      </c>
      <c r="E87" s="527" t="s">
        <v>1088</v>
      </c>
      <c r="F87" t="s">
        <v>298</v>
      </c>
      <c r="G87" s="527">
        <v>2023</v>
      </c>
      <c r="H87" t="s">
        <v>1093</v>
      </c>
      <c r="I87" s="527" t="s">
        <v>744</v>
      </c>
      <c r="J87" t="s">
        <v>758</v>
      </c>
      <c r="K87" s="527">
        <v>0.4</v>
      </c>
      <c r="L87" t="s">
        <v>1094</v>
      </c>
      <c r="N87" t="s">
        <v>754</v>
      </c>
      <c r="O87" s="527" t="s">
        <v>760</v>
      </c>
    </row>
    <row r="88" spans="1:15" ht="51" customHeight="1">
      <c r="A88" s="527" t="s">
        <v>598</v>
      </c>
      <c r="B88" s="532" t="s">
        <v>1095</v>
      </c>
      <c r="C88" s="527" t="s">
        <v>1832</v>
      </c>
      <c r="D88">
        <v>2030</v>
      </c>
      <c r="E88" s="527" t="s">
        <v>1088</v>
      </c>
      <c r="F88" t="s">
        <v>298</v>
      </c>
      <c r="G88" s="527">
        <v>2023</v>
      </c>
      <c r="H88" t="s">
        <v>1096</v>
      </c>
      <c r="I88" s="527" t="s">
        <v>744</v>
      </c>
      <c r="J88" t="s">
        <v>752</v>
      </c>
      <c r="K88" s="527">
        <v>0.15</v>
      </c>
      <c r="L88" t="s">
        <v>1097</v>
      </c>
      <c r="N88" t="s">
        <v>754</v>
      </c>
      <c r="O88" s="527" t="s">
        <v>755</v>
      </c>
    </row>
    <row r="89" spans="1:15" ht="51" customHeight="1">
      <c r="A89" s="527" t="s">
        <v>598</v>
      </c>
      <c r="B89" s="532" t="s">
        <v>1098</v>
      </c>
      <c r="C89" s="527" t="s">
        <v>1832</v>
      </c>
      <c r="D89">
        <v>2030</v>
      </c>
      <c r="E89" s="527" t="s">
        <v>1088</v>
      </c>
      <c r="F89" t="s">
        <v>298</v>
      </c>
      <c r="G89" s="527">
        <v>2023</v>
      </c>
      <c r="H89" t="s">
        <v>1099</v>
      </c>
      <c r="I89" s="527" t="s">
        <v>744</v>
      </c>
      <c r="J89" t="s">
        <v>747</v>
      </c>
      <c r="K89" s="527">
        <v>0.65</v>
      </c>
      <c r="L89" t="s">
        <v>1100</v>
      </c>
      <c r="N89" t="s">
        <v>749</v>
      </c>
    </row>
    <row r="90" spans="1:15" ht="51" customHeight="1">
      <c r="A90" s="527" t="s">
        <v>598</v>
      </c>
      <c r="B90" s="532" t="s">
        <v>1102</v>
      </c>
      <c r="C90" s="527" t="s">
        <v>1835</v>
      </c>
      <c r="D90">
        <v>2040</v>
      </c>
      <c r="E90" s="527" t="s">
        <v>1101</v>
      </c>
      <c r="F90" t="s">
        <v>298</v>
      </c>
      <c r="G90" s="527">
        <v>2023</v>
      </c>
      <c r="H90" t="s">
        <v>1103</v>
      </c>
      <c r="I90" s="527" t="s">
        <v>744</v>
      </c>
      <c r="L90" t="s">
        <v>1104</v>
      </c>
    </row>
    <row r="91" spans="1:15" ht="51" customHeight="1">
      <c r="A91" s="527" t="s">
        <v>598</v>
      </c>
      <c r="E91" s="527" t="s">
        <v>741</v>
      </c>
      <c r="F91" t="s">
        <v>321</v>
      </c>
      <c r="G91" s="527">
        <v>2023</v>
      </c>
    </row>
    <row r="92" spans="1:15" ht="51" customHeight="1">
      <c r="A92" s="527" t="s">
        <v>598</v>
      </c>
      <c r="B92" s="532" t="s">
        <v>1105</v>
      </c>
      <c r="C92" s="527" t="s">
        <v>1835</v>
      </c>
      <c r="E92" s="527" t="s">
        <v>707</v>
      </c>
      <c r="F92" t="s">
        <v>298</v>
      </c>
      <c r="G92" s="527">
        <v>2023</v>
      </c>
      <c r="H92" t="s">
        <v>1106</v>
      </c>
      <c r="I92" s="527" t="s">
        <v>709</v>
      </c>
      <c r="L92" t="s">
        <v>738</v>
      </c>
    </row>
    <row r="93" spans="1:15" ht="51" customHeight="1">
      <c r="A93" s="527" t="s">
        <v>598</v>
      </c>
      <c r="B93" s="532" t="s">
        <v>1798</v>
      </c>
      <c r="C93" s="527" t="s">
        <v>1835</v>
      </c>
      <c r="D93">
        <v>2023</v>
      </c>
      <c r="E93" s="527" t="s">
        <v>707</v>
      </c>
      <c r="F93" t="s">
        <v>298</v>
      </c>
      <c r="G93" s="527">
        <v>2023</v>
      </c>
      <c r="H93" t="s">
        <v>1082</v>
      </c>
      <c r="I93" s="527" t="s">
        <v>709</v>
      </c>
      <c r="J93" t="s">
        <v>734</v>
      </c>
      <c r="K93" s="527" t="s">
        <v>735</v>
      </c>
      <c r="L93" t="s">
        <v>1107</v>
      </c>
    </row>
    <row r="94" spans="1:15" ht="51" customHeight="1">
      <c r="A94" s="527" t="s">
        <v>598</v>
      </c>
      <c r="B94" s="532" t="s">
        <v>1799</v>
      </c>
      <c r="C94" s="527" t="s">
        <v>1835</v>
      </c>
      <c r="D94">
        <v>2028</v>
      </c>
      <c r="E94" s="527" t="s">
        <v>707</v>
      </c>
      <c r="F94" t="s">
        <v>298</v>
      </c>
      <c r="G94" s="527">
        <v>2023</v>
      </c>
      <c r="H94" t="s">
        <v>1082</v>
      </c>
      <c r="I94" s="527" t="s">
        <v>709</v>
      </c>
      <c r="J94" t="s">
        <v>729</v>
      </c>
      <c r="K94" s="527" t="s">
        <v>730</v>
      </c>
      <c r="L94" t="s">
        <v>731</v>
      </c>
    </row>
    <row r="95" spans="1:15" ht="51" customHeight="1">
      <c r="A95" s="527" t="s">
        <v>598</v>
      </c>
      <c r="B95" s="532" t="s">
        <v>1800</v>
      </c>
      <c r="C95" s="527" t="s">
        <v>1835</v>
      </c>
      <c r="D95">
        <v>2031</v>
      </c>
      <c r="E95" s="527" t="s">
        <v>707</v>
      </c>
      <c r="F95" t="s">
        <v>298</v>
      </c>
      <c r="G95" s="527">
        <v>2023</v>
      </c>
      <c r="H95" t="s">
        <v>1108</v>
      </c>
      <c r="I95" s="527" t="s">
        <v>709</v>
      </c>
      <c r="J95" t="s">
        <v>725</v>
      </c>
      <c r="K95" s="527" t="s">
        <v>1801</v>
      </c>
      <c r="L95" t="s">
        <v>727</v>
      </c>
    </row>
    <row r="96" spans="1:15" ht="51" customHeight="1">
      <c r="A96" s="527" t="s">
        <v>598</v>
      </c>
      <c r="B96" s="532" t="s">
        <v>1109</v>
      </c>
      <c r="C96" s="527" t="s">
        <v>1835</v>
      </c>
      <c r="D96">
        <v>2027</v>
      </c>
      <c r="E96" s="527" t="s">
        <v>707</v>
      </c>
      <c r="F96" t="s">
        <v>298</v>
      </c>
      <c r="G96" s="527">
        <v>2023</v>
      </c>
      <c r="H96" t="s">
        <v>1108</v>
      </c>
      <c r="I96" s="527" t="s">
        <v>709</v>
      </c>
      <c r="J96" t="s">
        <v>721</v>
      </c>
      <c r="K96" s="527" t="s">
        <v>722</v>
      </c>
      <c r="L96" t="s">
        <v>723</v>
      </c>
    </row>
    <row r="97" spans="1:15" ht="51" customHeight="1">
      <c r="A97" s="527" t="s">
        <v>598</v>
      </c>
      <c r="B97" s="532" t="s">
        <v>1802</v>
      </c>
      <c r="C97" s="527" t="s">
        <v>1833</v>
      </c>
      <c r="D97">
        <v>2030</v>
      </c>
      <c r="E97" s="527" t="s">
        <v>707</v>
      </c>
      <c r="F97" t="s">
        <v>298</v>
      </c>
      <c r="G97" s="527">
        <v>2023</v>
      </c>
      <c r="H97" t="s">
        <v>1110</v>
      </c>
      <c r="I97" s="527" t="s">
        <v>709</v>
      </c>
      <c r="L97" t="s">
        <v>1111</v>
      </c>
    </row>
    <row r="98" spans="1:15" ht="51" customHeight="1">
      <c r="A98" s="527" t="s">
        <v>598</v>
      </c>
      <c r="B98" s="532" t="s">
        <v>1803</v>
      </c>
      <c r="C98" s="527" t="s">
        <v>1832</v>
      </c>
      <c r="D98">
        <v>2030</v>
      </c>
      <c r="E98" s="527" t="s">
        <v>707</v>
      </c>
      <c r="F98" t="s">
        <v>298</v>
      </c>
      <c r="G98" s="527">
        <v>2023</v>
      </c>
      <c r="H98" t="s">
        <v>1082</v>
      </c>
      <c r="I98" s="527" t="s">
        <v>709</v>
      </c>
      <c r="L98" t="s">
        <v>716</v>
      </c>
    </row>
    <row r="99" spans="1:15" ht="51" customHeight="1">
      <c r="A99" s="527" t="s">
        <v>598</v>
      </c>
      <c r="B99" s="532" t="s">
        <v>712</v>
      </c>
      <c r="C99" s="527" t="s">
        <v>1833</v>
      </c>
      <c r="D99">
        <v>2027</v>
      </c>
      <c r="E99" s="527" t="s">
        <v>707</v>
      </c>
      <c r="F99" t="s">
        <v>298</v>
      </c>
      <c r="G99" s="527">
        <v>2023</v>
      </c>
      <c r="H99" t="s">
        <v>713</v>
      </c>
      <c r="I99" s="527" t="s">
        <v>709</v>
      </c>
      <c r="L99" t="s">
        <v>1112</v>
      </c>
    </row>
    <row r="100" spans="1:15" ht="51" customHeight="1">
      <c r="A100" s="527" t="s">
        <v>598</v>
      </c>
      <c r="B100" s="532" t="s">
        <v>708</v>
      </c>
      <c r="C100" s="527" t="s">
        <v>1832</v>
      </c>
      <c r="D100">
        <v>2027</v>
      </c>
      <c r="E100" s="527" t="s">
        <v>707</v>
      </c>
      <c r="F100" t="s">
        <v>298</v>
      </c>
      <c r="G100" s="527">
        <v>2023</v>
      </c>
      <c r="H100" t="s">
        <v>1082</v>
      </c>
      <c r="I100" s="527" t="s">
        <v>709</v>
      </c>
      <c r="L100" t="s">
        <v>710</v>
      </c>
    </row>
    <row r="101" spans="1:15" ht="51" customHeight="1">
      <c r="A101" s="527" t="s">
        <v>598</v>
      </c>
      <c r="B101" s="532" t="s">
        <v>703</v>
      </c>
      <c r="C101" s="527" t="s">
        <v>1832</v>
      </c>
      <c r="D101">
        <v>2030</v>
      </c>
      <c r="E101" s="527" t="s">
        <v>608</v>
      </c>
      <c r="F101" t="s">
        <v>101</v>
      </c>
      <c r="G101" s="527">
        <v>2023</v>
      </c>
      <c r="H101" t="s">
        <v>1113</v>
      </c>
      <c r="I101" s="527" t="s">
        <v>696</v>
      </c>
      <c r="J101" t="s">
        <v>697</v>
      </c>
      <c r="K101" s="527" t="s">
        <v>705</v>
      </c>
      <c r="L101" t="s">
        <v>1114</v>
      </c>
      <c r="M101" s="527" t="s">
        <v>519</v>
      </c>
      <c r="N101" t="s">
        <v>702</v>
      </c>
      <c r="O101" s="527" t="s">
        <v>618</v>
      </c>
    </row>
    <row r="102" spans="1:15" ht="51" customHeight="1">
      <c r="A102" s="527" t="s">
        <v>598</v>
      </c>
      <c r="B102" s="532" t="s">
        <v>694</v>
      </c>
      <c r="C102" s="527" t="s">
        <v>1832</v>
      </c>
      <c r="D102">
        <v>2030</v>
      </c>
      <c r="E102" s="527" t="s">
        <v>608</v>
      </c>
      <c r="F102" t="s">
        <v>101</v>
      </c>
      <c r="G102" s="527">
        <v>2023</v>
      </c>
      <c r="H102" t="s">
        <v>1115</v>
      </c>
      <c r="I102" s="527" t="s">
        <v>696</v>
      </c>
      <c r="J102" t="s">
        <v>697</v>
      </c>
      <c r="K102" s="527" t="s">
        <v>698</v>
      </c>
      <c r="L102" t="s">
        <v>1114</v>
      </c>
      <c r="M102" s="527" t="s">
        <v>519</v>
      </c>
      <c r="N102" t="s">
        <v>702</v>
      </c>
      <c r="O102" s="527" t="s">
        <v>618</v>
      </c>
    </row>
    <row r="103" spans="1:15" ht="51" customHeight="1">
      <c r="A103" s="527" t="s">
        <v>598</v>
      </c>
      <c r="E103" s="527" t="s">
        <v>693</v>
      </c>
      <c r="F103" t="s">
        <v>110</v>
      </c>
      <c r="G103" s="527">
        <v>2023</v>
      </c>
    </row>
    <row r="104" spans="1:15" ht="51" customHeight="1">
      <c r="A104" s="527" t="s">
        <v>598</v>
      </c>
      <c r="B104" s="532" t="s">
        <v>1116</v>
      </c>
      <c r="C104" s="527" t="s">
        <v>1835</v>
      </c>
      <c r="D104">
        <v>2030</v>
      </c>
      <c r="E104" s="527" t="s">
        <v>646</v>
      </c>
      <c r="F104" t="s">
        <v>101</v>
      </c>
      <c r="G104" s="527">
        <v>2024</v>
      </c>
      <c r="H104" t="s">
        <v>1117</v>
      </c>
      <c r="I104" s="527" t="s">
        <v>636</v>
      </c>
      <c r="J104" t="s">
        <v>690</v>
      </c>
      <c r="K104" s="527" t="s">
        <v>691</v>
      </c>
      <c r="L104" t="s">
        <v>692</v>
      </c>
      <c r="N104" t="s">
        <v>197</v>
      </c>
      <c r="O104" s="527" t="s">
        <v>675</v>
      </c>
    </row>
    <row r="105" spans="1:15" ht="51" customHeight="1">
      <c r="A105" s="527" t="s">
        <v>598</v>
      </c>
      <c r="B105" s="532" t="s">
        <v>1804</v>
      </c>
      <c r="C105" s="527" t="s">
        <v>1832</v>
      </c>
      <c r="D105">
        <v>2030</v>
      </c>
      <c r="E105" s="527" t="s">
        <v>646</v>
      </c>
      <c r="F105" t="s">
        <v>101</v>
      </c>
      <c r="G105" s="527">
        <v>2024</v>
      </c>
      <c r="H105" t="s">
        <v>1118</v>
      </c>
      <c r="I105" s="527" t="s">
        <v>636</v>
      </c>
      <c r="L105" t="s">
        <v>687</v>
      </c>
      <c r="M105" s="527" t="s">
        <v>1119</v>
      </c>
    </row>
    <row r="106" spans="1:15" ht="51" customHeight="1">
      <c r="A106" s="527" t="s">
        <v>598</v>
      </c>
      <c r="B106" s="532" t="s">
        <v>1120</v>
      </c>
      <c r="C106" s="527" t="s">
        <v>1833</v>
      </c>
      <c r="D106">
        <v>2025</v>
      </c>
      <c r="E106" s="527" t="s">
        <v>646</v>
      </c>
      <c r="F106" t="s">
        <v>101</v>
      </c>
      <c r="G106" s="527">
        <v>2024</v>
      </c>
      <c r="H106" t="s">
        <v>1117</v>
      </c>
      <c r="I106" s="527" t="s">
        <v>636</v>
      </c>
      <c r="J106" t="s">
        <v>681</v>
      </c>
      <c r="K106" s="527" t="s">
        <v>682</v>
      </c>
      <c r="L106" t="s">
        <v>1121</v>
      </c>
      <c r="M106" s="527" t="s">
        <v>363</v>
      </c>
      <c r="N106" t="s">
        <v>197</v>
      </c>
      <c r="O106" s="527" t="s">
        <v>684</v>
      </c>
    </row>
    <row r="107" spans="1:15" ht="51" customHeight="1">
      <c r="A107" s="527" t="s">
        <v>598</v>
      </c>
      <c r="B107" s="532" t="s">
        <v>1805</v>
      </c>
      <c r="C107" s="527" t="s">
        <v>1832</v>
      </c>
      <c r="D107">
        <v>2030</v>
      </c>
      <c r="E107" s="527" t="s">
        <v>646</v>
      </c>
      <c r="F107" t="s">
        <v>101</v>
      </c>
      <c r="G107" s="527">
        <v>2024</v>
      </c>
      <c r="H107" t="s">
        <v>1122</v>
      </c>
      <c r="I107" s="527" t="s">
        <v>648</v>
      </c>
      <c r="J107" t="s">
        <v>677</v>
      </c>
      <c r="K107" s="527" t="s">
        <v>678</v>
      </c>
      <c r="L107" t="s">
        <v>1123</v>
      </c>
      <c r="M107" s="527" t="s">
        <v>356</v>
      </c>
    </row>
    <row r="108" spans="1:15" ht="51" customHeight="1">
      <c r="A108" s="527" t="s">
        <v>598</v>
      </c>
      <c r="B108" s="532" t="s">
        <v>1806</v>
      </c>
      <c r="C108" s="527" t="s">
        <v>1832</v>
      </c>
      <c r="D108">
        <v>2030</v>
      </c>
      <c r="E108" s="527" t="s">
        <v>646</v>
      </c>
      <c r="F108" t="s">
        <v>101</v>
      </c>
      <c r="G108" s="527">
        <v>2024</v>
      </c>
      <c r="H108" t="s">
        <v>1122</v>
      </c>
      <c r="I108" s="527" t="s">
        <v>648</v>
      </c>
      <c r="J108" t="s">
        <v>672</v>
      </c>
      <c r="K108" s="527" t="s">
        <v>673</v>
      </c>
      <c r="L108" t="s">
        <v>1124</v>
      </c>
      <c r="M108" s="527" t="s">
        <v>363</v>
      </c>
      <c r="N108" t="s">
        <v>197</v>
      </c>
      <c r="O108" s="527" t="s">
        <v>675</v>
      </c>
    </row>
    <row r="109" spans="1:15" ht="51" customHeight="1">
      <c r="A109" s="527" t="s">
        <v>598</v>
      </c>
      <c r="B109" s="532" t="s">
        <v>1807</v>
      </c>
      <c r="C109" s="527" t="s">
        <v>1832</v>
      </c>
      <c r="D109">
        <v>2030</v>
      </c>
      <c r="E109" s="527" t="s">
        <v>646</v>
      </c>
      <c r="F109" t="s">
        <v>101</v>
      </c>
      <c r="G109" s="527">
        <v>2024</v>
      </c>
      <c r="H109" t="s">
        <v>1122</v>
      </c>
      <c r="I109" s="527" t="s">
        <v>648</v>
      </c>
      <c r="J109" t="s">
        <v>668</v>
      </c>
      <c r="K109" s="527" t="s">
        <v>669</v>
      </c>
      <c r="L109" t="s">
        <v>1125</v>
      </c>
      <c r="M109" s="527" t="s">
        <v>519</v>
      </c>
    </row>
    <row r="110" spans="1:15" ht="51" customHeight="1">
      <c r="A110" s="527" t="s">
        <v>598</v>
      </c>
      <c r="B110" s="532" t="s">
        <v>1126</v>
      </c>
      <c r="C110" s="527" t="s">
        <v>1833</v>
      </c>
      <c r="D110">
        <v>2030</v>
      </c>
      <c r="E110" s="527" t="s">
        <v>646</v>
      </c>
      <c r="F110" t="s">
        <v>101</v>
      </c>
      <c r="G110" s="527">
        <v>2024</v>
      </c>
      <c r="H110" t="s">
        <v>1122</v>
      </c>
      <c r="I110" s="527" t="s">
        <v>648</v>
      </c>
      <c r="J110" t="s">
        <v>665</v>
      </c>
      <c r="K110" s="527" t="s">
        <v>643</v>
      </c>
      <c r="L110" t="s">
        <v>1127</v>
      </c>
      <c r="M110" s="527" t="s">
        <v>363</v>
      </c>
    </row>
    <row r="111" spans="1:15" ht="51" customHeight="1">
      <c r="A111" s="527" t="s">
        <v>598</v>
      </c>
      <c r="B111" s="532" t="s">
        <v>1128</v>
      </c>
      <c r="C111" s="527" t="s">
        <v>1833</v>
      </c>
      <c r="D111">
        <v>2030</v>
      </c>
      <c r="E111" s="527" t="s">
        <v>646</v>
      </c>
      <c r="F111" t="s">
        <v>101</v>
      </c>
      <c r="G111" s="527">
        <v>2024</v>
      </c>
      <c r="H111" t="s">
        <v>1122</v>
      </c>
      <c r="I111" s="527" t="s">
        <v>648</v>
      </c>
      <c r="J111" t="s">
        <v>661</v>
      </c>
      <c r="K111" s="527" t="s">
        <v>662</v>
      </c>
      <c r="L111" t="s">
        <v>1129</v>
      </c>
      <c r="M111" s="527" t="s">
        <v>363</v>
      </c>
    </row>
    <row r="112" spans="1:15" ht="51" customHeight="1">
      <c r="A112" s="527" t="s">
        <v>598</v>
      </c>
      <c r="B112" s="532" t="s">
        <v>1130</v>
      </c>
      <c r="C112" s="527" t="s">
        <v>1833</v>
      </c>
      <c r="D112">
        <v>2030</v>
      </c>
      <c r="E112" s="527" t="s">
        <v>646</v>
      </c>
      <c r="F112" t="s">
        <v>101</v>
      </c>
      <c r="G112" s="527">
        <v>2024</v>
      </c>
      <c r="H112" t="s">
        <v>1122</v>
      </c>
      <c r="I112" s="527" t="s">
        <v>648</v>
      </c>
      <c r="J112" t="s">
        <v>657</v>
      </c>
      <c r="K112" s="527" t="s">
        <v>658</v>
      </c>
      <c r="L112" t="s">
        <v>1131</v>
      </c>
      <c r="M112" s="527" t="s">
        <v>363</v>
      </c>
    </row>
    <row r="113" spans="1:15" ht="51" customHeight="1">
      <c r="A113" s="527" t="s">
        <v>598</v>
      </c>
      <c r="B113" s="532" t="s">
        <v>1132</v>
      </c>
      <c r="C113" s="527" t="s">
        <v>1833</v>
      </c>
      <c r="D113">
        <v>2030</v>
      </c>
      <c r="E113" s="527" t="s">
        <v>646</v>
      </c>
      <c r="F113" t="s">
        <v>101</v>
      </c>
      <c r="G113" s="527">
        <v>2024</v>
      </c>
      <c r="H113" t="s">
        <v>1122</v>
      </c>
      <c r="I113" s="527" t="s">
        <v>648</v>
      </c>
      <c r="J113" t="s">
        <v>653</v>
      </c>
      <c r="K113" s="527" t="s">
        <v>654</v>
      </c>
      <c r="L113" t="s">
        <v>1133</v>
      </c>
      <c r="M113" s="527" t="s">
        <v>363</v>
      </c>
    </row>
    <row r="114" spans="1:15" ht="51" customHeight="1">
      <c r="A114" s="527" t="s">
        <v>598</v>
      </c>
      <c r="B114" s="532" t="s">
        <v>1134</v>
      </c>
      <c r="C114" s="527" t="s">
        <v>1833</v>
      </c>
      <c r="D114">
        <v>2030</v>
      </c>
      <c r="E114" s="527" t="s">
        <v>646</v>
      </c>
      <c r="F114" t="s">
        <v>101</v>
      </c>
      <c r="G114" s="527">
        <v>2024</v>
      </c>
      <c r="H114" t="s">
        <v>1122</v>
      </c>
      <c r="I114" s="527" t="s">
        <v>648</v>
      </c>
      <c r="J114" t="s">
        <v>649</v>
      </c>
      <c r="K114" s="527" t="s">
        <v>650</v>
      </c>
      <c r="L114" t="s">
        <v>1135</v>
      </c>
      <c r="M114" s="527" t="s">
        <v>363</v>
      </c>
    </row>
    <row r="115" spans="1:15" ht="51" customHeight="1">
      <c r="A115" s="527" t="s">
        <v>598</v>
      </c>
      <c r="E115" s="527" t="s">
        <v>645</v>
      </c>
      <c r="F115" t="s">
        <v>321</v>
      </c>
      <c r="G115" s="527">
        <v>2022</v>
      </c>
    </row>
    <row r="116" spans="1:15" ht="51" customHeight="1">
      <c r="A116" s="527" t="s">
        <v>598</v>
      </c>
      <c r="B116" s="532" t="s">
        <v>641</v>
      </c>
      <c r="C116" s="527" t="s">
        <v>1832</v>
      </c>
      <c r="D116">
        <v>2030</v>
      </c>
      <c r="E116" s="527" t="s">
        <v>634</v>
      </c>
      <c r="F116" t="s">
        <v>102</v>
      </c>
      <c r="G116" s="527">
        <v>2019</v>
      </c>
      <c r="H116" t="s">
        <v>1136</v>
      </c>
      <c r="I116" s="527" t="s">
        <v>636</v>
      </c>
      <c r="J116" t="s">
        <v>642</v>
      </c>
      <c r="K116" s="527" t="s">
        <v>643</v>
      </c>
      <c r="L116" t="s">
        <v>1137</v>
      </c>
      <c r="M116" s="527" t="s">
        <v>1119</v>
      </c>
    </row>
    <row r="117" spans="1:15" ht="51" customHeight="1">
      <c r="A117" s="527" t="s">
        <v>598</v>
      </c>
      <c r="B117" s="532" t="s">
        <v>635</v>
      </c>
      <c r="C117" s="527" t="s">
        <v>1832</v>
      </c>
      <c r="D117">
        <v>2029</v>
      </c>
      <c r="E117" s="527" t="s">
        <v>634</v>
      </c>
      <c r="F117" t="s">
        <v>102</v>
      </c>
      <c r="G117" s="527">
        <v>2019</v>
      </c>
      <c r="H117" t="s">
        <v>1136</v>
      </c>
      <c r="I117" s="527" t="s">
        <v>636</v>
      </c>
      <c r="J117" t="s">
        <v>637</v>
      </c>
      <c r="K117" s="527" t="s">
        <v>638</v>
      </c>
      <c r="L117" t="s">
        <v>1138</v>
      </c>
      <c r="M117" s="527" t="s">
        <v>363</v>
      </c>
    </row>
    <row r="118" spans="1:15" ht="51" customHeight="1">
      <c r="A118" s="527" t="s">
        <v>598</v>
      </c>
      <c r="B118" s="532" t="s">
        <v>632</v>
      </c>
      <c r="E118" s="527" t="s">
        <v>625</v>
      </c>
      <c r="F118" t="s">
        <v>102</v>
      </c>
      <c r="G118" s="527">
        <v>2012</v>
      </c>
      <c r="I118" s="527" t="s">
        <v>602</v>
      </c>
    </row>
    <row r="119" spans="1:15" ht="51" customHeight="1">
      <c r="A119" s="527" t="s">
        <v>598</v>
      </c>
      <c r="B119" s="532" t="s">
        <v>631</v>
      </c>
      <c r="E119" s="527" t="s">
        <v>625</v>
      </c>
      <c r="F119" t="s">
        <v>102</v>
      </c>
      <c r="G119" s="527">
        <v>2012</v>
      </c>
      <c r="I119" s="527" t="s">
        <v>602</v>
      </c>
    </row>
    <row r="120" spans="1:15" ht="51" customHeight="1">
      <c r="A120" s="527" t="s">
        <v>598</v>
      </c>
      <c r="B120" s="532" t="s">
        <v>630</v>
      </c>
      <c r="E120" s="527" t="s">
        <v>625</v>
      </c>
      <c r="F120" t="s">
        <v>102</v>
      </c>
      <c r="G120" s="527">
        <v>2012</v>
      </c>
      <c r="I120" s="527" t="s">
        <v>602</v>
      </c>
    </row>
    <row r="121" spans="1:15" ht="51" customHeight="1">
      <c r="A121" s="527" t="s">
        <v>598</v>
      </c>
      <c r="B121" s="532" t="s">
        <v>626</v>
      </c>
      <c r="E121" s="527" t="s">
        <v>625</v>
      </c>
      <c r="F121" t="s">
        <v>102</v>
      </c>
      <c r="G121" s="527">
        <v>2012</v>
      </c>
      <c r="H121" t="s">
        <v>627</v>
      </c>
      <c r="I121" s="527" t="s">
        <v>602</v>
      </c>
      <c r="N121" t="s">
        <v>197</v>
      </c>
      <c r="O121" s="527" t="s">
        <v>629</v>
      </c>
    </row>
    <row r="122" spans="1:15" ht="51" customHeight="1">
      <c r="A122" s="527" t="s">
        <v>598</v>
      </c>
      <c r="B122" s="532" t="s">
        <v>619</v>
      </c>
      <c r="C122" s="527" t="s">
        <v>1832</v>
      </c>
      <c r="D122">
        <v>2025</v>
      </c>
      <c r="E122" s="527" t="s">
        <v>608</v>
      </c>
      <c r="F122" t="s">
        <v>102</v>
      </c>
      <c r="G122" s="527">
        <v>2018</v>
      </c>
      <c r="H122" t="s">
        <v>1139</v>
      </c>
      <c r="I122" s="527" t="s">
        <v>602</v>
      </c>
      <c r="J122" t="s">
        <v>620</v>
      </c>
      <c r="K122" s="527" t="s">
        <v>621</v>
      </c>
      <c r="L122" t="s">
        <v>1140</v>
      </c>
      <c r="M122" s="527" t="s">
        <v>1119</v>
      </c>
      <c r="N122" t="s">
        <v>197</v>
      </c>
      <c r="O122" s="527" t="s">
        <v>624</v>
      </c>
    </row>
    <row r="123" spans="1:15" ht="51" customHeight="1">
      <c r="A123" s="527" t="s">
        <v>598</v>
      </c>
      <c r="B123" s="532" t="s">
        <v>615</v>
      </c>
      <c r="D123">
        <v>2030</v>
      </c>
      <c r="E123" s="527" t="s">
        <v>608</v>
      </c>
      <c r="F123" t="s">
        <v>102</v>
      </c>
      <c r="G123" s="527">
        <v>2018</v>
      </c>
      <c r="H123" t="s">
        <v>616</v>
      </c>
      <c r="N123" t="s">
        <v>197</v>
      </c>
      <c r="O123" s="527" t="s">
        <v>618</v>
      </c>
    </row>
    <row r="124" spans="1:15" ht="51" customHeight="1">
      <c r="A124" s="527" t="s">
        <v>598</v>
      </c>
      <c r="B124" s="532" t="s">
        <v>609</v>
      </c>
      <c r="C124" s="527" t="s">
        <v>1833</v>
      </c>
      <c r="D124">
        <v>2025</v>
      </c>
      <c r="E124" s="527" t="s">
        <v>608</v>
      </c>
      <c r="F124" t="s">
        <v>102</v>
      </c>
      <c r="G124" s="527">
        <v>2018</v>
      </c>
      <c r="H124" t="s">
        <v>1139</v>
      </c>
      <c r="I124" s="527" t="s">
        <v>610</v>
      </c>
      <c r="J124" t="s">
        <v>611</v>
      </c>
      <c r="K124" s="527" t="s">
        <v>612</v>
      </c>
      <c r="L124" t="s">
        <v>1141</v>
      </c>
      <c r="M124" s="527" t="s">
        <v>440</v>
      </c>
    </row>
    <row r="125" spans="1:15" ht="51" customHeight="1">
      <c r="A125" s="527" t="s">
        <v>598</v>
      </c>
      <c r="B125" s="532" t="s">
        <v>1808</v>
      </c>
      <c r="C125" s="527" t="s">
        <v>1835</v>
      </c>
      <c r="E125" s="527" t="s">
        <v>1142</v>
      </c>
      <c r="F125" t="s">
        <v>101</v>
      </c>
      <c r="G125" s="527">
        <v>2023</v>
      </c>
      <c r="H125" t="s">
        <v>1143</v>
      </c>
    </row>
    <row r="126" spans="1:15" ht="51" customHeight="1">
      <c r="A126" s="527" t="s">
        <v>598</v>
      </c>
      <c r="B126" s="532" t="s">
        <v>1144</v>
      </c>
      <c r="C126" s="527" t="s">
        <v>1833</v>
      </c>
      <c r="E126" s="527" t="s">
        <v>1142</v>
      </c>
      <c r="F126" t="s">
        <v>101</v>
      </c>
      <c r="G126" s="527">
        <v>2023</v>
      </c>
      <c r="H126" t="s">
        <v>1143</v>
      </c>
    </row>
    <row r="127" spans="1:15" ht="51" customHeight="1">
      <c r="A127" s="527" t="s">
        <v>598</v>
      </c>
      <c r="B127" s="532" t="s">
        <v>1145</v>
      </c>
      <c r="C127" s="527" t="s">
        <v>1832</v>
      </c>
      <c r="E127" s="527" t="s">
        <v>1142</v>
      </c>
      <c r="F127" t="s">
        <v>101</v>
      </c>
      <c r="G127" s="527">
        <v>2023</v>
      </c>
      <c r="H127" t="s">
        <v>1143</v>
      </c>
    </row>
    <row r="128" spans="1:15" ht="51" customHeight="1">
      <c r="A128" s="527" t="s">
        <v>598</v>
      </c>
      <c r="B128" s="532" t="s">
        <v>1809</v>
      </c>
      <c r="C128" s="527" t="s">
        <v>1833</v>
      </c>
      <c r="E128" s="527" t="s">
        <v>1142</v>
      </c>
      <c r="F128" t="s">
        <v>101</v>
      </c>
      <c r="G128" s="527">
        <v>2023</v>
      </c>
      <c r="H128" t="s">
        <v>1143</v>
      </c>
    </row>
    <row r="129" spans="1:15" ht="51" customHeight="1">
      <c r="A129" s="527" t="s">
        <v>598</v>
      </c>
      <c r="B129" s="532" t="s">
        <v>1146</v>
      </c>
      <c r="C129" s="527" t="s">
        <v>1833</v>
      </c>
      <c r="E129" s="527" t="s">
        <v>1142</v>
      </c>
      <c r="F129" t="s">
        <v>101</v>
      </c>
      <c r="G129" s="527">
        <v>2023</v>
      </c>
      <c r="H129" t="s">
        <v>1143</v>
      </c>
    </row>
    <row r="130" spans="1:15" ht="51" customHeight="1">
      <c r="A130" s="527" t="s">
        <v>598</v>
      </c>
      <c r="B130" s="532" t="s">
        <v>1148</v>
      </c>
      <c r="C130" s="527" t="s">
        <v>1835</v>
      </c>
      <c r="E130" s="527" t="s">
        <v>1147</v>
      </c>
      <c r="F130" t="s">
        <v>321</v>
      </c>
      <c r="G130" s="527">
        <v>2021</v>
      </c>
      <c r="H130" t="s">
        <v>984</v>
      </c>
    </row>
    <row r="131" spans="1:15" ht="51" customHeight="1">
      <c r="A131" s="527" t="s">
        <v>598</v>
      </c>
      <c r="D131">
        <v>2035</v>
      </c>
      <c r="E131" s="527" t="s">
        <v>600</v>
      </c>
      <c r="F131" t="s">
        <v>102</v>
      </c>
      <c r="G131" s="527">
        <v>2018</v>
      </c>
      <c r="M131" s="527" t="s">
        <v>519</v>
      </c>
    </row>
    <row r="132" spans="1:15" ht="51" customHeight="1">
      <c r="A132" s="527" t="s">
        <v>1034</v>
      </c>
      <c r="B132" s="532" t="s">
        <v>1035</v>
      </c>
      <c r="C132" s="527" t="s">
        <v>1832</v>
      </c>
      <c r="D132">
        <v>2030</v>
      </c>
      <c r="E132" s="527" t="s">
        <v>396</v>
      </c>
      <c r="F132" t="s">
        <v>102</v>
      </c>
      <c r="G132" s="527">
        <v>2022</v>
      </c>
      <c r="H132" t="s">
        <v>1036</v>
      </c>
      <c r="L132" t="s">
        <v>1788</v>
      </c>
    </row>
    <row r="133" spans="1:15" ht="51" customHeight="1">
      <c r="A133" s="527" t="s">
        <v>1034</v>
      </c>
      <c r="E133" s="527" t="s">
        <v>1149</v>
      </c>
      <c r="F133" t="s">
        <v>102</v>
      </c>
      <c r="G133" s="527">
        <v>2023</v>
      </c>
    </row>
    <row r="134" spans="1:15" ht="51" customHeight="1">
      <c r="A134" s="527" t="s">
        <v>1034</v>
      </c>
      <c r="B134" s="532" t="s">
        <v>1810</v>
      </c>
      <c r="C134" s="527" t="s">
        <v>1834</v>
      </c>
      <c r="D134">
        <v>2050</v>
      </c>
      <c r="E134" s="527" t="s">
        <v>1151</v>
      </c>
      <c r="F134" t="s">
        <v>298</v>
      </c>
      <c r="G134" s="527">
        <v>2023</v>
      </c>
      <c r="H134" t="s">
        <v>1153</v>
      </c>
      <c r="I134" s="527" t="s">
        <v>1154</v>
      </c>
      <c r="L134" t="s">
        <v>1155</v>
      </c>
      <c r="M134" s="527" t="s">
        <v>1156</v>
      </c>
    </row>
    <row r="135" spans="1:15" ht="51" customHeight="1">
      <c r="A135" s="527" t="s">
        <v>1034</v>
      </c>
      <c r="B135" s="532" t="s">
        <v>1811</v>
      </c>
      <c r="C135" s="527" t="s">
        <v>1834</v>
      </c>
      <c r="D135">
        <v>2034</v>
      </c>
      <c r="E135" s="527" t="s">
        <v>1151</v>
      </c>
      <c r="F135" t="s">
        <v>298</v>
      </c>
      <c r="G135" s="527">
        <v>2023</v>
      </c>
      <c r="H135" t="s">
        <v>1157</v>
      </c>
      <c r="I135" s="527" t="s">
        <v>1154</v>
      </c>
      <c r="L135" t="s">
        <v>1158</v>
      </c>
      <c r="M135" s="527" t="s">
        <v>1156</v>
      </c>
    </row>
    <row r="136" spans="1:15" ht="51" customHeight="1">
      <c r="A136" s="527" t="s">
        <v>1034</v>
      </c>
      <c r="B136" s="532" t="s">
        <v>1160</v>
      </c>
      <c r="C136" s="527" t="s">
        <v>1834</v>
      </c>
      <c r="D136">
        <v>2050</v>
      </c>
      <c r="E136" s="527" t="s">
        <v>1159</v>
      </c>
      <c r="F136" t="s">
        <v>298</v>
      </c>
      <c r="G136" s="527">
        <v>2023</v>
      </c>
      <c r="H136" t="s">
        <v>1161</v>
      </c>
      <c r="I136" s="527" t="s">
        <v>1154</v>
      </c>
      <c r="J136" t="s">
        <v>1162</v>
      </c>
      <c r="K136" s="527" t="s">
        <v>1163</v>
      </c>
      <c r="L136" t="s">
        <v>1164</v>
      </c>
      <c r="M136" s="527" t="s">
        <v>1156</v>
      </c>
    </row>
    <row r="137" spans="1:15" ht="51" customHeight="1">
      <c r="A137" s="527" t="s">
        <v>1034</v>
      </c>
      <c r="B137" s="532" t="s">
        <v>1165</v>
      </c>
      <c r="C137" s="527" t="s">
        <v>1835</v>
      </c>
      <c r="E137" s="527" t="s">
        <v>1159</v>
      </c>
      <c r="F137" t="s">
        <v>298</v>
      </c>
      <c r="G137" s="527">
        <v>2023</v>
      </c>
      <c r="H137" t="s">
        <v>1166</v>
      </c>
    </row>
    <row r="138" spans="1:15" ht="51" customHeight="1">
      <c r="A138" s="527" t="s">
        <v>1034</v>
      </c>
      <c r="B138" s="532" t="s">
        <v>1167</v>
      </c>
      <c r="C138" s="527" t="s">
        <v>1834</v>
      </c>
      <c r="D138">
        <v>2050</v>
      </c>
      <c r="E138" s="527" t="s">
        <v>1159</v>
      </c>
      <c r="F138" t="s">
        <v>298</v>
      </c>
      <c r="G138" s="527">
        <v>2023</v>
      </c>
      <c r="H138" t="s">
        <v>1168</v>
      </c>
      <c r="I138" s="527" t="s">
        <v>1154</v>
      </c>
      <c r="L138" t="s">
        <v>1169</v>
      </c>
      <c r="M138" s="527" t="s">
        <v>1156</v>
      </c>
    </row>
    <row r="139" spans="1:15" ht="51" customHeight="1">
      <c r="A139" s="527" t="s">
        <v>1034</v>
      </c>
      <c r="B139" s="532" t="s">
        <v>1170</v>
      </c>
      <c r="C139" s="527" t="s">
        <v>1833</v>
      </c>
      <c r="D139">
        <v>2030</v>
      </c>
      <c r="E139" s="527" t="s">
        <v>396</v>
      </c>
      <c r="F139" t="s">
        <v>102</v>
      </c>
      <c r="G139" s="527">
        <v>2023</v>
      </c>
      <c r="H139" t="s">
        <v>989</v>
      </c>
      <c r="I139" s="527" t="s">
        <v>1154</v>
      </c>
      <c r="J139" t="s">
        <v>1171</v>
      </c>
      <c r="K139" s="527" t="s">
        <v>1172</v>
      </c>
      <c r="L139" t="s">
        <v>1173</v>
      </c>
      <c r="M139" s="527" t="s">
        <v>394</v>
      </c>
    </row>
    <row r="140" spans="1:15" ht="51" customHeight="1">
      <c r="A140" s="527" t="s">
        <v>1034</v>
      </c>
      <c r="B140" s="532" t="s">
        <v>1174</v>
      </c>
      <c r="C140" s="527" t="s">
        <v>1834</v>
      </c>
      <c r="D140">
        <v>2030</v>
      </c>
      <c r="E140" s="527" t="s">
        <v>396</v>
      </c>
      <c r="F140" t="s">
        <v>102</v>
      </c>
      <c r="G140" s="527">
        <v>2023</v>
      </c>
      <c r="H140" t="s">
        <v>1175</v>
      </c>
      <c r="I140" s="527" t="s">
        <v>1154</v>
      </c>
    </row>
    <row r="141" spans="1:15" ht="51" customHeight="1">
      <c r="A141" s="527" t="s">
        <v>1034</v>
      </c>
      <c r="B141" s="532" t="s">
        <v>1177</v>
      </c>
      <c r="C141" s="527" t="s">
        <v>1832</v>
      </c>
      <c r="D141">
        <v>2050</v>
      </c>
      <c r="E141" s="527" t="s">
        <v>1176</v>
      </c>
      <c r="F141" t="s">
        <v>321</v>
      </c>
      <c r="G141" s="527">
        <v>2020</v>
      </c>
      <c r="H141" t="s">
        <v>1175</v>
      </c>
      <c r="I141" s="527" t="s">
        <v>1178</v>
      </c>
      <c r="J141" t="s">
        <v>1179</v>
      </c>
      <c r="K141" s="527" t="s">
        <v>1180</v>
      </c>
      <c r="L141" t="s">
        <v>1181</v>
      </c>
      <c r="M141" s="527" t="s">
        <v>303</v>
      </c>
      <c r="N141" t="s">
        <v>190</v>
      </c>
      <c r="O141" s="527" t="s">
        <v>1183</v>
      </c>
    </row>
    <row r="142" spans="1:15" ht="51" customHeight="1">
      <c r="A142" s="527" t="s">
        <v>1034</v>
      </c>
      <c r="B142" s="532" t="s">
        <v>1184</v>
      </c>
      <c r="C142" s="527" t="s">
        <v>1832</v>
      </c>
      <c r="D142">
        <v>2030</v>
      </c>
      <c r="E142" s="527" t="s">
        <v>591</v>
      </c>
      <c r="F142" t="s">
        <v>321</v>
      </c>
      <c r="G142" s="527">
        <v>2023</v>
      </c>
      <c r="H142" t="s">
        <v>989</v>
      </c>
      <c r="I142" s="527" t="s">
        <v>593</v>
      </c>
      <c r="J142" t="s">
        <v>1185</v>
      </c>
      <c r="K142" s="527" t="s">
        <v>1186</v>
      </c>
    </row>
    <row r="143" spans="1:15" ht="51" customHeight="1">
      <c r="A143" s="527" t="s">
        <v>1034</v>
      </c>
      <c r="B143" s="532" t="s">
        <v>1189</v>
      </c>
      <c r="C143" s="527" t="s">
        <v>1835</v>
      </c>
      <c r="E143" s="527" t="s">
        <v>1188</v>
      </c>
      <c r="F143" t="s">
        <v>101</v>
      </c>
      <c r="G143" s="527">
        <v>2023</v>
      </c>
      <c r="H143" t="s">
        <v>1190</v>
      </c>
      <c r="I143" s="527" t="s">
        <v>1191</v>
      </c>
      <c r="L143" t="s">
        <v>1192</v>
      </c>
    </row>
    <row r="144" spans="1:15" ht="51" customHeight="1">
      <c r="A144" s="527" t="s">
        <v>1034</v>
      </c>
      <c r="B144" s="532" t="s">
        <v>1812</v>
      </c>
      <c r="C144" s="527" t="s">
        <v>1834</v>
      </c>
      <c r="D144">
        <v>2050</v>
      </c>
      <c r="E144" s="527" t="s">
        <v>1151</v>
      </c>
      <c r="F144" t="s">
        <v>298</v>
      </c>
      <c r="G144" s="527">
        <v>2023</v>
      </c>
      <c r="H144" t="s">
        <v>1194</v>
      </c>
      <c r="I144" s="527" t="s">
        <v>1195</v>
      </c>
      <c r="K144" s="527" t="s">
        <v>1196</v>
      </c>
      <c r="L144" t="s">
        <v>1197</v>
      </c>
    </row>
    <row r="145" spans="1:15" ht="51" customHeight="1">
      <c r="A145" s="527" t="s">
        <v>1034</v>
      </c>
      <c r="B145" s="532" t="s">
        <v>1201</v>
      </c>
      <c r="C145" s="527" t="s">
        <v>1833</v>
      </c>
      <c r="D145">
        <v>2030</v>
      </c>
      <c r="E145" s="527" t="s">
        <v>1200</v>
      </c>
      <c r="F145" t="s">
        <v>298</v>
      </c>
      <c r="G145" s="527">
        <v>2023</v>
      </c>
      <c r="H145" t="s">
        <v>1202</v>
      </c>
      <c r="I145" s="527" t="s">
        <v>1203</v>
      </c>
      <c r="L145" t="s">
        <v>1204</v>
      </c>
    </row>
    <row r="146" spans="1:15" ht="51" customHeight="1">
      <c r="A146" s="527" t="s">
        <v>1034</v>
      </c>
      <c r="B146" s="532" t="s">
        <v>1208</v>
      </c>
      <c r="C146" s="527" t="s">
        <v>1834</v>
      </c>
      <c r="D146">
        <v>2030</v>
      </c>
      <c r="E146" s="527" t="s">
        <v>1207</v>
      </c>
      <c r="F146" t="s">
        <v>298</v>
      </c>
      <c r="G146" s="527">
        <v>2023</v>
      </c>
      <c r="H146" t="s">
        <v>1209</v>
      </c>
      <c r="I146" s="527" t="s">
        <v>1154</v>
      </c>
      <c r="J146" t="s">
        <v>1210</v>
      </c>
      <c r="K146" s="527" t="s">
        <v>1211</v>
      </c>
      <c r="L146" t="s">
        <v>1212</v>
      </c>
      <c r="M146" s="527" t="s">
        <v>1156</v>
      </c>
    </row>
    <row r="147" spans="1:15" ht="51" customHeight="1">
      <c r="A147" s="527" t="s">
        <v>1034</v>
      </c>
      <c r="B147" s="532" t="s">
        <v>1214</v>
      </c>
      <c r="D147">
        <v>2025</v>
      </c>
      <c r="E147" s="527" t="s">
        <v>1213</v>
      </c>
      <c r="F147" t="s">
        <v>298</v>
      </c>
      <c r="G147" s="527">
        <v>2023</v>
      </c>
      <c r="H147" t="s">
        <v>1215</v>
      </c>
      <c r="I147" s="527" t="s">
        <v>1203</v>
      </c>
      <c r="L147" t="s">
        <v>1216</v>
      </c>
    </row>
    <row r="148" spans="1:15" ht="51" customHeight="1">
      <c r="A148" s="527" t="s">
        <v>1034</v>
      </c>
      <c r="B148" s="532" t="s">
        <v>1214</v>
      </c>
      <c r="D148">
        <v>2025</v>
      </c>
      <c r="E148" s="527" t="s">
        <v>1213</v>
      </c>
      <c r="F148" t="s">
        <v>298</v>
      </c>
      <c r="G148" s="527">
        <v>2023</v>
      </c>
      <c r="H148" t="s">
        <v>1215</v>
      </c>
      <c r="I148" s="527" t="s">
        <v>1203</v>
      </c>
      <c r="J148" t="s">
        <v>1217</v>
      </c>
      <c r="K148" s="527" t="s">
        <v>1218</v>
      </c>
      <c r="L148" t="s">
        <v>1219</v>
      </c>
    </row>
    <row r="149" spans="1:15" ht="51" customHeight="1">
      <c r="A149" s="527" t="s">
        <v>1034</v>
      </c>
      <c r="B149" s="532" t="s">
        <v>1220</v>
      </c>
      <c r="D149">
        <v>2025</v>
      </c>
      <c r="E149" s="527" t="s">
        <v>1213</v>
      </c>
      <c r="F149" t="s">
        <v>298</v>
      </c>
      <c r="G149" s="527">
        <v>2023</v>
      </c>
      <c r="H149" t="s">
        <v>1215</v>
      </c>
      <c r="I149" s="527" t="s">
        <v>1203</v>
      </c>
      <c r="J149" t="s">
        <v>1221</v>
      </c>
      <c r="K149" s="527" t="s">
        <v>1222</v>
      </c>
      <c r="L149" t="s">
        <v>1223</v>
      </c>
    </row>
    <row r="150" spans="1:15" ht="51" customHeight="1">
      <c r="A150" s="527" t="s">
        <v>1034</v>
      </c>
      <c r="B150" s="532" t="s">
        <v>1224</v>
      </c>
      <c r="D150">
        <v>2025</v>
      </c>
      <c r="E150" s="527" t="s">
        <v>1213</v>
      </c>
      <c r="F150" t="s">
        <v>298</v>
      </c>
      <c r="G150" s="527">
        <v>2023</v>
      </c>
      <c r="H150" t="s">
        <v>1215</v>
      </c>
      <c r="I150" s="527" t="s">
        <v>1203</v>
      </c>
      <c r="J150" t="s">
        <v>1225</v>
      </c>
      <c r="K150" s="527" t="s">
        <v>1226</v>
      </c>
      <c r="L150" t="s">
        <v>1227</v>
      </c>
    </row>
    <row r="151" spans="1:15" ht="51" customHeight="1">
      <c r="A151" s="527" t="s">
        <v>1034</v>
      </c>
      <c r="B151" s="532" t="s">
        <v>1813</v>
      </c>
      <c r="C151" s="527" t="s">
        <v>1832</v>
      </c>
      <c r="D151">
        <v>2040</v>
      </c>
      <c r="E151" s="527" t="s">
        <v>1200</v>
      </c>
      <c r="F151" t="s">
        <v>298</v>
      </c>
      <c r="G151" s="527">
        <v>2023</v>
      </c>
      <c r="H151" t="s">
        <v>1228</v>
      </c>
      <c r="I151" s="527" t="s">
        <v>1203</v>
      </c>
      <c r="J151" t="s">
        <v>1229</v>
      </c>
      <c r="K151" s="527" t="s">
        <v>1230</v>
      </c>
      <c r="L151" t="s">
        <v>1231</v>
      </c>
    </row>
    <row r="152" spans="1:15" ht="51" customHeight="1">
      <c r="A152" s="527" t="s">
        <v>1034</v>
      </c>
      <c r="B152" s="532" t="s">
        <v>1233</v>
      </c>
      <c r="E152" s="527" t="s">
        <v>1232</v>
      </c>
      <c r="F152" t="s">
        <v>298</v>
      </c>
      <c r="G152" s="527">
        <v>2019</v>
      </c>
      <c r="H152" t="s">
        <v>1234</v>
      </c>
      <c r="I152" s="527" t="s">
        <v>1203</v>
      </c>
    </row>
    <row r="153" spans="1:15" ht="51" customHeight="1">
      <c r="A153" s="527" t="s">
        <v>1034</v>
      </c>
      <c r="B153" s="532" t="s">
        <v>1235</v>
      </c>
      <c r="E153" s="527" t="s">
        <v>1232</v>
      </c>
      <c r="F153" t="s">
        <v>298</v>
      </c>
      <c r="G153" s="527">
        <v>2019</v>
      </c>
      <c r="H153" t="s">
        <v>1234</v>
      </c>
      <c r="I153" s="527" t="s">
        <v>1203</v>
      </c>
    </row>
    <row r="154" spans="1:15" ht="51" customHeight="1">
      <c r="A154" s="527" t="s">
        <v>1034</v>
      </c>
      <c r="B154" s="532" t="s">
        <v>1814</v>
      </c>
      <c r="E154" s="527" t="s">
        <v>1232</v>
      </c>
      <c r="F154" t="s">
        <v>298</v>
      </c>
      <c r="G154" s="527">
        <v>2019</v>
      </c>
      <c r="H154" t="s">
        <v>1234</v>
      </c>
      <c r="I154" s="527" t="s">
        <v>1203</v>
      </c>
    </row>
    <row r="155" spans="1:15" ht="51" customHeight="1">
      <c r="A155" s="527" t="s">
        <v>1034</v>
      </c>
      <c r="E155" s="527" t="s">
        <v>405</v>
      </c>
      <c r="F155" t="s">
        <v>321</v>
      </c>
      <c r="G155" s="527">
        <v>2022</v>
      </c>
    </row>
    <row r="156" spans="1:15" ht="51" customHeight="1">
      <c r="A156" s="527" t="s">
        <v>1034</v>
      </c>
      <c r="B156" s="532" t="s">
        <v>1241</v>
      </c>
      <c r="D156">
        <v>2050</v>
      </c>
      <c r="E156" s="527" t="s">
        <v>1237</v>
      </c>
      <c r="F156" t="s">
        <v>321</v>
      </c>
      <c r="G156" s="527">
        <v>2020</v>
      </c>
      <c r="I156" s="527" t="s">
        <v>407</v>
      </c>
      <c r="N156" t="s">
        <v>216</v>
      </c>
      <c r="O156" s="527" t="s">
        <v>441</v>
      </c>
    </row>
    <row r="157" spans="1:15" ht="51" customHeight="1">
      <c r="A157" s="527" t="s">
        <v>1034</v>
      </c>
      <c r="B157" s="532" t="s">
        <v>1245</v>
      </c>
      <c r="C157" s="527" t="s">
        <v>1832</v>
      </c>
      <c r="D157">
        <v>2030</v>
      </c>
      <c r="E157" s="527" t="s">
        <v>1243</v>
      </c>
      <c r="F157" t="s">
        <v>1244</v>
      </c>
      <c r="G157" s="527">
        <v>2021</v>
      </c>
      <c r="H157" t="s">
        <v>1246</v>
      </c>
      <c r="I157" s="527" t="s">
        <v>1203</v>
      </c>
      <c r="K157" s="527" t="s">
        <v>1247</v>
      </c>
      <c r="L157" t="s">
        <v>1248</v>
      </c>
      <c r="O157" s="527" t="s">
        <v>1249</v>
      </c>
    </row>
    <row r="158" spans="1:15" ht="51" customHeight="1">
      <c r="A158" s="527" t="s">
        <v>1034</v>
      </c>
      <c r="B158" s="532" t="s">
        <v>1250</v>
      </c>
      <c r="C158" s="527" t="s">
        <v>1834</v>
      </c>
      <c r="D158">
        <v>2030</v>
      </c>
      <c r="E158" s="527" t="s">
        <v>1243</v>
      </c>
      <c r="F158" t="s">
        <v>1244</v>
      </c>
      <c r="G158" s="527">
        <v>2021</v>
      </c>
      <c r="H158" t="s">
        <v>1251</v>
      </c>
      <c r="I158" s="527" t="s">
        <v>407</v>
      </c>
      <c r="L158" t="s">
        <v>1252</v>
      </c>
      <c r="O158" s="527" t="s">
        <v>1253</v>
      </c>
    </row>
    <row r="159" spans="1:15" ht="51" customHeight="1">
      <c r="A159" s="527" t="s">
        <v>1034</v>
      </c>
      <c r="E159" s="527" t="s">
        <v>1254</v>
      </c>
      <c r="F159" t="s">
        <v>1244</v>
      </c>
      <c r="G159" s="527">
        <v>2021</v>
      </c>
    </row>
    <row r="160" spans="1:15" ht="51" customHeight="1">
      <c r="A160" s="527" t="s">
        <v>1034</v>
      </c>
      <c r="B160" s="532" t="s">
        <v>1815</v>
      </c>
      <c r="C160" s="527" t="s">
        <v>1833</v>
      </c>
      <c r="E160" s="527" t="s">
        <v>1255</v>
      </c>
      <c r="F160" t="s">
        <v>298</v>
      </c>
      <c r="G160" s="527">
        <v>2023</v>
      </c>
      <c r="H160" t="s">
        <v>989</v>
      </c>
      <c r="I160" s="527" t="s">
        <v>1256</v>
      </c>
    </row>
    <row r="161" spans="1:15" ht="51" customHeight="1">
      <c r="A161" s="527" t="s">
        <v>1034</v>
      </c>
      <c r="B161" s="532" t="s">
        <v>1257</v>
      </c>
      <c r="C161" s="527" t="s">
        <v>1832</v>
      </c>
      <c r="D161">
        <v>2027</v>
      </c>
      <c r="E161" s="527" t="s">
        <v>1255</v>
      </c>
      <c r="F161" t="s">
        <v>298</v>
      </c>
      <c r="G161" s="527">
        <v>2023</v>
      </c>
      <c r="H161" t="s">
        <v>989</v>
      </c>
      <c r="I161" s="527" t="s">
        <v>1256</v>
      </c>
    </row>
    <row r="162" spans="1:15" ht="51" customHeight="1">
      <c r="A162" s="527" t="s">
        <v>1034</v>
      </c>
      <c r="B162" s="532" t="s">
        <v>1258</v>
      </c>
      <c r="D162">
        <v>2035</v>
      </c>
      <c r="E162" s="527" t="s">
        <v>1255</v>
      </c>
      <c r="F162" t="s">
        <v>298</v>
      </c>
      <c r="G162" s="527">
        <v>2023</v>
      </c>
      <c r="H162" t="s">
        <v>1259</v>
      </c>
    </row>
    <row r="163" spans="1:15" ht="51" customHeight="1">
      <c r="A163" s="527" t="s">
        <v>1034</v>
      </c>
      <c r="B163" s="532" t="s">
        <v>1260</v>
      </c>
      <c r="E163" s="527" t="s">
        <v>1255</v>
      </c>
      <c r="F163" t="s">
        <v>298</v>
      </c>
      <c r="G163" s="527">
        <v>2023</v>
      </c>
      <c r="H163" t="s">
        <v>1261</v>
      </c>
      <c r="I163" s="527" t="s">
        <v>1154</v>
      </c>
    </row>
    <row r="164" spans="1:15" ht="51" customHeight="1">
      <c r="A164" s="527" t="s">
        <v>1034</v>
      </c>
      <c r="B164" s="532" t="s">
        <v>1816</v>
      </c>
      <c r="E164" s="527" t="s">
        <v>1255</v>
      </c>
      <c r="F164" t="s">
        <v>298</v>
      </c>
      <c r="G164" s="527">
        <v>2023</v>
      </c>
      <c r="H164" t="s">
        <v>1261</v>
      </c>
      <c r="I164" s="527" t="s">
        <v>1154</v>
      </c>
    </row>
    <row r="165" spans="1:15" ht="51" customHeight="1">
      <c r="A165" s="527" t="s">
        <v>1034</v>
      </c>
      <c r="B165" s="532" t="s">
        <v>1773</v>
      </c>
      <c r="C165" s="527" t="s">
        <v>1832</v>
      </c>
      <c r="D165">
        <v>2030</v>
      </c>
      <c r="E165" s="527" t="s">
        <v>1255</v>
      </c>
      <c r="F165" t="s">
        <v>298</v>
      </c>
      <c r="G165" s="527">
        <v>2023</v>
      </c>
      <c r="H165" t="s">
        <v>989</v>
      </c>
      <c r="I165" s="527" t="s">
        <v>1154</v>
      </c>
    </row>
    <row r="166" spans="1:15" ht="51" customHeight="1">
      <c r="A166" s="527" t="s">
        <v>1034</v>
      </c>
      <c r="B166" s="532" t="s">
        <v>1263</v>
      </c>
      <c r="E166" s="527" t="s">
        <v>1255</v>
      </c>
      <c r="F166" t="s">
        <v>298</v>
      </c>
      <c r="G166" s="527">
        <v>2023</v>
      </c>
      <c r="H166" t="s">
        <v>1264</v>
      </c>
      <c r="I166" s="527" t="s">
        <v>1154</v>
      </c>
    </row>
    <row r="167" spans="1:15" ht="51" customHeight="1">
      <c r="A167" s="527" t="s">
        <v>1034</v>
      </c>
      <c r="B167" s="532" t="s">
        <v>1265</v>
      </c>
      <c r="C167" s="527" t="s">
        <v>1835</v>
      </c>
      <c r="D167">
        <v>2030</v>
      </c>
      <c r="E167" s="527" t="s">
        <v>1255</v>
      </c>
      <c r="F167" t="s">
        <v>298</v>
      </c>
      <c r="G167" s="527">
        <v>2023</v>
      </c>
      <c r="H167" t="s">
        <v>989</v>
      </c>
      <c r="I167" s="527" t="s">
        <v>1154</v>
      </c>
    </row>
    <row r="168" spans="1:15" ht="51" customHeight="1">
      <c r="A168" s="527" t="s">
        <v>1034</v>
      </c>
      <c r="B168" s="532" t="s">
        <v>1266</v>
      </c>
      <c r="C168" s="527" t="s">
        <v>1835</v>
      </c>
      <c r="D168">
        <v>2031</v>
      </c>
      <c r="E168" s="527" t="s">
        <v>1255</v>
      </c>
      <c r="F168" t="s">
        <v>298</v>
      </c>
      <c r="G168" s="527">
        <v>2023</v>
      </c>
      <c r="H168" t="s">
        <v>989</v>
      </c>
      <c r="I168" s="527" t="s">
        <v>1256</v>
      </c>
    </row>
    <row r="169" spans="1:15" ht="51" customHeight="1">
      <c r="A169" s="527" t="s">
        <v>1034</v>
      </c>
      <c r="B169" s="532" t="s">
        <v>1267</v>
      </c>
      <c r="C169" s="527" t="s">
        <v>1832</v>
      </c>
      <c r="D169">
        <v>2030</v>
      </c>
      <c r="E169" s="527" t="s">
        <v>1255</v>
      </c>
      <c r="F169" t="s">
        <v>298</v>
      </c>
      <c r="G169" s="527">
        <v>2023</v>
      </c>
      <c r="H169" t="s">
        <v>989</v>
      </c>
      <c r="I169" s="527" t="s">
        <v>407</v>
      </c>
      <c r="L169" t="s">
        <v>1268</v>
      </c>
    </row>
    <row r="170" spans="1:15" ht="51" customHeight="1">
      <c r="A170" s="527" t="s">
        <v>1034</v>
      </c>
      <c r="B170" s="532" t="s">
        <v>1269</v>
      </c>
      <c r="C170" s="527" t="s">
        <v>1832</v>
      </c>
      <c r="D170">
        <v>2030</v>
      </c>
      <c r="E170" s="527" t="s">
        <v>1255</v>
      </c>
      <c r="F170" t="s">
        <v>298</v>
      </c>
      <c r="G170" s="527">
        <v>2023</v>
      </c>
      <c r="H170" t="s">
        <v>989</v>
      </c>
      <c r="I170" s="527" t="s">
        <v>407</v>
      </c>
      <c r="L170" t="s">
        <v>1268</v>
      </c>
    </row>
    <row r="171" spans="1:15" ht="51" customHeight="1">
      <c r="A171" s="527" t="s">
        <v>1034</v>
      </c>
      <c r="B171" s="532" t="s">
        <v>1270</v>
      </c>
      <c r="C171" s="527" t="s">
        <v>1835</v>
      </c>
      <c r="D171">
        <v>2030</v>
      </c>
      <c r="E171" s="527" t="s">
        <v>1255</v>
      </c>
      <c r="F171" t="s">
        <v>298</v>
      </c>
      <c r="G171" s="527">
        <v>2023</v>
      </c>
      <c r="H171" t="s">
        <v>989</v>
      </c>
      <c r="I171" s="527" t="s">
        <v>1154</v>
      </c>
    </row>
    <row r="172" spans="1:15" ht="51" customHeight="1">
      <c r="A172" s="527" t="s">
        <v>1034</v>
      </c>
      <c r="B172" s="532" t="s">
        <v>1817</v>
      </c>
      <c r="C172" s="527" t="s">
        <v>1835</v>
      </c>
      <c r="D172">
        <v>2030</v>
      </c>
      <c r="E172" s="527" t="s">
        <v>1255</v>
      </c>
      <c r="F172" t="s">
        <v>298</v>
      </c>
      <c r="G172" s="527">
        <v>2023</v>
      </c>
      <c r="H172" t="s">
        <v>989</v>
      </c>
      <c r="I172" s="527" t="s">
        <v>1256</v>
      </c>
    </row>
    <row r="173" spans="1:15" ht="51" customHeight="1">
      <c r="A173" s="527" t="s">
        <v>1034</v>
      </c>
      <c r="B173" s="532" t="s">
        <v>1272</v>
      </c>
      <c r="C173" s="527" t="s">
        <v>1835</v>
      </c>
      <c r="D173">
        <v>2029</v>
      </c>
      <c r="E173" s="527" t="s">
        <v>1255</v>
      </c>
      <c r="F173" t="s">
        <v>298</v>
      </c>
      <c r="G173" s="527">
        <v>2023</v>
      </c>
      <c r="H173" t="s">
        <v>989</v>
      </c>
    </row>
    <row r="174" spans="1:15" ht="51" customHeight="1">
      <c r="A174" s="527" t="s">
        <v>1034</v>
      </c>
      <c r="E174" s="527" t="s">
        <v>1274</v>
      </c>
      <c r="F174" t="s">
        <v>321</v>
      </c>
      <c r="G174" s="527">
        <v>2021</v>
      </c>
    </row>
    <row r="175" spans="1:15" ht="51" customHeight="1">
      <c r="A175" s="527" t="s">
        <v>1034</v>
      </c>
      <c r="B175" s="532" t="s">
        <v>1275</v>
      </c>
      <c r="C175" s="527" t="s">
        <v>1832</v>
      </c>
      <c r="D175">
        <v>2030</v>
      </c>
      <c r="E175" s="527" t="s">
        <v>1176</v>
      </c>
      <c r="F175" t="s">
        <v>321</v>
      </c>
      <c r="G175" s="527">
        <v>2020</v>
      </c>
      <c r="H175" t="s">
        <v>1276</v>
      </c>
      <c r="I175" s="527" t="s">
        <v>1191</v>
      </c>
      <c r="K175" s="527" t="s">
        <v>1818</v>
      </c>
      <c r="L175" t="s">
        <v>1278</v>
      </c>
      <c r="N175" t="s">
        <v>199</v>
      </c>
      <c r="O175" s="527" t="s">
        <v>1279</v>
      </c>
    </row>
    <row r="176" spans="1:15" ht="51" customHeight="1">
      <c r="A176" s="527" t="s">
        <v>1034</v>
      </c>
      <c r="B176" s="532" t="s">
        <v>1280</v>
      </c>
      <c r="C176" s="527" t="s">
        <v>1832</v>
      </c>
      <c r="D176">
        <v>2030</v>
      </c>
      <c r="E176" s="527" t="s">
        <v>1176</v>
      </c>
      <c r="F176" t="s">
        <v>321</v>
      </c>
      <c r="G176" s="527">
        <v>2020</v>
      </c>
      <c r="H176" t="s">
        <v>1276</v>
      </c>
      <c r="I176" s="527" t="s">
        <v>1191</v>
      </c>
      <c r="K176" s="527" t="s">
        <v>1281</v>
      </c>
      <c r="L176" t="s">
        <v>1282</v>
      </c>
      <c r="N176" t="s">
        <v>199</v>
      </c>
      <c r="O176" s="527" t="s">
        <v>1283</v>
      </c>
    </row>
    <row r="177" spans="1:15" ht="51" customHeight="1">
      <c r="A177" s="527" t="s">
        <v>1034</v>
      </c>
      <c r="B177" s="532" t="s">
        <v>1284</v>
      </c>
      <c r="C177" s="527" t="s">
        <v>1832</v>
      </c>
      <c r="D177">
        <v>2030</v>
      </c>
      <c r="E177" s="527" t="s">
        <v>1176</v>
      </c>
      <c r="F177" t="s">
        <v>321</v>
      </c>
      <c r="G177" s="527">
        <v>2020</v>
      </c>
      <c r="H177" t="s">
        <v>1276</v>
      </c>
      <c r="I177" s="527" t="s">
        <v>1191</v>
      </c>
      <c r="K177" s="527" t="s">
        <v>1285</v>
      </c>
      <c r="L177" t="s">
        <v>1286</v>
      </c>
      <c r="N177" t="s">
        <v>199</v>
      </c>
      <c r="O177" s="527" t="s">
        <v>1287</v>
      </c>
    </row>
    <row r="178" spans="1:15" ht="51" customHeight="1">
      <c r="A178" s="527" t="s">
        <v>1034</v>
      </c>
      <c r="B178" s="532" t="s">
        <v>1288</v>
      </c>
      <c r="C178" s="527" t="s">
        <v>1832</v>
      </c>
      <c r="D178">
        <v>2030</v>
      </c>
      <c r="E178" s="527" t="s">
        <v>1176</v>
      </c>
      <c r="F178" t="s">
        <v>321</v>
      </c>
      <c r="G178" s="527">
        <v>2020</v>
      </c>
      <c r="H178" t="s">
        <v>1276</v>
      </c>
      <c r="I178" s="527" t="s">
        <v>1191</v>
      </c>
      <c r="L178" t="s">
        <v>1289</v>
      </c>
      <c r="N178" t="s">
        <v>194</v>
      </c>
      <c r="O178" s="527" t="s">
        <v>1292</v>
      </c>
    </row>
    <row r="179" spans="1:15" ht="51" customHeight="1">
      <c r="A179" s="527" t="s">
        <v>1034</v>
      </c>
      <c r="B179" s="532" t="s">
        <v>1293</v>
      </c>
      <c r="C179" s="527" t="s">
        <v>1835</v>
      </c>
      <c r="D179">
        <v>2030</v>
      </c>
      <c r="E179" s="527" t="s">
        <v>1176</v>
      </c>
      <c r="F179" t="s">
        <v>321</v>
      </c>
      <c r="G179" s="527">
        <v>2020</v>
      </c>
      <c r="H179" t="s">
        <v>1294</v>
      </c>
      <c r="I179" s="527" t="s">
        <v>1191</v>
      </c>
      <c r="L179" t="s">
        <v>1295</v>
      </c>
    </row>
    <row r="180" spans="1:15" ht="51" customHeight="1">
      <c r="A180" s="527" t="s">
        <v>1034</v>
      </c>
      <c r="E180" s="527" t="s">
        <v>1297</v>
      </c>
      <c r="F180" t="s">
        <v>321</v>
      </c>
      <c r="G180" s="527">
        <v>2013</v>
      </c>
      <c r="H180" t="s">
        <v>1298</v>
      </c>
    </row>
    <row r="181" spans="1:15" ht="51" customHeight="1">
      <c r="A181" s="527" t="s">
        <v>1034</v>
      </c>
      <c r="E181" s="527" t="s">
        <v>1300</v>
      </c>
      <c r="F181" t="s">
        <v>321</v>
      </c>
      <c r="G181" s="527">
        <v>2021</v>
      </c>
    </row>
    <row r="182" spans="1:15" ht="51" customHeight="1">
      <c r="A182" s="527" t="s">
        <v>1034</v>
      </c>
      <c r="B182" s="532" t="s">
        <v>1301</v>
      </c>
      <c r="C182" s="527" t="s">
        <v>1835</v>
      </c>
      <c r="D182">
        <v>2030</v>
      </c>
      <c r="E182" s="527" t="s">
        <v>1176</v>
      </c>
      <c r="F182" t="s">
        <v>321</v>
      </c>
      <c r="G182" s="527">
        <v>2020</v>
      </c>
      <c r="H182" t="s">
        <v>1276</v>
      </c>
      <c r="I182" s="527" t="s">
        <v>1203</v>
      </c>
      <c r="N182" t="s">
        <v>190</v>
      </c>
      <c r="O182" s="527" t="s">
        <v>1183</v>
      </c>
    </row>
    <row r="183" spans="1:15" ht="51" customHeight="1">
      <c r="A183" s="527" t="s">
        <v>1034</v>
      </c>
      <c r="B183" s="532" t="s">
        <v>1302</v>
      </c>
      <c r="D183">
        <v>2050</v>
      </c>
      <c r="E183" s="527" t="s">
        <v>1176</v>
      </c>
      <c r="F183" t="s">
        <v>321</v>
      </c>
      <c r="G183" s="527">
        <v>2020</v>
      </c>
      <c r="I183" s="527" t="s">
        <v>1203</v>
      </c>
      <c r="N183" t="s">
        <v>196</v>
      </c>
      <c r="O183" s="527" t="s">
        <v>1303</v>
      </c>
    </row>
    <row r="184" spans="1:15" ht="51" customHeight="1">
      <c r="A184" s="527" t="s">
        <v>1034</v>
      </c>
      <c r="B184" s="532" t="s">
        <v>1304</v>
      </c>
      <c r="E184" s="527" t="s">
        <v>1176</v>
      </c>
      <c r="F184" t="s">
        <v>321</v>
      </c>
      <c r="G184" s="527">
        <v>2020</v>
      </c>
      <c r="H184" t="s">
        <v>1261</v>
      </c>
      <c r="N184" t="s">
        <v>196</v>
      </c>
      <c r="O184" s="527" t="s">
        <v>1303</v>
      </c>
    </row>
    <row r="185" spans="1:15" ht="51" customHeight="1">
      <c r="A185" s="527" t="s">
        <v>1034</v>
      </c>
      <c r="B185" s="532" t="s">
        <v>1305</v>
      </c>
      <c r="C185" s="527" t="s">
        <v>1832</v>
      </c>
      <c r="D185">
        <v>2030</v>
      </c>
      <c r="E185" s="527" t="s">
        <v>1176</v>
      </c>
      <c r="F185" t="s">
        <v>321</v>
      </c>
      <c r="G185" s="527">
        <v>2020</v>
      </c>
      <c r="H185" t="s">
        <v>1276</v>
      </c>
      <c r="I185" s="527" t="s">
        <v>1203</v>
      </c>
    </row>
    <row r="186" spans="1:15" ht="51" customHeight="1">
      <c r="A186" s="527" t="s">
        <v>1034</v>
      </c>
      <c r="B186" s="532" t="s">
        <v>1306</v>
      </c>
      <c r="D186">
        <v>2030</v>
      </c>
      <c r="E186" s="527" t="s">
        <v>1176</v>
      </c>
      <c r="F186" t="s">
        <v>321</v>
      </c>
      <c r="G186" s="527">
        <v>2020</v>
      </c>
      <c r="I186" s="527" t="s">
        <v>1191</v>
      </c>
    </row>
    <row r="187" spans="1:15" ht="51" customHeight="1">
      <c r="A187" s="527" t="s">
        <v>1034</v>
      </c>
      <c r="B187" s="532" t="s">
        <v>1307</v>
      </c>
      <c r="D187">
        <v>2035</v>
      </c>
      <c r="E187" s="527" t="s">
        <v>1176</v>
      </c>
      <c r="F187" t="s">
        <v>321</v>
      </c>
      <c r="G187" s="527">
        <v>2020</v>
      </c>
      <c r="I187" s="527" t="s">
        <v>1191</v>
      </c>
    </row>
    <row r="188" spans="1:15" ht="51" customHeight="1">
      <c r="A188" s="527" t="s">
        <v>1034</v>
      </c>
      <c r="B188" s="532" t="s">
        <v>1309</v>
      </c>
      <c r="E188" s="527" t="s">
        <v>1308</v>
      </c>
      <c r="F188" t="s">
        <v>110</v>
      </c>
      <c r="G188" s="527">
        <v>2022</v>
      </c>
      <c r="H188" t="s">
        <v>1310</v>
      </c>
      <c r="I188" s="527" t="s">
        <v>1311</v>
      </c>
    </row>
    <row r="189" spans="1:15" ht="51" customHeight="1">
      <c r="A189" s="527" t="s">
        <v>1034</v>
      </c>
      <c r="E189" s="527" t="s">
        <v>1297</v>
      </c>
      <c r="F189" t="s">
        <v>321</v>
      </c>
      <c r="G189" s="527">
        <v>2013</v>
      </c>
    </row>
    <row r="190" spans="1:15" ht="51" customHeight="1">
      <c r="A190" s="527" t="s">
        <v>1034</v>
      </c>
      <c r="E190" s="527" t="s">
        <v>1188</v>
      </c>
      <c r="F190" t="s">
        <v>101</v>
      </c>
      <c r="G190" s="527">
        <v>2023</v>
      </c>
    </row>
    <row r="191" spans="1:15" ht="51" customHeight="1">
      <c r="A191" s="527" t="s">
        <v>1034</v>
      </c>
      <c r="B191" s="532" t="s">
        <v>1313</v>
      </c>
      <c r="C191" s="527" t="s">
        <v>1835</v>
      </c>
      <c r="D191">
        <v>2050</v>
      </c>
      <c r="E191" s="527" t="s">
        <v>1176</v>
      </c>
      <c r="F191" t="s">
        <v>321</v>
      </c>
      <c r="G191" s="527">
        <v>2020</v>
      </c>
      <c r="H191" t="s">
        <v>1276</v>
      </c>
      <c r="I191" s="527" t="s">
        <v>1191</v>
      </c>
      <c r="L191" t="s">
        <v>1314</v>
      </c>
    </row>
    <row r="192" spans="1:15" ht="51" customHeight="1">
      <c r="A192" s="527" t="s">
        <v>1034</v>
      </c>
      <c r="B192" s="532" t="s">
        <v>1315</v>
      </c>
      <c r="C192" s="527" t="s">
        <v>1833</v>
      </c>
      <c r="D192">
        <v>2030</v>
      </c>
      <c r="E192" s="527" t="s">
        <v>1176</v>
      </c>
      <c r="F192" t="s">
        <v>321</v>
      </c>
      <c r="G192" s="527">
        <v>2020</v>
      </c>
      <c r="I192" s="527" t="s">
        <v>1191</v>
      </c>
      <c r="L192" t="s">
        <v>1316</v>
      </c>
    </row>
    <row r="193" spans="1:15" ht="51" customHeight="1">
      <c r="A193" s="527" t="s">
        <v>1034</v>
      </c>
      <c r="B193" s="532" t="s">
        <v>1317</v>
      </c>
      <c r="C193" s="527" t="s">
        <v>1835</v>
      </c>
      <c r="D193">
        <v>2030</v>
      </c>
      <c r="E193" s="527" t="s">
        <v>1176</v>
      </c>
      <c r="F193" t="s">
        <v>321</v>
      </c>
      <c r="G193" s="527">
        <v>2020</v>
      </c>
      <c r="I193" s="527" t="s">
        <v>1191</v>
      </c>
      <c r="L193" t="s">
        <v>1318</v>
      </c>
    </row>
    <row r="194" spans="1:15" ht="51" customHeight="1">
      <c r="A194" s="527" t="s">
        <v>1034</v>
      </c>
      <c r="B194" s="532" t="s">
        <v>1319</v>
      </c>
      <c r="C194" s="527" t="s">
        <v>1832</v>
      </c>
      <c r="D194">
        <v>2050</v>
      </c>
      <c r="E194" s="527" t="s">
        <v>1176</v>
      </c>
      <c r="F194" t="s">
        <v>321</v>
      </c>
      <c r="G194" s="527">
        <v>2020</v>
      </c>
      <c r="H194" t="s">
        <v>1276</v>
      </c>
      <c r="I194" s="527" t="s">
        <v>1191</v>
      </c>
      <c r="L194" t="s">
        <v>1320</v>
      </c>
      <c r="N194" t="s">
        <v>199</v>
      </c>
      <c r="O194" s="527" t="s">
        <v>1321</v>
      </c>
    </row>
    <row r="195" spans="1:15" ht="51" customHeight="1">
      <c r="A195" s="527" t="s">
        <v>1034</v>
      </c>
      <c r="B195" s="532" t="s">
        <v>1322</v>
      </c>
      <c r="C195" s="527" t="s">
        <v>1835</v>
      </c>
      <c r="D195">
        <v>2030</v>
      </c>
      <c r="E195" s="527" t="s">
        <v>1176</v>
      </c>
      <c r="F195" t="s">
        <v>321</v>
      </c>
      <c r="G195" s="527">
        <v>2020</v>
      </c>
      <c r="I195" s="527" t="s">
        <v>1191</v>
      </c>
      <c r="L195" t="s">
        <v>1323</v>
      </c>
    </row>
    <row r="196" spans="1:15" ht="51" customHeight="1">
      <c r="A196" s="527" t="s">
        <v>1034</v>
      </c>
      <c r="B196" s="532" t="s">
        <v>1325</v>
      </c>
      <c r="C196" s="527" t="s">
        <v>1835</v>
      </c>
      <c r="D196">
        <v>2030</v>
      </c>
      <c r="E196" s="527" t="s">
        <v>1324</v>
      </c>
      <c r="F196" t="s">
        <v>321</v>
      </c>
      <c r="G196" s="527">
        <v>2021</v>
      </c>
      <c r="H196" t="s">
        <v>1326</v>
      </c>
      <c r="I196" s="527" t="s">
        <v>1327</v>
      </c>
      <c r="L196" t="s">
        <v>1328</v>
      </c>
    </row>
    <row r="197" spans="1:15" ht="51" customHeight="1">
      <c r="A197" s="527" t="s">
        <v>1034</v>
      </c>
      <c r="B197" s="532" t="s">
        <v>1330</v>
      </c>
      <c r="C197" s="527" t="s">
        <v>1833</v>
      </c>
      <c r="E197" s="527" t="s">
        <v>1329</v>
      </c>
      <c r="F197" t="s">
        <v>321</v>
      </c>
      <c r="G197" s="527">
        <v>2021</v>
      </c>
      <c r="I197" s="527" t="s">
        <v>1191</v>
      </c>
      <c r="L197" t="s">
        <v>1331</v>
      </c>
    </row>
    <row r="198" spans="1:15" ht="51" customHeight="1">
      <c r="A198" s="527" t="s">
        <v>1034</v>
      </c>
      <c r="B198" s="532" t="s">
        <v>1333</v>
      </c>
      <c r="E198" s="527" t="s">
        <v>1329</v>
      </c>
      <c r="F198" t="s">
        <v>321</v>
      </c>
      <c r="G198" s="527">
        <v>2021</v>
      </c>
      <c r="H198" t="s">
        <v>1334</v>
      </c>
      <c r="I198" s="527" t="s">
        <v>1191</v>
      </c>
    </row>
    <row r="199" spans="1:15" ht="51" customHeight="1">
      <c r="A199" s="527" t="s">
        <v>1034</v>
      </c>
      <c r="B199" s="532" t="s">
        <v>1335</v>
      </c>
      <c r="E199" s="527" t="s">
        <v>1329</v>
      </c>
      <c r="F199" t="s">
        <v>321</v>
      </c>
      <c r="G199" s="527">
        <v>2021</v>
      </c>
      <c r="I199" s="527" t="s">
        <v>1195</v>
      </c>
    </row>
    <row r="200" spans="1:15" ht="51" customHeight="1">
      <c r="A200" s="527" t="s">
        <v>1034</v>
      </c>
      <c r="B200" s="532" t="s">
        <v>1345</v>
      </c>
      <c r="C200" s="527" t="s">
        <v>1833</v>
      </c>
      <c r="E200" s="527" t="s">
        <v>396</v>
      </c>
      <c r="F200" t="s">
        <v>102</v>
      </c>
      <c r="G200" s="527">
        <v>2023</v>
      </c>
      <c r="H200" t="s">
        <v>989</v>
      </c>
      <c r="L200" t="s">
        <v>1346</v>
      </c>
      <c r="M200" s="527">
        <v>1</v>
      </c>
    </row>
    <row r="201" spans="1:15" ht="51" customHeight="1">
      <c r="A201" s="527" t="s">
        <v>1336</v>
      </c>
      <c r="D201">
        <v>2030</v>
      </c>
      <c r="E201" s="527" t="s">
        <v>1338</v>
      </c>
      <c r="F201" t="s">
        <v>321</v>
      </c>
      <c r="G201" s="527">
        <v>2020</v>
      </c>
      <c r="H201" t="s">
        <v>1339</v>
      </c>
      <c r="J201" t="s">
        <v>1340</v>
      </c>
      <c r="K201" s="527" t="s">
        <v>1341</v>
      </c>
      <c r="L201" t="s">
        <v>1836</v>
      </c>
      <c r="M201" s="527" t="s">
        <v>1343</v>
      </c>
      <c r="N201" t="s">
        <v>197</v>
      </c>
      <c r="O201" s="527" t="s">
        <v>1344</v>
      </c>
    </row>
    <row r="202" spans="1:15" ht="51" customHeight="1">
      <c r="A202" s="527" t="s">
        <v>1336</v>
      </c>
      <c r="B202" s="532" t="s">
        <v>1347</v>
      </c>
      <c r="C202" s="527" t="s">
        <v>1833</v>
      </c>
      <c r="D202">
        <v>2030</v>
      </c>
      <c r="E202" s="527" t="s">
        <v>1338</v>
      </c>
      <c r="F202" t="s">
        <v>321</v>
      </c>
      <c r="G202" s="527">
        <v>2020</v>
      </c>
      <c r="H202" t="s">
        <v>1348</v>
      </c>
      <c r="I202" s="527" t="s">
        <v>696</v>
      </c>
      <c r="J202" t="s">
        <v>1349</v>
      </c>
      <c r="K202" s="527" t="s">
        <v>1341</v>
      </c>
      <c r="L202" t="s">
        <v>1350</v>
      </c>
      <c r="M202" s="527" t="s">
        <v>363</v>
      </c>
      <c r="N202" t="s">
        <v>1352</v>
      </c>
      <c r="O202" s="527" t="s">
        <v>1353</v>
      </c>
    </row>
    <row r="203" spans="1:15" ht="51" customHeight="1">
      <c r="A203" s="527" t="s">
        <v>1336</v>
      </c>
      <c r="B203" s="532" t="s">
        <v>1356</v>
      </c>
      <c r="C203" s="527" t="s">
        <v>1832</v>
      </c>
      <c r="D203">
        <v>2030</v>
      </c>
      <c r="E203" s="527" t="s">
        <v>1338</v>
      </c>
      <c r="F203" t="s">
        <v>321</v>
      </c>
      <c r="G203" s="527">
        <v>2020</v>
      </c>
      <c r="H203" t="s">
        <v>1837</v>
      </c>
      <c r="I203" s="527" t="s">
        <v>696</v>
      </c>
      <c r="J203" t="s">
        <v>1358</v>
      </c>
      <c r="K203" s="527" t="s">
        <v>1341</v>
      </c>
      <c r="L203" t="s">
        <v>1359</v>
      </c>
      <c r="M203" s="527" t="s">
        <v>1119</v>
      </c>
      <c r="N203" t="s">
        <v>1360</v>
      </c>
      <c r="O203" s="527" t="s">
        <v>1361</v>
      </c>
    </row>
    <row r="204" spans="1:15" ht="51" customHeight="1">
      <c r="A204" s="527" t="s">
        <v>1336</v>
      </c>
      <c r="B204" s="532" t="s">
        <v>1704</v>
      </c>
      <c r="C204" s="527" t="s">
        <v>1832</v>
      </c>
      <c r="D204">
        <v>2030</v>
      </c>
      <c r="E204" s="527" t="s">
        <v>1338</v>
      </c>
      <c r="F204" t="s">
        <v>321</v>
      </c>
      <c r="G204" s="527">
        <v>2020</v>
      </c>
      <c r="H204" t="s">
        <v>1838</v>
      </c>
      <c r="I204" s="527" t="s">
        <v>696</v>
      </c>
      <c r="J204" t="s">
        <v>1364</v>
      </c>
      <c r="K204" s="527" t="s">
        <v>1341</v>
      </c>
      <c r="L204" t="s">
        <v>1365</v>
      </c>
      <c r="M204" s="527" t="s">
        <v>363</v>
      </c>
      <c r="N204" t="s">
        <v>214</v>
      </c>
      <c r="O204" s="527" t="s">
        <v>1366</v>
      </c>
    </row>
    <row r="205" spans="1:15" ht="51" customHeight="1">
      <c r="A205" s="527" t="s">
        <v>1336</v>
      </c>
      <c r="B205" s="532" t="s">
        <v>1706</v>
      </c>
      <c r="C205" s="527" t="s">
        <v>1833</v>
      </c>
      <c r="D205">
        <v>2030</v>
      </c>
      <c r="E205" s="527" t="s">
        <v>1338</v>
      </c>
      <c r="F205" t="s">
        <v>321</v>
      </c>
      <c r="G205" s="527">
        <v>2020</v>
      </c>
      <c r="H205" t="s">
        <v>1838</v>
      </c>
      <c r="I205" s="527" t="s">
        <v>696</v>
      </c>
      <c r="J205" t="s">
        <v>1368</v>
      </c>
      <c r="K205" s="527" t="s">
        <v>1341</v>
      </c>
      <c r="L205" t="s">
        <v>1369</v>
      </c>
      <c r="M205" s="527" t="s">
        <v>363</v>
      </c>
      <c r="N205" t="s">
        <v>214</v>
      </c>
      <c r="O205" s="527" t="s">
        <v>1367</v>
      </c>
    </row>
    <row r="206" spans="1:15" ht="51" customHeight="1">
      <c r="A206" s="527" t="s">
        <v>1336</v>
      </c>
      <c r="B206" s="532" t="s">
        <v>1696</v>
      </c>
      <c r="C206" s="527" t="s">
        <v>1832</v>
      </c>
      <c r="D206">
        <v>2030</v>
      </c>
      <c r="E206" s="527" t="s">
        <v>1338</v>
      </c>
      <c r="F206" t="s">
        <v>321</v>
      </c>
      <c r="G206" s="527">
        <v>2020</v>
      </c>
      <c r="H206" t="s">
        <v>1371</v>
      </c>
      <c r="I206" s="527" t="s">
        <v>696</v>
      </c>
      <c r="J206" t="s">
        <v>1372</v>
      </c>
      <c r="K206" s="527" t="s">
        <v>424</v>
      </c>
      <c r="L206" t="s">
        <v>1373</v>
      </c>
      <c r="M206" s="527" t="s">
        <v>363</v>
      </c>
      <c r="N206" t="s">
        <v>1374</v>
      </c>
      <c r="O206" s="527" t="s">
        <v>1375</v>
      </c>
    </row>
    <row r="207" spans="1:15" ht="51" customHeight="1">
      <c r="A207" s="527" t="s">
        <v>1336</v>
      </c>
      <c r="B207" s="532" t="s">
        <v>1378</v>
      </c>
      <c r="C207" s="527" t="s">
        <v>1832</v>
      </c>
      <c r="D207">
        <v>2030</v>
      </c>
      <c r="E207" s="527" t="s">
        <v>1338</v>
      </c>
      <c r="F207" t="s">
        <v>321</v>
      </c>
      <c r="G207" s="527">
        <v>2020</v>
      </c>
      <c r="H207" t="s">
        <v>1371</v>
      </c>
      <c r="I207" s="527" t="s">
        <v>696</v>
      </c>
      <c r="J207" t="s">
        <v>1379</v>
      </c>
      <c r="L207" t="s">
        <v>1380</v>
      </c>
    </row>
    <row r="208" spans="1:15" ht="51" customHeight="1">
      <c r="A208" s="527" t="s">
        <v>1336</v>
      </c>
      <c r="B208" s="532" t="s">
        <v>1381</v>
      </c>
      <c r="C208" s="527" t="s">
        <v>1832</v>
      </c>
      <c r="D208">
        <v>2030</v>
      </c>
      <c r="E208" s="527" t="s">
        <v>1338</v>
      </c>
      <c r="F208" t="s">
        <v>321</v>
      </c>
      <c r="G208" s="527">
        <v>2020</v>
      </c>
      <c r="H208" t="s">
        <v>1371</v>
      </c>
      <c r="I208" s="527" t="s">
        <v>696</v>
      </c>
      <c r="J208" t="s">
        <v>1382</v>
      </c>
      <c r="L208" t="s">
        <v>1383</v>
      </c>
    </row>
    <row r="209" spans="1:12" ht="51" customHeight="1">
      <c r="A209" s="527" t="s">
        <v>1336</v>
      </c>
      <c r="B209" s="532" t="s">
        <v>1700</v>
      </c>
      <c r="C209" s="527" t="s">
        <v>1832</v>
      </c>
      <c r="D209">
        <v>2030</v>
      </c>
      <c r="E209" s="527" t="s">
        <v>1338</v>
      </c>
      <c r="F209" t="s">
        <v>321</v>
      </c>
      <c r="G209" s="527">
        <v>2020</v>
      </c>
      <c r="H209" t="s">
        <v>1348</v>
      </c>
      <c r="I209" s="527" t="s">
        <v>696</v>
      </c>
      <c r="J209" t="s">
        <v>1384</v>
      </c>
      <c r="L209" t="s">
        <v>1385</v>
      </c>
    </row>
    <row r="210" spans="1:12" ht="51" customHeight="1">
      <c r="A210" s="527" t="s">
        <v>1336</v>
      </c>
      <c r="B210" s="532" t="s">
        <v>1386</v>
      </c>
      <c r="C210" s="527" t="s">
        <v>1834</v>
      </c>
      <c r="D210">
        <v>2030</v>
      </c>
      <c r="E210" s="527" t="s">
        <v>1338</v>
      </c>
      <c r="F210" t="s">
        <v>321</v>
      </c>
      <c r="G210" s="527">
        <v>2020</v>
      </c>
      <c r="H210" t="s">
        <v>1371</v>
      </c>
      <c r="I210" s="527" t="s">
        <v>696</v>
      </c>
      <c r="J210" t="s">
        <v>1387</v>
      </c>
      <c r="L210" t="s">
        <v>1388</v>
      </c>
    </row>
    <row r="211" spans="1:12" ht="51" customHeight="1">
      <c r="A211" s="527" t="s">
        <v>1336</v>
      </c>
      <c r="B211" s="532" t="s">
        <v>1389</v>
      </c>
      <c r="C211" s="527" t="s">
        <v>1834</v>
      </c>
      <c r="D211">
        <v>2030</v>
      </c>
      <c r="E211" s="527" t="s">
        <v>1338</v>
      </c>
      <c r="F211" t="s">
        <v>321</v>
      </c>
      <c r="G211" s="527">
        <v>2020</v>
      </c>
      <c r="H211" t="s">
        <v>1371</v>
      </c>
      <c r="I211" s="527" t="s">
        <v>696</v>
      </c>
      <c r="J211" t="s">
        <v>1390</v>
      </c>
      <c r="L211" t="s">
        <v>1391</v>
      </c>
    </row>
    <row r="212" spans="1:12" ht="51" customHeight="1">
      <c r="A212" s="527" t="s">
        <v>1336</v>
      </c>
      <c r="B212" s="532" t="s">
        <v>1392</v>
      </c>
      <c r="C212" s="527" t="s">
        <v>1833</v>
      </c>
      <c r="D212">
        <v>2030</v>
      </c>
      <c r="E212" s="527" t="s">
        <v>1338</v>
      </c>
      <c r="F212" t="s">
        <v>321</v>
      </c>
      <c r="G212" s="527">
        <v>2020</v>
      </c>
      <c r="H212" t="s">
        <v>1371</v>
      </c>
      <c r="I212" s="527" t="s">
        <v>696</v>
      </c>
      <c r="J212" t="s">
        <v>1393</v>
      </c>
      <c r="L212" t="s">
        <v>1394</v>
      </c>
    </row>
    <row r="213" spans="1:12" ht="51" customHeight="1">
      <c r="A213" s="527" t="s">
        <v>1336</v>
      </c>
      <c r="B213" s="532" t="s">
        <v>1395</v>
      </c>
      <c r="C213" s="527" t="s">
        <v>1832</v>
      </c>
      <c r="D213">
        <v>2030</v>
      </c>
      <c r="E213" s="527" t="s">
        <v>1338</v>
      </c>
      <c r="F213" t="s">
        <v>321</v>
      </c>
      <c r="G213" s="527">
        <v>2020</v>
      </c>
      <c r="H213" t="s">
        <v>1348</v>
      </c>
      <c r="I213" s="527" t="s">
        <v>696</v>
      </c>
      <c r="J213" t="s">
        <v>1396</v>
      </c>
      <c r="L213" t="s">
        <v>1397</v>
      </c>
    </row>
    <row r="214" spans="1:12" ht="51" customHeight="1">
      <c r="A214" s="527" t="s">
        <v>1336</v>
      </c>
      <c r="B214" s="532" t="s">
        <v>1398</v>
      </c>
      <c r="C214" s="527" t="s">
        <v>1835</v>
      </c>
      <c r="D214">
        <v>2030</v>
      </c>
      <c r="E214" s="527" t="s">
        <v>1338</v>
      </c>
      <c r="F214" t="s">
        <v>321</v>
      </c>
      <c r="G214" s="527">
        <v>2020</v>
      </c>
      <c r="H214" t="s">
        <v>1371</v>
      </c>
      <c r="I214" s="527" t="s">
        <v>696</v>
      </c>
      <c r="L214" t="s">
        <v>1399</v>
      </c>
    </row>
    <row r="215" spans="1:12" ht="51" customHeight="1">
      <c r="A215" s="527" t="s">
        <v>1336</v>
      </c>
      <c r="B215" s="532" t="s">
        <v>1400</v>
      </c>
      <c r="C215" s="527" t="s">
        <v>1834</v>
      </c>
      <c r="D215">
        <v>2030</v>
      </c>
      <c r="E215" s="527" t="s">
        <v>1338</v>
      </c>
      <c r="F215" t="s">
        <v>321</v>
      </c>
      <c r="G215" s="527">
        <v>2020</v>
      </c>
      <c r="H215" t="s">
        <v>1371</v>
      </c>
      <c r="I215" s="527" t="s">
        <v>696</v>
      </c>
      <c r="L215" t="s">
        <v>1401</v>
      </c>
    </row>
    <row r="216" spans="1:12" ht="51" customHeight="1">
      <c r="A216" s="527" t="s">
        <v>1336</v>
      </c>
      <c r="B216" s="532" t="s">
        <v>1402</v>
      </c>
      <c r="C216" s="527" t="s">
        <v>1833</v>
      </c>
      <c r="D216">
        <v>2030</v>
      </c>
      <c r="E216" s="527" t="s">
        <v>1338</v>
      </c>
      <c r="F216" t="s">
        <v>321</v>
      </c>
      <c r="G216" s="527">
        <v>2020</v>
      </c>
      <c r="H216" t="s">
        <v>1371</v>
      </c>
      <c r="I216" s="527" t="s">
        <v>696</v>
      </c>
      <c r="J216" t="s">
        <v>1403</v>
      </c>
      <c r="L216" t="s">
        <v>1404</v>
      </c>
    </row>
    <row r="217" spans="1:12" ht="51" customHeight="1">
      <c r="A217" s="527" t="s">
        <v>1336</v>
      </c>
      <c r="B217" s="532" t="s">
        <v>1405</v>
      </c>
      <c r="C217" s="527" t="s">
        <v>1833</v>
      </c>
      <c r="D217">
        <v>2030</v>
      </c>
      <c r="E217" s="527" t="s">
        <v>1338</v>
      </c>
      <c r="F217" t="s">
        <v>321</v>
      </c>
      <c r="G217" s="527">
        <v>2020</v>
      </c>
      <c r="H217" t="s">
        <v>1371</v>
      </c>
      <c r="I217" s="527" t="s">
        <v>696</v>
      </c>
      <c r="J217" t="s">
        <v>1406</v>
      </c>
      <c r="L217" t="s">
        <v>1407</v>
      </c>
    </row>
    <row r="218" spans="1:12" ht="51" customHeight="1">
      <c r="A218" s="527" t="s">
        <v>1336</v>
      </c>
      <c r="B218" s="532" t="s">
        <v>1408</v>
      </c>
      <c r="C218" s="527" t="s">
        <v>1833</v>
      </c>
      <c r="D218">
        <v>2030</v>
      </c>
      <c r="E218" s="527" t="s">
        <v>1338</v>
      </c>
      <c r="F218" t="s">
        <v>321</v>
      </c>
      <c r="G218" s="527">
        <v>2020</v>
      </c>
      <c r="H218" t="s">
        <v>1371</v>
      </c>
      <c r="I218" s="527" t="s">
        <v>696</v>
      </c>
      <c r="J218" t="s">
        <v>1409</v>
      </c>
      <c r="L218" t="s">
        <v>1410</v>
      </c>
    </row>
    <row r="219" spans="1:12" ht="51" customHeight="1">
      <c r="A219" s="527" t="s">
        <v>1336</v>
      </c>
      <c r="B219" s="532" t="s">
        <v>1411</v>
      </c>
      <c r="C219" s="527" t="s">
        <v>1834</v>
      </c>
      <c r="D219">
        <v>2030</v>
      </c>
      <c r="E219" s="527" t="s">
        <v>1338</v>
      </c>
      <c r="F219" t="s">
        <v>321</v>
      </c>
      <c r="G219" s="527">
        <v>2020</v>
      </c>
      <c r="H219" t="s">
        <v>1371</v>
      </c>
      <c r="I219" s="527" t="s">
        <v>696</v>
      </c>
      <c r="J219" t="s">
        <v>1412</v>
      </c>
      <c r="L219" t="s">
        <v>1413</v>
      </c>
    </row>
    <row r="220" spans="1:12" ht="51" customHeight="1">
      <c r="A220" s="527" t="s">
        <v>1336</v>
      </c>
      <c r="B220" s="532" t="s">
        <v>1414</v>
      </c>
      <c r="C220" s="527" t="s">
        <v>1832</v>
      </c>
      <c r="D220">
        <v>2030</v>
      </c>
      <c r="E220" s="527" t="s">
        <v>1338</v>
      </c>
      <c r="F220" t="s">
        <v>321</v>
      </c>
      <c r="G220" s="527">
        <v>2020</v>
      </c>
      <c r="H220" t="s">
        <v>1371</v>
      </c>
      <c r="I220" s="527" t="s">
        <v>696</v>
      </c>
      <c r="J220" t="s">
        <v>1415</v>
      </c>
      <c r="L220" t="s">
        <v>1416</v>
      </c>
    </row>
    <row r="221" spans="1:12" ht="51" customHeight="1">
      <c r="A221" s="527" t="s">
        <v>1336</v>
      </c>
      <c r="B221" s="532" t="s">
        <v>1417</v>
      </c>
      <c r="C221" s="527" t="s">
        <v>1832</v>
      </c>
      <c r="D221">
        <v>2030</v>
      </c>
      <c r="E221" s="527" t="s">
        <v>1338</v>
      </c>
      <c r="F221" t="s">
        <v>321</v>
      </c>
      <c r="G221" s="527">
        <v>2020</v>
      </c>
      <c r="H221" t="s">
        <v>1348</v>
      </c>
      <c r="I221" s="527" t="s">
        <v>696</v>
      </c>
      <c r="J221" t="s">
        <v>1418</v>
      </c>
      <c r="L221" t="s">
        <v>1419</v>
      </c>
    </row>
    <row r="222" spans="1:12" ht="51" customHeight="1">
      <c r="A222" s="527" t="s">
        <v>1336</v>
      </c>
      <c r="B222" s="532" t="s">
        <v>1420</v>
      </c>
      <c r="C222" s="527" t="s">
        <v>1832</v>
      </c>
      <c r="D222">
        <v>2030</v>
      </c>
      <c r="E222" s="527" t="s">
        <v>1338</v>
      </c>
      <c r="F222" t="s">
        <v>321</v>
      </c>
      <c r="G222" s="527">
        <v>2020</v>
      </c>
      <c r="H222" t="s">
        <v>1371</v>
      </c>
      <c r="I222" s="527" t="s">
        <v>696</v>
      </c>
      <c r="J222" t="s">
        <v>1421</v>
      </c>
      <c r="L222" t="s">
        <v>1422</v>
      </c>
    </row>
    <row r="223" spans="1:12" ht="51" customHeight="1">
      <c r="A223" s="527" t="s">
        <v>1336</v>
      </c>
      <c r="B223" s="532" t="s">
        <v>1423</v>
      </c>
      <c r="C223" s="527" t="s">
        <v>1834</v>
      </c>
      <c r="D223">
        <v>2030</v>
      </c>
      <c r="E223" s="527" t="s">
        <v>1338</v>
      </c>
      <c r="F223" t="s">
        <v>321</v>
      </c>
      <c r="G223" s="527">
        <v>2020</v>
      </c>
      <c r="H223" t="s">
        <v>1371</v>
      </c>
      <c r="I223" s="527" t="s">
        <v>696</v>
      </c>
      <c r="J223" t="s">
        <v>1424</v>
      </c>
      <c r="L223" t="s">
        <v>1425</v>
      </c>
    </row>
    <row r="224" spans="1:12" ht="51" customHeight="1">
      <c r="A224" s="527" t="s">
        <v>1336</v>
      </c>
      <c r="B224" s="532" t="s">
        <v>1819</v>
      </c>
      <c r="C224" s="527" t="s">
        <v>1835</v>
      </c>
      <c r="D224">
        <v>2030</v>
      </c>
      <c r="E224" s="527" t="s">
        <v>1338</v>
      </c>
      <c r="F224" t="s">
        <v>321</v>
      </c>
      <c r="G224" s="527">
        <v>2020</v>
      </c>
      <c r="H224" t="s">
        <v>1371</v>
      </c>
      <c r="I224" s="527" t="s">
        <v>696</v>
      </c>
      <c r="L224" t="s">
        <v>1427</v>
      </c>
    </row>
    <row r="225" spans="1:12" ht="51" customHeight="1">
      <c r="A225" s="527" t="s">
        <v>1336</v>
      </c>
      <c r="B225" s="532" t="s">
        <v>1428</v>
      </c>
      <c r="C225" s="527" t="s">
        <v>1835</v>
      </c>
      <c r="D225">
        <v>2030</v>
      </c>
      <c r="E225" s="527" t="s">
        <v>1338</v>
      </c>
      <c r="F225" t="s">
        <v>321</v>
      </c>
      <c r="G225" s="527">
        <v>2020</v>
      </c>
      <c r="H225" t="s">
        <v>1371</v>
      </c>
      <c r="I225" s="527" t="s">
        <v>696</v>
      </c>
      <c r="L225" t="s">
        <v>1429</v>
      </c>
    </row>
    <row r="226" spans="1:12" ht="51" customHeight="1">
      <c r="A226" s="527" t="s">
        <v>1336</v>
      </c>
      <c r="B226" s="532" t="s">
        <v>1430</v>
      </c>
      <c r="D226">
        <v>2030</v>
      </c>
      <c r="E226" s="527" t="s">
        <v>1338</v>
      </c>
      <c r="F226" t="s">
        <v>321</v>
      </c>
      <c r="G226" s="527">
        <v>2020</v>
      </c>
      <c r="H226" t="s">
        <v>1431</v>
      </c>
      <c r="I226" s="527" t="s">
        <v>696</v>
      </c>
      <c r="L226" t="s">
        <v>1427</v>
      </c>
    </row>
    <row r="227" spans="1:12" ht="51" customHeight="1">
      <c r="A227" s="527" t="s">
        <v>1336</v>
      </c>
      <c r="B227" s="532" t="s">
        <v>1432</v>
      </c>
      <c r="C227" s="527" t="s">
        <v>1835</v>
      </c>
      <c r="D227">
        <v>2030</v>
      </c>
      <c r="E227" s="527" t="s">
        <v>1338</v>
      </c>
      <c r="F227" t="s">
        <v>321</v>
      </c>
      <c r="G227" s="527">
        <v>2020</v>
      </c>
      <c r="H227" t="s">
        <v>1371</v>
      </c>
      <c r="I227" s="527" t="s">
        <v>696</v>
      </c>
      <c r="L227" t="s">
        <v>1427</v>
      </c>
    </row>
    <row r="228" spans="1:12" ht="51" customHeight="1">
      <c r="A228" s="527" t="s">
        <v>1336</v>
      </c>
      <c r="B228" s="532" t="s">
        <v>1433</v>
      </c>
      <c r="D228">
        <v>2030</v>
      </c>
      <c r="E228" s="527" t="s">
        <v>1338</v>
      </c>
      <c r="F228" t="s">
        <v>321</v>
      </c>
      <c r="G228" s="527">
        <v>2020</v>
      </c>
      <c r="H228" t="s">
        <v>1431</v>
      </c>
      <c r="I228" s="527" t="s">
        <v>696</v>
      </c>
      <c r="L228" t="s">
        <v>1427</v>
      </c>
    </row>
    <row r="229" spans="1:12" ht="51" customHeight="1">
      <c r="A229" s="527" t="s">
        <v>1336</v>
      </c>
      <c r="B229" s="532" t="s">
        <v>1434</v>
      </c>
      <c r="C229" s="527" t="s">
        <v>1832</v>
      </c>
      <c r="D229">
        <v>2030</v>
      </c>
      <c r="E229" s="527" t="s">
        <v>1338</v>
      </c>
      <c r="F229" t="s">
        <v>321</v>
      </c>
      <c r="G229" s="527">
        <v>2020</v>
      </c>
      <c r="H229" t="s">
        <v>1371</v>
      </c>
      <c r="I229" s="527" t="s">
        <v>696</v>
      </c>
      <c r="J229" t="s">
        <v>1435</v>
      </c>
      <c r="L229" t="s">
        <v>1820</v>
      </c>
    </row>
    <row r="230" spans="1:12" ht="51" customHeight="1">
      <c r="A230" s="527" t="s">
        <v>1336</v>
      </c>
      <c r="B230" s="532" t="s">
        <v>1437</v>
      </c>
      <c r="C230" s="527" t="s">
        <v>1832</v>
      </c>
      <c r="D230">
        <v>2030</v>
      </c>
      <c r="E230" s="527" t="s">
        <v>1338</v>
      </c>
      <c r="F230" t="s">
        <v>321</v>
      </c>
      <c r="G230" s="527">
        <v>2020</v>
      </c>
      <c r="H230" t="s">
        <v>1371</v>
      </c>
      <c r="I230" s="527" t="s">
        <v>696</v>
      </c>
      <c r="J230" t="s">
        <v>1438</v>
      </c>
      <c r="L230" t="s">
        <v>1439</v>
      </c>
    </row>
    <row r="231" spans="1:12" ht="51" customHeight="1">
      <c r="A231" s="527" t="s">
        <v>1336</v>
      </c>
      <c r="B231" s="532" t="s">
        <v>1440</v>
      </c>
      <c r="C231" s="527" t="s">
        <v>1835</v>
      </c>
      <c r="D231">
        <v>2030</v>
      </c>
      <c r="E231" s="527" t="s">
        <v>1338</v>
      </c>
      <c r="F231" t="s">
        <v>321</v>
      </c>
      <c r="G231" s="527">
        <v>2020</v>
      </c>
      <c r="H231" t="s">
        <v>1371</v>
      </c>
      <c r="I231" s="527" t="s">
        <v>696</v>
      </c>
      <c r="L231" t="s">
        <v>1427</v>
      </c>
    </row>
    <row r="232" spans="1:12" ht="51" customHeight="1">
      <c r="A232" s="527" t="s">
        <v>1336</v>
      </c>
      <c r="B232" s="532" t="s">
        <v>1441</v>
      </c>
      <c r="C232" s="527" t="s">
        <v>1832</v>
      </c>
      <c r="D232">
        <v>2030</v>
      </c>
      <c r="E232" s="527" t="s">
        <v>1338</v>
      </c>
      <c r="F232" t="s">
        <v>321</v>
      </c>
      <c r="G232" s="527">
        <v>2020</v>
      </c>
      <c r="H232" t="s">
        <v>1371</v>
      </c>
      <c r="I232" s="527" t="s">
        <v>696</v>
      </c>
      <c r="J232" t="s">
        <v>1442</v>
      </c>
      <c r="L232" t="s">
        <v>1443</v>
      </c>
    </row>
    <row r="233" spans="1:12" ht="51" customHeight="1">
      <c r="A233" s="527" t="s">
        <v>1336</v>
      </c>
      <c r="B233" s="532" t="s">
        <v>1444</v>
      </c>
      <c r="C233" s="527" t="s">
        <v>1832</v>
      </c>
      <c r="D233">
        <v>2030</v>
      </c>
      <c r="E233" s="527" t="s">
        <v>1338</v>
      </c>
      <c r="F233" t="s">
        <v>321</v>
      </c>
      <c r="G233" s="527">
        <v>2020</v>
      </c>
      <c r="H233" t="s">
        <v>1371</v>
      </c>
      <c r="I233" s="527" t="s">
        <v>696</v>
      </c>
      <c r="L233" t="s">
        <v>1427</v>
      </c>
    </row>
    <row r="234" spans="1:12" ht="51" customHeight="1">
      <c r="A234" s="527" t="s">
        <v>1336</v>
      </c>
      <c r="B234" s="532" t="s">
        <v>1445</v>
      </c>
      <c r="C234" s="527" t="s">
        <v>1834</v>
      </c>
      <c r="D234">
        <v>2030</v>
      </c>
      <c r="E234" s="527" t="s">
        <v>1338</v>
      </c>
      <c r="F234" t="s">
        <v>321</v>
      </c>
      <c r="G234" s="527">
        <v>2020</v>
      </c>
      <c r="H234" t="s">
        <v>1371</v>
      </c>
      <c r="I234" s="527" t="s">
        <v>696</v>
      </c>
      <c r="J234" t="s">
        <v>1446</v>
      </c>
      <c r="L234" t="s">
        <v>1447</v>
      </c>
    </row>
    <row r="235" spans="1:12" ht="51" customHeight="1">
      <c r="A235" s="527" t="s">
        <v>1336</v>
      </c>
      <c r="B235" s="532" t="s">
        <v>1448</v>
      </c>
      <c r="C235" s="527" t="s">
        <v>1832</v>
      </c>
      <c r="D235">
        <v>2030</v>
      </c>
      <c r="E235" s="527" t="s">
        <v>1338</v>
      </c>
      <c r="F235" t="s">
        <v>321</v>
      </c>
      <c r="G235" s="527">
        <v>2020</v>
      </c>
      <c r="H235" t="s">
        <v>1371</v>
      </c>
      <c r="I235" s="527" t="s">
        <v>696</v>
      </c>
      <c r="J235" t="s">
        <v>1449</v>
      </c>
      <c r="L235" t="s">
        <v>1450</v>
      </c>
    </row>
    <row r="236" spans="1:12" ht="51" customHeight="1">
      <c r="A236" s="527" t="s">
        <v>1336</v>
      </c>
      <c r="E236" s="527" t="s">
        <v>892</v>
      </c>
      <c r="F236" t="s">
        <v>321</v>
      </c>
      <c r="G236" s="527">
        <v>2023</v>
      </c>
      <c r="H236" t="s">
        <v>1451</v>
      </c>
    </row>
    <row r="237" spans="1:12" ht="51" customHeight="1">
      <c r="A237" s="527" t="s">
        <v>1336</v>
      </c>
      <c r="E237" s="527" t="s">
        <v>1452</v>
      </c>
      <c r="F237" t="s">
        <v>110</v>
      </c>
      <c r="G237" s="527">
        <v>2023</v>
      </c>
    </row>
    <row r="238" spans="1:12" ht="51" customHeight="1">
      <c r="A238" s="527" t="s">
        <v>1336</v>
      </c>
      <c r="B238" s="532" t="s">
        <v>1455</v>
      </c>
      <c r="D238">
        <v>2027</v>
      </c>
      <c r="E238" s="527" t="s">
        <v>1454</v>
      </c>
      <c r="F238" t="s">
        <v>298</v>
      </c>
      <c r="G238" s="527">
        <v>2021</v>
      </c>
      <c r="I238" s="527" t="s">
        <v>1456</v>
      </c>
    </row>
    <row r="239" spans="1:12" ht="51" customHeight="1">
      <c r="A239" s="527" t="s">
        <v>1336</v>
      </c>
      <c r="B239" s="532" t="s">
        <v>1457</v>
      </c>
      <c r="D239">
        <v>2027</v>
      </c>
      <c r="E239" s="527" t="s">
        <v>1454</v>
      </c>
      <c r="F239" t="s">
        <v>298</v>
      </c>
      <c r="G239" s="527">
        <v>2021</v>
      </c>
      <c r="I239" s="527" t="s">
        <v>1456</v>
      </c>
    </row>
    <row r="240" spans="1:12" ht="51" customHeight="1">
      <c r="A240" s="527" t="s">
        <v>1336</v>
      </c>
      <c r="B240" s="532" t="s">
        <v>1458</v>
      </c>
      <c r="D240">
        <v>2027</v>
      </c>
      <c r="E240" s="527" t="s">
        <v>1454</v>
      </c>
      <c r="F240" t="s">
        <v>298</v>
      </c>
      <c r="G240" s="527">
        <v>2021</v>
      </c>
      <c r="I240" s="527" t="s">
        <v>1456</v>
      </c>
    </row>
    <row r="241" spans="1:15" ht="51" customHeight="1">
      <c r="A241" s="527" t="s">
        <v>1336</v>
      </c>
      <c r="B241" s="532" t="s">
        <v>1459</v>
      </c>
      <c r="D241">
        <v>2027</v>
      </c>
      <c r="E241" s="527" t="s">
        <v>1454</v>
      </c>
      <c r="F241" t="s">
        <v>298</v>
      </c>
      <c r="G241" s="527">
        <v>2021</v>
      </c>
      <c r="I241" s="527" t="s">
        <v>1456</v>
      </c>
      <c r="O241" s="527" t="s">
        <v>1460</v>
      </c>
    </row>
    <row r="242" spans="1:15" ht="51" customHeight="1">
      <c r="A242" s="527" t="s">
        <v>1336</v>
      </c>
      <c r="B242" s="532" t="s">
        <v>1461</v>
      </c>
      <c r="D242">
        <v>2027</v>
      </c>
      <c r="E242" s="527" t="s">
        <v>1454</v>
      </c>
      <c r="F242" t="s">
        <v>298</v>
      </c>
      <c r="G242" s="527">
        <v>2021</v>
      </c>
      <c r="I242" s="527" t="s">
        <v>1456</v>
      </c>
      <c r="O242" s="527" t="s">
        <v>1462</v>
      </c>
    </row>
    <row r="243" spans="1:15" ht="51" customHeight="1">
      <c r="A243" s="527" t="s">
        <v>1336</v>
      </c>
      <c r="B243" s="532" t="s">
        <v>1465</v>
      </c>
      <c r="D243">
        <v>2027</v>
      </c>
      <c r="E243" s="527" t="s">
        <v>1454</v>
      </c>
      <c r="F243" t="s">
        <v>298</v>
      </c>
      <c r="G243" s="527">
        <v>2021</v>
      </c>
      <c r="I243" s="527" t="s">
        <v>1456</v>
      </c>
      <c r="O243" s="527" t="s">
        <v>1466</v>
      </c>
    </row>
    <row r="244" spans="1:15" ht="51" customHeight="1">
      <c r="A244" s="527" t="s">
        <v>1336</v>
      </c>
      <c r="B244" s="532" t="s">
        <v>1468</v>
      </c>
      <c r="D244">
        <v>2027</v>
      </c>
      <c r="E244" s="527" t="s">
        <v>1454</v>
      </c>
      <c r="F244" t="s">
        <v>298</v>
      </c>
      <c r="G244" s="527">
        <v>2021</v>
      </c>
      <c r="I244" s="527" t="s">
        <v>1456</v>
      </c>
    </row>
    <row r="245" spans="1:15" ht="51" customHeight="1">
      <c r="A245" s="527" t="s">
        <v>1336</v>
      </c>
      <c r="B245" s="532" t="s">
        <v>1469</v>
      </c>
      <c r="D245">
        <v>2027</v>
      </c>
      <c r="E245" s="527" t="s">
        <v>1454</v>
      </c>
      <c r="F245" t="s">
        <v>298</v>
      </c>
      <c r="G245" s="527">
        <v>2021</v>
      </c>
      <c r="I245" s="527" t="s">
        <v>1456</v>
      </c>
      <c r="O245" s="527" t="s">
        <v>1471</v>
      </c>
    </row>
    <row r="246" spans="1:15" ht="51" customHeight="1">
      <c r="A246" s="527" t="s">
        <v>1336</v>
      </c>
      <c r="B246" s="532" t="s">
        <v>1473</v>
      </c>
      <c r="D246">
        <v>2027</v>
      </c>
      <c r="E246" s="527" t="s">
        <v>1454</v>
      </c>
      <c r="F246" t="s">
        <v>298</v>
      </c>
      <c r="G246" s="527">
        <v>2021</v>
      </c>
      <c r="I246" s="527" t="s">
        <v>1456</v>
      </c>
    </row>
    <row r="247" spans="1:15" ht="51" customHeight="1">
      <c r="A247" s="527" t="s">
        <v>1336</v>
      </c>
      <c r="B247" s="532" t="s">
        <v>1474</v>
      </c>
      <c r="D247">
        <v>2027</v>
      </c>
      <c r="E247" s="527" t="s">
        <v>1454</v>
      </c>
      <c r="F247" t="s">
        <v>298</v>
      </c>
      <c r="G247" s="527">
        <v>2021</v>
      </c>
      <c r="I247" s="527" t="s">
        <v>1456</v>
      </c>
    </row>
    <row r="248" spans="1:15" ht="51" customHeight="1">
      <c r="A248" s="527" t="s">
        <v>792</v>
      </c>
      <c r="B248" s="532" t="s">
        <v>979</v>
      </c>
      <c r="C248" s="527" t="s">
        <v>1832</v>
      </c>
      <c r="D248">
        <v>2030</v>
      </c>
      <c r="E248" s="527" t="s">
        <v>857</v>
      </c>
      <c r="F248" t="s">
        <v>321</v>
      </c>
      <c r="G248" s="527">
        <v>2020</v>
      </c>
      <c r="H248" t="s">
        <v>989</v>
      </c>
      <c r="I248" s="527" t="s">
        <v>859</v>
      </c>
      <c r="K248" s="527" t="s">
        <v>975</v>
      </c>
      <c r="L248" t="s">
        <v>1475</v>
      </c>
      <c r="M248" s="527" t="s">
        <v>519</v>
      </c>
      <c r="N248" t="s">
        <v>212</v>
      </c>
    </row>
    <row r="249" spans="1:15" ht="51" customHeight="1">
      <c r="A249" s="527" t="s">
        <v>792</v>
      </c>
      <c r="B249" s="532" t="s">
        <v>974</v>
      </c>
      <c r="C249" s="527" t="s">
        <v>1832</v>
      </c>
      <c r="D249">
        <v>2030</v>
      </c>
      <c r="E249" s="527" t="s">
        <v>857</v>
      </c>
      <c r="F249" t="s">
        <v>321</v>
      </c>
      <c r="G249" s="527">
        <v>2020</v>
      </c>
      <c r="H249" t="s">
        <v>989</v>
      </c>
      <c r="I249" s="527" t="s">
        <v>859</v>
      </c>
      <c r="K249" s="527" t="s">
        <v>975</v>
      </c>
      <c r="L249" t="s">
        <v>1476</v>
      </c>
      <c r="M249" s="527" t="s">
        <v>519</v>
      </c>
      <c r="N249" t="s">
        <v>212</v>
      </c>
    </row>
    <row r="250" spans="1:15" ht="51" customHeight="1">
      <c r="A250" s="527" t="s">
        <v>792</v>
      </c>
      <c r="B250" s="532" t="s">
        <v>887</v>
      </c>
      <c r="C250" s="527" t="s">
        <v>1832</v>
      </c>
      <c r="D250">
        <v>2030</v>
      </c>
      <c r="E250" s="527" t="s">
        <v>857</v>
      </c>
      <c r="F250" t="s">
        <v>321</v>
      </c>
      <c r="G250" s="527">
        <v>2020</v>
      </c>
      <c r="H250" t="s">
        <v>989</v>
      </c>
      <c r="I250" s="527" t="s">
        <v>859</v>
      </c>
      <c r="K250" s="527" t="s">
        <v>888</v>
      </c>
      <c r="L250" t="s">
        <v>1477</v>
      </c>
      <c r="M250" s="527" t="s">
        <v>1119</v>
      </c>
      <c r="N250" t="s">
        <v>212</v>
      </c>
    </row>
    <row r="251" spans="1:15" ht="51" customHeight="1">
      <c r="A251" s="527" t="s">
        <v>792</v>
      </c>
      <c r="B251" s="532" t="s">
        <v>883</v>
      </c>
      <c r="C251" s="527" t="s">
        <v>1833</v>
      </c>
      <c r="D251">
        <v>2030</v>
      </c>
      <c r="E251" s="527" t="s">
        <v>857</v>
      </c>
      <c r="F251" t="s">
        <v>321</v>
      </c>
      <c r="G251" s="527">
        <v>2020</v>
      </c>
      <c r="H251" t="s">
        <v>989</v>
      </c>
      <c r="I251" s="527" t="s">
        <v>859</v>
      </c>
      <c r="K251" s="527" t="s">
        <v>884</v>
      </c>
      <c r="L251" t="s">
        <v>1478</v>
      </c>
      <c r="M251" s="527" t="s">
        <v>886</v>
      </c>
      <c r="N251" t="s">
        <v>212</v>
      </c>
    </row>
    <row r="252" spans="1:15" ht="51" customHeight="1">
      <c r="A252" s="527" t="s">
        <v>792</v>
      </c>
      <c r="B252" s="532" t="s">
        <v>972</v>
      </c>
      <c r="C252" s="527" t="s">
        <v>1835</v>
      </c>
      <c r="D252">
        <v>2030</v>
      </c>
      <c r="E252" s="527" t="s">
        <v>857</v>
      </c>
      <c r="F252" t="s">
        <v>321</v>
      </c>
      <c r="G252" s="527">
        <v>2020</v>
      </c>
      <c r="I252" s="527" t="s">
        <v>859</v>
      </c>
      <c r="L252" t="s">
        <v>973</v>
      </c>
      <c r="M252" s="527" t="s">
        <v>861</v>
      </c>
      <c r="N252" t="s">
        <v>212</v>
      </c>
    </row>
    <row r="253" spans="1:15" ht="51" customHeight="1">
      <c r="A253" s="527" t="s">
        <v>792</v>
      </c>
      <c r="B253" s="532" t="s">
        <v>1821</v>
      </c>
      <c r="C253" s="527" t="s">
        <v>1835</v>
      </c>
      <c r="D253">
        <v>2030</v>
      </c>
      <c r="E253" s="527" t="s">
        <v>857</v>
      </c>
      <c r="F253" t="s">
        <v>321</v>
      </c>
      <c r="G253" s="527">
        <v>2020</v>
      </c>
      <c r="H253" t="s">
        <v>961</v>
      </c>
      <c r="I253" s="527" t="s">
        <v>859</v>
      </c>
      <c r="L253" t="s">
        <v>1479</v>
      </c>
      <c r="M253" s="527" t="s">
        <v>861</v>
      </c>
      <c r="N253" t="s">
        <v>212</v>
      </c>
    </row>
    <row r="254" spans="1:15" ht="51" customHeight="1">
      <c r="A254" s="527" t="s">
        <v>792</v>
      </c>
      <c r="B254" s="532" t="s">
        <v>967</v>
      </c>
      <c r="C254" s="527" t="s">
        <v>1834</v>
      </c>
      <c r="D254">
        <v>2030</v>
      </c>
      <c r="E254" s="527" t="s">
        <v>857</v>
      </c>
      <c r="F254" t="s">
        <v>321</v>
      </c>
      <c r="G254" s="527">
        <v>2020</v>
      </c>
      <c r="H254" t="s">
        <v>961</v>
      </c>
      <c r="I254" s="527" t="s">
        <v>859</v>
      </c>
      <c r="L254" t="s">
        <v>1480</v>
      </c>
      <c r="M254" s="527" t="s">
        <v>969</v>
      </c>
      <c r="N254" t="s">
        <v>212</v>
      </c>
    </row>
    <row r="255" spans="1:15" ht="51" customHeight="1">
      <c r="A255" s="527" t="s">
        <v>792</v>
      </c>
      <c r="B255" s="532" t="s">
        <v>880</v>
      </c>
      <c r="C255" s="527" t="s">
        <v>1832</v>
      </c>
      <c r="D255">
        <v>2030</v>
      </c>
      <c r="E255" s="527" t="s">
        <v>857</v>
      </c>
      <c r="F255" t="s">
        <v>321</v>
      </c>
      <c r="G255" s="527">
        <v>2020</v>
      </c>
      <c r="H255" t="s">
        <v>1481</v>
      </c>
      <c r="I255" s="527" t="s">
        <v>859</v>
      </c>
      <c r="L255" t="s">
        <v>882</v>
      </c>
      <c r="M255" s="527" t="s">
        <v>1482</v>
      </c>
    </row>
    <row r="256" spans="1:15" ht="51" customHeight="1">
      <c r="A256" s="527" t="s">
        <v>792</v>
      </c>
      <c r="B256" s="532" t="s">
        <v>878</v>
      </c>
      <c r="C256" s="527" t="s">
        <v>1835</v>
      </c>
      <c r="D256">
        <v>2030</v>
      </c>
      <c r="E256" s="527" t="s">
        <v>857</v>
      </c>
      <c r="F256" t="s">
        <v>321</v>
      </c>
      <c r="G256" s="527">
        <v>2020</v>
      </c>
      <c r="H256" t="s">
        <v>989</v>
      </c>
      <c r="I256" s="527" t="s">
        <v>859</v>
      </c>
      <c r="L256" t="s">
        <v>879</v>
      </c>
      <c r="M256" s="527" t="s">
        <v>861</v>
      </c>
      <c r="N256" t="s">
        <v>212</v>
      </c>
    </row>
    <row r="257" spans="1:15" ht="51" customHeight="1">
      <c r="A257" s="527" t="s">
        <v>792</v>
      </c>
      <c r="B257" s="532" t="s">
        <v>873</v>
      </c>
      <c r="C257" s="527" t="s">
        <v>1832</v>
      </c>
      <c r="D257">
        <v>2030</v>
      </c>
      <c r="E257" s="527" t="s">
        <v>857</v>
      </c>
      <c r="F257" t="s">
        <v>321</v>
      </c>
      <c r="G257" s="527">
        <v>2020</v>
      </c>
      <c r="H257" t="s">
        <v>1483</v>
      </c>
      <c r="I257" s="527" t="s">
        <v>859</v>
      </c>
      <c r="L257" t="s">
        <v>874</v>
      </c>
      <c r="M257" s="527" t="s">
        <v>303</v>
      </c>
      <c r="N257" t="s">
        <v>212</v>
      </c>
    </row>
    <row r="258" spans="1:15" ht="51" customHeight="1">
      <c r="A258" s="527" t="s">
        <v>792</v>
      </c>
      <c r="B258" s="532" t="s">
        <v>965</v>
      </c>
      <c r="C258" s="527" t="s">
        <v>1832</v>
      </c>
      <c r="D258">
        <v>2030</v>
      </c>
      <c r="E258" s="527" t="s">
        <v>857</v>
      </c>
      <c r="F258" t="s">
        <v>321</v>
      </c>
      <c r="G258" s="527">
        <v>2020</v>
      </c>
      <c r="H258" t="s">
        <v>1484</v>
      </c>
      <c r="I258" s="527" t="s">
        <v>859</v>
      </c>
      <c r="L258" t="s">
        <v>1485</v>
      </c>
      <c r="M258" s="527" t="s">
        <v>1119</v>
      </c>
      <c r="N258" t="s">
        <v>212</v>
      </c>
    </row>
    <row r="259" spans="1:15" ht="51" customHeight="1">
      <c r="A259" s="527" t="s">
        <v>792</v>
      </c>
      <c r="B259" s="532" t="s">
        <v>963</v>
      </c>
      <c r="C259" s="527" t="s">
        <v>1832</v>
      </c>
      <c r="D259">
        <v>2030</v>
      </c>
      <c r="E259" s="527" t="s">
        <v>857</v>
      </c>
      <c r="F259" t="s">
        <v>321</v>
      </c>
      <c r="G259" s="527">
        <v>2020</v>
      </c>
      <c r="I259" s="527" t="s">
        <v>859</v>
      </c>
      <c r="L259" t="s">
        <v>964</v>
      </c>
      <c r="M259" s="527" t="s">
        <v>1119</v>
      </c>
      <c r="N259" t="s">
        <v>212</v>
      </c>
    </row>
    <row r="260" spans="1:15" ht="51" customHeight="1">
      <c r="A260" s="527" t="s">
        <v>792</v>
      </c>
      <c r="B260" s="532" t="s">
        <v>960</v>
      </c>
      <c r="D260">
        <v>2030</v>
      </c>
      <c r="E260" s="527" t="s">
        <v>857</v>
      </c>
      <c r="F260" t="s">
        <v>321</v>
      </c>
      <c r="G260" s="527">
        <v>2020</v>
      </c>
      <c r="H260" t="s">
        <v>961</v>
      </c>
      <c r="I260" s="527" t="s">
        <v>859</v>
      </c>
      <c r="L260" t="s">
        <v>962</v>
      </c>
      <c r="M260" s="527" t="s">
        <v>861</v>
      </c>
      <c r="N260" t="s">
        <v>212</v>
      </c>
    </row>
    <row r="261" spans="1:15" ht="51" customHeight="1">
      <c r="A261" s="527" t="s">
        <v>792</v>
      </c>
      <c r="B261" s="532" t="s">
        <v>869</v>
      </c>
      <c r="C261" s="527" t="s">
        <v>1835</v>
      </c>
      <c r="D261">
        <v>2030</v>
      </c>
      <c r="E261" s="527" t="s">
        <v>857</v>
      </c>
      <c r="F261" t="s">
        <v>321</v>
      </c>
      <c r="G261" s="527">
        <v>2020</v>
      </c>
      <c r="H261" t="s">
        <v>1486</v>
      </c>
      <c r="I261" s="527" t="s">
        <v>859</v>
      </c>
      <c r="L261" t="s">
        <v>1487</v>
      </c>
      <c r="M261" s="527" t="s">
        <v>872</v>
      </c>
      <c r="N261" t="s">
        <v>212</v>
      </c>
    </row>
    <row r="262" spans="1:15" ht="51" customHeight="1">
      <c r="A262" s="527" t="s">
        <v>792</v>
      </c>
      <c r="B262" s="532" t="s">
        <v>864</v>
      </c>
      <c r="C262" s="527" t="s">
        <v>1832</v>
      </c>
      <c r="D262">
        <v>2030</v>
      </c>
      <c r="E262" s="527" t="s">
        <v>857</v>
      </c>
      <c r="F262" t="s">
        <v>321</v>
      </c>
      <c r="G262" s="527">
        <v>2020</v>
      </c>
      <c r="H262" t="s">
        <v>1488</v>
      </c>
      <c r="I262" s="527" t="s">
        <v>859</v>
      </c>
      <c r="L262" t="s">
        <v>1489</v>
      </c>
      <c r="M262" s="527" t="s">
        <v>303</v>
      </c>
      <c r="N262" t="s">
        <v>212</v>
      </c>
    </row>
    <row r="263" spans="1:15" ht="51" customHeight="1">
      <c r="A263" s="527" t="s">
        <v>792</v>
      </c>
      <c r="B263" s="532" t="s">
        <v>858</v>
      </c>
      <c r="C263" s="527" t="s">
        <v>1835</v>
      </c>
      <c r="D263">
        <v>2030</v>
      </c>
      <c r="E263" s="527" t="s">
        <v>857</v>
      </c>
      <c r="F263" t="s">
        <v>321</v>
      </c>
      <c r="G263" s="527">
        <v>2020</v>
      </c>
      <c r="H263" t="s">
        <v>989</v>
      </c>
      <c r="I263" s="527" t="s">
        <v>859</v>
      </c>
      <c r="L263" t="s">
        <v>1490</v>
      </c>
      <c r="M263" s="527" t="s">
        <v>861</v>
      </c>
      <c r="N263" t="s">
        <v>212</v>
      </c>
    </row>
    <row r="264" spans="1:15" ht="51" customHeight="1">
      <c r="A264" s="527" t="s">
        <v>792</v>
      </c>
      <c r="B264" s="532" t="s">
        <v>957</v>
      </c>
      <c r="C264" s="527" t="s">
        <v>1832</v>
      </c>
      <c r="D264">
        <v>2030</v>
      </c>
      <c r="E264" s="527" t="s">
        <v>857</v>
      </c>
      <c r="F264" t="s">
        <v>321</v>
      </c>
      <c r="G264" s="527">
        <v>2020</v>
      </c>
      <c r="I264" s="527" t="s">
        <v>859</v>
      </c>
      <c r="J264" t="s">
        <v>958</v>
      </c>
      <c r="L264" t="s">
        <v>959</v>
      </c>
      <c r="M264" s="527" t="s">
        <v>519</v>
      </c>
      <c r="N264" t="s">
        <v>212</v>
      </c>
    </row>
    <row r="265" spans="1:15" ht="51" customHeight="1">
      <c r="A265" s="527" t="s">
        <v>792</v>
      </c>
      <c r="B265" s="532" t="s">
        <v>953</v>
      </c>
      <c r="C265" s="527" t="s">
        <v>1835</v>
      </c>
      <c r="D265">
        <v>2030</v>
      </c>
      <c r="E265" s="527" t="s">
        <v>857</v>
      </c>
      <c r="F265" t="s">
        <v>321</v>
      </c>
      <c r="G265" s="527">
        <v>2020</v>
      </c>
      <c r="H265" t="s">
        <v>954</v>
      </c>
      <c r="I265" s="527" t="s">
        <v>859</v>
      </c>
      <c r="J265" t="s">
        <v>955</v>
      </c>
      <c r="K265" s="527" t="s">
        <v>955</v>
      </c>
      <c r="L265" t="s">
        <v>956</v>
      </c>
      <c r="M265" s="527" t="s">
        <v>861</v>
      </c>
      <c r="N265" t="s">
        <v>212</v>
      </c>
    </row>
    <row r="266" spans="1:15" ht="51" customHeight="1">
      <c r="A266" s="527" t="s">
        <v>792</v>
      </c>
      <c r="E266" s="527" t="s">
        <v>892</v>
      </c>
      <c r="F266" t="s">
        <v>321</v>
      </c>
      <c r="G266" s="527">
        <v>2023</v>
      </c>
      <c r="H266" t="s">
        <v>952</v>
      </c>
    </row>
    <row r="267" spans="1:15" ht="51" customHeight="1">
      <c r="A267" s="527" t="s">
        <v>792</v>
      </c>
      <c r="E267" s="527" t="s">
        <v>951</v>
      </c>
      <c r="F267" t="s">
        <v>101</v>
      </c>
      <c r="G267" s="527">
        <v>2023</v>
      </c>
    </row>
    <row r="268" spans="1:15" ht="51" customHeight="1">
      <c r="A268" s="527" t="s">
        <v>792</v>
      </c>
      <c r="B268" s="532" t="s">
        <v>948</v>
      </c>
      <c r="C268" s="527" t="s">
        <v>1832</v>
      </c>
      <c r="D268">
        <v>2030</v>
      </c>
      <c r="E268" s="527" t="s">
        <v>794</v>
      </c>
      <c r="F268" t="s">
        <v>321</v>
      </c>
      <c r="G268" s="527">
        <v>2021</v>
      </c>
      <c r="I268" s="527" t="s">
        <v>796</v>
      </c>
      <c r="L268" t="s">
        <v>949</v>
      </c>
      <c r="N268" t="s">
        <v>209</v>
      </c>
      <c r="O268" s="527" t="s">
        <v>950</v>
      </c>
    </row>
    <row r="269" spans="1:15" ht="51" customHeight="1">
      <c r="A269" s="527" t="s">
        <v>792</v>
      </c>
      <c r="E269" s="527" t="s">
        <v>794</v>
      </c>
      <c r="F269" t="s">
        <v>321</v>
      </c>
      <c r="G269" s="527">
        <v>2021</v>
      </c>
      <c r="N269" t="s">
        <v>203</v>
      </c>
      <c r="O269" s="527" t="s">
        <v>812</v>
      </c>
    </row>
    <row r="270" spans="1:15" ht="51" customHeight="1">
      <c r="A270" s="527" t="s">
        <v>792</v>
      </c>
      <c r="E270" s="527" t="s">
        <v>857</v>
      </c>
      <c r="F270" t="s">
        <v>321</v>
      </c>
      <c r="G270" s="527">
        <v>2020</v>
      </c>
    </row>
    <row r="271" spans="1:15" ht="51" customHeight="1">
      <c r="A271" s="527" t="s">
        <v>792</v>
      </c>
      <c r="E271" s="527" t="s">
        <v>946</v>
      </c>
      <c r="F271" t="s">
        <v>321</v>
      </c>
      <c r="G271" s="527">
        <v>2022</v>
      </c>
      <c r="H271" t="s">
        <v>947</v>
      </c>
    </row>
    <row r="272" spans="1:15" ht="51" customHeight="1">
      <c r="A272" s="527" t="s">
        <v>792</v>
      </c>
      <c r="E272" s="527" t="s">
        <v>945</v>
      </c>
      <c r="F272" t="s">
        <v>321</v>
      </c>
      <c r="G272" s="527">
        <v>2023</v>
      </c>
    </row>
    <row r="273" spans="1:15" ht="51" customHeight="1">
      <c r="A273" s="527" t="s">
        <v>792</v>
      </c>
      <c r="B273" s="532" t="s">
        <v>1491</v>
      </c>
      <c r="C273" s="527" t="s">
        <v>1835</v>
      </c>
      <c r="E273" s="527" t="s">
        <v>852</v>
      </c>
      <c r="F273" t="s">
        <v>298</v>
      </c>
      <c r="G273" s="527">
        <v>2019</v>
      </c>
      <c r="H273" t="s">
        <v>1492</v>
      </c>
      <c r="I273" s="527" t="s">
        <v>855</v>
      </c>
      <c r="L273" t="s">
        <v>856</v>
      </c>
    </row>
    <row r="274" spans="1:15" ht="51" customHeight="1">
      <c r="A274" s="527" t="s">
        <v>792</v>
      </c>
      <c r="B274" s="532" t="s">
        <v>944</v>
      </c>
      <c r="C274" s="527" t="s">
        <v>1835</v>
      </c>
      <c r="E274" s="527" t="s">
        <v>852</v>
      </c>
      <c r="F274" t="s">
        <v>298</v>
      </c>
      <c r="G274" s="527">
        <v>2019</v>
      </c>
      <c r="H274" t="s">
        <v>1493</v>
      </c>
      <c r="I274" s="527" t="s">
        <v>593</v>
      </c>
    </row>
    <row r="275" spans="1:15" ht="51" customHeight="1">
      <c r="A275" s="527" t="s">
        <v>792</v>
      </c>
      <c r="B275" s="532" t="s">
        <v>1494</v>
      </c>
      <c r="C275" s="527" t="s">
        <v>1832</v>
      </c>
      <c r="E275" s="527" t="s">
        <v>846</v>
      </c>
      <c r="F275" t="s">
        <v>321</v>
      </c>
      <c r="G275" s="527">
        <v>2023</v>
      </c>
      <c r="H275" t="s">
        <v>1495</v>
      </c>
      <c r="I275" s="527" t="s">
        <v>593</v>
      </c>
      <c r="L275" t="s">
        <v>848</v>
      </c>
      <c r="M275" s="527" t="s">
        <v>849</v>
      </c>
      <c r="O275" s="527" t="s">
        <v>851</v>
      </c>
    </row>
    <row r="276" spans="1:15" ht="51" customHeight="1">
      <c r="A276" s="527" t="s">
        <v>792</v>
      </c>
      <c r="E276" s="527" t="s">
        <v>892</v>
      </c>
      <c r="F276" t="s">
        <v>321</v>
      </c>
      <c r="G276" s="527">
        <v>2023</v>
      </c>
    </row>
    <row r="277" spans="1:15" ht="51" customHeight="1">
      <c r="A277" s="527" t="s">
        <v>792</v>
      </c>
      <c r="E277" s="527" t="s">
        <v>891</v>
      </c>
      <c r="F277" t="s">
        <v>110</v>
      </c>
      <c r="G277" s="527">
        <v>2023</v>
      </c>
    </row>
    <row r="278" spans="1:15" ht="51" customHeight="1">
      <c r="A278" s="527" t="s">
        <v>792</v>
      </c>
      <c r="E278" s="527" t="s">
        <v>891</v>
      </c>
      <c r="F278" t="s">
        <v>110</v>
      </c>
      <c r="G278" s="527">
        <v>2023</v>
      </c>
    </row>
    <row r="279" spans="1:15" ht="51" customHeight="1">
      <c r="A279" s="527" t="s">
        <v>792</v>
      </c>
      <c r="B279" s="532" t="s">
        <v>941</v>
      </c>
      <c r="C279" s="527" t="s">
        <v>1835</v>
      </c>
      <c r="D279">
        <v>2030</v>
      </c>
      <c r="E279" s="527" t="s">
        <v>1496</v>
      </c>
      <c r="F279" t="s">
        <v>298</v>
      </c>
      <c r="G279" s="527">
        <v>2024</v>
      </c>
      <c r="H279" t="s">
        <v>989</v>
      </c>
      <c r="I279" s="527" t="s">
        <v>805</v>
      </c>
      <c r="L279" t="s">
        <v>1497</v>
      </c>
    </row>
    <row r="280" spans="1:15" ht="51" customHeight="1">
      <c r="A280" s="527" t="s">
        <v>792</v>
      </c>
      <c r="B280" s="532" t="s">
        <v>844</v>
      </c>
      <c r="C280" s="527" t="s">
        <v>1835</v>
      </c>
      <c r="D280">
        <v>2030</v>
      </c>
      <c r="E280" s="527" t="s">
        <v>1496</v>
      </c>
      <c r="F280" t="s">
        <v>298</v>
      </c>
      <c r="G280" s="527">
        <v>2024</v>
      </c>
      <c r="H280" t="s">
        <v>989</v>
      </c>
      <c r="I280" s="527" t="s">
        <v>805</v>
      </c>
      <c r="L280" t="s">
        <v>1498</v>
      </c>
    </row>
    <row r="281" spans="1:15" ht="51" customHeight="1">
      <c r="A281" s="527" t="s">
        <v>792</v>
      </c>
      <c r="B281" s="532" t="s">
        <v>939</v>
      </c>
      <c r="D281">
        <v>2050</v>
      </c>
      <c r="E281" s="527" t="s">
        <v>803</v>
      </c>
      <c r="F281" t="s">
        <v>110</v>
      </c>
      <c r="G281" s="527">
        <v>2023</v>
      </c>
      <c r="H281" t="s">
        <v>940</v>
      </c>
    </row>
    <row r="282" spans="1:15" ht="51" customHeight="1">
      <c r="A282" s="527" t="s">
        <v>792</v>
      </c>
      <c r="B282" s="532" t="s">
        <v>1822</v>
      </c>
      <c r="C282" s="527" t="s">
        <v>1835</v>
      </c>
      <c r="E282" s="527" t="s">
        <v>1496</v>
      </c>
      <c r="F282" t="s">
        <v>298</v>
      </c>
      <c r="G282" s="527">
        <v>2024</v>
      </c>
      <c r="H282" t="s">
        <v>989</v>
      </c>
      <c r="I282" s="527" t="s">
        <v>805</v>
      </c>
      <c r="L282" t="s">
        <v>1499</v>
      </c>
    </row>
    <row r="283" spans="1:15" ht="51" customHeight="1">
      <c r="A283" s="527" t="s">
        <v>792</v>
      </c>
      <c r="B283" s="532" t="s">
        <v>937</v>
      </c>
      <c r="C283" s="527" t="s">
        <v>1835</v>
      </c>
      <c r="E283" s="527" t="s">
        <v>1496</v>
      </c>
      <c r="F283" t="s">
        <v>298</v>
      </c>
      <c r="G283" s="527">
        <v>2024</v>
      </c>
      <c r="H283" t="s">
        <v>989</v>
      </c>
      <c r="I283" s="527" t="s">
        <v>805</v>
      </c>
      <c r="L283" t="s">
        <v>1501</v>
      </c>
      <c r="N283">
        <v>14</v>
      </c>
      <c r="O283" s="527">
        <v>15</v>
      </c>
    </row>
    <row r="284" spans="1:15" ht="51" customHeight="1">
      <c r="A284" s="527" t="s">
        <v>792</v>
      </c>
      <c r="B284" s="532" t="s">
        <v>838</v>
      </c>
      <c r="C284" s="527" t="s">
        <v>1835</v>
      </c>
      <c r="E284" s="527" t="s">
        <v>1496</v>
      </c>
      <c r="F284" t="s">
        <v>298</v>
      </c>
      <c r="G284" s="527">
        <v>2024</v>
      </c>
      <c r="H284" t="s">
        <v>989</v>
      </c>
      <c r="I284" s="527" t="s">
        <v>805</v>
      </c>
      <c r="L284" t="s">
        <v>1751</v>
      </c>
      <c r="N284">
        <v>14</v>
      </c>
      <c r="O284" s="527">
        <v>15</v>
      </c>
    </row>
    <row r="285" spans="1:15" ht="51" customHeight="1">
      <c r="A285" s="527" t="s">
        <v>792</v>
      </c>
      <c r="B285" s="532" t="s">
        <v>836</v>
      </c>
      <c r="C285" s="527" t="s">
        <v>1834</v>
      </c>
      <c r="D285">
        <v>2030</v>
      </c>
      <c r="E285" s="527" t="s">
        <v>1496</v>
      </c>
      <c r="F285" t="s">
        <v>298</v>
      </c>
      <c r="G285" s="527">
        <v>2024</v>
      </c>
      <c r="H285" t="s">
        <v>989</v>
      </c>
      <c r="I285" s="527" t="s">
        <v>805</v>
      </c>
      <c r="L285" t="s">
        <v>1503</v>
      </c>
      <c r="N285">
        <v>14</v>
      </c>
      <c r="O285" s="527">
        <v>15</v>
      </c>
    </row>
    <row r="286" spans="1:15" ht="51" customHeight="1">
      <c r="A286" s="527" t="s">
        <v>792</v>
      </c>
      <c r="B286" s="532" t="s">
        <v>936</v>
      </c>
      <c r="E286" s="527" t="s">
        <v>803</v>
      </c>
      <c r="F286" t="s">
        <v>110</v>
      </c>
      <c r="G286" s="527">
        <v>2023</v>
      </c>
    </row>
    <row r="287" spans="1:15" ht="51" customHeight="1">
      <c r="A287" s="527" t="s">
        <v>792</v>
      </c>
      <c r="B287" s="532" t="s">
        <v>1823</v>
      </c>
      <c r="C287" s="527" t="s">
        <v>1832</v>
      </c>
      <c r="E287" s="527" t="s">
        <v>1496</v>
      </c>
      <c r="F287" t="s">
        <v>298</v>
      </c>
      <c r="G287" s="527">
        <v>2024</v>
      </c>
      <c r="H287" t="s">
        <v>989</v>
      </c>
      <c r="I287" s="527" t="s">
        <v>805</v>
      </c>
      <c r="L287" t="s">
        <v>1504</v>
      </c>
    </row>
    <row r="288" spans="1:15" ht="51" customHeight="1">
      <c r="A288" s="527" t="s">
        <v>792</v>
      </c>
      <c r="B288" s="532" t="s">
        <v>935</v>
      </c>
      <c r="E288" s="527" t="s">
        <v>803</v>
      </c>
      <c r="F288" t="s">
        <v>110</v>
      </c>
      <c r="G288" s="527">
        <v>2023</v>
      </c>
    </row>
    <row r="289" spans="1:15" ht="51" customHeight="1">
      <c r="A289" s="527" t="s">
        <v>792</v>
      </c>
      <c r="B289" s="532" t="s">
        <v>1774</v>
      </c>
      <c r="C289" s="527" t="s">
        <v>1835</v>
      </c>
      <c r="D289">
        <v>2030</v>
      </c>
      <c r="E289" s="527" t="s">
        <v>1496</v>
      </c>
      <c r="F289" t="s">
        <v>298</v>
      </c>
      <c r="G289" s="527">
        <v>2024</v>
      </c>
      <c r="H289" t="s">
        <v>1505</v>
      </c>
      <c r="I289" s="527" t="s">
        <v>457</v>
      </c>
    </row>
    <row r="290" spans="1:15" ht="51" customHeight="1">
      <c r="A290" s="527" t="s">
        <v>792</v>
      </c>
      <c r="B290" s="532" t="s">
        <v>933</v>
      </c>
      <c r="C290" s="527" t="s">
        <v>1835</v>
      </c>
      <c r="D290">
        <v>2030</v>
      </c>
      <c r="E290" s="527" t="s">
        <v>1496</v>
      </c>
      <c r="F290" t="s">
        <v>298</v>
      </c>
      <c r="G290" s="527">
        <v>2024</v>
      </c>
      <c r="H290" t="s">
        <v>1505</v>
      </c>
      <c r="I290" s="527" t="s">
        <v>457</v>
      </c>
    </row>
    <row r="291" spans="1:15" ht="51" customHeight="1">
      <c r="A291" s="527" t="s">
        <v>792</v>
      </c>
      <c r="B291" s="532" t="s">
        <v>931</v>
      </c>
      <c r="C291" s="527" t="s">
        <v>1835</v>
      </c>
      <c r="D291">
        <v>2030</v>
      </c>
      <c r="E291" s="527" t="s">
        <v>1496</v>
      </c>
      <c r="F291" t="s">
        <v>298</v>
      </c>
      <c r="G291" s="527">
        <v>2024</v>
      </c>
      <c r="H291" t="s">
        <v>1505</v>
      </c>
      <c r="I291" s="527" t="s">
        <v>457</v>
      </c>
    </row>
    <row r="292" spans="1:15" ht="51" customHeight="1">
      <c r="A292" s="527" t="s">
        <v>792</v>
      </c>
      <c r="B292" s="532" t="s">
        <v>831</v>
      </c>
      <c r="C292" s="527" t="s">
        <v>1835</v>
      </c>
      <c r="D292">
        <v>2030</v>
      </c>
      <c r="E292" s="527" t="s">
        <v>1496</v>
      </c>
      <c r="F292" t="s">
        <v>298</v>
      </c>
      <c r="G292" s="527">
        <v>2024</v>
      </c>
      <c r="H292" t="s">
        <v>989</v>
      </c>
      <c r="I292" s="527" t="s">
        <v>805</v>
      </c>
      <c r="L292" t="s">
        <v>832</v>
      </c>
    </row>
    <row r="293" spans="1:15" ht="51" customHeight="1">
      <c r="A293" s="527" t="s">
        <v>792</v>
      </c>
      <c r="B293" s="532" t="s">
        <v>930</v>
      </c>
      <c r="C293" s="527" t="s">
        <v>1834</v>
      </c>
      <c r="D293">
        <v>2030</v>
      </c>
      <c r="E293" s="527" t="s">
        <v>1496</v>
      </c>
      <c r="F293" t="s">
        <v>298</v>
      </c>
      <c r="G293" s="527">
        <v>2024</v>
      </c>
      <c r="H293" t="s">
        <v>989</v>
      </c>
      <c r="I293" s="527" t="s">
        <v>805</v>
      </c>
      <c r="L293" t="s">
        <v>1480</v>
      </c>
    </row>
    <row r="294" spans="1:15" ht="51" customHeight="1">
      <c r="A294" s="527" t="s">
        <v>792</v>
      </c>
      <c r="B294" s="532" t="s">
        <v>1824</v>
      </c>
      <c r="C294" s="527" t="s">
        <v>1835</v>
      </c>
      <c r="D294">
        <v>2030</v>
      </c>
      <c r="E294" s="527" t="s">
        <v>1496</v>
      </c>
      <c r="F294" t="s">
        <v>298</v>
      </c>
      <c r="G294" s="527">
        <v>2024</v>
      </c>
      <c r="H294" t="s">
        <v>989</v>
      </c>
      <c r="I294" s="527" t="s">
        <v>805</v>
      </c>
      <c r="L294" t="s">
        <v>1506</v>
      </c>
    </row>
    <row r="295" spans="1:15" ht="51" customHeight="1">
      <c r="A295" s="527" t="s">
        <v>792</v>
      </c>
      <c r="B295" s="532" t="s">
        <v>827</v>
      </c>
      <c r="C295" s="527" t="s">
        <v>1834</v>
      </c>
      <c r="D295">
        <v>2040</v>
      </c>
      <c r="E295" s="527" t="s">
        <v>1496</v>
      </c>
      <c r="F295" t="s">
        <v>298</v>
      </c>
      <c r="G295" s="527">
        <v>2024</v>
      </c>
      <c r="H295" t="s">
        <v>989</v>
      </c>
      <c r="I295" s="527" t="s">
        <v>805</v>
      </c>
      <c r="L295" t="s">
        <v>1507</v>
      </c>
    </row>
    <row r="296" spans="1:15" ht="51" customHeight="1">
      <c r="A296" s="527" t="s">
        <v>792</v>
      </c>
      <c r="B296" s="532" t="s">
        <v>929</v>
      </c>
      <c r="E296" s="527" t="s">
        <v>803</v>
      </c>
      <c r="F296" t="s">
        <v>110</v>
      </c>
      <c r="G296" s="527">
        <v>2023</v>
      </c>
    </row>
    <row r="297" spans="1:15" ht="51" customHeight="1">
      <c r="A297" s="527" t="s">
        <v>792</v>
      </c>
      <c r="B297" s="532" t="s">
        <v>823</v>
      </c>
      <c r="C297" s="527" t="s">
        <v>1834</v>
      </c>
      <c r="D297">
        <v>2030</v>
      </c>
      <c r="E297" s="527" t="s">
        <v>1496</v>
      </c>
      <c r="F297" t="s">
        <v>298</v>
      </c>
      <c r="G297" s="527">
        <v>2024</v>
      </c>
      <c r="H297" t="s">
        <v>989</v>
      </c>
      <c r="I297" s="527" t="s">
        <v>805</v>
      </c>
      <c r="L297" t="s">
        <v>1752</v>
      </c>
    </row>
    <row r="298" spans="1:15" ht="51" customHeight="1">
      <c r="A298" s="527" t="s">
        <v>792</v>
      </c>
      <c r="B298" s="532" t="s">
        <v>928</v>
      </c>
      <c r="E298" s="527" t="s">
        <v>803</v>
      </c>
      <c r="F298" t="s">
        <v>110</v>
      </c>
      <c r="G298" s="527">
        <v>2023</v>
      </c>
    </row>
    <row r="299" spans="1:15" ht="51" customHeight="1">
      <c r="A299" s="527" t="s">
        <v>792</v>
      </c>
      <c r="B299" s="532" t="s">
        <v>927</v>
      </c>
      <c r="E299" s="527" t="s">
        <v>803</v>
      </c>
      <c r="F299" t="s">
        <v>110</v>
      </c>
      <c r="G299" s="527">
        <v>2023</v>
      </c>
    </row>
    <row r="300" spans="1:15" ht="51" customHeight="1">
      <c r="A300" s="527" t="s">
        <v>792</v>
      </c>
      <c r="B300" s="532" t="s">
        <v>1825</v>
      </c>
      <c r="C300" s="527" t="s">
        <v>1834</v>
      </c>
      <c r="D300">
        <v>2030</v>
      </c>
      <c r="E300" s="527" t="s">
        <v>1496</v>
      </c>
      <c r="F300" t="s">
        <v>298</v>
      </c>
      <c r="G300" s="527">
        <v>2024</v>
      </c>
      <c r="H300" t="s">
        <v>1509</v>
      </c>
      <c r="I300" s="527" t="s">
        <v>805</v>
      </c>
      <c r="L300" t="s">
        <v>926</v>
      </c>
    </row>
    <row r="301" spans="1:15" ht="51" customHeight="1">
      <c r="A301" s="527" t="s">
        <v>792</v>
      </c>
      <c r="B301" s="532" t="s">
        <v>1826</v>
      </c>
      <c r="C301" s="527" t="s">
        <v>1834</v>
      </c>
      <c r="D301">
        <v>2030</v>
      </c>
      <c r="E301" s="527" t="s">
        <v>1496</v>
      </c>
      <c r="F301" t="s">
        <v>298</v>
      </c>
      <c r="G301" s="527">
        <v>2024</v>
      </c>
      <c r="H301" t="s">
        <v>1510</v>
      </c>
      <c r="I301" s="527" t="s">
        <v>805</v>
      </c>
      <c r="K301" s="527" t="s">
        <v>1827</v>
      </c>
      <c r="L301" t="s">
        <v>1511</v>
      </c>
      <c r="N301" t="s">
        <v>821</v>
      </c>
      <c r="O301" s="527" t="s">
        <v>822</v>
      </c>
    </row>
    <row r="302" spans="1:15" ht="51" customHeight="1">
      <c r="A302" s="527" t="s">
        <v>792</v>
      </c>
      <c r="B302" s="532" t="s">
        <v>1828</v>
      </c>
      <c r="C302" s="527" t="s">
        <v>1835</v>
      </c>
      <c r="D302">
        <v>2030</v>
      </c>
      <c r="E302" s="527" t="s">
        <v>1496</v>
      </c>
      <c r="F302" t="s">
        <v>298</v>
      </c>
      <c r="G302" s="527">
        <v>2024</v>
      </c>
      <c r="H302" t="s">
        <v>989</v>
      </c>
      <c r="I302" s="527" t="s">
        <v>805</v>
      </c>
    </row>
    <row r="303" spans="1:15" ht="51" customHeight="1">
      <c r="A303" s="527" t="s">
        <v>792</v>
      </c>
      <c r="B303" s="532" t="s">
        <v>813</v>
      </c>
      <c r="C303" s="527" t="s">
        <v>1832</v>
      </c>
      <c r="D303">
        <v>2030</v>
      </c>
      <c r="E303" s="527" t="s">
        <v>1496</v>
      </c>
      <c r="F303" t="s">
        <v>298</v>
      </c>
      <c r="G303" s="527">
        <v>2024</v>
      </c>
      <c r="H303" t="s">
        <v>1512</v>
      </c>
      <c r="L303" t="s">
        <v>815</v>
      </c>
    </row>
    <row r="304" spans="1:15" ht="51" customHeight="1">
      <c r="A304" s="527" t="s">
        <v>792</v>
      </c>
      <c r="B304" s="532" t="s">
        <v>1829</v>
      </c>
      <c r="C304" s="527" t="s">
        <v>1835</v>
      </c>
      <c r="D304">
        <v>2030</v>
      </c>
      <c r="E304" s="527" t="s">
        <v>1496</v>
      </c>
      <c r="F304" t="s">
        <v>298</v>
      </c>
      <c r="G304" s="527">
        <v>2024</v>
      </c>
      <c r="H304" t="s">
        <v>1512</v>
      </c>
    </row>
    <row r="305" spans="1:15" ht="51" customHeight="1">
      <c r="A305" s="527" t="s">
        <v>792</v>
      </c>
      <c r="B305" s="532" t="s">
        <v>804</v>
      </c>
      <c r="C305" s="527" t="s">
        <v>1833</v>
      </c>
      <c r="D305">
        <v>2030</v>
      </c>
      <c r="E305" s="527" t="s">
        <v>1496</v>
      </c>
      <c r="F305" t="s">
        <v>298</v>
      </c>
      <c r="G305" s="527">
        <v>2024</v>
      </c>
      <c r="H305" t="s">
        <v>989</v>
      </c>
      <c r="I305" s="527" t="s">
        <v>805</v>
      </c>
      <c r="L305" t="s">
        <v>1513</v>
      </c>
      <c r="M305" s="527" t="s">
        <v>807</v>
      </c>
      <c r="N305" t="s">
        <v>203</v>
      </c>
      <c r="O305" s="527" t="s">
        <v>812</v>
      </c>
    </row>
    <row r="306" spans="1:15" ht="51" customHeight="1">
      <c r="A306" s="527" t="s">
        <v>792</v>
      </c>
      <c r="B306" s="532" t="s">
        <v>804</v>
      </c>
      <c r="D306">
        <v>2030</v>
      </c>
      <c r="E306" s="527" t="s">
        <v>803</v>
      </c>
      <c r="F306" t="s">
        <v>110</v>
      </c>
    </row>
    <row r="307" spans="1:15" ht="51" customHeight="1">
      <c r="A307" s="527" t="s">
        <v>792</v>
      </c>
      <c r="B307" s="532" t="s">
        <v>1830</v>
      </c>
      <c r="E307" s="527" t="s">
        <v>915</v>
      </c>
      <c r="F307" t="s">
        <v>101</v>
      </c>
      <c r="G307" s="527">
        <v>2022</v>
      </c>
      <c r="O307" s="527" t="s">
        <v>916</v>
      </c>
    </row>
    <row r="308" spans="1:15" ht="51" customHeight="1">
      <c r="A308" s="527" t="s">
        <v>792</v>
      </c>
      <c r="B308" s="532" t="s">
        <v>918</v>
      </c>
      <c r="E308" s="527" t="s">
        <v>915</v>
      </c>
      <c r="F308" t="s">
        <v>101</v>
      </c>
      <c r="G308" s="527">
        <v>2022</v>
      </c>
      <c r="O308" s="527" t="s">
        <v>916</v>
      </c>
    </row>
    <row r="309" spans="1:15" ht="51" customHeight="1">
      <c r="A309" s="527" t="s">
        <v>792</v>
      </c>
      <c r="B309" s="532" t="s">
        <v>917</v>
      </c>
      <c r="E309" s="527" t="s">
        <v>915</v>
      </c>
      <c r="F309" t="s">
        <v>101</v>
      </c>
      <c r="G309" s="527">
        <v>2022</v>
      </c>
      <c r="O309" s="527" t="s">
        <v>916</v>
      </c>
    </row>
    <row r="310" spans="1:15" ht="51" customHeight="1">
      <c r="A310" s="527" t="s">
        <v>792</v>
      </c>
      <c r="E310" s="527" t="s">
        <v>915</v>
      </c>
      <c r="F310" t="s">
        <v>101</v>
      </c>
      <c r="G310" s="527">
        <v>2022</v>
      </c>
      <c r="O310" s="527" t="s">
        <v>916</v>
      </c>
    </row>
    <row r="311" spans="1:15" ht="51" customHeight="1">
      <c r="A311" s="527" t="s">
        <v>792</v>
      </c>
      <c r="B311" s="532" t="s">
        <v>1831</v>
      </c>
      <c r="E311" s="527" t="s">
        <v>912</v>
      </c>
      <c r="F311" t="s">
        <v>298</v>
      </c>
      <c r="G311" s="527">
        <v>2023</v>
      </c>
      <c r="H311" t="s">
        <v>914</v>
      </c>
    </row>
    <row r="312" spans="1:15" ht="51" customHeight="1">
      <c r="A312" s="527" t="s">
        <v>792</v>
      </c>
      <c r="B312" s="532" t="s">
        <v>911</v>
      </c>
      <c r="D312">
        <v>2030</v>
      </c>
      <c r="E312" s="527" t="s">
        <v>895</v>
      </c>
      <c r="F312" t="s">
        <v>321</v>
      </c>
      <c r="G312" s="527">
        <v>2021</v>
      </c>
      <c r="H312" t="s">
        <v>905</v>
      </c>
      <c r="I312" s="527" t="s">
        <v>906</v>
      </c>
      <c r="N312" t="s">
        <v>203</v>
      </c>
      <c r="O312" s="527" t="s">
        <v>812</v>
      </c>
    </row>
    <row r="313" spans="1:15" ht="51" customHeight="1">
      <c r="A313" s="527" t="s">
        <v>792</v>
      </c>
      <c r="B313" s="532" t="s">
        <v>910</v>
      </c>
      <c r="D313">
        <v>2030</v>
      </c>
      <c r="E313" s="527" t="s">
        <v>895</v>
      </c>
      <c r="F313" t="s">
        <v>321</v>
      </c>
      <c r="G313" s="527">
        <v>2021</v>
      </c>
      <c r="H313" t="s">
        <v>905</v>
      </c>
      <c r="I313" s="527" t="s">
        <v>906</v>
      </c>
      <c r="N313" t="s">
        <v>203</v>
      </c>
      <c r="O313" s="527" t="s">
        <v>812</v>
      </c>
    </row>
    <row r="314" spans="1:15" ht="51" customHeight="1">
      <c r="A314" s="527" t="s">
        <v>792</v>
      </c>
      <c r="B314" s="532" t="s">
        <v>909</v>
      </c>
      <c r="D314">
        <v>2030</v>
      </c>
      <c r="E314" s="527" t="s">
        <v>895</v>
      </c>
      <c r="F314" t="s">
        <v>321</v>
      </c>
      <c r="G314" s="527">
        <v>2021</v>
      </c>
      <c r="H314" t="s">
        <v>905</v>
      </c>
      <c r="I314" s="527" t="s">
        <v>906</v>
      </c>
      <c r="N314" t="s">
        <v>203</v>
      </c>
      <c r="O314" s="527" t="s">
        <v>812</v>
      </c>
    </row>
    <row r="315" spans="1:15" ht="51" customHeight="1">
      <c r="A315" s="527" t="s">
        <v>792</v>
      </c>
      <c r="B315" s="532" t="s">
        <v>904</v>
      </c>
      <c r="D315">
        <v>2030</v>
      </c>
      <c r="E315" s="527" t="s">
        <v>895</v>
      </c>
      <c r="F315" t="s">
        <v>321</v>
      </c>
      <c r="G315" s="527">
        <v>2021</v>
      </c>
      <c r="H315" t="s">
        <v>905</v>
      </c>
      <c r="I315" s="527" t="s">
        <v>906</v>
      </c>
      <c r="N315" t="s">
        <v>203</v>
      </c>
      <c r="O315" s="527" t="s">
        <v>812</v>
      </c>
    </row>
    <row r="316" spans="1:15" ht="51" customHeight="1">
      <c r="A316" s="527" t="s">
        <v>792</v>
      </c>
      <c r="B316" s="532" t="s">
        <v>902</v>
      </c>
      <c r="C316" s="527" t="s">
        <v>1833</v>
      </c>
      <c r="D316">
        <v>2030</v>
      </c>
      <c r="E316" s="527" t="s">
        <v>895</v>
      </c>
      <c r="F316" t="s">
        <v>321</v>
      </c>
      <c r="G316" s="527">
        <v>2021</v>
      </c>
      <c r="H316" t="s">
        <v>897</v>
      </c>
      <c r="I316" s="527" t="s">
        <v>898</v>
      </c>
      <c r="L316" t="s">
        <v>903</v>
      </c>
      <c r="N316" t="s">
        <v>203</v>
      </c>
      <c r="O316" s="527" t="s">
        <v>812</v>
      </c>
    </row>
    <row r="317" spans="1:15" ht="51" customHeight="1">
      <c r="A317" s="527" t="s">
        <v>792</v>
      </c>
      <c r="B317" s="532" t="s">
        <v>900</v>
      </c>
      <c r="C317" s="527" t="s">
        <v>1832</v>
      </c>
      <c r="D317">
        <v>2030</v>
      </c>
      <c r="E317" s="527" t="s">
        <v>895</v>
      </c>
      <c r="F317" t="s">
        <v>321</v>
      </c>
      <c r="G317" s="527">
        <v>2021</v>
      </c>
      <c r="H317" t="s">
        <v>897</v>
      </c>
      <c r="I317" s="527" t="s">
        <v>898</v>
      </c>
      <c r="L317" t="s">
        <v>901</v>
      </c>
      <c r="N317" t="s">
        <v>203</v>
      </c>
      <c r="O317" s="527" t="s">
        <v>812</v>
      </c>
    </row>
    <row r="318" spans="1:15" ht="51" customHeight="1">
      <c r="A318" s="527" t="s">
        <v>792</v>
      </c>
      <c r="B318" s="532" t="s">
        <v>896</v>
      </c>
      <c r="C318" s="527" t="s">
        <v>1833</v>
      </c>
      <c r="D318">
        <v>2030</v>
      </c>
      <c r="E318" s="527" t="s">
        <v>895</v>
      </c>
      <c r="F318" t="s">
        <v>321</v>
      </c>
      <c r="G318" s="527">
        <v>2021</v>
      </c>
      <c r="H318" t="s">
        <v>897</v>
      </c>
      <c r="I318" s="527" t="s">
        <v>898</v>
      </c>
      <c r="L318" t="s">
        <v>899</v>
      </c>
      <c r="N318" t="s">
        <v>203</v>
      </c>
      <c r="O318" s="527" t="s">
        <v>812</v>
      </c>
    </row>
    <row r="319" spans="1:15" ht="51" customHeight="1">
      <c r="A319" s="527" t="s">
        <v>792</v>
      </c>
      <c r="B319" s="532" t="s">
        <v>893</v>
      </c>
      <c r="E319" s="527" t="s">
        <v>892</v>
      </c>
      <c r="F319" t="s">
        <v>321</v>
      </c>
      <c r="G319" s="527">
        <v>2023</v>
      </c>
      <c r="L319" t="s">
        <v>894</v>
      </c>
    </row>
    <row r="320" spans="1:15" ht="51" customHeight="1">
      <c r="A320" s="527" t="s">
        <v>792</v>
      </c>
      <c r="E320" s="527" t="s">
        <v>891</v>
      </c>
      <c r="F320" t="s">
        <v>110</v>
      </c>
      <c r="G320" s="527">
        <v>2023</v>
      </c>
    </row>
    <row r="321" spans="1:15" ht="51" customHeight="1">
      <c r="A321" s="527" t="s">
        <v>792</v>
      </c>
      <c r="B321" s="532" t="s">
        <v>795</v>
      </c>
      <c r="C321" s="527" t="s">
        <v>1834</v>
      </c>
      <c r="D321">
        <v>2030</v>
      </c>
      <c r="E321" s="527" t="s">
        <v>794</v>
      </c>
      <c r="F321" t="s">
        <v>321</v>
      </c>
      <c r="G321" s="527">
        <v>2021</v>
      </c>
      <c r="H321" t="s">
        <v>989</v>
      </c>
      <c r="I321" s="527" t="s">
        <v>796</v>
      </c>
      <c r="L321" t="s">
        <v>797</v>
      </c>
      <c r="N321" t="s">
        <v>190</v>
      </c>
      <c r="O321" s="527" t="s">
        <v>800</v>
      </c>
    </row>
    <row r="322" spans="1:15" ht="51" customHeight="1">
      <c r="A322" s="527" t="s">
        <v>792</v>
      </c>
      <c r="B322" s="532" t="s">
        <v>890</v>
      </c>
      <c r="D322">
        <v>2030</v>
      </c>
      <c r="E322" s="527" t="s">
        <v>794</v>
      </c>
      <c r="F322" t="s">
        <v>321</v>
      </c>
      <c r="G322" s="527">
        <v>2021</v>
      </c>
      <c r="I322" s="527" t="s">
        <v>796</v>
      </c>
      <c r="N322" t="s">
        <v>203</v>
      </c>
      <c r="O322" s="527" t="s">
        <v>812</v>
      </c>
    </row>
    <row r="323" spans="1:15" ht="51" customHeight="1">
      <c r="A323" s="527" t="s">
        <v>1514</v>
      </c>
      <c r="B323" s="532" t="s">
        <v>1516</v>
      </c>
      <c r="C323" s="527" t="s">
        <v>1835</v>
      </c>
      <c r="E323" s="527" t="s">
        <v>1515</v>
      </c>
      <c r="F323" t="s">
        <v>101</v>
      </c>
      <c r="G323" s="527">
        <v>2022</v>
      </c>
    </row>
    <row r="324" spans="1:15" ht="51" customHeight="1">
      <c r="A324" s="527" t="s">
        <v>1514</v>
      </c>
      <c r="B324" s="532" t="s">
        <v>1518</v>
      </c>
      <c r="C324" s="527" t="s">
        <v>1833</v>
      </c>
      <c r="E324" s="527" t="s">
        <v>389</v>
      </c>
      <c r="F324" t="s">
        <v>101</v>
      </c>
      <c r="G324" s="527">
        <v>2022</v>
      </c>
    </row>
    <row r="325" spans="1:15" ht="51" customHeight="1">
      <c r="A325" s="527" t="s">
        <v>1514</v>
      </c>
      <c r="B325" s="532" t="s">
        <v>1520</v>
      </c>
      <c r="C325" s="527" t="s">
        <v>1833</v>
      </c>
      <c r="E325" s="527" t="s">
        <v>1519</v>
      </c>
      <c r="F325" t="s">
        <v>102</v>
      </c>
      <c r="G325" s="527">
        <v>2022</v>
      </c>
      <c r="H325" t="s">
        <v>1521</v>
      </c>
    </row>
    <row r="326" spans="1:15" ht="51" customHeight="1">
      <c r="A326" s="527" t="s">
        <v>1514</v>
      </c>
      <c r="B326" s="532" t="s">
        <v>1523</v>
      </c>
      <c r="C326" s="527" t="s">
        <v>1835</v>
      </c>
      <c r="E326" s="527" t="s">
        <v>1522</v>
      </c>
      <c r="F326" t="s">
        <v>298</v>
      </c>
      <c r="G326" s="527">
        <v>2020</v>
      </c>
      <c r="I326" s="527" t="s">
        <v>392</v>
      </c>
      <c r="L326" t="s">
        <v>1524</v>
      </c>
      <c r="M326" s="527" t="s">
        <v>997</v>
      </c>
    </row>
    <row r="327" spans="1:15" ht="51" customHeight="1">
      <c r="A327" s="527" t="s">
        <v>1514</v>
      </c>
      <c r="B327" s="532" t="s">
        <v>1527</v>
      </c>
      <c r="C327" s="527" t="s">
        <v>1835</v>
      </c>
      <c r="E327" s="527" t="s">
        <v>1526</v>
      </c>
      <c r="F327" t="s">
        <v>102</v>
      </c>
      <c r="G327" s="527">
        <v>2024</v>
      </c>
      <c r="I327" s="527" t="s">
        <v>392</v>
      </c>
      <c r="L327" t="s">
        <v>1528</v>
      </c>
    </row>
    <row r="328" spans="1:15" ht="51" customHeight="1">
      <c r="A328" s="527" t="s">
        <v>1514</v>
      </c>
      <c r="B328" s="532" t="s">
        <v>1530</v>
      </c>
      <c r="C328" s="527" t="s">
        <v>1835</v>
      </c>
      <c r="E328" s="527" t="s">
        <v>1529</v>
      </c>
      <c r="F328" t="s">
        <v>102</v>
      </c>
      <c r="G328" s="527">
        <v>2020</v>
      </c>
      <c r="H328" t="s">
        <v>1531</v>
      </c>
      <c r="N328" t="s">
        <v>821</v>
      </c>
      <c r="O328" s="527" t="s">
        <v>1533</v>
      </c>
    </row>
    <row r="329" spans="1:15" ht="51" customHeight="1">
      <c r="A329" s="527" t="s">
        <v>1514</v>
      </c>
      <c r="B329" s="532" t="s">
        <v>1775</v>
      </c>
      <c r="D329">
        <v>2030</v>
      </c>
      <c r="E329" s="527" t="s">
        <v>857</v>
      </c>
      <c r="F329" t="s">
        <v>321</v>
      </c>
      <c r="G329" s="527">
        <v>2020</v>
      </c>
      <c r="I329" s="527" t="s">
        <v>1534</v>
      </c>
    </row>
    <row r="330" spans="1:15" ht="51" customHeight="1">
      <c r="A330" s="527" t="s">
        <v>1514</v>
      </c>
      <c r="B330" s="532" t="s">
        <v>1535</v>
      </c>
      <c r="D330">
        <v>2030</v>
      </c>
      <c r="E330" s="527" t="s">
        <v>794</v>
      </c>
      <c r="F330" t="s">
        <v>321</v>
      </c>
      <c r="G330" s="527">
        <v>2021</v>
      </c>
      <c r="I330" s="527" t="s">
        <v>1534</v>
      </c>
      <c r="N330" t="s">
        <v>190</v>
      </c>
      <c r="O330" s="527" t="s">
        <v>1536</v>
      </c>
    </row>
    <row r="331" spans="1:15" ht="51" customHeight="1">
      <c r="A331" s="527" t="s">
        <v>1514</v>
      </c>
      <c r="B331" s="532" t="s">
        <v>1722</v>
      </c>
      <c r="C331" s="527" t="s">
        <v>1832</v>
      </c>
      <c r="D331">
        <v>2030</v>
      </c>
      <c r="E331" s="527" t="s">
        <v>794</v>
      </c>
      <c r="F331" t="s">
        <v>321</v>
      </c>
      <c r="G331" s="527">
        <v>2021</v>
      </c>
      <c r="H331" t="s">
        <v>1539</v>
      </c>
      <c r="I331" s="527" t="s">
        <v>1534</v>
      </c>
      <c r="L331" t="s">
        <v>1540</v>
      </c>
    </row>
    <row r="332" spans="1:15" ht="51" customHeight="1">
      <c r="A332" s="527" t="s">
        <v>1514</v>
      </c>
      <c r="B332" s="532" t="s">
        <v>1541</v>
      </c>
      <c r="C332" s="527" t="s">
        <v>1832</v>
      </c>
      <c r="D332">
        <v>2050</v>
      </c>
      <c r="E332" s="527" t="s">
        <v>794</v>
      </c>
      <c r="F332" t="s">
        <v>321</v>
      </c>
      <c r="G332" s="527">
        <v>2021</v>
      </c>
      <c r="H332" t="s">
        <v>989</v>
      </c>
      <c r="I332" s="527" t="s">
        <v>796</v>
      </c>
      <c r="J332" t="s">
        <v>1542</v>
      </c>
      <c r="K332" s="527" t="s">
        <v>1543</v>
      </c>
      <c r="L332" t="s">
        <v>1544</v>
      </c>
      <c r="M332" s="527" t="s">
        <v>519</v>
      </c>
      <c r="N332" t="s">
        <v>190</v>
      </c>
      <c r="O332" s="527" t="s">
        <v>1545</v>
      </c>
    </row>
    <row r="333" spans="1:15" ht="51" customHeight="1">
      <c r="A333" s="527" t="s">
        <v>1514</v>
      </c>
      <c r="B333" s="532" t="s">
        <v>1739</v>
      </c>
      <c r="C333" s="527" t="s">
        <v>1833</v>
      </c>
      <c r="D333">
        <v>2030</v>
      </c>
      <c r="E333" s="527" t="s">
        <v>794</v>
      </c>
      <c r="F333" t="s">
        <v>321</v>
      </c>
      <c r="G333" s="527">
        <v>2021</v>
      </c>
      <c r="H333" t="s">
        <v>1546</v>
      </c>
      <c r="I333" s="527" t="s">
        <v>1534</v>
      </c>
      <c r="J333" t="s">
        <v>1547</v>
      </c>
      <c r="K333" s="527" t="s">
        <v>1341</v>
      </c>
      <c r="L333" t="s">
        <v>1548</v>
      </c>
      <c r="M333" s="527" t="s">
        <v>1482</v>
      </c>
    </row>
    <row r="334" spans="1:15" ht="51" customHeight="1">
      <c r="A334" s="527" t="s">
        <v>1514</v>
      </c>
      <c r="B334" s="532" t="s">
        <v>1732</v>
      </c>
      <c r="C334" s="527" t="s">
        <v>1832</v>
      </c>
      <c r="D334">
        <v>2030</v>
      </c>
      <c r="E334" s="527" t="s">
        <v>794</v>
      </c>
      <c r="F334" t="s">
        <v>321</v>
      </c>
      <c r="G334" s="527">
        <v>2021</v>
      </c>
      <c r="H334" t="s">
        <v>1549</v>
      </c>
      <c r="I334" s="527" t="s">
        <v>1534</v>
      </c>
      <c r="J334" t="s">
        <v>1550</v>
      </c>
      <c r="K334" s="527" t="s">
        <v>1341</v>
      </c>
      <c r="L334" t="s">
        <v>1551</v>
      </c>
      <c r="M334" s="527" t="s">
        <v>519</v>
      </c>
    </row>
    <row r="335" spans="1:15" ht="51" customHeight="1">
      <c r="A335" s="527" t="s">
        <v>1514</v>
      </c>
      <c r="B335" s="532" t="s">
        <v>1553</v>
      </c>
      <c r="C335" s="527" t="s">
        <v>1833</v>
      </c>
      <c r="D335">
        <v>2030</v>
      </c>
      <c r="E335" s="527" t="s">
        <v>1552</v>
      </c>
      <c r="F335" t="s">
        <v>321</v>
      </c>
      <c r="G335" s="527">
        <v>2021</v>
      </c>
      <c r="H335" t="s">
        <v>989</v>
      </c>
      <c r="I335" s="527" t="s">
        <v>1534</v>
      </c>
      <c r="J335" t="s">
        <v>1554</v>
      </c>
      <c r="K335" s="527" t="s">
        <v>1555</v>
      </c>
      <c r="L335" t="s">
        <v>1556</v>
      </c>
      <c r="M335" s="527" t="s">
        <v>363</v>
      </c>
      <c r="N335" t="s">
        <v>190</v>
      </c>
      <c r="O335" s="527" t="s">
        <v>1559</v>
      </c>
    </row>
    <row r="336" spans="1:15" ht="51" customHeight="1">
      <c r="A336" s="527" t="s">
        <v>1514</v>
      </c>
      <c r="B336" s="532" t="s">
        <v>1776</v>
      </c>
      <c r="C336" s="527" t="s">
        <v>1832</v>
      </c>
      <c r="D336">
        <v>2030</v>
      </c>
      <c r="E336" s="527" t="s">
        <v>1552</v>
      </c>
      <c r="F336" t="s">
        <v>321</v>
      </c>
      <c r="G336" s="527">
        <v>2021</v>
      </c>
      <c r="H336" t="s">
        <v>1560</v>
      </c>
      <c r="I336" s="527" t="s">
        <v>1534</v>
      </c>
      <c r="J336" t="s">
        <v>1561</v>
      </c>
      <c r="K336" s="527" t="s">
        <v>1562</v>
      </c>
      <c r="L336" t="s">
        <v>1563</v>
      </c>
      <c r="M336" s="527" t="s">
        <v>519</v>
      </c>
    </row>
    <row r="337" spans="1:15" ht="51" customHeight="1">
      <c r="A337" s="527" t="s">
        <v>1514</v>
      </c>
      <c r="B337" s="532" t="s">
        <v>1730</v>
      </c>
      <c r="C337" s="527" t="s">
        <v>1835</v>
      </c>
      <c r="D337">
        <v>2030</v>
      </c>
      <c r="E337" s="527" t="s">
        <v>1552</v>
      </c>
      <c r="F337" t="s">
        <v>321</v>
      </c>
      <c r="G337" s="527">
        <v>2021</v>
      </c>
      <c r="H337" t="s">
        <v>1560</v>
      </c>
      <c r="I337" s="527" t="s">
        <v>1534</v>
      </c>
      <c r="J337" t="s">
        <v>1564</v>
      </c>
      <c r="K337" s="527" t="s">
        <v>1565</v>
      </c>
      <c r="L337" t="s">
        <v>1566</v>
      </c>
      <c r="M337" s="527" t="s">
        <v>519</v>
      </c>
    </row>
    <row r="338" spans="1:15" ht="51" customHeight="1">
      <c r="A338" s="527" t="s">
        <v>1514</v>
      </c>
      <c r="B338" s="532" t="s">
        <v>1567</v>
      </c>
      <c r="C338" s="527" t="s">
        <v>1833</v>
      </c>
      <c r="D338">
        <v>2030</v>
      </c>
      <c r="E338" s="527" t="s">
        <v>1552</v>
      </c>
      <c r="F338" t="s">
        <v>321</v>
      </c>
      <c r="G338" s="527">
        <v>2021</v>
      </c>
      <c r="H338" t="s">
        <v>989</v>
      </c>
      <c r="I338" s="527" t="s">
        <v>1534</v>
      </c>
      <c r="J338" t="s">
        <v>1568</v>
      </c>
      <c r="K338" s="527" t="s">
        <v>1569</v>
      </c>
      <c r="L338" t="s">
        <v>1570</v>
      </c>
      <c r="M338" s="527" t="s">
        <v>519</v>
      </c>
    </row>
    <row r="339" spans="1:15" ht="51" customHeight="1">
      <c r="A339" s="527" t="s">
        <v>1514</v>
      </c>
      <c r="B339" s="532" t="s">
        <v>1571</v>
      </c>
      <c r="C339" s="527" t="s">
        <v>1832</v>
      </c>
      <c r="D339">
        <v>2030</v>
      </c>
      <c r="E339" s="527" t="s">
        <v>1552</v>
      </c>
      <c r="F339" t="s">
        <v>321</v>
      </c>
      <c r="G339" s="527">
        <v>2021</v>
      </c>
      <c r="H339" t="s">
        <v>989</v>
      </c>
      <c r="I339" s="527" t="s">
        <v>1534</v>
      </c>
      <c r="J339" t="s">
        <v>1572</v>
      </c>
      <c r="K339" s="527" t="s">
        <v>1573</v>
      </c>
      <c r="L339" t="s">
        <v>1574</v>
      </c>
      <c r="M339" s="527" t="s">
        <v>519</v>
      </c>
      <c r="N339" t="s">
        <v>195</v>
      </c>
      <c r="O339" s="527" t="s">
        <v>1575</v>
      </c>
    </row>
  </sheetData>
  <sortState xmlns:xlrd2="http://schemas.microsoft.com/office/spreadsheetml/2017/richdata2" ref="A2:O339">
    <sortCondition ref="A2:A339"/>
  </sortState>
  <phoneticPr fontId="5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P119"/>
  <sheetViews>
    <sheetView topLeftCell="D1" workbookViewId="0">
      <selection activeCell="H28" sqref="H28"/>
    </sheetView>
  </sheetViews>
  <sheetFormatPr baseColWidth="10" defaultColWidth="8.83203125" defaultRowHeight="15"/>
  <cols>
    <col min="1" max="1" width="53.6640625" bestFit="1" customWidth="1"/>
    <col min="2" max="2" width="15.6640625" bestFit="1" customWidth="1"/>
    <col min="3" max="3" width="23.83203125" bestFit="1" customWidth="1"/>
    <col min="4" max="4" width="23.5" bestFit="1" customWidth="1"/>
    <col min="5" max="5" width="3.1640625" bestFit="1" customWidth="1"/>
    <col min="6" max="6" width="6.33203125" bestFit="1" customWidth="1"/>
    <col min="7" max="7" width="10" bestFit="1" customWidth="1"/>
    <col min="8" max="8" width="11.33203125" customWidth="1"/>
    <col min="9" max="9" width="17" customWidth="1"/>
    <col min="10" max="10" width="16.5" customWidth="1"/>
    <col min="11" max="14" width="9.1640625" customWidth="1"/>
    <col min="25" max="30" width="9.1640625" customWidth="1"/>
    <col min="34" max="43" width="9.1640625" customWidth="1"/>
    <col min="52" max="52" width="86.5" bestFit="1" customWidth="1"/>
    <col min="53" max="53" width="14.83203125" bestFit="1" customWidth="1"/>
    <col min="54" max="54" width="2.1640625" bestFit="1" customWidth="1"/>
    <col min="55" max="55" width="3.1640625" bestFit="1" customWidth="1"/>
    <col min="56" max="56" width="6.33203125" bestFit="1" customWidth="1"/>
    <col min="57" max="57" width="3.83203125" bestFit="1" customWidth="1"/>
    <col min="58" max="58" width="3.1640625" bestFit="1" customWidth="1"/>
    <col min="59" max="59" width="6.33203125" bestFit="1" customWidth="1"/>
    <col min="60" max="60" width="3.83203125" bestFit="1" customWidth="1"/>
    <col min="61" max="61" width="2.1640625" bestFit="1" customWidth="1"/>
    <col min="62" max="62" width="3.1640625" bestFit="1" customWidth="1"/>
    <col min="63" max="63" width="6.33203125" bestFit="1" customWidth="1"/>
    <col min="64" max="64" width="3.83203125" bestFit="1" customWidth="1"/>
    <col min="65" max="66" width="3.1640625" bestFit="1" customWidth="1"/>
    <col min="67" max="67" width="6.33203125" bestFit="1" customWidth="1"/>
    <col min="68" max="68" width="10" bestFit="1" customWidth="1"/>
    <col min="69" max="69" width="10.6640625" customWidth="1"/>
    <col min="70" max="70" width="12.1640625" customWidth="1"/>
    <col min="71" max="73" width="11.33203125" customWidth="1"/>
    <col min="74" max="74" width="9.1640625" customWidth="1"/>
    <col min="75" max="76" width="3" customWidth="1"/>
    <col min="77" max="77" width="7.33203125" customWidth="1"/>
    <col min="78" max="78" width="3" customWidth="1"/>
    <col min="79" max="79" width="8.5" customWidth="1"/>
    <col min="80" max="80" width="12.1640625" customWidth="1"/>
    <col min="81" max="81" width="11.33203125" customWidth="1"/>
    <col min="82" max="82" width="52.83203125" bestFit="1" customWidth="1"/>
    <col min="83" max="83" width="44" bestFit="1" customWidth="1"/>
    <col min="84" max="84" width="9.33203125" bestFit="1" customWidth="1"/>
    <col min="85" max="85" width="17.33203125" bestFit="1" customWidth="1"/>
    <col min="86" max="86" width="28.83203125" bestFit="1" customWidth="1"/>
    <col min="87" max="87" width="16.5" bestFit="1" customWidth="1"/>
    <col min="88" max="88" width="29.5" bestFit="1" customWidth="1"/>
    <col min="89" max="89" width="21.5" bestFit="1" customWidth="1"/>
    <col min="90" max="90" width="25.33203125" bestFit="1" customWidth="1"/>
    <col min="91" max="91" width="12.33203125" bestFit="1" customWidth="1"/>
    <col min="92" max="92" width="23" bestFit="1" customWidth="1"/>
    <col min="93" max="93" width="12.1640625" bestFit="1" customWidth="1"/>
    <col min="94" max="94" width="6.83203125" customWidth="1"/>
    <col min="95" max="95" width="17.83203125" bestFit="1" customWidth="1"/>
    <col min="96" max="96" width="7.83203125" customWidth="1"/>
    <col min="97" max="97" width="29.33203125" bestFit="1" customWidth="1"/>
    <col min="98" max="98" width="14.6640625" bestFit="1" customWidth="1"/>
    <col min="99" max="99" width="23.83203125" bestFit="1" customWidth="1"/>
    <col min="100" max="100" width="26.1640625" bestFit="1" customWidth="1"/>
    <col min="101" max="101" width="52.83203125" bestFit="1" customWidth="1"/>
    <col min="102" max="102" width="44" bestFit="1" customWidth="1"/>
    <col min="103" max="103" width="28.83203125" bestFit="1" customWidth="1"/>
    <col min="104" max="104" width="29.5" bestFit="1" customWidth="1"/>
    <col min="105" max="105" width="21.5" bestFit="1" customWidth="1"/>
    <col min="106" max="106" width="14.1640625" bestFit="1" customWidth="1"/>
    <col min="107" max="107" width="12.33203125" bestFit="1" customWidth="1"/>
    <col min="108" max="108" width="12.1640625" bestFit="1" customWidth="1"/>
    <col min="109" max="109" width="6.83203125" customWidth="1"/>
    <col min="110" max="110" width="15.1640625" bestFit="1" customWidth="1"/>
    <col min="111" max="111" width="12" bestFit="1" customWidth="1"/>
    <col min="112" max="112" width="18.1640625" bestFit="1" customWidth="1"/>
    <col min="113" max="113" width="33" bestFit="1" customWidth="1"/>
    <col min="114" max="114" width="37.6640625" bestFit="1" customWidth="1"/>
    <col min="115" max="115" width="22" bestFit="1" customWidth="1"/>
    <col min="116" max="116" width="52.1640625" bestFit="1" customWidth="1"/>
    <col min="117" max="117" width="25" bestFit="1" customWidth="1"/>
    <col min="118" max="118" width="7.5" customWidth="1"/>
    <col min="119" max="119" width="28.83203125" bestFit="1" customWidth="1"/>
    <col min="120" max="120" width="29.33203125" bestFit="1" customWidth="1"/>
    <col min="121" max="121" width="14.6640625" bestFit="1" customWidth="1"/>
    <col min="122" max="122" width="23.83203125" bestFit="1" customWidth="1"/>
    <col min="123" max="123" width="44" bestFit="1" customWidth="1"/>
    <col min="124" max="124" width="9.33203125" bestFit="1" customWidth="1"/>
    <col min="125" max="125" width="17.33203125" bestFit="1" customWidth="1"/>
    <col min="126" max="126" width="28.83203125" bestFit="1" customWidth="1"/>
    <col min="127" max="127" width="60" bestFit="1" customWidth="1"/>
    <col min="128" max="128" width="16.5" bestFit="1" customWidth="1"/>
    <col min="129" max="129" width="47.33203125" bestFit="1" customWidth="1"/>
    <col min="130" max="130" width="29.5" bestFit="1" customWidth="1"/>
    <col min="131" max="131" width="21.5" bestFit="1" customWidth="1"/>
    <col min="132" max="132" width="23" bestFit="1" customWidth="1"/>
    <col min="133" max="133" width="14.1640625" bestFit="1" customWidth="1"/>
    <col min="134" max="134" width="25.33203125" bestFit="1" customWidth="1"/>
    <col min="135" max="135" width="12.1640625" bestFit="1" customWidth="1"/>
    <col min="136" max="136" width="7.33203125" customWidth="1"/>
    <col min="137" max="137" width="12.1640625" bestFit="1" customWidth="1"/>
    <col min="138" max="138" width="11.33203125" bestFit="1" customWidth="1"/>
  </cols>
  <sheetData>
    <row r="1" spans="1:68" s="176" customFormat="1">
      <c r="A1" s="40" t="s">
        <v>252</v>
      </c>
      <c r="B1" t="s">
        <v>1578</v>
      </c>
      <c r="AI1"/>
      <c r="AJ1"/>
      <c r="AZ1"/>
      <c r="BA1"/>
    </row>
    <row r="2" spans="1:68">
      <c r="A2" s="40" t="s">
        <v>242</v>
      </c>
      <c r="B2" s="41">
        <v>1</v>
      </c>
      <c r="AI2" s="255"/>
      <c r="AJ2" s="256"/>
      <c r="AK2" s="256"/>
    </row>
    <row r="3" spans="1:68">
      <c r="J3" t="s">
        <v>1579</v>
      </c>
      <c r="Q3" t="s">
        <v>1579</v>
      </c>
      <c r="Z3">
        <v>70</v>
      </c>
      <c r="AM3" s="251"/>
      <c r="AZ3" s="40" t="s">
        <v>1581</v>
      </c>
      <c r="BA3" s="40" t="s">
        <v>1595</v>
      </c>
    </row>
    <row r="4" spans="1:68">
      <c r="A4" s="40" t="s">
        <v>1580</v>
      </c>
      <c r="B4" t="s">
        <v>1581</v>
      </c>
      <c r="C4" t="s">
        <v>1582</v>
      </c>
      <c r="D4" t="s">
        <v>1583</v>
      </c>
      <c r="J4" t="s">
        <v>1584</v>
      </c>
      <c r="K4" t="s">
        <v>1585</v>
      </c>
      <c r="L4" t="s">
        <v>1586</v>
      </c>
      <c r="M4" t="s">
        <v>1614</v>
      </c>
      <c r="Q4" t="s">
        <v>1584</v>
      </c>
      <c r="R4" t="s">
        <v>1585</v>
      </c>
      <c r="S4" t="s">
        <v>1586</v>
      </c>
      <c r="T4" t="s">
        <v>1614</v>
      </c>
      <c r="V4" s="196"/>
      <c r="Z4">
        <v>30</v>
      </c>
      <c r="AI4" s="41"/>
      <c r="AM4" s="251"/>
      <c r="AW4" s="196"/>
      <c r="AX4" s="196"/>
      <c r="AY4" s="196"/>
      <c r="BA4">
        <v>0</v>
      </c>
      <c r="BD4" t="s">
        <v>1615</v>
      </c>
      <c r="BE4">
        <v>1</v>
      </c>
      <c r="BG4" t="s">
        <v>1616</v>
      </c>
      <c r="BH4">
        <v>2</v>
      </c>
      <c r="BK4" t="s">
        <v>1617</v>
      </c>
      <c r="BL4">
        <v>3</v>
      </c>
      <c r="BO4" t="s">
        <v>1618</v>
      </c>
      <c r="BP4" t="s">
        <v>1594</v>
      </c>
    </row>
    <row r="5" spans="1:68">
      <c r="A5" s="41" t="s">
        <v>295</v>
      </c>
      <c r="B5" s="525">
        <v>9</v>
      </c>
      <c r="C5" s="525">
        <v>8</v>
      </c>
      <c r="D5" s="525">
        <v>0</v>
      </c>
      <c r="I5" t="s">
        <v>1587</v>
      </c>
      <c r="J5">
        <f>C5</f>
        <v>8</v>
      </c>
      <c r="K5">
        <f>D5</f>
        <v>0</v>
      </c>
      <c r="L5">
        <f>E5-D5-C5</f>
        <v>-8</v>
      </c>
      <c r="M5">
        <f>B5-J5-K5-L5</f>
        <v>9</v>
      </c>
      <c r="N5">
        <f>SUM(J5:M5)</f>
        <v>9</v>
      </c>
      <c r="P5" t="s">
        <v>1587</v>
      </c>
      <c r="Q5" s="196" t="e">
        <f>#REF!/#REF!</f>
        <v>#REF!</v>
      </c>
      <c r="R5" s="196" t="e">
        <f>#REF!/#REF!</f>
        <v>#REF!</v>
      </c>
      <c r="S5" s="196" t="e">
        <f>#REF!/#REF!</f>
        <v>#REF!</v>
      </c>
      <c r="T5" s="196" t="e">
        <f>#REF!/#REF!</f>
        <v>#REF!</v>
      </c>
      <c r="U5" s="196" t="e">
        <f>#REF!/#REF!</f>
        <v>#REF!</v>
      </c>
      <c r="V5" s="196"/>
      <c r="AI5" s="41"/>
      <c r="AM5" s="251"/>
      <c r="AW5" s="196"/>
      <c r="AX5" s="196"/>
      <c r="AY5" s="196"/>
      <c r="AZ5" s="40" t="s">
        <v>1580</v>
      </c>
      <c r="BA5">
        <v>1</v>
      </c>
      <c r="BB5">
        <v>2</v>
      </c>
      <c r="BC5">
        <v>3</v>
      </c>
      <c r="BE5">
        <v>1</v>
      </c>
      <c r="BF5">
        <v>3</v>
      </c>
      <c r="BH5">
        <v>1</v>
      </c>
      <c r="BI5">
        <v>2</v>
      </c>
      <c r="BJ5">
        <v>3</v>
      </c>
      <c r="BL5">
        <v>1</v>
      </c>
      <c r="BM5">
        <v>2</v>
      </c>
      <c r="BN5">
        <v>3</v>
      </c>
    </row>
    <row r="6" spans="1:68">
      <c r="A6" s="41" t="s">
        <v>403</v>
      </c>
      <c r="B6" s="525">
        <v>35</v>
      </c>
      <c r="C6" s="525">
        <v>18</v>
      </c>
      <c r="D6" s="525">
        <v>1</v>
      </c>
      <c r="I6" t="s">
        <v>1588</v>
      </c>
      <c r="J6">
        <f t="shared" ref="J6:J11" si="0">C6</f>
        <v>18</v>
      </c>
      <c r="K6">
        <f t="shared" ref="K6:K11" si="1">D6</f>
        <v>1</v>
      </c>
      <c r="L6">
        <f t="shared" ref="L6:L11" si="2">E6-D6-C6</f>
        <v>-19</v>
      </c>
      <c r="M6">
        <f t="shared" ref="M6:M11" si="3">B6-J6-K6-L6</f>
        <v>35</v>
      </c>
      <c r="N6">
        <f t="shared" ref="N6:N11" si="4">SUM(J6:M6)</f>
        <v>35</v>
      </c>
      <c r="P6" t="s">
        <v>1588</v>
      </c>
      <c r="Q6" s="196">
        <f>J5/$N5</f>
        <v>0.88888888888888884</v>
      </c>
      <c r="R6" s="196">
        <f>K5/$N5</f>
        <v>0</v>
      </c>
      <c r="S6" s="196">
        <f>L5/$N5</f>
        <v>-0.88888888888888884</v>
      </c>
      <c r="T6" s="196">
        <f>M5/$N5</f>
        <v>1</v>
      </c>
      <c r="U6" s="196">
        <f>N5/$N5</f>
        <v>1</v>
      </c>
      <c r="V6" s="196"/>
      <c r="AI6" s="41"/>
      <c r="AM6" s="251"/>
      <c r="AW6" s="196"/>
      <c r="AX6" s="196"/>
      <c r="AY6" s="196"/>
      <c r="AZ6" s="41" t="s">
        <v>295</v>
      </c>
      <c r="BA6" s="525"/>
      <c r="BB6" s="525"/>
      <c r="BC6" s="525">
        <v>2</v>
      </c>
      <c r="BD6" s="525">
        <v>2</v>
      </c>
      <c r="BE6" s="525"/>
      <c r="BF6" s="525">
        <v>1</v>
      </c>
      <c r="BG6" s="525">
        <v>1</v>
      </c>
      <c r="BH6" s="525">
        <v>1</v>
      </c>
      <c r="BI6" s="525"/>
      <c r="BJ6" s="525">
        <v>4</v>
      </c>
      <c r="BK6" s="525">
        <v>5</v>
      </c>
      <c r="BL6" s="525"/>
      <c r="BM6" s="525"/>
      <c r="BN6" s="525">
        <v>1</v>
      </c>
      <c r="BO6" s="525">
        <v>1</v>
      </c>
      <c r="BP6" s="525">
        <v>9</v>
      </c>
    </row>
    <row r="7" spans="1:68">
      <c r="A7" s="41" t="s">
        <v>598</v>
      </c>
      <c r="B7" s="525">
        <v>37</v>
      </c>
      <c r="C7" s="525">
        <v>14</v>
      </c>
      <c r="D7" s="525">
        <v>18</v>
      </c>
      <c r="I7" t="s">
        <v>1589</v>
      </c>
      <c r="J7">
        <f t="shared" si="0"/>
        <v>14</v>
      </c>
      <c r="K7">
        <f t="shared" si="1"/>
        <v>18</v>
      </c>
      <c r="L7">
        <f t="shared" si="2"/>
        <v>-32</v>
      </c>
      <c r="M7">
        <f t="shared" si="3"/>
        <v>37</v>
      </c>
      <c r="N7">
        <f t="shared" si="4"/>
        <v>37</v>
      </c>
      <c r="P7" t="s">
        <v>1589</v>
      </c>
      <c r="Q7" s="196">
        <f t="shared" ref="Q7:U12" si="5">J7/$N7</f>
        <v>0.3783783783783784</v>
      </c>
      <c r="R7" s="196">
        <f t="shared" si="5"/>
        <v>0.48648648648648651</v>
      </c>
      <c r="S7" s="196">
        <f t="shared" si="5"/>
        <v>-0.86486486486486491</v>
      </c>
      <c r="T7" s="196">
        <f t="shared" si="5"/>
        <v>1</v>
      </c>
      <c r="U7" s="196">
        <f t="shared" si="5"/>
        <v>1</v>
      </c>
      <c r="V7" s="196"/>
      <c r="AI7" s="41"/>
      <c r="AM7" s="251"/>
      <c r="AW7" s="196"/>
      <c r="AX7" s="196"/>
      <c r="AY7" s="196"/>
      <c r="AZ7" s="175" t="s">
        <v>300</v>
      </c>
      <c r="BA7" s="525"/>
      <c r="BB7" s="525"/>
      <c r="BC7" s="525">
        <v>1</v>
      </c>
      <c r="BD7" s="525">
        <v>1</v>
      </c>
      <c r="BE7" s="525"/>
      <c r="BF7" s="525"/>
      <c r="BG7" s="525"/>
      <c r="BH7" s="525">
        <v>1</v>
      </c>
      <c r="BI7" s="525"/>
      <c r="BJ7" s="525">
        <v>3</v>
      </c>
      <c r="BK7" s="525">
        <v>4</v>
      </c>
      <c r="BL7" s="525"/>
      <c r="BM7" s="525"/>
      <c r="BN7" s="525">
        <v>1</v>
      </c>
      <c r="BO7" s="525">
        <v>1</v>
      </c>
      <c r="BP7" s="525">
        <v>6</v>
      </c>
    </row>
    <row r="8" spans="1:68">
      <c r="A8" s="41" t="s">
        <v>1034</v>
      </c>
      <c r="B8" s="525">
        <v>29</v>
      </c>
      <c r="C8" s="525">
        <v>20</v>
      </c>
      <c r="D8" s="525">
        <v>1</v>
      </c>
      <c r="I8" t="s">
        <v>1590</v>
      </c>
      <c r="J8">
        <f t="shared" si="0"/>
        <v>20</v>
      </c>
      <c r="K8">
        <f t="shared" si="1"/>
        <v>1</v>
      </c>
      <c r="L8">
        <f t="shared" si="2"/>
        <v>-21</v>
      </c>
      <c r="M8">
        <f t="shared" si="3"/>
        <v>29</v>
      </c>
      <c r="N8">
        <f t="shared" si="4"/>
        <v>29</v>
      </c>
      <c r="P8" t="s">
        <v>1590</v>
      </c>
      <c r="Q8" s="196">
        <f t="shared" si="5"/>
        <v>0.68965517241379315</v>
      </c>
      <c r="R8" s="196">
        <f t="shared" si="5"/>
        <v>3.4482758620689655E-2</v>
      </c>
      <c r="S8" s="196">
        <f t="shared" si="5"/>
        <v>-0.72413793103448276</v>
      </c>
      <c r="T8" s="196">
        <f t="shared" si="5"/>
        <v>1</v>
      </c>
      <c r="U8" s="196">
        <f t="shared" si="5"/>
        <v>1</v>
      </c>
      <c r="V8" s="196"/>
      <c r="AI8" s="41"/>
      <c r="AM8" s="251"/>
      <c r="AW8" s="196"/>
      <c r="AX8" s="196"/>
      <c r="AY8" s="196"/>
      <c r="AZ8" s="175" t="s">
        <v>337</v>
      </c>
      <c r="BA8" s="525"/>
      <c r="BB8" s="525"/>
      <c r="BC8" s="525">
        <v>1</v>
      </c>
      <c r="BD8" s="525">
        <v>1</v>
      </c>
      <c r="BE8" s="525"/>
      <c r="BF8" s="525">
        <v>1</v>
      </c>
      <c r="BG8" s="525">
        <v>1</v>
      </c>
      <c r="BH8" s="525"/>
      <c r="BI8" s="525"/>
      <c r="BJ8" s="525">
        <v>1</v>
      </c>
      <c r="BK8" s="525">
        <v>1</v>
      </c>
      <c r="BL8" s="525"/>
      <c r="BM8" s="525"/>
      <c r="BN8" s="525"/>
      <c r="BO8" s="525"/>
      <c r="BP8" s="525">
        <v>3</v>
      </c>
    </row>
    <row r="9" spans="1:68">
      <c r="A9" s="41" t="s">
        <v>1336</v>
      </c>
      <c r="B9" s="525">
        <v>32</v>
      </c>
      <c r="C9" s="525">
        <v>0</v>
      </c>
      <c r="D9" s="525">
        <v>0</v>
      </c>
      <c r="I9" t="s">
        <v>1591</v>
      </c>
      <c r="J9">
        <f t="shared" si="0"/>
        <v>0</v>
      </c>
      <c r="K9">
        <f t="shared" si="1"/>
        <v>0</v>
      </c>
      <c r="L9">
        <f t="shared" si="2"/>
        <v>0</v>
      </c>
      <c r="M9">
        <f t="shared" si="3"/>
        <v>32</v>
      </c>
      <c r="N9">
        <f t="shared" si="4"/>
        <v>32</v>
      </c>
      <c r="P9" t="s">
        <v>1591</v>
      </c>
      <c r="Q9" s="196">
        <f t="shared" si="5"/>
        <v>0</v>
      </c>
      <c r="R9" s="196">
        <f t="shared" si="5"/>
        <v>0</v>
      </c>
      <c r="S9" s="196">
        <f t="shared" si="5"/>
        <v>0</v>
      </c>
      <c r="T9" s="196">
        <f t="shared" si="5"/>
        <v>1</v>
      </c>
      <c r="U9" s="196">
        <f t="shared" si="5"/>
        <v>1</v>
      </c>
      <c r="V9" s="196"/>
      <c r="AI9" s="41"/>
      <c r="AM9" s="251"/>
      <c r="AW9" s="196"/>
      <c r="AX9" s="196"/>
      <c r="AY9" s="196"/>
      <c r="AZ9" s="41" t="s">
        <v>403</v>
      </c>
      <c r="BA9" s="525"/>
      <c r="BB9" s="525"/>
      <c r="BC9" s="525">
        <v>4</v>
      </c>
      <c r="BD9" s="525">
        <v>4</v>
      </c>
      <c r="BE9" s="525"/>
      <c r="BF9" s="525">
        <v>1</v>
      </c>
      <c r="BG9" s="525">
        <v>1</v>
      </c>
      <c r="BH9" s="525">
        <v>11</v>
      </c>
      <c r="BI9" s="525"/>
      <c r="BJ9" s="525">
        <v>11</v>
      </c>
      <c r="BK9" s="525">
        <v>22</v>
      </c>
      <c r="BL9" s="525">
        <v>4</v>
      </c>
      <c r="BM9" s="525">
        <v>1</v>
      </c>
      <c r="BN9" s="525">
        <v>2</v>
      </c>
      <c r="BO9" s="525">
        <v>7</v>
      </c>
      <c r="BP9" s="525">
        <v>34</v>
      </c>
    </row>
    <row r="10" spans="1:68">
      <c r="A10" s="41" t="s">
        <v>792</v>
      </c>
      <c r="B10" s="525">
        <v>41</v>
      </c>
      <c r="C10" s="525">
        <v>21</v>
      </c>
      <c r="D10" s="525">
        <v>0</v>
      </c>
      <c r="I10" t="s">
        <v>1592</v>
      </c>
      <c r="J10">
        <f t="shared" si="0"/>
        <v>21</v>
      </c>
      <c r="K10">
        <f t="shared" si="1"/>
        <v>0</v>
      </c>
      <c r="L10">
        <f t="shared" si="2"/>
        <v>-21</v>
      </c>
      <c r="M10">
        <f t="shared" si="3"/>
        <v>41</v>
      </c>
      <c r="N10">
        <f t="shared" si="4"/>
        <v>41</v>
      </c>
      <c r="P10" t="s">
        <v>1592</v>
      </c>
      <c r="Q10" s="196">
        <f t="shared" si="5"/>
        <v>0.51219512195121952</v>
      </c>
      <c r="R10" s="196">
        <f t="shared" si="5"/>
        <v>0</v>
      </c>
      <c r="S10" s="196">
        <f t="shared" si="5"/>
        <v>-0.51219512195121952</v>
      </c>
      <c r="T10" s="196">
        <f t="shared" si="5"/>
        <v>1</v>
      </c>
      <c r="U10" s="196">
        <f t="shared" si="5"/>
        <v>1</v>
      </c>
      <c r="V10" s="196"/>
      <c r="AI10" s="41"/>
      <c r="AM10" s="251"/>
      <c r="AW10" s="196"/>
      <c r="AX10" s="196"/>
      <c r="AY10" s="196"/>
      <c r="AZ10" s="175" t="s">
        <v>465</v>
      </c>
      <c r="BA10" s="525"/>
      <c r="BB10" s="525"/>
      <c r="BC10" s="525">
        <v>2</v>
      </c>
      <c r="BD10" s="525">
        <v>2</v>
      </c>
      <c r="BE10" s="525"/>
      <c r="BF10" s="525"/>
      <c r="BG10" s="525"/>
      <c r="BH10" s="525">
        <v>3</v>
      </c>
      <c r="BI10" s="525"/>
      <c r="BJ10" s="525">
        <v>5</v>
      </c>
      <c r="BK10" s="525">
        <v>8</v>
      </c>
      <c r="BL10" s="525">
        <v>1</v>
      </c>
      <c r="BM10" s="525"/>
      <c r="BN10" s="525"/>
      <c r="BO10" s="525">
        <v>1</v>
      </c>
      <c r="BP10" s="525">
        <v>11</v>
      </c>
    </row>
    <row r="11" spans="1:68">
      <c r="A11" s="41" t="s">
        <v>1514</v>
      </c>
      <c r="B11" s="525">
        <v>14</v>
      </c>
      <c r="C11" s="525">
        <v>4</v>
      </c>
      <c r="D11" s="525">
        <v>2</v>
      </c>
      <c r="I11" t="s">
        <v>1593</v>
      </c>
      <c r="J11">
        <f t="shared" si="0"/>
        <v>4</v>
      </c>
      <c r="K11">
        <f t="shared" si="1"/>
        <v>2</v>
      </c>
      <c r="L11">
        <f t="shared" si="2"/>
        <v>-6</v>
      </c>
      <c r="M11">
        <f t="shared" si="3"/>
        <v>14</v>
      </c>
      <c r="N11">
        <f t="shared" si="4"/>
        <v>14</v>
      </c>
      <c r="P11" t="s">
        <v>1593</v>
      </c>
      <c r="Q11" s="196">
        <f t="shared" si="5"/>
        <v>0.2857142857142857</v>
      </c>
      <c r="R11" s="196">
        <f t="shared" si="5"/>
        <v>0.14285714285714285</v>
      </c>
      <c r="S11" s="196">
        <f t="shared" si="5"/>
        <v>-0.42857142857142855</v>
      </c>
      <c r="T11" s="196">
        <f t="shared" si="5"/>
        <v>1</v>
      </c>
      <c r="U11" s="196">
        <f t="shared" si="5"/>
        <v>1</v>
      </c>
      <c r="AI11" s="41"/>
      <c r="AM11" s="251"/>
      <c r="AO11" s="196"/>
      <c r="AW11" s="196"/>
      <c r="AX11" s="196"/>
      <c r="AY11" s="196"/>
      <c r="AZ11" s="175" t="s">
        <v>326</v>
      </c>
      <c r="BA11" s="525"/>
      <c r="BB11" s="525"/>
      <c r="BC11" s="525"/>
      <c r="BD11" s="525"/>
      <c r="BE11" s="525"/>
      <c r="BF11" s="525"/>
      <c r="BG11" s="525"/>
      <c r="BH11" s="525">
        <v>1</v>
      </c>
      <c r="BI11" s="525"/>
      <c r="BJ11" s="525"/>
      <c r="BK11" s="525">
        <v>1</v>
      </c>
      <c r="BL11" s="525"/>
      <c r="BM11" s="525"/>
      <c r="BN11" s="525"/>
      <c r="BO11" s="525"/>
      <c r="BP11" s="525">
        <v>1</v>
      </c>
    </row>
    <row r="12" spans="1:68">
      <c r="A12" s="41" t="s">
        <v>1594</v>
      </c>
      <c r="B12" s="525">
        <v>197</v>
      </c>
      <c r="C12" s="525">
        <v>85</v>
      </c>
      <c r="D12" s="525">
        <v>22</v>
      </c>
      <c r="I12" s="196" t="s">
        <v>1577</v>
      </c>
      <c r="J12">
        <f>SUM(J5:J11)</f>
        <v>85</v>
      </c>
      <c r="K12">
        <f>SUM(K5:K11)</f>
        <v>22</v>
      </c>
      <c r="L12">
        <f>SUM(L5:L11)</f>
        <v>-107</v>
      </c>
      <c r="M12">
        <f>SUM(M5:M11)</f>
        <v>197</v>
      </c>
      <c r="N12">
        <f>SUM(N5:N11)</f>
        <v>197</v>
      </c>
      <c r="P12" t="s">
        <v>1577</v>
      </c>
      <c r="Q12" s="196">
        <f t="shared" si="5"/>
        <v>0.43147208121827413</v>
      </c>
      <c r="R12" s="196">
        <f t="shared" si="5"/>
        <v>0.1116751269035533</v>
      </c>
      <c r="S12" s="196">
        <f t="shared" si="5"/>
        <v>-0.54314720812182737</v>
      </c>
      <c r="T12" s="196">
        <f t="shared" si="5"/>
        <v>1</v>
      </c>
      <c r="U12" s="196">
        <f t="shared" si="5"/>
        <v>1</v>
      </c>
      <c r="AO12" s="196"/>
      <c r="AW12" s="196"/>
      <c r="AX12" s="196"/>
      <c r="AY12" s="196"/>
      <c r="AZ12" s="175" t="s">
        <v>450</v>
      </c>
      <c r="BA12" s="525"/>
      <c r="BB12" s="525"/>
      <c r="BC12" s="525"/>
      <c r="BD12" s="525"/>
      <c r="BE12" s="525"/>
      <c r="BF12" s="525"/>
      <c r="BG12" s="525"/>
      <c r="BH12" s="525"/>
      <c r="BI12" s="525"/>
      <c r="BJ12" s="525">
        <v>1</v>
      </c>
      <c r="BK12" s="525">
        <v>1</v>
      </c>
      <c r="BL12" s="525"/>
      <c r="BM12" s="525"/>
      <c r="BN12" s="525"/>
      <c r="BO12" s="525"/>
      <c r="BP12" s="525">
        <v>1</v>
      </c>
    </row>
    <row r="13" spans="1:68">
      <c r="I13" t="s">
        <v>1619</v>
      </c>
      <c r="L13">
        <f>SUM(J12:L12)</f>
        <v>0</v>
      </c>
      <c r="AZ13" s="175" t="s">
        <v>407</v>
      </c>
      <c r="BA13" s="525"/>
      <c r="BB13" s="525"/>
      <c r="BC13" s="525"/>
      <c r="BD13" s="525"/>
      <c r="BE13" s="525"/>
      <c r="BF13" s="525">
        <v>1</v>
      </c>
      <c r="BG13" s="525">
        <v>1</v>
      </c>
      <c r="BH13" s="525">
        <v>3</v>
      </c>
      <c r="BI13" s="525"/>
      <c r="BJ13" s="525"/>
      <c r="BK13" s="525">
        <v>3</v>
      </c>
      <c r="BL13" s="525"/>
      <c r="BM13" s="525"/>
      <c r="BN13" s="525"/>
      <c r="BO13" s="525"/>
      <c r="BP13" s="525">
        <v>4</v>
      </c>
    </row>
    <row r="14" spans="1:68">
      <c r="AZ14" s="175" t="s">
        <v>429</v>
      </c>
      <c r="BA14" s="525"/>
      <c r="BB14" s="525"/>
      <c r="BC14" s="525"/>
      <c r="BD14" s="525"/>
      <c r="BE14" s="525"/>
      <c r="BF14" s="525"/>
      <c r="BG14" s="525"/>
      <c r="BH14" s="525"/>
      <c r="BI14" s="525"/>
      <c r="BJ14" s="525">
        <v>3</v>
      </c>
      <c r="BK14" s="525">
        <v>3</v>
      </c>
      <c r="BL14" s="525">
        <v>1</v>
      </c>
      <c r="BM14" s="525"/>
      <c r="BN14" s="525">
        <v>2</v>
      </c>
      <c r="BO14" s="525">
        <v>3</v>
      </c>
      <c r="BP14" s="525">
        <v>6</v>
      </c>
    </row>
    <row r="15" spans="1:68">
      <c r="K15" s="14" t="s">
        <v>1620</v>
      </c>
      <c r="Q15" s="197">
        <f>H67</f>
        <v>0.62167300380228141</v>
      </c>
      <c r="R15" s="14" t="s">
        <v>1596</v>
      </c>
      <c r="AZ15" s="175" t="s">
        <v>538</v>
      </c>
      <c r="BA15" s="525"/>
      <c r="BB15" s="525"/>
      <c r="BC15" s="525"/>
      <c r="BD15" s="525"/>
      <c r="BE15" s="525"/>
      <c r="BF15" s="525"/>
      <c r="BG15" s="525"/>
      <c r="BH15" s="525">
        <v>1</v>
      </c>
      <c r="BI15" s="525"/>
      <c r="BJ15" s="525"/>
      <c r="BK15" s="525">
        <v>1</v>
      </c>
      <c r="BL15" s="525">
        <v>2</v>
      </c>
      <c r="BM15" s="525"/>
      <c r="BN15" s="525"/>
      <c r="BO15" s="525">
        <v>2</v>
      </c>
      <c r="BP15" s="525">
        <v>3</v>
      </c>
    </row>
    <row r="16" spans="1:68">
      <c r="A16" s="40" t="s">
        <v>1581</v>
      </c>
      <c r="B16" s="40" t="s">
        <v>1595</v>
      </c>
      <c r="AZ16" s="175" t="s">
        <v>457</v>
      </c>
      <c r="BA16" s="525"/>
      <c r="BB16" s="525"/>
      <c r="BC16" s="525"/>
      <c r="BD16" s="525"/>
      <c r="BE16" s="525"/>
      <c r="BF16" s="525"/>
      <c r="BG16" s="525"/>
      <c r="BH16" s="525">
        <v>1</v>
      </c>
      <c r="BI16" s="525"/>
      <c r="BJ16" s="525"/>
      <c r="BK16" s="525">
        <v>1</v>
      </c>
      <c r="BL16" s="525"/>
      <c r="BM16" s="525"/>
      <c r="BN16" s="525"/>
      <c r="BO16" s="525"/>
      <c r="BP16" s="525">
        <v>1</v>
      </c>
    </row>
    <row r="17" spans="1:68">
      <c r="A17" s="40" t="s">
        <v>1580</v>
      </c>
      <c r="B17">
        <v>0</v>
      </c>
      <c r="C17">
        <v>1</v>
      </c>
      <c r="D17">
        <v>2</v>
      </c>
      <c r="E17">
        <v>3</v>
      </c>
      <c r="F17" t="s">
        <v>1613</v>
      </c>
      <c r="G17" t="s">
        <v>1594</v>
      </c>
      <c r="AZ17" s="175" t="s">
        <v>392</v>
      </c>
      <c r="BA17" s="525"/>
      <c r="BB17" s="525"/>
      <c r="BC17" s="525"/>
      <c r="BD17" s="525"/>
      <c r="BE17" s="525"/>
      <c r="BF17" s="525"/>
      <c r="BG17" s="525"/>
      <c r="BH17" s="525"/>
      <c r="BI17" s="525"/>
      <c r="BJ17" s="525"/>
      <c r="BK17" s="525"/>
      <c r="BL17" s="525"/>
      <c r="BM17" s="525">
        <v>1</v>
      </c>
      <c r="BN17" s="525"/>
      <c r="BO17" s="525">
        <v>1</v>
      </c>
      <c r="BP17" s="525">
        <v>1</v>
      </c>
    </row>
    <row r="18" spans="1:68">
      <c r="A18" s="41" t="s">
        <v>295</v>
      </c>
      <c r="B18" s="525">
        <v>2</v>
      </c>
      <c r="C18" s="525">
        <v>1</v>
      </c>
      <c r="D18" s="525">
        <v>5</v>
      </c>
      <c r="E18" s="525">
        <v>1</v>
      </c>
      <c r="F18" s="525">
        <v>1</v>
      </c>
      <c r="G18" s="525">
        <v>10</v>
      </c>
      <c r="AZ18" s="175" t="s">
        <v>412</v>
      </c>
      <c r="BA18" s="525"/>
      <c r="BB18" s="525"/>
      <c r="BC18" s="525"/>
      <c r="BD18" s="525"/>
      <c r="BE18" s="525"/>
      <c r="BF18" s="525"/>
      <c r="BG18" s="525"/>
      <c r="BH18" s="525">
        <v>2</v>
      </c>
      <c r="BI18" s="525"/>
      <c r="BJ18" s="525"/>
      <c r="BK18" s="525">
        <v>2</v>
      </c>
      <c r="BL18" s="525"/>
      <c r="BM18" s="525"/>
      <c r="BN18" s="525"/>
      <c r="BO18" s="525"/>
      <c r="BP18" s="525">
        <v>2</v>
      </c>
    </row>
    <row r="19" spans="1:68">
      <c r="A19" s="175">
        <v>0</v>
      </c>
      <c r="B19" s="525"/>
      <c r="C19" s="525"/>
      <c r="D19" s="525"/>
      <c r="E19" s="525"/>
      <c r="F19" s="525">
        <v>1</v>
      </c>
      <c r="G19" s="525">
        <v>1</v>
      </c>
      <c r="AZ19" s="175" t="s">
        <v>1613</v>
      </c>
      <c r="BA19" s="525"/>
      <c r="BB19" s="525"/>
      <c r="BC19" s="525">
        <v>2</v>
      </c>
      <c r="BD19" s="525">
        <v>2</v>
      </c>
      <c r="BE19" s="525"/>
      <c r="BF19" s="525"/>
      <c r="BG19" s="525"/>
      <c r="BH19" s="525"/>
      <c r="BI19" s="525"/>
      <c r="BJ19" s="525">
        <v>2</v>
      </c>
      <c r="BK19" s="525">
        <v>2</v>
      </c>
      <c r="BL19" s="525"/>
      <c r="BM19" s="525"/>
      <c r="BN19" s="525"/>
      <c r="BO19" s="525"/>
      <c r="BP19" s="525">
        <v>4</v>
      </c>
    </row>
    <row r="20" spans="1:68">
      <c r="A20" s="175">
        <v>1</v>
      </c>
      <c r="B20" s="525"/>
      <c r="C20" s="525"/>
      <c r="D20" s="525">
        <v>1</v>
      </c>
      <c r="E20" s="525"/>
      <c r="F20" s="525"/>
      <c r="G20" s="525">
        <v>1</v>
      </c>
      <c r="AZ20" s="41" t="s">
        <v>598</v>
      </c>
      <c r="BA20" s="525">
        <v>1</v>
      </c>
      <c r="BB20" s="525">
        <v>2</v>
      </c>
      <c r="BC20" s="525">
        <v>6</v>
      </c>
      <c r="BD20" s="525">
        <v>9</v>
      </c>
      <c r="BE20" s="525">
        <v>2</v>
      </c>
      <c r="BF20" s="525"/>
      <c r="BG20" s="525">
        <v>2</v>
      </c>
      <c r="BH20" s="525"/>
      <c r="BI20" s="525">
        <v>7</v>
      </c>
      <c r="BJ20" s="525">
        <v>6</v>
      </c>
      <c r="BK20" s="525">
        <v>13</v>
      </c>
      <c r="BL20" s="525"/>
      <c r="BM20" s="525">
        <v>9</v>
      </c>
      <c r="BN20" s="525">
        <v>2</v>
      </c>
      <c r="BO20" s="525">
        <v>11</v>
      </c>
      <c r="BP20" s="525">
        <v>35</v>
      </c>
    </row>
    <row r="21" spans="1:68">
      <c r="A21" s="175">
        <v>3</v>
      </c>
      <c r="B21" s="525">
        <v>2</v>
      </c>
      <c r="C21" s="525">
        <v>1</v>
      </c>
      <c r="D21" s="525">
        <v>4</v>
      </c>
      <c r="E21" s="525">
        <v>1</v>
      </c>
      <c r="F21" s="525"/>
      <c r="G21" s="525">
        <v>8</v>
      </c>
      <c r="AZ21" s="175" t="s">
        <v>709</v>
      </c>
      <c r="BA21" s="525"/>
      <c r="BB21" s="525"/>
      <c r="BC21" s="525">
        <v>5</v>
      </c>
      <c r="BD21" s="525">
        <v>5</v>
      </c>
      <c r="BE21" s="525"/>
      <c r="BF21" s="525"/>
      <c r="BG21" s="525"/>
      <c r="BH21" s="525"/>
      <c r="BI21" s="525"/>
      <c r="BJ21" s="525">
        <v>2</v>
      </c>
      <c r="BK21" s="525">
        <v>2</v>
      </c>
      <c r="BL21" s="525"/>
      <c r="BM21" s="525"/>
      <c r="BN21" s="525">
        <v>2</v>
      </c>
      <c r="BO21" s="525">
        <v>2</v>
      </c>
      <c r="BP21" s="525">
        <v>9</v>
      </c>
    </row>
    <row r="22" spans="1:68">
      <c r="A22" s="41" t="s">
        <v>403</v>
      </c>
      <c r="B22" s="525">
        <v>5</v>
      </c>
      <c r="C22" s="525">
        <v>1</v>
      </c>
      <c r="D22" s="525">
        <v>22</v>
      </c>
      <c r="E22" s="525">
        <v>7</v>
      </c>
      <c r="F22" s="525">
        <v>1</v>
      </c>
      <c r="G22" s="525">
        <v>36</v>
      </c>
      <c r="AZ22" s="175" t="s">
        <v>744</v>
      </c>
      <c r="BA22" s="525"/>
      <c r="BB22" s="525"/>
      <c r="BC22" s="525">
        <v>1</v>
      </c>
      <c r="BD22" s="525">
        <v>1</v>
      </c>
      <c r="BE22" s="525"/>
      <c r="BF22" s="525"/>
      <c r="BG22" s="525"/>
      <c r="BH22" s="525"/>
      <c r="BI22" s="525"/>
      <c r="BJ22" s="525">
        <v>4</v>
      </c>
      <c r="BK22" s="525">
        <v>4</v>
      </c>
      <c r="BL22" s="525"/>
      <c r="BM22" s="525"/>
      <c r="BN22" s="525"/>
      <c r="BO22" s="525"/>
      <c r="BP22" s="525">
        <v>5</v>
      </c>
    </row>
    <row r="23" spans="1:68">
      <c r="A23" s="175">
        <v>0</v>
      </c>
      <c r="B23" s="525">
        <v>1</v>
      </c>
      <c r="C23" s="525"/>
      <c r="D23" s="525"/>
      <c r="E23" s="525"/>
      <c r="F23" s="525">
        <v>1</v>
      </c>
      <c r="G23" s="525">
        <v>2</v>
      </c>
      <c r="AZ23" s="175" t="s">
        <v>636</v>
      </c>
      <c r="BA23" s="525"/>
      <c r="BB23" s="525">
        <v>1</v>
      </c>
      <c r="BC23" s="525"/>
      <c r="BD23" s="525">
        <v>1</v>
      </c>
      <c r="BE23" s="525"/>
      <c r="BF23" s="525"/>
      <c r="BG23" s="525"/>
      <c r="BH23" s="525"/>
      <c r="BI23" s="525">
        <v>1</v>
      </c>
      <c r="BJ23" s="525"/>
      <c r="BK23" s="525">
        <v>1</v>
      </c>
      <c r="BL23" s="525"/>
      <c r="BM23" s="525">
        <v>1</v>
      </c>
      <c r="BN23" s="525"/>
      <c r="BO23" s="525">
        <v>1</v>
      </c>
      <c r="BP23" s="525">
        <v>3</v>
      </c>
    </row>
    <row r="24" spans="1:68">
      <c r="A24" s="175">
        <v>1</v>
      </c>
      <c r="B24" s="525"/>
      <c r="C24" s="525"/>
      <c r="D24" s="525">
        <v>11</v>
      </c>
      <c r="E24" s="525">
        <v>4</v>
      </c>
      <c r="F24" s="525"/>
      <c r="G24" s="525">
        <v>15</v>
      </c>
      <c r="AZ24" s="175" t="s">
        <v>648</v>
      </c>
      <c r="BA24" s="525"/>
      <c r="BB24" s="525"/>
      <c r="BC24" s="525"/>
      <c r="BD24" s="525"/>
      <c r="BE24" s="525"/>
      <c r="BF24" s="525"/>
      <c r="BG24" s="525"/>
      <c r="BH24" s="525"/>
      <c r="BI24" s="525">
        <v>3</v>
      </c>
      <c r="BJ24" s="525"/>
      <c r="BK24" s="525">
        <v>3</v>
      </c>
      <c r="BL24" s="525"/>
      <c r="BM24" s="525">
        <v>5</v>
      </c>
      <c r="BN24" s="525"/>
      <c r="BO24" s="525">
        <v>5</v>
      </c>
      <c r="BP24" s="525">
        <v>8</v>
      </c>
    </row>
    <row r="25" spans="1:68">
      <c r="A25" s="175">
        <v>2</v>
      </c>
      <c r="B25" s="525"/>
      <c r="C25" s="525"/>
      <c r="D25" s="525"/>
      <c r="E25" s="525">
        <v>1</v>
      </c>
      <c r="F25" s="525"/>
      <c r="G25" s="525">
        <v>1</v>
      </c>
      <c r="AZ25" s="175" t="s">
        <v>696</v>
      </c>
      <c r="BA25" s="525"/>
      <c r="BB25" s="525"/>
      <c r="BC25" s="525"/>
      <c r="BD25" s="525"/>
      <c r="BE25" s="525"/>
      <c r="BF25" s="525"/>
      <c r="BG25" s="525"/>
      <c r="BH25" s="525"/>
      <c r="BI25" s="525">
        <v>2</v>
      </c>
      <c r="BJ25" s="525"/>
      <c r="BK25" s="525">
        <v>2</v>
      </c>
      <c r="BL25" s="525"/>
      <c r="BM25" s="525"/>
      <c r="BN25" s="525"/>
      <c r="BO25" s="525"/>
      <c r="BP25" s="525">
        <v>2</v>
      </c>
    </row>
    <row r="26" spans="1:68">
      <c r="A26" s="175">
        <v>3</v>
      </c>
      <c r="B26" s="525">
        <v>4</v>
      </c>
      <c r="C26" s="525">
        <v>1</v>
      </c>
      <c r="D26" s="525">
        <v>11</v>
      </c>
      <c r="E26" s="525">
        <v>2</v>
      </c>
      <c r="F26" s="525"/>
      <c r="G26" s="525">
        <v>18</v>
      </c>
      <c r="AZ26" s="175" t="s">
        <v>602</v>
      </c>
      <c r="BA26" s="525"/>
      <c r="BB26" s="525"/>
      <c r="BC26" s="525"/>
      <c r="BD26" s="525"/>
      <c r="BE26" s="525">
        <v>2</v>
      </c>
      <c r="BF26" s="525"/>
      <c r="BG26" s="525">
        <v>2</v>
      </c>
      <c r="BH26" s="525"/>
      <c r="BI26" s="525"/>
      <c r="BJ26" s="525"/>
      <c r="BK26" s="525"/>
      <c r="BL26" s="525"/>
      <c r="BM26" s="525"/>
      <c r="BN26" s="525"/>
      <c r="BO26" s="525"/>
      <c r="BP26" s="525">
        <v>2</v>
      </c>
    </row>
    <row r="27" spans="1:68">
      <c r="A27" s="41" t="s">
        <v>598</v>
      </c>
      <c r="B27" s="525">
        <v>10</v>
      </c>
      <c r="C27" s="525">
        <v>2</v>
      </c>
      <c r="D27" s="525">
        <v>14</v>
      </c>
      <c r="E27" s="525">
        <v>11</v>
      </c>
      <c r="F27" s="525"/>
      <c r="G27" s="525">
        <v>37</v>
      </c>
      <c r="AZ27" s="175" t="s">
        <v>1613</v>
      </c>
      <c r="BA27" s="525">
        <v>1</v>
      </c>
      <c r="BB27" s="525">
        <v>1</v>
      </c>
      <c r="BC27" s="525"/>
      <c r="BD27" s="525">
        <v>2</v>
      </c>
      <c r="BE27" s="525"/>
      <c r="BF27" s="525"/>
      <c r="BG27" s="525"/>
      <c r="BH27" s="525"/>
      <c r="BI27" s="525">
        <v>1</v>
      </c>
      <c r="BJ27" s="525"/>
      <c r="BK27" s="525">
        <v>1</v>
      </c>
      <c r="BL27" s="525"/>
      <c r="BM27" s="525">
        <v>3</v>
      </c>
      <c r="BN27" s="525"/>
      <c r="BO27" s="525">
        <v>3</v>
      </c>
      <c r="BP27" s="525">
        <v>6</v>
      </c>
    </row>
    <row r="28" spans="1:68">
      <c r="A28" s="175">
        <v>0</v>
      </c>
      <c r="B28" s="525">
        <v>1</v>
      </c>
      <c r="C28" s="525"/>
      <c r="D28" s="525">
        <v>1</v>
      </c>
      <c r="E28" s="525"/>
      <c r="F28" s="525"/>
      <c r="G28" s="525">
        <v>2</v>
      </c>
      <c r="AZ28" s="41" t="s">
        <v>1034</v>
      </c>
      <c r="BA28" s="525">
        <v>1</v>
      </c>
      <c r="BB28" s="525">
        <v>1</v>
      </c>
      <c r="BC28" s="525">
        <v>6</v>
      </c>
      <c r="BD28" s="525">
        <v>8</v>
      </c>
      <c r="BE28" s="525"/>
      <c r="BF28" s="525">
        <v>4</v>
      </c>
      <c r="BG28" s="525">
        <v>4</v>
      </c>
      <c r="BH28" s="525">
        <v>2</v>
      </c>
      <c r="BI28" s="525"/>
      <c r="BJ28" s="525">
        <v>6</v>
      </c>
      <c r="BK28" s="525">
        <v>8</v>
      </c>
      <c r="BL28" s="525"/>
      <c r="BM28" s="525"/>
      <c r="BN28" s="525">
        <v>4</v>
      </c>
      <c r="BO28" s="525">
        <v>4</v>
      </c>
      <c r="BP28" s="525">
        <v>24</v>
      </c>
    </row>
    <row r="29" spans="1:68">
      <c r="A29" s="175">
        <v>1</v>
      </c>
      <c r="B29" s="525">
        <v>1</v>
      </c>
      <c r="C29" s="525">
        <v>2</v>
      </c>
      <c r="D29" s="525"/>
      <c r="E29" s="525"/>
      <c r="F29" s="525"/>
      <c r="G29" s="525">
        <v>3</v>
      </c>
      <c r="AZ29" s="175" t="s">
        <v>1203</v>
      </c>
      <c r="BA29" s="525"/>
      <c r="BB29" s="525"/>
      <c r="BC29" s="525"/>
      <c r="BD29" s="525"/>
      <c r="BE29" s="525"/>
      <c r="BF29" s="525"/>
      <c r="BG29" s="525"/>
      <c r="BH29" s="525"/>
      <c r="BI29" s="525"/>
      <c r="BJ29" s="525">
        <v>1</v>
      </c>
      <c r="BK29" s="525">
        <v>1</v>
      </c>
      <c r="BL29" s="525"/>
      <c r="BM29" s="525"/>
      <c r="BN29" s="525">
        <v>1</v>
      </c>
      <c r="BO29" s="525">
        <v>1</v>
      </c>
      <c r="BP29" s="525">
        <v>2</v>
      </c>
    </row>
    <row r="30" spans="1:68">
      <c r="A30" s="175">
        <v>2</v>
      </c>
      <c r="B30" s="525">
        <v>2</v>
      </c>
      <c r="C30" s="525"/>
      <c r="D30" s="525">
        <v>7</v>
      </c>
      <c r="E30" s="525">
        <v>9</v>
      </c>
      <c r="F30" s="525"/>
      <c r="G30" s="525">
        <v>18</v>
      </c>
      <c r="AZ30" s="175" t="s">
        <v>1178</v>
      </c>
      <c r="BA30" s="525"/>
      <c r="BB30" s="525"/>
      <c r="BC30" s="525"/>
      <c r="BD30" s="525"/>
      <c r="BE30" s="525"/>
      <c r="BF30" s="525"/>
      <c r="BG30" s="525"/>
      <c r="BH30" s="525">
        <v>1</v>
      </c>
      <c r="BI30" s="525"/>
      <c r="BJ30" s="525"/>
      <c r="BK30" s="525">
        <v>1</v>
      </c>
      <c r="BL30" s="525"/>
      <c r="BM30" s="525"/>
      <c r="BN30" s="525"/>
      <c r="BO30" s="525"/>
      <c r="BP30" s="525">
        <v>1</v>
      </c>
    </row>
    <row r="31" spans="1:68">
      <c r="A31" s="175">
        <v>3</v>
      </c>
      <c r="B31" s="525">
        <v>6</v>
      </c>
      <c r="C31" s="525"/>
      <c r="D31" s="525">
        <v>6</v>
      </c>
      <c r="E31" s="525">
        <v>2</v>
      </c>
      <c r="F31" s="525"/>
      <c r="G31" s="525">
        <v>14</v>
      </c>
      <c r="AZ31" s="175" t="s">
        <v>593</v>
      </c>
      <c r="BA31" s="525"/>
      <c r="BB31" s="525"/>
      <c r="BC31" s="525"/>
      <c r="BD31" s="525"/>
      <c r="BE31" s="525"/>
      <c r="BF31" s="525"/>
      <c r="BG31" s="525"/>
      <c r="BH31" s="525">
        <v>1</v>
      </c>
      <c r="BI31" s="525"/>
      <c r="BJ31" s="525"/>
      <c r="BK31" s="525">
        <v>1</v>
      </c>
      <c r="BL31" s="525"/>
      <c r="BM31" s="525"/>
      <c r="BN31" s="525"/>
      <c r="BO31" s="525"/>
      <c r="BP31" s="525">
        <v>1</v>
      </c>
    </row>
    <row r="32" spans="1:68">
      <c r="A32" s="41" t="s">
        <v>1034</v>
      </c>
      <c r="B32" s="525">
        <v>11</v>
      </c>
      <c r="C32" s="525">
        <v>4</v>
      </c>
      <c r="D32" s="525">
        <v>8</v>
      </c>
      <c r="E32" s="525">
        <v>6</v>
      </c>
      <c r="F32" s="525">
        <v>6</v>
      </c>
      <c r="G32" s="525">
        <v>35</v>
      </c>
      <c r="AZ32" s="175" t="s">
        <v>407</v>
      </c>
      <c r="BA32" s="525"/>
      <c r="BB32" s="525"/>
      <c r="BC32" s="525"/>
      <c r="BD32" s="525"/>
      <c r="BE32" s="525"/>
      <c r="BF32" s="525"/>
      <c r="BG32" s="525"/>
      <c r="BH32" s="525"/>
      <c r="BI32" s="525"/>
      <c r="BJ32" s="525">
        <v>2</v>
      </c>
      <c r="BK32" s="525">
        <v>2</v>
      </c>
      <c r="BL32" s="525"/>
      <c r="BM32" s="525"/>
      <c r="BN32" s="525"/>
      <c r="BO32" s="525"/>
      <c r="BP32" s="525">
        <v>2</v>
      </c>
    </row>
    <row r="33" spans="1:68">
      <c r="A33" s="175">
        <v>0</v>
      </c>
      <c r="B33" s="525">
        <v>3</v>
      </c>
      <c r="C33" s="525"/>
      <c r="D33" s="525"/>
      <c r="E33" s="525">
        <v>2</v>
      </c>
      <c r="F33" s="525">
        <v>6</v>
      </c>
      <c r="G33" s="525">
        <v>11</v>
      </c>
      <c r="K33" s="14" t="s">
        <v>1604</v>
      </c>
      <c r="W33" s="14" t="s">
        <v>1605</v>
      </c>
      <c r="AZ33" s="175" t="s">
        <v>1191</v>
      </c>
      <c r="BA33" s="525"/>
      <c r="BB33" s="525">
        <v>1</v>
      </c>
      <c r="BC33" s="525"/>
      <c r="BD33" s="525">
        <v>1</v>
      </c>
      <c r="BE33" s="525"/>
      <c r="BF33" s="525"/>
      <c r="BG33" s="525"/>
      <c r="BH33" s="525"/>
      <c r="BI33" s="525"/>
      <c r="BJ33" s="525"/>
      <c r="BK33" s="525"/>
      <c r="BL33" s="525"/>
      <c r="BM33" s="525"/>
      <c r="BN33" s="525"/>
      <c r="BO33" s="525"/>
      <c r="BP33" s="525">
        <v>1</v>
      </c>
    </row>
    <row r="34" spans="1:68">
      <c r="A34" s="175">
        <v>1</v>
      </c>
      <c r="B34" s="525">
        <v>1</v>
      </c>
      <c r="C34" s="525"/>
      <c r="D34" s="525">
        <v>2</v>
      </c>
      <c r="E34" s="525"/>
      <c r="F34" s="525"/>
      <c r="G34" s="525">
        <v>3</v>
      </c>
      <c r="AZ34" s="175" t="s">
        <v>1327</v>
      </c>
      <c r="BA34" s="525">
        <v>1</v>
      </c>
      <c r="BB34" s="525"/>
      <c r="BC34" s="525"/>
      <c r="BD34" s="525">
        <v>1</v>
      </c>
      <c r="BE34" s="525"/>
      <c r="BF34" s="525"/>
      <c r="BG34" s="525"/>
      <c r="BH34" s="525"/>
      <c r="BI34" s="525"/>
      <c r="BJ34" s="525"/>
      <c r="BK34" s="525"/>
      <c r="BL34" s="525"/>
      <c r="BM34" s="525"/>
      <c r="BN34" s="525"/>
      <c r="BO34" s="525"/>
      <c r="BP34" s="525">
        <v>1</v>
      </c>
    </row>
    <row r="35" spans="1:68">
      <c r="A35" s="175">
        <v>2</v>
      </c>
      <c r="B35" s="525">
        <v>1</v>
      </c>
      <c r="C35" s="525"/>
      <c r="D35" s="525"/>
      <c r="E35" s="525"/>
      <c r="F35" s="525"/>
      <c r="G35" s="525">
        <v>1</v>
      </c>
      <c r="AZ35" s="175" t="s">
        <v>1154</v>
      </c>
      <c r="BA35" s="525"/>
      <c r="BB35" s="525"/>
      <c r="BC35" s="525">
        <v>2</v>
      </c>
      <c r="BD35" s="525">
        <v>2</v>
      </c>
      <c r="BE35" s="525"/>
      <c r="BF35" s="525">
        <v>4</v>
      </c>
      <c r="BG35" s="525">
        <v>4</v>
      </c>
      <c r="BH35" s="525"/>
      <c r="BI35" s="525"/>
      <c r="BJ35" s="525">
        <v>1</v>
      </c>
      <c r="BK35" s="525">
        <v>1</v>
      </c>
      <c r="BL35" s="525"/>
      <c r="BM35" s="525"/>
      <c r="BN35" s="525">
        <v>1</v>
      </c>
      <c r="BO35" s="525">
        <v>1</v>
      </c>
      <c r="BP35" s="525">
        <v>8</v>
      </c>
    </row>
    <row r="36" spans="1:68">
      <c r="A36" s="175">
        <v>3</v>
      </c>
      <c r="B36" s="525">
        <v>6</v>
      </c>
      <c r="C36" s="525">
        <v>4</v>
      </c>
      <c r="D36" s="525">
        <v>6</v>
      </c>
      <c r="E36" s="525">
        <v>4</v>
      </c>
      <c r="F36" s="525"/>
      <c r="G36" s="525">
        <v>20</v>
      </c>
      <c r="AZ36" s="175" t="s">
        <v>1256</v>
      </c>
      <c r="BA36" s="525"/>
      <c r="BB36" s="525"/>
      <c r="BC36" s="525">
        <v>2</v>
      </c>
      <c r="BD36" s="525">
        <v>2</v>
      </c>
      <c r="BE36" s="525"/>
      <c r="BF36" s="525"/>
      <c r="BG36" s="525"/>
      <c r="BH36" s="525"/>
      <c r="BI36" s="525"/>
      <c r="BJ36" s="525">
        <v>1</v>
      </c>
      <c r="BK36" s="525">
        <v>1</v>
      </c>
      <c r="BL36" s="525"/>
      <c r="BM36" s="525"/>
      <c r="BN36" s="525">
        <v>1</v>
      </c>
      <c r="BO36" s="525">
        <v>1</v>
      </c>
      <c r="BP36" s="525">
        <v>4</v>
      </c>
    </row>
    <row r="37" spans="1:68">
      <c r="A37" s="41" t="s">
        <v>1336</v>
      </c>
      <c r="B37" s="525">
        <v>5</v>
      </c>
      <c r="C37" s="525">
        <v>6</v>
      </c>
      <c r="D37" s="525">
        <v>15</v>
      </c>
      <c r="E37" s="525">
        <v>6</v>
      </c>
      <c r="F37" s="525"/>
      <c r="G37" s="525">
        <v>32</v>
      </c>
      <c r="AZ37" s="175" t="s">
        <v>1613</v>
      </c>
      <c r="BA37" s="525"/>
      <c r="BB37" s="525"/>
      <c r="BC37" s="525">
        <v>2</v>
      </c>
      <c r="BD37" s="525">
        <v>2</v>
      </c>
      <c r="BE37" s="525"/>
      <c r="BF37" s="525"/>
      <c r="BG37" s="525"/>
      <c r="BH37" s="525"/>
      <c r="BI37" s="525"/>
      <c r="BJ37" s="525">
        <v>1</v>
      </c>
      <c r="BK37" s="525">
        <v>1</v>
      </c>
      <c r="BL37" s="525"/>
      <c r="BM37" s="525"/>
      <c r="BN37" s="525">
        <v>1</v>
      </c>
      <c r="BO37" s="525">
        <v>1</v>
      </c>
      <c r="BP37" s="525">
        <v>4</v>
      </c>
    </row>
    <row r="38" spans="1:68">
      <c r="A38" s="175">
        <v>0</v>
      </c>
      <c r="B38" s="525">
        <v>5</v>
      </c>
      <c r="C38" s="525">
        <v>6</v>
      </c>
      <c r="D38" s="525">
        <v>10</v>
      </c>
      <c r="E38" s="525">
        <v>4</v>
      </c>
      <c r="F38" s="525"/>
      <c r="G38" s="525">
        <v>25</v>
      </c>
      <c r="AZ38" s="41" t="s">
        <v>1336</v>
      </c>
      <c r="BA38" s="525"/>
      <c r="BB38" s="525"/>
      <c r="BC38" s="525"/>
      <c r="BD38" s="525"/>
      <c r="BE38" s="525"/>
      <c r="BF38" s="525"/>
      <c r="BG38" s="525"/>
      <c r="BH38" s="525">
        <v>5</v>
      </c>
      <c r="BI38" s="525"/>
      <c r="BJ38" s="525"/>
      <c r="BK38" s="525">
        <v>5</v>
      </c>
      <c r="BL38" s="525">
        <v>2</v>
      </c>
      <c r="BM38" s="525"/>
      <c r="BN38" s="525"/>
      <c r="BO38" s="525">
        <v>2</v>
      </c>
      <c r="BP38" s="525">
        <v>7</v>
      </c>
    </row>
    <row r="39" spans="1:68">
      <c r="A39" s="175">
        <v>1</v>
      </c>
      <c r="B39" s="525"/>
      <c r="C39" s="525"/>
      <c r="D39" s="525">
        <v>5</v>
      </c>
      <c r="E39" s="525">
        <v>2</v>
      </c>
      <c r="F39" s="525"/>
      <c r="G39" s="525">
        <v>7</v>
      </c>
      <c r="AZ39" s="175" t="s">
        <v>696</v>
      </c>
      <c r="BA39" s="525"/>
      <c r="BB39" s="525"/>
      <c r="BC39" s="525"/>
      <c r="BD39" s="525"/>
      <c r="BE39" s="525"/>
      <c r="BF39" s="525"/>
      <c r="BG39" s="525"/>
      <c r="BH39" s="525">
        <v>5</v>
      </c>
      <c r="BI39" s="525"/>
      <c r="BJ39" s="525"/>
      <c r="BK39" s="525">
        <v>5</v>
      </c>
      <c r="BL39" s="525">
        <v>2</v>
      </c>
      <c r="BM39" s="525"/>
      <c r="BN39" s="525"/>
      <c r="BO39" s="525">
        <v>2</v>
      </c>
      <c r="BP39" s="525">
        <v>7</v>
      </c>
    </row>
    <row r="40" spans="1:68">
      <c r="A40" s="41" t="s">
        <v>792</v>
      </c>
      <c r="B40" s="525">
        <v>17</v>
      </c>
      <c r="C40" s="525">
        <v>7</v>
      </c>
      <c r="D40" s="525">
        <v>13</v>
      </c>
      <c r="E40" s="525">
        <v>4</v>
      </c>
      <c r="F40" s="525">
        <v>5</v>
      </c>
      <c r="G40" s="525">
        <v>46</v>
      </c>
      <c r="AZ40" s="41" t="s">
        <v>792</v>
      </c>
      <c r="BA40" s="525">
        <v>3</v>
      </c>
      <c r="BB40" s="525"/>
      <c r="BC40" s="525">
        <v>12</v>
      </c>
      <c r="BD40" s="525">
        <v>15</v>
      </c>
      <c r="BE40" s="525">
        <v>1</v>
      </c>
      <c r="BF40" s="525">
        <v>6</v>
      </c>
      <c r="BG40" s="525">
        <v>7</v>
      </c>
      <c r="BH40" s="525">
        <v>7</v>
      </c>
      <c r="BI40" s="525"/>
      <c r="BJ40" s="525">
        <v>2</v>
      </c>
      <c r="BK40" s="525">
        <v>9</v>
      </c>
      <c r="BL40" s="525">
        <v>1</v>
      </c>
      <c r="BM40" s="525"/>
      <c r="BN40" s="525">
        <v>1</v>
      </c>
      <c r="BO40" s="525">
        <v>2</v>
      </c>
      <c r="BP40" s="525">
        <v>33</v>
      </c>
    </row>
    <row r="41" spans="1:68">
      <c r="A41" s="175">
        <v>0</v>
      </c>
      <c r="B41" s="525">
        <v>2</v>
      </c>
      <c r="C41" s="525"/>
      <c r="D41" s="525">
        <v>4</v>
      </c>
      <c r="E41" s="525">
        <v>2</v>
      </c>
      <c r="F41" s="525">
        <v>5</v>
      </c>
      <c r="G41" s="525">
        <v>13</v>
      </c>
      <c r="AZ41" s="175" t="s">
        <v>859</v>
      </c>
      <c r="BA41" s="525">
        <v>3</v>
      </c>
      <c r="BB41" s="525"/>
      <c r="BC41" s="525"/>
      <c r="BD41" s="525">
        <v>3</v>
      </c>
      <c r="BE41" s="525"/>
      <c r="BF41" s="525"/>
      <c r="BG41" s="525"/>
      <c r="BH41" s="525">
        <v>6</v>
      </c>
      <c r="BI41" s="525"/>
      <c r="BJ41" s="525"/>
      <c r="BK41" s="525">
        <v>6</v>
      </c>
      <c r="BL41" s="525">
        <v>1</v>
      </c>
      <c r="BM41" s="525"/>
      <c r="BN41" s="525"/>
      <c r="BO41" s="525">
        <v>1</v>
      </c>
      <c r="BP41" s="525">
        <v>10</v>
      </c>
    </row>
    <row r="42" spans="1:68">
      <c r="A42" s="175">
        <v>1</v>
      </c>
      <c r="B42" s="525">
        <v>3</v>
      </c>
      <c r="C42" s="525">
        <v>1</v>
      </c>
      <c r="D42" s="525">
        <v>7</v>
      </c>
      <c r="E42" s="525">
        <v>1</v>
      </c>
      <c r="F42" s="525"/>
      <c r="G42" s="525">
        <v>12</v>
      </c>
      <c r="AZ42" s="175" t="s">
        <v>593</v>
      </c>
      <c r="BA42" s="525"/>
      <c r="BB42" s="525"/>
      <c r="BC42" s="525"/>
      <c r="BD42" s="525"/>
      <c r="BE42" s="525"/>
      <c r="BF42" s="525"/>
      <c r="BG42" s="525"/>
      <c r="BH42" s="525">
        <v>1</v>
      </c>
      <c r="BI42" s="525"/>
      <c r="BJ42" s="525"/>
      <c r="BK42" s="525">
        <v>1</v>
      </c>
      <c r="BL42" s="525"/>
      <c r="BM42" s="525"/>
      <c r="BN42" s="525"/>
      <c r="BO42" s="525"/>
      <c r="BP42" s="525">
        <v>1</v>
      </c>
    </row>
    <row r="43" spans="1:68">
      <c r="A43" s="175">
        <v>3</v>
      </c>
      <c r="B43" s="525">
        <v>12</v>
      </c>
      <c r="C43" s="525">
        <v>6</v>
      </c>
      <c r="D43" s="525">
        <v>2</v>
      </c>
      <c r="E43" s="525">
        <v>1</v>
      </c>
      <c r="F43" s="525"/>
      <c r="G43" s="525">
        <v>21</v>
      </c>
      <c r="AZ43" s="175" t="s">
        <v>805</v>
      </c>
      <c r="BA43" s="525"/>
      <c r="BB43" s="525"/>
      <c r="BC43" s="525">
        <v>8</v>
      </c>
      <c r="BD43" s="525">
        <v>8</v>
      </c>
      <c r="BE43" s="525"/>
      <c r="BF43" s="525">
        <v>6</v>
      </c>
      <c r="BG43" s="525">
        <v>6</v>
      </c>
      <c r="BH43" s="525"/>
      <c r="BI43" s="525"/>
      <c r="BJ43" s="525">
        <v>1</v>
      </c>
      <c r="BK43" s="525">
        <v>1</v>
      </c>
      <c r="BL43" s="525"/>
      <c r="BM43" s="525"/>
      <c r="BN43" s="525">
        <v>1</v>
      </c>
      <c r="BO43" s="525">
        <v>1</v>
      </c>
      <c r="BP43" s="525">
        <v>16</v>
      </c>
    </row>
    <row r="44" spans="1:68">
      <c r="A44" s="41" t="s">
        <v>1514</v>
      </c>
      <c r="B44" s="525">
        <v>5</v>
      </c>
      <c r="C44" s="525"/>
      <c r="D44" s="525">
        <v>4</v>
      </c>
      <c r="E44" s="525">
        <v>5</v>
      </c>
      <c r="F44" s="525">
        <v>1</v>
      </c>
      <c r="G44" s="525">
        <v>15</v>
      </c>
      <c r="AZ44" s="175" t="s">
        <v>796</v>
      </c>
      <c r="BA44" s="525"/>
      <c r="BB44" s="525"/>
      <c r="BC44" s="525"/>
      <c r="BD44" s="525"/>
      <c r="BE44" s="525">
        <v>1</v>
      </c>
      <c r="BF44" s="525"/>
      <c r="BG44" s="525">
        <v>1</v>
      </c>
      <c r="BH44" s="525"/>
      <c r="BI44" s="525"/>
      <c r="BJ44" s="525"/>
      <c r="BK44" s="525"/>
      <c r="BL44" s="525"/>
      <c r="BM44" s="525"/>
      <c r="BN44" s="525"/>
      <c r="BO44" s="525"/>
      <c r="BP44" s="525">
        <v>1</v>
      </c>
    </row>
    <row r="45" spans="1:68">
      <c r="A45" s="175">
        <v>0</v>
      </c>
      <c r="B45" s="525"/>
      <c r="C45" s="525"/>
      <c r="D45" s="525"/>
      <c r="E45" s="525"/>
      <c r="F45" s="525">
        <v>1</v>
      </c>
      <c r="G45" s="525">
        <v>1</v>
      </c>
      <c r="AZ45" s="175" t="s">
        <v>457</v>
      </c>
      <c r="BA45" s="525"/>
      <c r="BB45" s="525"/>
      <c r="BC45" s="525">
        <v>3</v>
      </c>
      <c r="BD45" s="525">
        <v>3</v>
      </c>
      <c r="BE45" s="525"/>
      <c r="BF45" s="525"/>
      <c r="BG45" s="525"/>
      <c r="BH45" s="525"/>
      <c r="BI45" s="525"/>
      <c r="BJ45" s="525"/>
      <c r="BK45" s="525"/>
      <c r="BL45" s="525"/>
      <c r="BM45" s="525"/>
      <c r="BN45" s="525"/>
      <c r="BO45" s="525"/>
      <c r="BP45" s="525">
        <v>3</v>
      </c>
    </row>
    <row r="46" spans="1:68">
      <c r="A46" s="175">
        <v>1</v>
      </c>
      <c r="B46" s="525">
        <v>1</v>
      </c>
      <c r="C46" s="525"/>
      <c r="D46" s="525">
        <v>4</v>
      </c>
      <c r="E46" s="525">
        <v>3</v>
      </c>
      <c r="F46" s="525"/>
      <c r="G46" s="525">
        <v>8</v>
      </c>
      <c r="AZ46" s="175" t="s">
        <v>1613</v>
      </c>
      <c r="BA46" s="525"/>
      <c r="BB46" s="525"/>
      <c r="BC46" s="525">
        <v>1</v>
      </c>
      <c r="BD46" s="525">
        <v>1</v>
      </c>
      <c r="BE46" s="525"/>
      <c r="BF46" s="525"/>
      <c r="BG46" s="525"/>
      <c r="BH46" s="525"/>
      <c r="BI46" s="525"/>
      <c r="BJ46" s="525">
        <v>1</v>
      </c>
      <c r="BK46" s="525">
        <v>1</v>
      </c>
      <c r="BL46" s="525"/>
      <c r="BM46" s="525"/>
      <c r="BN46" s="525"/>
      <c r="BO46" s="525"/>
      <c r="BP46" s="525">
        <v>2</v>
      </c>
    </row>
    <row r="47" spans="1:68">
      <c r="A47" s="175">
        <v>2</v>
      </c>
      <c r="B47" s="525">
        <v>1</v>
      </c>
      <c r="C47" s="525"/>
      <c r="D47" s="525"/>
      <c r="E47" s="525">
        <v>1</v>
      </c>
      <c r="F47" s="525"/>
      <c r="G47" s="525">
        <v>2</v>
      </c>
      <c r="AZ47" s="41" t="s">
        <v>1514</v>
      </c>
      <c r="BA47" s="525">
        <v>1</v>
      </c>
      <c r="BB47" s="525">
        <v>1</v>
      </c>
      <c r="BC47" s="525">
        <v>3</v>
      </c>
      <c r="BD47" s="525">
        <v>5</v>
      </c>
      <c r="BE47" s="525"/>
      <c r="BF47" s="525"/>
      <c r="BG47" s="525"/>
      <c r="BH47" s="525">
        <v>4</v>
      </c>
      <c r="BI47" s="525"/>
      <c r="BJ47" s="525"/>
      <c r="BK47" s="525">
        <v>4</v>
      </c>
      <c r="BL47" s="525">
        <v>3</v>
      </c>
      <c r="BM47" s="525">
        <v>1</v>
      </c>
      <c r="BN47" s="525">
        <v>1</v>
      </c>
      <c r="BO47" s="525">
        <v>5</v>
      </c>
      <c r="BP47" s="525">
        <v>14</v>
      </c>
    </row>
    <row r="48" spans="1:68">
      <c r="A48" s="175">
        <v>3</v>
      </c>
      <c r="B48" s="525">
        <v>3</v>
      </c>
      <c r="C48" s="525"/>
      <c r="D48" s="525"/>
      <c r="E48" s="525">
        <v>1</v>
      </c>
      <c r="F48" s="525"/>
      <c r="G48" s="525">
        <v>4</v>
      </c>
      <c r="AZ48" s="175" t="s">
        <v>796</v>
      </c>
      <c r="BA48" s="525"/>
      <c r="BB48" s="525"/>
      <c r="BC48" s="525"/>
      <c r="BD48" s="525"/>
      <c r="BE48" s="525"/>
      <c r="BF48" s="525"/>
      <c r="BG48" s="525"/>
      <c r="BH48" s="525">
        <v>1</v>
      </c>
      <c r="BI48" s="525"/>
      <c r="BJ48" s="525"/>
      <c r="BK48" s="525">
        <v>1</v>
      </c>
      <c r="BL48" s="525"/>
      <c r="BM48" s="525"/>
      <c r="BN48" s="525"/>
      <c r="BO48" s="525"/>
      <c r="BP48" s="525">
        <v>1</v>
      </c>
    </row>
    <row r="49" spans="1:68">
      <c r="A49" s="41" t="s">
        <v>1594</v>
      </c>
      <c r="B49" s="525">
        <v>55</v>
      </c>
      <c r="C49" s="525">
        <v>21</v>
      </c>
      <c r="D49" s="525">
        <v>81</v>
      </c>
      <c r="E49" s="525">
        <v>40</v>
      </c>
      <c r="F49" s="525">
        <v>14</v>
      </c>
      <c r="G49" s="525">
        <v>211</v>
      </c>
      <c r="AZ49" s="175" t="s">
        <v>392</v>
      </c>
      <c r="BA49" s="525"/>
      <c r="BB49" s="525"/>
      <c r="BC49" s="525">
        <v>2</v>
      </c>
      <c r="BD49" s="525">
        <v>2</v>
      </c>
      <c r="BE49" s="525"/>
      <c r="BF49" s="525"/>
      <c r="BG49" s="525"/>
      <c r="BH49" s="525"/>
      <c r="BI49" s="525"/>
      <c r="BJ49" s="525"/>
      <c r="BK49" s="525"/>
      <c r="BL49" s="525"/>
      <c r="BM49" s="525"/>
      <c r="BN49" s="525"/>
      <c r="BO49" s="525"/>
      <c r="BP49" s="525">
        <v>2</v>
      </c>
    </row>
    <row r="50" spans="1:68">
      <c r="AZ50" s="175" t="s">
        <v>1534</v>
      </c>
      <c r="BA50" s="525">
        <v>1</v>
      </c>
      <c r="BB50" s="525"/>
      <c r="BC50" s="525"/>
      <c r="BD50" s="525">
        <v>1</v>
      </c>
      <c r="BE50" s="525"/>
      <c r="BF50" s="525"/>
      <c r="BG50" s="525"/>
      <c r="BH50" s="525">
        <v>3</v>
      </c>
      <c r="BI50" s="525"/>
      <c r="BJ50" s="525"/>
      <c r="BK50" s="525">
        <v>3</v>
      </c>
      <c r="BL50" s="525">
        <v>3</v>
      </c>
      <c r="BM50" s="525"/>
      <c r="BN50" s="525"/>
      <c r="BO50" s="525">
        <v>3</v>
      </c>
      <c r="BP50" s="525">
        <v>7</v>
      </c>
    </row>
    <row r="51" spans="1:68">
      <c r="AZ51" s="175" t="s">
        <v>1613</v>
      </c>
      <c r="BA51" s="525"/>
      <c r="BB51" s="525">
        <v>1</v>
      </c>
      <c r="BC51" s="525">
        <v>1</v>
      </c>
      <c r="BD51" s="525">
        <v>2</v>
      </c>
      <c r="BE51" s="525"/>
      <c r="BF51" s="525"/>
      <c r="BG51" s="525"/>
      <c r="BH51" s="525"/>
      <c r="BI51" s="525"/>
      <c r="BJ51" s="525"/>
      <c r="BK51" s="525"/>
      <c r="BL51" s="525"/>
      <c r="BM51" s="525">
        <v>1</v>
      </c>
      <c r="BN51" s="525">
        <v>1</v>
      </c>
      <c r="BO51" s="525">
        <v>2</v>
      </c>
      <c r="BP51" s="525">
        <v>4</v>
      </c>
    </row>
    <row r="52" spans="1:68">
      <c r="AZ52" s="41" t="s">
        <v>1594</v>
      </c>
      <c r="BA52" s="525">
        <v>6</v>
      </c>
      <c r="BB52" s="525">
        <v>4</v>
      </c>
      <c r="BC52" s="525">
        <v>33</v>
      </c>
      <c r="BD52" s="525">
        <v>43</v>
      </c>
      <c r="BE52" s="525">
        <v>3</v>
      </c>
      <c r="BF52" s="525">
        <v>12</v>
      </c>
      <c r="BG52" s="525">
        <v>15</v>
      </c>
      <c r="BH52" s="525">
        <v>30</v>
      </c>
      <c r="BI52" s="525">
        <v>7</v>
      </c>
      <c r="BJ52" s="525">
        <v>29</v>
      </c>
      <c r="BK52" s="525">
        <v>66</v>
      </c>
      <c r="BL52" s="525">
        <v>10</v>
      </c>
      <c r="BM52" s="525">
        <v>11</v>
      </c>
      <c r="BN52" s="525">
        <v>11</v>
      </c>
      <c r="BO52" s="525">
        <v>32</v>
      </c>
      <c r="BP52" s="525">
        <v>156</v>
      </c>
    </row>
    <row r="61" spans="1:68">
      <c r="A61" t="s">
        <v>1611</v>
      </c>
      <c r="B61" t="s">
        <v>861</v>
      </c>
      <c r="C61" t="s">
        <v>1597</v>
      </c>
      <c r="D61" t="s">
        <v>330</v>
      </c>
      <c r="E61" t="s">
        <v>394</v>
      </c>
      <c r="F61" t="s">
        <v>1598</v>
      </c>
      <c r="G61" s="14" t="s">
        <v>1599</v>
      </c>
      <c r="H61" s="198" t="s">
        <v>1610</v>
      </c>
    </row>
    <row r="62" spans="1:68">
      <c r="B62" s="23">
        <v>0</v>
      </c>
      <c r="C62" s="23">
        <v>1</v>
      </c>
      <c r="D62" s="23">
        <v>2</v>
      </c>
      <c r="E62" s="23">
        <v>3</v>
      </c>
    </row>
    <row r="63" spans="1:68">
      <c r="A63" t="s">
        <v>1621</v>
      </c>
      <c r="B63">
        <f>SUM(B22,B28,B34,B44,B49,B55)</f>
        <v>67</v>
      </c>
      <c r="C63">
        <f t="shared" ref="C63:F63" si="6">SUM(C22,C28,C34,C40,C49,C55)</f>
        <v>29</v>
      </c>
      <c r="D63">
        <f t="shared" si="6"/>
        <v>119</v>
      </c>
      <c r="E63">
        <f t="shared" si="6"/>
        <v>51</v>
      </c>
      <c r="F63">
        <f t="shared" si="6"/>
        <v>20</v>
      </c>
      <c r="G63">
        <f>SUM(B63:E63)</f>
        <v>266</v>
      </c>
      <c r="H63" s="196">
        <f>G63/SUM(B63:F63)</f>
        <v>0.93006993006993011</v>
      </c>
    </row>
    <row r="64" spans="1:68">
      <c r="A64" t="s">
        <v>1622</v>
      </c>
      <c r="B64">
        <f>SUM(B21,B27,B33,B39,B48,B54)</f>
        <v>18</v>
      </c>
      <c r="C64">
        <f t="shared" ref="C64:F64" si="7">SUM(C21,C27,C33,C39,C48,C54)</f>
        <v>3</v>
      </c>
      <c r="D64">
        <f t="shared" si="7"/>
        <v>23</v>
      </c>
      <c r="E64">
        <f t="shared" si="7"/>
        <v>17</v>
      </c>
      <c r="F64">
        <f t="shared" si="7"/>
        <v>6</v>
      </c>
      <c r="G64">
        <f>SUM(B64:E64)</f>
        <v>61</v>
      </c>
      <c r="H64" s="196">
        <f>G64/SUM(B64:F64)</f>
        <v>0.91044776119402981</v>
      </c>
    </row>
    <row r="65" spans="1:8">
      <c r="A65" t="s">
        <v>1623</v>
      </c>
      <c r="B65">
        <f>SUM(B20,B26,B32,B38,B44,B47,B53)</f>
        <v>26</v>
      </c>
      <c r="C65">
        <f t="shared" ref="C65:F65" si="8">SUM(C20,C26,C32,C38,C44,C47,C53)</f>
        <v>11</v>
      </c>
      <c r="D65">
        <f t="shared" si="8"/>
        <v>34</v>
      </c>
      <c r="E65">
        <f t="shared" si="8"/>
        <v>18</v>
      </c>
      <c r="F65">
        <f t="shared" si="8"/>
        <v>7</v>
      </c>
      <c r="G65">
        <f>SUM(B65:E65)</f>
        <v>89</v>
      </c>
      <c r="H65" s="196">
        <f>G65/SUM(B65:F65)</f>
        <v>0.92708333333333337</v>
      </c>
    </row>
    <row r="66" spans="1:8">
      <c r="A66" t="s">
        <v>1624</v>
      </c>
      <c r="B66">
        <f>SUM(B19,B25,B31,B37,B43,B46,B52)</f>
        <v>24</v>
      </c>
      <c r="C66">
        <f t="shared" ref="C66:F66" si="9">SUM(C19,C25,C31,C37,C43,C46,C52)</f>
        <v>12</v>
      </c>
      <c r="D66">
        <f t="shared" si="9"/>
        <v>27</v>
      </c>
      <c r="E66">
        <f t="shared" si="9"/>
        <v>13</v>
      </c>
      <c r="F66">
        <f t="shared" si="9"/>
        <v>1</v>
      </c>
      <c r="G66">
        <f>SUM(B66:E66)</f>
        <v>76</v>
      </c>
      <c r="H66" s="196">
        <f>G66/SUM(B66:F66)</f>
        <v>0.98701298701298701</v>
      </c>
    </row>
    <row r="67" spans="1:8">
      <c r="A67" t="s">
        <v>1576</v>
      </c>
      <c r="B67">
        <f>SUM(B63:B66)</f>
        <v>135</v>
      </c>
      <c r="C67">
        <f t="shared" ref="C67:F67" si="10">SUM(C63:C66)</f>
        <v>55</v>
      </c>
      <c r="D67">
        <f t="shared" si="10"/>
        <v>203</v>
      </c>
      <c r="E67">
        <f t="shared" si="10"/>
        <v>99</v>
      </c>
      <c r="F67">
        <f t="shared" si="10"/>
        <v>34</v>
      </c>
      <c r="G67">
        <f t="shared" ref="G67" si="11">SUM(G63:G64)</f>
        <v>327</v>
      </c>
      <c r="H67" s="196">
        <f t="shared" ref="H67" si="12">G67/SUM(B67:F67)</f>
        <v>0.62167300380228141</v>
      </c>
    </row>
    <row r="75" spans="1:8">
      <c r="B75" t="s">
        <v>861</v>
      </c>
      <c r="C75" t="s">
        <v>1597</v>
      </c>
      <c r="D75" t="s">
        <v>330</v>
      </c>
      <c r="E75" t="s">
        <v>394</v>
      </c>
      <c r="F75" t="s">
        <v>1598</v>
      </c>
      <c r="G75" s="14" t="s">
        <v>1599</v>
      </c>
      <c r="H75" s="198" t="s">
        <v>1610</v>
      </c>
    </row>
    <row r="76" spans="1:8">
      <c r="A76" s="41" t="s">
        <v>1600</v>
      </c>
      <c r="B76" s="23">
        <v>0</v>
      </c>
      <c r="C76" s="23">
        <v>1</v>
      </c>
      <c r="D76" s="23">
        <v>2</v>
      </c>
      <c r="E76" s="23">
        <v>3</v>
      </c>
    </row>
    <row r="77" spans="1:8">
      <c r="A77" s="41" t="s">
        <v>1601</v>
      </c>
      <c r="B77">
        <f>B18</f>
        <v>2</v>
      </c>
      <c r="C77">
        <f t="shared" ref="B77:F83" si="13">C18</f>
        <v>1</v>
      </c>
      <c r="D77">
        <f t="shared" si="13"/>
        <v>5</v>
      </c>
      <c r="E77">
        <f t="shared" si="13"/>
        <v>1</v>
      </c>
      <c r="F77">
        <f t="shared" si="13"/>
        <v>1</v>
      </c>
      <c r="G77">
        <f>SUM(B77:E77)</f>
        <v>9</v>
      </c>
      <c r="H77" s="196">
        <f t="shared" ref="H77:H83" si="14">G77/G18</f>
        <v>0.9</v>
      </c>
    </row>
    <row r="78" spans="1:8">
      <c r="A78" t="s">
        <v>1602</v>
      </c>
      <c r="B78">
        <f t="shared" si="13"/>
        <v>0</v>
      </c>
      <c r="C78">
        <f t="shared" si="13"/>
        <v>0</v>
      </c>
      <c r="D78">
        <f t="shared" si="13"/>
        <v>0</v>
      </c>
      <c r="E78">
        <f t="shared" si="13"/>
        <v>0</v>
      </c>
      <c r="F78">
        <f t="shared" si="13"/>
        <v>1</v>
      </c>
      <c r="G78">
        <f t="shared" ref="G78:G83" si="15">SUM(B78:E78)</f>
        <v>0</v>
      </c>
      <c r="H78" s="196">
        <f t="shared" si="14"/>
        <v>0</v>
      </c>
    </row>
    <row r="79" spans="1:8">
      <c r="A79" t="s">
        <v>1603</v>
      </c>
      <c r="B79">
        <f t="shared" si="13"/>
        <v>0</v>
      </c>
      <c r="C79">
        <f t="shared" si="13"/>
        <v>0</v>
      </c>
      <c r="D79">
        <f t="shared" si="13"/>
        <v>1</v>
      </c>
      <c r="E79">
        <f t="shared" si="13"/>
        <v>0</v>
      </c>
      <c r="F79">
        <f t="shared" si="13"/>
        <v>0</v>
      </c>
      <c r="G79">
        <f t="shared" si="15"/>
        <v>1</v>
      </c>
      <c r="H79" s="196">
        <f t="shared" si="14"/>
        <v>1</v>
      </c>
    </row>
    <row r="80" spans="1:8">
      <c r="A80" t="s">
        <v>1191</v>
      </c>
      <c r="B80">
        <f t="shared" si="13"/>
        <v>2</v>
      </c>
      <c r="C80">
        <f t="shared" si="13"/>
        <v>1</v>
      </c>
      <c r="D80">
        <f t="shared" si="13"/>
        <v>4</v>
      </c>
      <c r="E80">
        <f t="shared" si="13"/>
        <v>1</v>
      </c>
      <c r="F80">
        <f t="shared" si="13"/>
        <v>0</v>
      </c>
      <c r="G80">
        <f t="shared" si="15"/>
        <v>8</v>
      </c>
      <c r="H80" s="196">
        <f t="shared" si="14"/>
        <v>1</v>
      </c>
    </row>
    <row r="81" spans="1:24">
      <c r="A81" t="s">
        <v>1606</v>
      </c>
      <c r="B81">
        <f>B22</f>
        <v>5</v>
      </c>
      <c r="C81">
        <f t="shared" si="13"/>
        <v>1</v>
      </c>
      <c r="D81">
        <f t="shared" si="13"/>
        <v>22</v>
      </c>
      <c r="E81">
        <f t="shared" si="13"/>
        <v>7</v>
      </c>
      <c r="F81">
        <f t="shared" si="13"/>
        <v>1</v>
      </c>
      <c r="G81">
        <f t="shared" si="15"/>
        <v>35</v>
      </c>
      <c r="H81" s="196">
        <f t="shared" si="14"/>
        <v>0.97222222222222221</v>
      </c>
    </row>
    <row r="82" spans="1:24">
      <c r="A82" t="s">
        <v>1607</v>
      </c>
      <c r="B82">
        <f t="shared" si="13"/>
        <v>1</v>
      </c>
      <c r="C82">
        <f t="shared" si="13"/>
        <v>0</v>
      </c>
      <c r="D82">
        <f t="shared" si="13"/>
        <v>0</v>
      </c>
      <c r="E82">
        <f t="shared" si="13"/>
        <v>0</v>
      </c>
      <c r="F82">
        <f t="shared" si="13"/>
        <v>1</v>
      </c>
      <c r="G82">
        <f t="shared" si="15"/>
        <v>1</v>
      </c>
      <c r="H82" s="196">
        <f t="shared" si="14"/>
        <v>0.5</v>
      </c>
    </row>
    <row r="83" spans="1:24">
      <c r="A83" t="s">
        <v>1608</v>
      </c>
      <c r="B83">
        <f t="shared" si="13"/>
        <v>0</v>
      </c>
      <c r="C83">
        <f t="shared" si="13"/>
        <v>0</v>
      </c>
      <c r="D83">
        <f t="shared" si="13"/>
        <v>11</v>
      </c>
      <c r="E83">
        <f t="shared" si="13"/>
        <v>4</v>
      </c>
      <c r="F83">
        <f t="shared" si="13"/>
        <v>0</v>
      </c>
      <c r="G83">
        <f t="shared" si="15"/>
        <v>15</v>
      </c>
      <c r="H83" s="196">
        <f t="shared" si="14"/>
        <v>1</v>
      </c>
    </row>
    <row r="84" spans="1:24">
      <c r="A84" s="44" t="s">
        <v>1594</v>
      </c>
      <c r="B84" s="46">
        <f>SUM(B77:B83)</f>
        <v>10</v>
      </c>
      <c r="C84" s="46">
        <f t="shared" ref="C84:F84" si="16">SUM(C77:C83)</f>
        <v>3</v>
      </c>
      <c r="D84" s="46">
        <f t="shared" si="16"/>
        <v>43</v>
      </c>
      <c r="E84" s="46">
        <f t="shared" si="16"/>
        <v>13</v>
      </c>
      <c r="F84" s="46">
        <f t="shared" si="16"/>
        <v>4</v>
      </c>
      <c r="G84" s="232">
        <f>SUM(G77:G83)</f>
        <v>69</v>
      </c>
      <c r="H84" s="233">
        <f>G84/G26</f>
        <v>3.8333333333333335</v>
      </c>
    </row>
    <row r="86" spans="1:24">
      <c r="B86" t="s">
        <v>861</v>
      </c>
      <c r="C86" t="s">
        <v>1597</v>
      </c>
      <c r="D86" t="s">
        <v>330</v>
      </c>
      <c r="E86" t="s">
        <v>1609</v>
      </c>
      <c r="V86">
        <v>1</v>
      </c>
      <c r="W86">
        <v>1</v>
      </c>
      <c r="X86">
        <v>0</v>
      </c>
    </row>
    <row r="87" spans="1:24">
      <c r="A87" t="s">
        <v>1610</v>
      </c>
      <c r="B87" s="23">
        <v>0</v>
      </c>
      <c r="C87" s="23">
        <v>1</v>
      </c>
      <c r="D87" s="23">
        <v>2</v>
      </c>
      <c r="E87" s="23">
        <v>3</v>
      </c>
    </row>
    <row r="88" spans="1:24">
      <c r="A88" s="41" t="s">
        <v>1601</v>
      </c>
      <c r="B88" s="42">
        <f t="shared" ref="B88:E95" si="17">B77/$G77</f>
        <v>0.22222222222222221</v>
      </c>
      <c r="C88" s="42">
        <f t="shared" si="17"/>
        <v>0.1111111111111111</v>
      </c>
      <c r="D88" s="42">
        <f t="shared" si="17"/>
        <v>0.55555555555555558</v>
      </c>
      <c r="E88" s="42">
        <f t="shared" si="17"/>
        <v>0.1111111111111111</v>
      </c>
      <c r="F88" s="42"/>
      <c r="G88" s="42">
        <f>SUM(B88:E88)</f>
        <v>1</v>
      </c>
    </row>
    <row r="89" spans="1:24">
      <c r="A89" t="s">
        <v>1602</v>
      </c>
      <c r="B89" s="42" t="e">
        <f t="shared" si="17"/>
        <v>#DIV/0!</v>
      </c>
      <c r="C89" s="42" t="e">
        <f t="shared" si="17"/>
        <v>#DIV/0!</v>
      </c>
      <c r="D89" s="42" t="e">
        <f t="shared" si="17"/>
        <v>#DIV/0!</v>
      </c>
      <c r="E89" s="42" t="e">
        <f t="shared" si="17"/>
        <v>#DIV/0!</v>
      </c>
      <c r="F89" s="42"/>
      <c r="G89" s="42" t="e">
        <f>SUM(B89:E89)</f>
        <v>#DIV/0!</v>
      </c>
    </row>
    <row r="90" spans="1:24">
      <c r="A90" t="s">
        <v>1603</v>
      </c>
      <c r="B90" s="42">
        <f t="shared" si="17"/>
        <v>0</v>
      </c>
      <c r="C90" s="42">
        <f t="shared" si="17"/>
        <v>0</v>
      </c>
      <c r="D90" s="42">
        <f t="shared" si="17"/>
        <v>1</v>
      </c>
      <c r="E90" s="42">
        <f t="shared" si="17"/>
        <v>0</v>
      </c>
      <c r="F90" s="42"/>
      <c r="G90" s="42">
        <f>SUM(B90:E90)</f>
        <v>1</v>
      </c>
    </row>
    <row r="91" spans="1:24">
      <c r="A91" t="s">
        <v>1191</v>
      </c>
      <c r="B91" s="42">
        <f t="shared" si="17"/>
        <v>0.25</v>
      </c>
      <c r="C91" s="42">
        <f t="shared" si="17"/>
        <v>0.125</v>
      </c>
      <c r="D91" s="42">
        <f t="shared" si="17"/>
        <v>0.5</v>
      </c>
      <c r="E91" s="42">
        <f t="shared" si="17"/>
        <v>0.125</v>
      </c>
      <c r="F91" s="42"/>
      <c r="G91" s="42">
        <f>SUM(B91:E91)</f>
        <v>1</v>
      </c>
    </row>
    <row r="92" spans="1:24">
      <c r="A92" t="s">
        <v>1606</v>
      </c>
      <c r="B92" s="42">
        <f t="shared" si="17"/>
        <v>0.14285714285714285</v>
      </c>
      <c r="C92" s="42">
        <f t="shared" si="17"/>
        <v>2.8571428571428571E-2</v>
      </c>
      <c r="D92" s="42">
        <f t="shared" si="17"/>
        <v>0.62857142857142856</v>
      </c>
      <c r="E92" s="42">
        <f t="shared" si="17"/>
        <v>0.2</v>
      </c>
      <c r="F92" s="42"/>
      <c r="G92" s="42">
        <f>SUM(B92:E92)</f>
        <v>1</v>
      </c>
    </row>
    <row r="93" spans="1:24">
      <c r="A93" t="s">
        <v>1607</v>
      </c>
      <c r="B93" s="42">
        <f t="shared" si="17"/>
        <v>1</v>
      </c>
      <c r="C93" s="42">
        <f t="shared" si="17"/>
        <v>0</v>
      </c>
      <c r="D93" s="42">
        <f t="shared" si="17"/>
        <v>0</v>
      </c>
      <c r="E93" s="42">
        <f t="shared" si="17"/>
        <v>0</v>
      </c>
      <c r="F93" s="42"/>
      <c r="G93" s="42">
        <f t="shared" ref="G93:G94" si="18">SUM(B93:E93)</f>
        <v>1</v>
      </c>
    </row>
    <row r="94" spans="1:24">
      <c r="A94" t="s">
        <v>1608</v>
      </c>
      <c r="B94" s="42">
        <f t="shared" si="17"/>
        <v>0</v>
      </c>
      <c r="C94" s="42">
        <f t="shared" si="17"/>
        <v>0</v>
      </c>
      <c r="D94" s="42">
        <f t="shared" si="17"/>
        <v>0.73333333333333328</v>
      </c>
      <c r="E94" s="42">
        <f t="shared" si="17"/>
        <v>0.26666666666666666</v>
      </c>
      <c r="F94" s="42"/>
      <c r="G94" s="42">
        <f t="shared" si="18"/>
        <v>1</v>
      </c>
    </row>
    <row r="95" spans="1:24">
      <c r="A95" t="s">
        <v>1594</v>
      </c>
      <c r="B95" s="42">
        <f t="shared" si="17"/>
        <v>0.14492753623188406</v>
      </c>
      <c r="C95" s="42">
        <f t="shared" si="17"/>
        <v>4.3478260869565216E-2</v>
      </c>
      <c r="D95" s="42">
        <f t="shared" si="17"/>
        <v>0.62318840579710144</v>
      </c>
      <c r="E95" s="42">
        <f t="shared" si="17"/>
        <v>0.18840579710144928</v>
      </c>
      <c r="F95" s="42"/>
      <c r="G95" s="42">
        <f>SUM(B95:E95)</f>
        <v>1</v>
      </c>
    </row>
    <row r="100" spans="1:22">
      <c r="A100" t="s">
        <v>1601</v>
      </c>
    </row>
    <row r="101" spans="1:22">
      <c r="A101" t="s">
        <v>1611</v>
      </c>
      <c r="B101" t="s">
        <v>861</v>
      </c>
      <c r="C101" t="s">
        <v>1597</v>
      </c>
      <c r="D101" t="s">
        <v>330</v>
      </c>
      <c r="E101" t="s">
        <v>394</v>
      </c>
      <c r="F101" t="s">
        <v>1598</v>
      </c>
      <c r="G101" s="14" t="s">
        <v>1599</v>
      </c>
      <c r="H101" s="198" t="s">
        <v>1610</v>
      </c>
    </row>
    <row r="102" spans="1:22">
      <c r="B102" s="23">
        <v>0</v>
      </c>
      <c r="C102" s="23">
        <v>1</v>
      </c>
      <c r="D102" s="23">
        <v>2</v>
      </c>
      <c r="E102" s="23">
        <v>3</v>
      </c>
    </row>
    <row r="103" spans="1:22">
      <c r="A103" t="s">
        <v>1584</v>
      </c>
      <c r="B103">
        <f>B22</f>
        <v>5</v>
      </c>
      <c r="C103">
        <f t="shared" ref="C103:F103" si="19">C22</f>
        <v>1</v>
      </c>
      <c r="D103">
        <f t="shared" si="19"/>
        <v>22</v>
      </c>
      <c r="E103">
        <f t="shared" si="19"/>
        <v>7</v>
      </c>
      <c r="F103">
        <f t="shared" si="19"/>
        <v>1</v>
      </c>
      <c r="G103">
        <f>SUM(B103:E103)</f>
        <v>35</v>
      </c>
      <c r="H103" s="196">
        <f>G103/SUM(B103:F103)</f>
        <v>0.97222222222222221</v>
      </c>
    </row>
    <row r="104" spans="1:22">
      <c r="A104" t="s">
        <v>1585</v>
      </c>
      <c r="B104">
        <f>B21</f>
        <v>2</v>
      </c>
      <c r="C104">
        <f t="shared" ref="C104:F104" si="20">C21</f>
        <v>1</v>
      </c>
      <c r="D104">
        <f t="shared" si="20"/>
        <v>4</v>
      </c>
      <c r="E104">
        <f t="shared" si="20"/>
        <v>1</v>
      </c>
      <c r="F104">
        <f t="shared" si="20"/>
        <v>0</v>
      </c>
      <c r="G104">
        <f>SUM(B104:E104)</f>
        <v>8</v>
      </c>
      <c r="H104" s="196">
        <f>G104/SUM(B104:F104)</f>
        <v>1</v>
      </c>
    </row>
    <row r="105" spans="1:22">
      <c r="A105" t="s">
        <v>1612</v>
      </c>
      <c r="B105">
        <f>B20</f>
        <v>0</v>
      </c>
      <c r="C105">
        <f t="shared" ref="C105:F105" si="21">C20</f>
        <v>0</v>
      </c>
      <c r="D105">
        <f t="shared" si="21"/>
        <v>1</v>
      </c>
      <c r="E105">
        <f t="shared" si="21"/>
        <v>0</v>
      </c>
      <c r="F105">
        <f t="shared" si="21"/>
        <v>0</v>
      </c>
      <c r="G105">
        <f>SUM(B105:E105)</f>
        <v>1</v>
      </c>
      <c r="H105" s="196">
        <f>G105/SUM(B105:F105)</f>
        <v>1</v>
      </c>
    </row>
    <row r="106" spans="1:22">
      <c r="A106" t="s">
        <v>1624</v>
      </c>
      <c r="B106">
        <f>B19</f>
        <v>0</v>
      </c>
      <c r="C106">
        <f t="shared" ref="C106:F106" si="22">C19</f>
        <v>0</v>
      </c>
      <c r="D106">
        <f t="shared" si="22"/>
        <v>0</v>
      </c>
      <c r="E106">
        <f t="shared" si="22"/>
        <v>0</v>
      </c>
      <c r="F106">
        <f t="shared" si="22"/>
        <v>1</v>
      </c>
      <c r="G106">
        <f>SUM(B106:E106)</f>
        <v>0</v>
      </c>
      <c r="H106" s="196">
        <f>G106/SUM(B106:F106)</f>
        <v>0</v>
      </c>
    </row>
    <row r="107" spans="1:22">
      <c r="A107" t="s">
        <v>1576</v>
      </c>
      <c r="B107">
        <f>SUM(B103:B106)</f>
        <v>7</v>
      </c>
      <c r="C107">
        <f t="shared" ref="C107:F107" si="23">SUM(C103:C106)</f>
        <v>2</v>
      </c>
      <c r="D107">
        <f t="shared" si="23"/>
        <v>27</v>
      </c>
      <c r="E107">
        <f t="shared" si="23"/>
        <v>8</v>
      </c>
      <c r="F107">
        <f t="shared" si="23"/>
        <v>2</v>
      </c>
      <c r="G107">
        <f t="shared" ref="G107" si="24">SUM(G103:G104)</f>
        <v>43</v>
      </c>
      <c r="H107" s="196">
        <f t="shared" ref="H107" si="25">G107/SUM(B107:F107)</f>
        <v>0.93478260869565222</v>
      </c>
    </row>
    <row r="110" spans="1:22">
      <c r="A110" t="s">
        <v>1625</v>
      </c>
    </row>
    <row r="111" spans="1:22">
      <c r="A111" t="s">
        <v>251</v>
      </c>
      <c r="B111" s="257" t="s">
        <v>861</v>
      </c>
      <c r="C111" s="257"/>
      <c r="D111" s="257"/>
      <c r="E111" s="261"/>
      <c r="F111" s="257" t="s">
        <v>1626</v>
      </c>
      <c r="G111" s="257"/>
      <c r="H111" s="257"/>
      <c r="I111" s="261"/>
      <c r="J111" s="257" t="s">
        <v>1627</v>
      </c>
      <c r="K111" s="257"/>
      <c r="L111" s="257"/>
      <c r="M111" s="261"/>
      <c r="N111" s="257" t="s">
        <v>997</v>
      </c>
      <c r="O111" s="257"/>
      <c r="P111" s="257"/>
      <c r="Q111" s="261"/>
      <c r="R111" s="257"/>
      <c r="S111" s="257"/>
      <c r="T111" s="257"/>
      <c r="U111" s="261"/>
      <c r="V111" s="257" t="s">
        <v>1594</v>
      </c>
    </row>
    <row r="112" spans="1:22">
      <c r="A112" t="s">
        <v>1628</v>
      </c>
      <c r="B112" s="258" t="s">
        <v>1629</v>
      </c>
      <c r="C112" s="258" t="s">
        <v>1630</v>
      </c>
      <c r="D112" s="258" t="s">
        <v>1631</v>
      </c>
      <c r="E112" s="262"/>
      <c r="F112" s="258" t="s">
        <v>1632</v>
      </c>
      <c r="G112" s="258" t="s">
        <v>1630</v>
      </c>
      <c r="H112" s="258" t="s">
        <v>1631</v>
      </c>
      <c r="I112" s="262"/>
      <c r="J112" s="258" t="s">
        <v>1632</v>
      </c>
      <c r="K112" s="258" t="s">
        <v>1630</v>
      </c>
      <c r="L112" s="258" t="s">
        <v>1631</v>
      </c>
      <c r="M112" s="262"/>
      <c r="N112" s="258" t="s">
        <v>1632</v>
      </c>
      <c r="O112" s="258" t="s">
        <v>1630</v>
      </c>
      <c r="P112" s="258" t="s">
        <v>1631</v>
      </c>
      <c r="Q112" s="262"/>
      <c r="R112" s="258"/>
      <c r="S112" s="258"/>
      <c r="T112" s="258"/>
      <c r="U112" s="262"/>
      <c r="V112" s="258"/>
    </row>
    <row r="113" spans="1:22">
      <c r="A113" s="260" t="s">
        <v>295</v>
      </c>
      <c r="B113" s="259">
        <v>1</v>
      </c>
      <c r="C113" s="259"/>
      <c r="D113" s="259"/>
      <c r="E113" s="262"/>
      <c r="F113" s="259"/>
      <c r="G113" s="259"/>
      <c r="H113" s="259">
        <v>3</v>
      </c>
      <c r="I113" s="262"/>
      <c r="J113" s="259">
        <v>1</v>
      </c>
      <c r="K113" s="259"/>
      <c r="L113" s="259">
        <v>5</v>
      </c>
      <c r="M113" s="262"/>
      <c r="N113" s="259">
        <v>1</v>
      </c>
      <c r="O113" s="259">
        <v>1</v>
      </c>
      <c r="P113" s="259">
        <v>2</v>
      </c>
      <c r="Q113" s="262"/>
      <c r="R113" s="259"/>
      <c r="S113" s="259"/>
      <c r="T113" s="259"/>
      <c r="U113" s="262"/>
      <c r="V113" s="259">
        <v>17</v>
      </c>
    </row>
    <row r="114" spans="1:22">
      <c r="A114" s="175" t="s">
        <v>326</v>
      </c>
      <c r="E114" s="263"/>
      <c r="I114" s="263"/>
      <c r="J114">
        <v>1</v>
      </c>
      <c r="M114" s="263"/>
      <c r="Q114" s="263"/>
      <c r="U114" s="263"/>
      <c r="V114">
        <v>1</v>
      </c>
    </row>
    <row r="115" spans="1:22">
      <c r="A115" s="175" t="s">
        <v>300</v>
      </c>
      <c r="E115" s="263"/>
      <c r="I115" s="263"/>
      <c r="L115">
        <v>2</v>
      </c>
      <c r="M115" s="263"/>
      <c r="P115">
        <v>1</v>
      </c>
      <c r="Q115" s="263"/>
      <c r="U115" s="263"/>
      <c r="V115">
        <v>5</v>
      </c>
    </row>
    <row r="116" spans="1:22">
      <c r="A116" s="175" t="s">
        <v>407</v>
      </c>
      <c r="B116">
        <v>1</v>
      </c>
      <c r="E116" s="263"/>
      <c r="H116">
        <v>2</v>
      </c>
      <c r="I116" s="263"/>
      <c r="M116" s="263"/>
      <c r="N116">
        <v>1</v>
      </c>
      <c r="Q116" s="263"/>
      <c r="U116" s="263"/>
      <c r="V116">
        <v>5</v>
      </c>
    </row>
    <row r="117" spans="1:22">
      <c r="A117" s="175" t="s">
        <v>337</v>
      </c>
      <c r="E117" s="263"/>
      <c r="H117">
        <v>1</v>
      </c>
      <c r="I117" s="263"/>
      <c r="L117">
        <v>2</v>
      </c>
      <c r="M117" s="263"/>
      <c r="Q117" s="263"/>
      <c r="U117" s="263"/>
      <c r="V117">
        <v>3</v>
      </c>
    </row>
    <row r="118" spans="1:22">
      <c r="A118" s="175" t="s">
        <v>1154</v>
      </c>
      <c r="E118" s="263"/>
      <c r="I118" s="263"/>
      <c r="L118">
        <v>1</v>
      </c>
      <c r="M118" s="263"/>
      <c r="P118">
        <v>1</v>
      </c>
      <c r="Q118" s="263"/>
      <c r="U118" s="263"/>
      <c r="V118">
        <v>2</v>
      </c>
    </row>
    <row r="119" spans="1:22">
      <c r="A119" s="175" t="s">
        <v>392</v>
      </c>
      <c r="E119" s="263"/>
      <c r="I119" s="263"/>
      <c r="M119" s="263"/>
      <c r="O119">
        <v>1</v>
      </c>
      <c r="Q119" s="263"/>
      <c r="U119" s="263"/>
      <c r="V119">
        <v>1</v>
      </c>
    </row>
  </sheetData>
  <conditionalFormatting sqref="B76:E76">
    <cfRule type="iconSet" priority="4">
      <iconSet iconSet="4TrafficLights">
        <cfvo type="percent" val="0"/>
        <cfvo type="num" val="1"/>
        <cfvo type="num" val="2"/>
        <cfvo type="num" val="3"/>
      </iconSet>
    </cfRule>
  </conditionalFormatting>
  <conditionalFormatting sqref="B87:E87">
    <cfRule type="iconSet" priority="5">
      <iconSet iconSet="4TrafficLights">
        <cfvo type="percent" val="0"/>
        <cfvo type="num" val="1"/>
        <cfvo type="num" val="2"/>
        <cfvo type="num" val="3"/>
      </iconSet>
    </cfRule>
  </conditionalFormatting>
  <conditionalFormatting sqref="B62:E62">
    <cfRule type="iconSet" priority="2">
      <iconSet iconSet="4TrafficLights">
        <cfvo type="percent" val="0"/>
        <cfvo type="num" val="1"/>
        <cfvo type="num" val="2"/>
        <cfvo type="num" val="3"/>
      </iconSet>
    </cfRule>
  </conditionalFormatting>
  <conditionalFormatting sqref="B102:E102">
    <cfRule type="iconSet" priority="1">
      <iconSet iconSet="4TrafficLights">
        <cfvo type="percent" val="0"/>
        <cfvo type="num" val="1"/>
        <cfvo type="num" val="2"/>
        <cfvo type="num" val="3"/>
      </iconSet>
    </cfRule>
  </conditionalFormatting>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J212"/>
  <sheetViews>
    <sheetView workbookViewId="0">
      <selection sqref="A1:BJ212"/>
    </sheetView>
  </sheetViews>
  <sheetFormatPr baseColWidth="10" defaultColWidth="8.83203125" defaultRowHeight="15"/>
  <cols>
    <col min="3" max="3" width="22.83203125" customWidth="1"/>
    <col min="4" max="4" width="19.33203125" customWidth="1"/>
    <col min="5" max="5" width="19.83203125" customWidth="1"/>
    <col min="6" max="6" width="13.5" customWidth="1"/>
    <col min="7" max="7" width="13.1640625" customWidth="1"/>
    <col min="8" max="8" width="22.83203125" customWidth="1"/>
    <col min="9" max="9" width="22.5" customWidth="1"/>
    <col min="11" max="11" width="9.5" customWidth="1"/>
    <col min="12" max="12" width="11" customWidth="1"/>
    <col min="13" max="13" width="14.33203125" customWidth="1"/>
    <col min="14" max="14" width="12.6640625" customWidth="1"/>
    <col min="16" max="16" width="11" customWidth="1"/>
    <col min="17" max="17" width="20.33203125" customWidth="1"/>
    <col min="18" max="18" width="24.6640625" customWidth="1"/>
    <col min="21" max="21" width="18.1640625" customWidth="1"/>
    <col min="22" max="22" width="57.83203125" customWidth="1"/>
    <col min="23" max="23" width="10.83203125" customWidth="1"/>
    <col min="24" max="24" width="20.83203125" customWidth="1"/>
    <col min="25" max="25" width="31.6640625" customWidth="1"/>
    <col min="26" max="26" width="11" customWidth="1"/>
    <col min="27" max="27" width="22.6640625" customWidth="1"/>
    <col min="28" max="28" width="28.6640625" customWidth="1"/>
    <col min="29" max="29" width="37.33203125" customWidth="1"/>
    <col min="30" max="30" width="36.83203125" customWidth="1"/>
  </cols>
  <sheetData>
    <row r="1" spans="1:62">
      <c r="A1" t="s">
        <v>234</v>
      </c>
      <c r="B1" t="s">
        <v>235</v>
      </c>
      <c r="C1" t="s">
        <v>236</v>
      </c>
      <c r="D1" t="s">
        <v>81</v>
      </c>
      <c r="E1" t="s">
        <v>237</v>
      </c>
      <c r="F1" t="s">
        <v>238</v>
      </c>
      <c r="G1" t="s">
        <v>239</v>
      </c>
      <c r="H1" t="s">
        <v>240</v>
      </c>
      <c r="I1" t="s">
        <v>241</v>
      </c>
      <c r="J1" t="s">
        <v>242</v>
      </c>
      <c r="K1" t="s">
        <v>243</v>
      </c>
      <c r="L1" t="s">
        <v>244</v>
      </c>
      <c r="M1" t="s">
        <v>1633</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270" t="s">
        <v>1007</v>
      </c>
      <c r="S2" t="s">
        <v>356</v>
      </c>
      <c r="T2">
        <v>1</v>
      </c>
      <c r="U2" t="s">
        <v>342</v>
      </c>
      <c r="V2" s="270" t="s">
        <v>357</v>
      </c>
      <c r="W2" t="s">
        <v>344</v>
      </c>
      <c r="X2" t="s">
        <v>345</v>
      </c>
      <c r="Y2">
        <v>13.2</v>
      </c>
      <c r="Z2" t="s">
        <v>307</v>
      </c>
      <c r="AA2" t="s">
        <v>201</v>
      </c>
      <c r="AB2" t="s">
        <v>346</v>
      </c>
      <c r="AK2" t="s">
        <v>309</v>
      </c>
    </row>
    <row r="3" spans="1:62">
      <c r="A3" t="s">
        <v>295</v>
      </c>
      <c r="B3" t="s">
        <v>296</v>
      </c>
      <c r="C3" t="s">
        <v>297</v>
      </c>
      <c r="D3" t="s">
        <v>298</v>
      </c>
      <c r="E3">
        <v>2021</v>
      </c>
      <c r="F3">
        <v>1</v>
      </c>
      <c r="G3">
        <v>3</v>
      </c>
      <c r="H3">
        <v>1</v>
      </c>
      <c r="J3">
        <v>1</v>
      </c>
      <c r="K3" t="s">
        <v>1634</v>
      </c>
      <c r="L3">
        <v>2050</v>
      </c>
      <c r="M3">
        <v>1</v>
      </c>
      <c r="O3" t="s">
        <v>300</v>
      </c>
      <c r="P3" t="s">
        <v>301</v>
      </c>
      <c r="Q3" t="s">
        <v>302</v>
      </c>
      <c r="S3" t="s">
        <v>303</v>
      </c>
      <c r="T3">
        <v>2</v>
      </c>
      <c r="U3" t="s">
        <v>304</v>
      </c>
      <c r="V3" t="s">
        <v>305</v>
      </c>
      <c r="W3" t="s">
        <v>306</v>
      </c>
      <c r="Y3">
        <v>13.2</v>
      </c>
      <c r="Z3" t="s">
        <v>307</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1635</v>
      </c>
      <c r="L4">
        <v>2030</v>
      </c>
      <c r="M4">
        <v>1</v>
      </c>
      <c r="O4" t="s">
        <v>300</v>
      </c>
      <c r="P4" t="s">
        <v>312</v>
      </c>
      <c r="Q4" t="s">
        <v>313</v>
      </c>
      <c r="R4" s="270" t="s">
        <v>992</v>
      </c>
      <c r="S4" t="s">
        <v>303</v>
      </c>
      <c r="T4">
        <v>2</v>
      </c>
      <c r="U4" t="s">
        <v>304</v>
      </c>
      <c r="V4" t="s">
        <v>305</v>
      </c>
      <c r="W4" t="s">
        <v>306</v>
      </c>
      <c r="X4" t="s">
        <v>315</v>
      </c>
      <c r="Y4">
        <v>13.2</v>
      </c>
      <c r="Z4" t="s">
        <v>307</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1636</v>
      </c>
      <c r="L5">
        <v>2030</v>
      </c>
      <c r="M5">
        <v>1</v>
      </c>
      <c r="O5" t="s">
        <v>300</v>
      </c>
      <c r="R5" t="s">
        <v>994</v>
      </c>
      <c r="T5">
        <v>2</v>
      </c>
      <c r="Y5">
        <v>13.2</v>
      </c>
      <c r="Z5" t="s">
        <v>307</v>
      </c>
    </row>
    <row r="6" spans="1:62" ht="409.6">
      <c r="A6" t="s">
        <v>295</v>
      </c>
      <c r="B6" t="s">
        <v>334</v>
      </c>
      <c r="C6" t="s">
        <v>376</v>
      </c>
      <c r="D6" t="s">
        <v>102</v>
      </c>
      <c r="E6">
        <v>2023</v>
      </c>
      <c r="F6">
        <v>1</v>
      </c>
      <c r="G6">
        <v>3</v>
      </c>
      <c r="H6">
        <v>1</v>
      </c>
      <c r="J6">
        <v>1</v>
      </c>
      <c r="K6" t="s">
        <v>377</v>
      </c>
      <c r="L6">
        <v>2030</v>
      </c>
      <c r="M6">
        <v>1</v>
      </c>
      <c r="N6" t="s">
        <v>378</v>
      </c>
      <c r="O6" t="s">
        <v>300</v>
      </c>
      <c r="R6" s="270" t="s">
        <v>1637</v>
      </c>
      <c r="T6">
        <v>2</v>
      </c>
      <c r="Y6">
        <v>13.2</v>
      </c>
      <c r="Z6" t="s">
        <v>307</v>
      </c>
    </row>
    <row r="7" spans="1:62" ht="409.6">
      <c r="A7" t="s">
        <v>295</v>
      </c>
      <c r="B7" t="s">
        <v>334</v>
      </c>
      <c r="C7" t="s">
        <v>358</v>
      </c>
      <c r="D7" t="s">
        <v>298</v>
      </c>
      <c r="E7">
        <v>2023</v>
      </c>
      <c r="F7">
        <v>1</v>
      </c>
      <c r="G7">
        <v>3</v>
      </c>
      <c r="H7">
        <v>1</v>
      </c>
      <c r="J7">
        <v>1</v>
      </c>
      <c r="K7" t="s">
        <v>359</v>
      </c>
      <c r="L7">
        <v>2030</v>
      </c>
      <c r="M7">
        <v>1</v>
      </c>
      <c r="O7" t="s">
        <v>300</v>
      </c>
      <c r="P7" t="s">
        <v>360</v>
      </c>
      <c r="Q7" t="s">
        <v>361</v>
      </c>
      <c r="R7" s="270" t="s">
        <v>1005</v>
      </c>
      <c r="S7" t="s">
        <v>363</v>
      </c>
      <c r="T7">
        <v>2</v>
      </c>
      <c r="W7" t="s">
        <v>306</v>
      </c>
      <c r="Y7">
        <v>13.2</v>
      </c>
      <c r="Z7" t="s">
        <v>307</v>
      </c>
      <c r="AK7" t="s">
        <v>309</v>
      </c>
    </row>
    <row r="8" spans="1:62" ht="335">
      <c r="A8" t="s">
        <v>295</v>
      </c>
      <c r="B8" t="s">
        <v>334</v>
      </c>
      <c r="C8" t="s">
        <v>335</v>
      </c>
      <c r="D8" t="s">
        <v>298</v>
      </c>
      <c r="E8">
        <v>2023</v>
      </c>
      <c r="F8">
        <v>1</v>
      </c>
      <c r="G8">
        <v>3</v>
      </c>
      <c r="H8">
        <v>1</v>
      </c>
      <c r="J8">
        <v>1</v>
      </c>
      <c r="K8" t="s">
        <v>347</v>
      </c>
      <c r="L8">
        <v>2025</v>
      </c>
      <c r="M8">
        <v>1</v>
      </c>
      <c r="O8" t="s">
        <v>337</v>
      </c>
      <c r="P8" t="s">
        <v>338</v>
      </c>
      <c r="Q8" t="s">
        <v>348</v>
      </c>
      <c r="R8" s="270" t="s">
        <v>1009</v>
      </c>
      <c r="S8" t="s">
        <v>350</v>
      </c>
      <c r="T8">
        <v>2</v>
      </c>
      <c r="U8" t="s">
        <v>342</v>
      </c>
      <c r="V8" t="s">
        <v>343</v>
      </c>
      <c r="W8" t="s">
        <v>344</v>
      </c>
      <c r="X8" t="s">
        <v>345</v>
      </c>
      <c r="Y8">
        <v>13.2</v>
      </c>
      <c r="Z8" t="s">
        <v>307</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1012</v>
      </c>
      <c r="S9" t="s">
        <v>341</v>
      </c>
      <c r="T9">
        <v>2</v>
      </c>
      <c r="U9" t="s">
        <v>342</v>
      </c>
      <c r="V9" t="s">
        <v>343</v>
      </c>
      <c r="W9" t="s">
        <v>344</v>
      </c>
      <c r="X9" t="s">
        <v>345</v>
      </c>
      <c r="Y9">
        <v>13.2</v>
      </c>
      <c r="Z9" t="s">
        <v>307</v>
      </c>
      <c r="AA9" t="s">
        <v>189</v>
      </c>
      <c r="AB9" t="s">
        <v>346</v>
      </c>
      <c r="AK9" t="s">
        <v>309</v>
      </c>
    </row>
    <row r="10" spans="1:62">
      <c r="A10" t="s">
        <v>295</v>
      </c>
      <c r="C10" t="s">
        <v>324</v>
      </c>
      <c r="D10" t="s">
        <v>321</v>
      </c>
      <c r="E10">
        <v>2020</v>
      </c>
      <c r="F10">
        <v>0</v>
      </c>
      <c r="G10">
        <v>1</v>
      </c>
      <c r="H10">
        <v>0</v>
      </c>
      <c r="I10">
        <v>0</v>
      </c>
      <c r="J10">
        <v>1</v>
      </c>
      <c r="K10" t="s">
        <v>1638</v>
      </c>
      <c r="L10">
        <v>2030</v>
      </c>
      <c r="M10">
        <v>1</v>
      </c>
      <c r="O10" t="s">
        <v>326</v>
      </c>
      <c r="P10" t="s">
        <v>327</v>
      </c>
      <c r="Q10" t="s">
        <v>328</v>
      </c>
      <c r="R10" t="s">
        <v>1015</v>
      </c>
      <c r="S10" t="s">
        <v>330</v>
      </c>
      <c r="T10">
        <v>2</v>
      </c>
      <c r="U10" t="s">
        <v>331</v>
      </c>
      <c r="W10" t="s">
        <v>332</v>
      </c>
      <c r="X10" t="s">
        <v>315</v>
      </c>
      <c r="Y10">
        <v>13.2</v>
      </c>
      <c r="Z10" t="s">
        <v>307</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1018</v>
      </c>
      <c r="T11">
        <v>2</v>
      </c>
      <c r="W11" t="s">
        <v>315</v>
      </c>
      <c r="Y11">
        <v>13.2</v>
      </c>
      <c r="Z11" t="s">
        <v>307</v>
      </c>
      <c r="AA11" t="s">
        <v>190</v>
      </c>
      <c r="AB11" t="s">
        <v>319</v>
      </c>
      <c r="AK11" t="s">
        <v>310</v>
      </c>
      <c r="AL11" t="s">
        <v>309</v>
      </c>
    </row>
    <row r="12" spans="1:62">
      <c r="A12" t="s">
        <v>295</v>
      </c>
      <c r="B12" t="s">
        <v>334</v>
      </c>
      <c r="C12" t="s">
        <v>389</v>
      </c>
      <c r="D12" t="s">
        <v>101</v>
      </c>
      <c r="E12">
        <v>2022</v>
      </c>
      <c r="F12">
        <v>0</v>
      </c>
      <c r="G12">
        <v>2</v>
      </c>
      <c r="H12">
        <v>0</v>
      </c>
      <c r="I12">
        <v>1</v>
      </c>
      <c r="J12">
        <v>1</v>
      </c>
      <c r="K12" t="s">
        <v>390</v>
      </c>
      <c r="L12">
        <v>2040</v>
      </c>
      <c r="M12">
        <v>1</v>
      </c>
      <c r="N12" t="s">
        <v>391</v>
      </c>
      <c r="O12" t="s">
        <v>392</v>
      </c>
      <c r="R12" t="s">
        <v>393</v>
      </c>
      <c r="S12" t="s">
        <v>997</v>
      </c>
      <c r="T12">
        <v>3</v>
      </c>
      <c r="U12" t="s">
        <v>331</v>
      </c>
      <c r="W12" t="s">
        <v>395</v>
      </c>
      <c r="Y12">
        <v>13.2</v>
      </c>
      <c r="Z12" t="s">
        <v>307</v>
      </c>
      <c r="AE12" t="s">
        <v>309</v>
      </c>
    </row>
    <row r="13" spans="1:62">
      <c r="A13" t="s">
        <v>295</v>
      </c>
      <c r="B13" t="s">
        <v>334</v>
      </c>
      <c r="C13" t="s">
        <v>376</v>
      </c>
      <c r="D13" t="s">
        <v>102</v>
      </c>
      <c r="E13">
        <v>2023</v>
      </c>
      <c r="F13">
        <v>1</v>
      </c>
      <c r="G13">
        <v>3</v>
      </c>
      <c r="H13">
        <v>1</v>
      </c>
      <c r="J13">
        <v>1</v>
      </c>
      <c r="K13" t="s">
        <v>380</v>
      </c>
      <c r="L13">
        <v>2030</v>
      </c>
      <c r="M13">
        <v>1</v>
      </c>
      <c r="O13" t="s">
        <v>300</v>
      </c>
      <c r="R13" t="s">
        <v>1000</v>
      </c>
      <c r="T13">
        <v>3</v>
      </c>
      <c r="U13" t="s">
        <v>382</v>
      </c>
      <c r="W13" t="s">
        <v>315</v>
      </c>
      <c r="Y13">
        <v>13.2</v>
      </c>
      <c r="Z13" t="s">
        <v>307</v>
      </c>
      <c r="AK13" t="s">
        <v>309</v>
      </c>
    </row>
    <row r="14" spans="1:62">
      <c r="A14" t="s">
        <v>403</v>
      </c>
      <c r="B14" t="s">
        <v>426</v>
      </c>
      <c r="C14" t="s">
        <v>396</v>
      </c>
      <c r="D14" t="s">
        <v>102</v>
      </c>
      <c r="E14">
        <v>2023</v>
      </c>
      <c r="F14">
        <v>1</v>
      </c>
      <c r="G14">
        <v>3</v>
      </c>
      <c r="H14">
        <v>1</v>
      </c>
      <c r="J14">
        <v>1</v>
      </c>
      <c r="K14" t="s">
        <v>579</v>
      </c>
      <c r="L14">
        <v>2030</v>
      </c>
      <c r="M14">
        <v>1</v>
      </c>
      <c r="N14" t="s">
        <v>580</v>
      </c>
      <c r="O14" t="s">
        <v>450</v>
      </c>
      <c r="R14" t="s">
        <v>581</v>
      </c>
      <c r="T14">
        <v>0</v>
      </c>
      <c r="W14" t="s">
        <v>451</v>
      </c>
      <c r="Y14">
        <v>9.4</v>
      </c>
      <c r="Z14" t="s">
        <v>402</v>
      </c>
      <c r="AE14" t="s">
        <v>309</v>
      </c>
    </row>
    <row r="15" spans="1:62">
      <c r="A15" t="s">
        <v>403</v>
      </c>
      <c r="C15" t="s">
        <v>396</v>
      </c>
      <c r="D15" t="s">
        <v>102</v>
      </c>
      <c r="E15">
        <v>2023</v>
      </c>
      <c r="F15">
        <v>1</v>
      </c>
      <c r="G15">
        <v>3</v>
      </c>
      <c r="H15">
        <v>1</v>
      </c>
      <c r="J15">
        <v>1</v>
      </c>
      <c r="K15" t="s">
        <v>582</v>
      </c>
      <c r="L15">
        <v>2030</v>
      </c>
      <c r="M15">
        <v>1</v>
      </c>
      <c r="O15" t="s">
        <v>465</v>
      </c>
      <c r="P15" t="s">
        <v>583</v>
      </c>
      <c r="Q15" t="s">
        <v>584</v>
      </c>
      <c r="R15" t="s">
        <v>585</v>
      </c>
      <c r="T15">
        <v>0</v>
      </c>
      <c r="W15" t="s">
        <v>332</v>
      </c>
      <c r="X15" t="s">
        <v>416</v>
      </c>
      <c r="Y15">
        <v>7.2</v>
      </c>
      <c r="Z15" t="s">
        <v>388</v>
      </c>
      <c r="AE15" t="s">
        <v>310</v>
      </c>
      <c r="AJ15" t="s">
        <v>309</v>
      </c>
    </row>
    <row r="16" spans="1:62">
      <c r="A16" t="s">
        <v>403</v>
      </c>
      <c r="C16" t="s">
        <v>396</v>
      </c>
      <c r="D16" t="s">
        <v>102</v>
      </c>
      <c r="E16">
        <v>2023</v>
      </c>
      <c r="F16">
        <v>1</v>
      </c>
      <c r="G16">
        <v>3</v>
      </c>
      <c r="H16">
        <v>1</v>
      </c>
      <c r="J16">
        <v>1</v>
      </c>
      <c r="K16" t="s">
        <v>398</v>
      </c>
      <c r="L16">
        <v>2030</v>
      </c>
      <c r="M16">
        <v>1</v>
      </c>
      <c r="N16" t="s">
        <v>438</v>
      </c>
      <c r="O16" t="s">
        <v>407</v>
      </c>
      <c r="R16" t="s">
        <v>1025</v>
      </c>
      <c r="S16" t="s">
        <v>473</v>
      </c>
      <c r="T16">
        <v>1</v>
      </c>
      <c r="Y16">
        <v>7.2</v>
      </c>
      <c r="Z16" t="s">
        <v>388</v>
      </c>
    </row>
    <row r="17" spans="1:42">
      <c r="A17" t="s">
        <v>403</v>
      </c>
      <c r="C17" t="s">
        <v>396</v>
      </c>
      <c r="D17" t="s">
        <v>102</v>
      </c>
      <c r="E17">
        <v>2023</v>
      </c>
      <c r="F17">
        <v>1</v>
      </c>
      <c r="G17">
        <v>3</v>
      </c>
      <c r="H17">
        <v>1</v>
      </c>
      <c r="J17">
        <v>1</v>
      </c>
      <c r="K17" t="s">
        <v>474</v>
      </c>
      <c r="L17">
        <v>2030</v>
      </c>
      <c r="M17">
        <v>1</v>
      </c>
      <c r="N17" t="s">
        <v>438</v>
      </c>
      <c r="O17" t="s">
        <v>407</v>
      </c>
      <c r="R17" t="s">
        <v>1025</v>
      </c>
      <c r="S17" t="s">
        <v>473</v>
      </c>
      <c r="T17">
        <v>1</v>
      </c>
      <c r="W17" t="s">
        <v>416</v>
      </c>
      <c r="Y17">
        <v>9.1</v>
      </c>
      <c r="Z17" t="s">
        <v>402</v>
      </c>
      <c r="AE17" t="s">
        <v>309</v>
      </c>
    </row>
    <row r="18" spans="1:42">
      <c r="A18" t="s">
        <v>403</v>
      </c>
      <c r="B18" t="s">
        <v>462</v>
      </c>
      <c r="C18" t="s">
        <v>324</v>
      </c>
      <c r="D18" t="s">
        <v>321</v>
      </c>
      <c r="E18">
        <v>2020</v>
      </c>
      <c r="F18">
        <v>0</v>
      </c>
      <c r="G18">
        <v>1</v>
      </c>
      <c r="H18">
        <v>0</v>
      </c>
      <c r="I18">
        <v>0</v>
      </c>
      <c r="J18">
        <v>1</v>
      </c>
      <c r="K18" t="s">
        <v>504</v>
      </c>
      <c r="L18">
        <v>2030</v>
      </c>
      <c r="M18">
        <v>1</v>
      </c>
      <c r="O18" t="s">
        <v>465</v>
      </c>
      <c r="P18" t="s">
        <v>505</v>
      </c>
      <c r="Q18" t="s">
        <v>506</v>
      </c>
      <c r="R18" t="s">
        <v>507</v>
      </c>
      <c r="S18" t="s">
        <v>494</v>
      </c>
      <c r="T18">
        <v>1</v>
      </c>
      <c r="U18" t="s">
        <v>508</v>
      </c>
      <c r="V18" t="s">
        <v>509</v>
      </c>
      <c r="W18" t="s">
        <v>332</v>
      </c>
      <c r="X18" t="s">
        <v>468</v>
      </c>
      <c r="Y18">
        <v>7.3</v>
      </c>
      <c r="Z18" t="s">
        <v>388</v>
      </c>
      <c r="AA18" t="s">
        <v>192</v>
      </c>
      <c r="AB18" t="s">
        <v>510</v>
      </c>
      <c r="AE18" t="s">
        <v>310</v>
      </c>
      <c r="AJ18" t="s">
        <v>309</v>
      </c>
    </row>
    <row r="19" spans="1:42">
      <c r="A19" t="s">
        <v>403</v>
      </c>
      <c r="B19" t="s">
        <v>462</v>
      </c>
      <c r="C19" t="s">
        <v>463</v>
      </c>
      <c r="D19" t="s">
        <v>101</v>
      </c>
      <c r="E19">
        <v>2021</v>
      </c>
      <c r="F19">
        <v>0</v>
      </c>
      <c r="G19">
        <v>2</v>
      </c>
      <c r="H19">
        <v>0</v>
      </c>
      <c r="I19">
        <v>1</v>
      </c>
      <c r="J19">
        <v>1</v>
      </c>
      <c r="K19" t="s">
        <v>490</v>
      </c>
      <c r="L19">
        <v>2030</v>
      </c>
      <c r="M19">
        <v>1</v>
      </c>
      <c r="O19" t="s">
        <v>465</v>
      </c>
      <c r="P19" t="s">
        <v>491</v>
      </c>
      <c r="Q19" t="s">
        <v>492</v>
      </c>
      <c r="R19" t="s">
        <v>493</v>
      </c>
      <c r="S19" t="s">
        <v>494</v>
      </c>
      <c r="T19">
        <v>1</v>
      </c>
      <c r="U19" t="s">
        <v>331</v>
      </c>
      <c r="W19" t="s">
        <v>332</v>
      </c>
      <c r="X19" t="s">
        <v>468</v>
      </c>
      <c r="Y19">
        <v>7.3</v>
      </c>
      <c r="Z19" t="s">
        <v>388</v>
      </c>
      <c r="AE19" t="s">
        <v>310</v>
      </c>
      <c r="AJ19" t="s">
        <v>309</v>
      </c>
    </row>
    <row r="20" spans="1:42">
      <c r="A20" t="s">
        <v>403</v>
      </c>
      <c r="B20" t="s">
        <v>404</v>
      </c>
      <c r="C20" t="s">
        <v>405</v>
      </c>
      <c r="D20" t="s">
        <v>321</v>
      </c>
      <c r="E20">
        <v>2022</v>
      </c>
      <c r="F20">
        <v>0</v>
      </c>
      <c r="G20">
        <v>1</v>
      </c>
      <c r="H20">
        <v>0</v>
      </c>
      <c r="I20">
        <v>0</v>
      </c>
      <c r="J20">
        <v>1</v>
      </c>
      <c r="K20" t="s">
        <v>406</v>
      </c>
      <c r="L20">
        <v>2030</v>
      </c>
      <c r="M20">
        <v>1</v>
      </c>
      <c r="O20" t="s">
        <v>407</v>
      </c>
      <c r="R20" t="s">
        <v>408</v>
      </c>
      <c r="T20">
        <v>1</v>
      </c>
      <c r="U20" t="s">
        <v>331</v>
      </c>
      <c r="W20" t="s">
        <v>400</v>
      </c>
      <c r="X20" t="s">
        <v>401</v>
      </c>
      <c r="Y20">
        <v>9.4</v>
      </c>
      <c r="Z20" t="s">
        <v>402</v>
      </c>
      <c r="AF20" t="s">
        <v>309</v>
      </c>
      <c r="AP20" t="s">
        <v>310</v>
      </c>
    </row>
    <row r="21" spans="1:42" ht="409.6">
      <c r="A21" t="s">
        <v>403</v>
      </c>
      <c r="C21" t="s">
        <v>405</v>
      </c>
      <c r="D21" t="s">
        <v>321</v>
      </c>
      <c r="E21">
        <v>2022</v>
      </c>
      <c r="F21">
        <v>0</v>
      </c>
      <c r="G21">
        <v>1</v>
      </c>
      <c r="H21">
        <v>0</v>
      </c>
      <c r="I21">
        <v>0</v>
      </c>
      <c r="J21">
        <v>1</v>
      </c>
      <c r="K21" t="s">
        <v>442</v>
      </c>
      <c r="L21">
        <v>2030</v>
      </c>
      <c r="M21">
        <v>1</v>
      </c>
      <c r="N21" s="270" t="s">
        <v>443</v>
      </c>
      <c r="O21" t="s">
        <v>407</v>
      </c>
      <c r="R21" t="s">
        <v>1021</v>
      </c>
      <c r="S21" t="s">
        <v>445</v>
      </c>
      <c r="T21">
        <v>2</v>
      </c>
      <c r="U21" t="s">
        <v>331</v>
      </c>
      <c r="W21" t="s">
        <v>400</v>
      </c>
      <c r="Y21">
        <v>9.1</v>
      </c>
      <c r="Z21" t="s">
        <v>402</v>
      </c>
      <c r="AA21" t="s">
        <v>216</v>
      </c>
      <c r="AB21" t="s">
        <v>441</v>
      </c>
      <c r="AE21" t="s">
        <v>310</v>
      </c>
      <c r="AF21" t="s">
        <v>309</v>
      </c>
    </row>
    <row r="22" spans="1:42">
      <c r="A22" t="s">
        <v>403</v>
      </c>
      <c r="B22" t="s">
        <v>334</v>
      </c>
      <c r="C22" t="s">
        <v>150</v>
      </c>
      <c r="D22" t="s">
        <v>321</v>
      </c>
      <c r="E22">
        <v>2022</v>
      </c>
      <c r="F22">
        <v>0</v>
      </c>
      <c r="G22">
        <v>1</v>
      </c>
      <c r="H22">
        <v>0</v>
      </c>
      <c r="I22">
        <v>0</v>
      </c>
      <c r="J22">
        <v>1</v>
      </c>
      <c r="K22" t="s">
        <v>455</v>
      </c>
      <c r="L22">
        <v>2025</v>
      </c>
      <c r="M22">
        <v>1</v>
      </c>
      <c r="N22" t="s">
        <v>456</v>
      </c>
      <c r="O22" t="s">
        <v>457</v>
      </c>
      <c r="R22" t="s">
        <v>458</v>
      </c>
      <c r="T22">
        <v>2</v>
      </c>
      <c r="W22" t="s">
        <v>416</v>
      </c>
      <c r="Y22">
        <v>7.2</v>
      </c>
      <c r="Z22" t="s">
        <v>388</v>
      </c>
      <c r="AB22" t="s">
        <v>459</v>
      </c>
      <c r="AC22" t="s">
        <v>460</v>
      </c>
      <c r="AD22" t="s">
        <v>461</v>
      </c>
      <c r="AE22" t="s">
        <v>310</v>
      </c>
      <c r="AJ22" t="s">
        <v>309</v>
      </c>
    </row>
    <row r="23" spans="1:42">
      <c r="A23" t="s">
        <v>403</v>
      </c>
      <c r="B23" t="s">
        <v>462</v>
      </c>
      <c r="C23" t="s">
        <v>405</v>
      </c>
      <c r="D23" t="s">
        <v>321</v>
      </c>
      <c r="E23">
        <v>2022</v>
      </c>
      <c r="F23">
        <v>0</v>
      </c>
      <c r="G23">
        <v>1</v>
      </c>
      <c r="H23">
        <v>0</v>
      </c>
      <c r="I23">
        <v>0</v>
      </c>
      <c r="J23">
        <v>1</v>
      </c>
      <c r="K23" t="s">
        <v>527</v>
      </c>
      <c r="L23">
        <v>2027</v>
      </c>
      <c r="M23">
        <v>1</v>
      </c>
      <c r="N23" t="s">
        <v>528</v>
      </c>
      <c r="O23" t="s">
        <v>465</v>
      </c>
      <c r="P23" t="s">
        <v>529</v>
      </c>
      <c r="Q23" t="s">
        <v>530</v>
      </c>
      <c r="R23" t="s">
        <v>531</v>
      </c>
      <c r="S23" t="s">
        <v>519</v>
      </c>
      <c r="T23">
        <v>2</v>
      </c>
      <c r="U23" t="s">
        <v>331</v>
      </c>
      <c r="W23" t="s">
        <v>395</v>
      </c>
      <c r="Y23">
        <v>7.3</v>
      </c>
      <c r="Z23" t="s">
        <v>388</v>
      </c>
      <c r="AA23" t="s">
        <v>196</v>
      </c>
      <c r="AB23" t="s">
        <v>532</v>
      </c>
      <c r="AE23" t="s">
        <v>309</v>
      </c>
    </row>
    <row r="24" spans="1:42">
      <c r="A24" t="s">
        <v>403</v>
      </c>
      <c r="C24" t="s">
        <v>150</v>
      </c>
      <c r="D24" t="s">
        <v>321</v>
      </c>
      <c r="E24">
        <v>2022</v>
      </c>
      <c r="F24">
        <v>0</v>
      </c>
      <c r="G24">
        <v>1</v>
      </c>
      <c r="H24">
        <v>0</v>
      </c>
      <c r="I24">
        <v>0</v>
      </c>
      <c r="J24">
        <v>1</v>
      </c>
      <c r="K24" t="s">
        <v>537</v>
      </c>
      <c r="L24">
        <v>2030</v>
      </c>
      <c r="M24">
        <v>1</v>
      </c>
      <c r="O24" t="s">
        <v>538</v>
      </c>
      <c r="R24" t="s">
        <v>1028</v>
      </c>
      <c r="S24" t="s">
        <v>303</v>
      </c>
      <c r="T24">
        <v>2</v>
      </c>
      <c r="W24" t="s">
        <v>416</v>
      </c>
      <c r="Y24">
        <v>7.2</v>
      </c>
      <c r="Z24" t="s">
        <v>388</v>
      </c>
      <c r="AA24" t="s">
        <v>217</v>
      </c>
      <c r="AB24" t="s">
        <v>540</v>
      </c>
      <c r="AE24" t="s">
        <v>309</v>
      </c>
    </row>
    <row r="25" spans="1:42" ht="176">
      <c r="A25" t="s">
        <v>403</v>
      </c>
      <c r="C25" t="s">
        <v>150</v>
      </c>
      <c r="D25" t="s">
        <v>321</v>
      </c>
      <c r="E25">
        <v>2022</v>
      </c>
      <c r="F25">
        <v>0</v>
      </c>
      <c r="G25">
        <v>1</v>
      </c>
      <c r="H25">
        <v>0</v>
      </c>
      <c r="I25">
        <v>0</v>
      </c>
      <c r="J25">
        <v>1</v>
      </c>
      <c r="K25" t="s">
        <v>541</v>
      </c>
      <c r="L25">
        <v>2030</v>
      </c>
      <c r="M25">
        <v>1</v>
      </c>
      <c r="O25" t="s">
        <v>538</v>
      </c>
      <c r="R25" s="270" t="s">
        <v>1030</v>
      </c>
      <c r="S25" t="s">
        <v>303</v>
      </c>
      <c r="T25">
        <v>2</v>
      </c>
      <c r="U25" t="s">
        <v>331</v>
      </c>
      <c r="W25" t="s">
        <v>416</v>
      </c>
      <c r="Y25">
        <v>7.2</v>
      </c>
      <c r="Z25" t="s">
        <v>388</v>
      </c>
      <c r="AE25" t="s">
        <v>309</v>
      </c>
    </row>
    <row r="26" spans="1:42">
      <c r="A26" t="s">
        <v>403</v>
      </c>
      <c r="C26" t="s">
        <v>150</v>
      </c>
      <c r="D26" t="s">
        <v>321</v>
      </c>
      <c r="E26">
        <v>2022</v>
      </c>
      <c r="F26">
        <v>0</v>
      </c>
      <c r="G26">
        <v>1</v>
      </c>
      <c r="H26">
        <v>0</v>
      </c>
      <c r="I26">
        <v>0</v>
      </c>
      <c r="J26">
        <v>1</v>
      </c>
      <c r="K26" t="s">
        <v>543</v>
      </c>
      <c r="L26">
        <v>2030</v>
      </c>
      <c r="M26">
        <v>1</v>
      </c>
      <c r="O26" t="s">
        <v>538</v>
      </c>
      <c r="R26" t="s">
        <v>1031</v>
      </c>
      <c r="S26" t="s">
        <v>303</v>
      </c>
      <c r="T26">
        <v>2</v>
      </c>
      <c r="U26" t="s">
        <v>331</v>
      </c>
      <c r="W26" t="s">
        <v>416</v>
      </c>
      <c r="Y26">
        <v>7.2</v>
      </c>
      <c r="Z26" t="s">
        <v>388</v>
      </c>
      <c r="AA26" t="s">
        <v>217</v>
      </c>
      <c r="AB26" t="s">
        <v>540</v>
      </c>
      <c r="AE26" t="s">
        <v>309</v>
      </c>
    </row>
    <row r="27" spans="1:42">
      <c r="A27" t="s">
        <v>403</v>
      </c>
      <c r="C27" t="s">
        <v>396</v>
      </c>
      <c r="D27" t="s">
        <v>102</v>
      </c>
      <c r="E27">
        <v>2023</v>
      </c>
      <c r="F27">
        <v>1</v>
      </c>
      <c r="G27">
        <v>3</v>
      </c>
      <c r="H27">
        <v>1</v>
      </c>
      <c r="J27">
        <v>1</v>
      </c>
      <c r="K27" t="s">
        <v>548</v>
      </c>
      <c r="L27">
        <v>2030</v>
      </c>
      <c r="M27">
        <v>1</v>
      </c>
      <c r="O27" t="s">
        <v>429</v>
      </c>
      <c r="P27" t="s">
        <v>549</v>
      </c>
      <c r="Q27">
        <v>0.42499999999999999</v>
      </c>
      <c r="R27" t="s">
        <v>1639</v>
      </c>
      <c r="S27" t="s">
        <v>363</v>
      </c>
      <c r="T27">
        <v>2</v>
      </c>
      <c r="U27" t="s">
        <v>433</v>
      </c>
      <c r="V27" t="s">
        <v>551</v>
      </c>
      <c r="Y27">
        <v>7.2</v>
      </c>
      <c r="Z27" t="s">
        <v>388</v>
      </c>
      <c r="AA27" t="s">
        <v>197</v>
      </c>
      <c r="AB27" t="s">
        <v>552</v>
      </c>
      <c r="AE27" t="s">
        <v>309</v>
      </c>
    </row>
    <row r="28" spans="1:42">
      <c r="A28" t="s">
        <v>403</v>
      </c>
      <c r="C28" t="s">
        <v>396</v>
      </c>
      <c r="D28" t="s">
        <v>102</v>
      </c>
      <c r="E28">
        <v>2023</v>
      </c>
      <c r="F28">
        <v>1</v>
      </c>
      <c r="G28">
        <v>3</v>
      </c>
      <c r="H28">
        <v>1</v>
      </c>
      <c r="J28">
        <v>1</v>
      </c>
      <c r="K28" t="s">
        <v>555</v>
      </c>
      <c r="L28">
        <v>2030</v>
      </c>
      <c r="M28">
        <v>1</v>
      </c>
      <c r="O28" t="s">
        <v>429</v>
      </c>
      <c r="P28" t="s">
        <v>556</v>
      </c>
      <c r="Q28" t="s">
        <v>557</v>
      </c>
      <c r="R28" t="s">
        <v>1040</v>
      </c>
      <c r="S28" t="s">
        <v>559</v>
      </c>
      <c r="T28">
        <v>2</v>
      </c>
      <c r="W28" t="s">
        <v>416</v>
      </c>
      <c r="X28" t="s">
        <v>401</v>
      </c>
      <c r="Y28">
        <v>7.2</v>
      </c>
      <c r="Z28" t="s">
        <v>388</v>
      </c>
      <c r="AA28" t="s">
        <v>197</v>
      </c>
      <c r="AB28" t="s">
        <v>560</v>
      </c>
      <c r="AE28" t="s">
        <v>309</v>
      </c>
      <c r="AP28" t="s">
        <v>310</v>
      </c>
    </row>
    <row r="29" spans="1:42">
      <c r="A29" t="s">
        <v>403</v>
      </c>
      <c r="C29" t="s">
        <v>396</v>
      </c>
      <c r="D29" t="s">
        <v>102</v>
      </c>
      <c r="E29">
        <v>2023</v>
      </c>
      <c r="F29">
        <v>1</v>
      </c>
      <c r="G29">
        <v>3</v>
      </c>
      <c r="H29">
        <v>1</v>
      </c>
      <c r="J29">
        <v>1</v>
      </c>
      <c r="K29" t="s">
        <v>561</v>
      </c>
      <c r="L29">
        <v>2030</v>
      </c>
      <c r="M29">
        <v>1</v>
      </c>
      <c r="N29" t="s">
        <v>1640</v>
      </c>
      <c r="O29" t="s">
        <v>429</v>
      </c>
      <c r="P29" t="s">
        <v>562</v>
      </c>
      <c r="Q29">
        <v>0.28999999999999998</v>
      </c>
      <c r="R29" t="s">
        <v>1641</v>
      </c>
      <c r="S29" t="s">
        <v>330</v>
      </c>
      <c r="T29">
        <v>2</v>
      </c>
      <c r="U29" t="s">
        <v>331</v>
      </c>
      <c r="W29" t="s">
        <v>564</v>
      </c>
      <c r="X29" t="s">
        <v>315</v>
      </c>
      <c r="Y29">
        <v>13.2</v>
      </c>
      <c r="Z29" t="s">
        <v>307</v>
      </c>
      <c r="AA29" t="s">
        <v>190</v>
      </c>
      <c r="AB29" t="s">
        <v>565</v>
      </c>
      <c r="AE29" t="s">
        <v>310</v>
      </c>
      <c r="AI29" t="s">
        <v>309</v>
      </c>
      <c r="AK29" t="s">
        <v>310</v>
      </c>
    </row>
    <row r="30" spans="1:42">
      <c r="A30" t="s">
        <v>403</v>
      </c>
      <c r="C30" t="s">
        <v>396</v>
      </c>
      <c r="D30" t="s">
        <v>102</v>
      </c>
      <c r="E30">
        <v>2023</v>
      </c>
      <c r="F30">
        <v>1</v>
      </c>
      <c r="G30">
        <v>3</v>
      </c>
      <c r="H30">
        <v>1</v>
      </c>
      <c r="J30">
        <v>1</v>
      </c>
      <c r="K30" t="s">
        <v>566</v>
      </c>
      <c r="L30">
        <v>2030</v>
      </c>
      <c r="M30">
        <v>1</v>
      </c>
      <c r="O30" t="s">
        <v>429</v>
      </c>
      <c r="P30" t="s">
        <v>567</v>
      </c>
      <c r="Q30" t="s">
        <v>568</v>
      </c>
      <c r="R30" t="s">
        <v>1642</v>
      </c>
      <c r="S30" t="s">
        <v>569</v>
      </c>
      <c r="T30">
        <v>2</v>
      </c>
      <c r="U30" t="s">
        <v>331</v>
      </c>
      <c r="W30" t="s">
        <v>416</v>
      </c>
      <c r="Y30">
        <v>7.2</v>
      </c>
      <c r="Z30" t="s">
        <v>388</v>
      </c>
      <c r="AA30" t="s">
        <v>197</v>
      </c>
      <c r="AB30" t="s">
        <v>570</v>
      </c>
      <c r="AE30" t="s">
        <v>309</v>
      </c>
    </row>
    <row r="31" spans="1:42">
      <c r="A31" t="s">
        <v>403</v>
      </c>
      <c r="C31" t="s">
        <v>396</v>
      </c>
      <c r="D31" t="s">
        <v>102</v>
      </c>
      <c r="E31">
        <v>2023</v>
      </c>
      <c r="F31">
        <v>1</v>
      </c>
      <c r="G31">
        <v>3</v>
      </c>
      <c r="H31">
        <v>1</v>
      </c>
      <c r="J31">
        <v>1</v>
      </c>
      <c r="K31" t="s">
        <v>1045</v>
      </c>
      <c r="L31">
        <v>2030</v>
      </c>
      <c r="M31">
        <v>1</v>
      </c>
      <c r="N31" t="s">
        <v>1643</v>
      </c>
      <c r="O31" t="s">
        <v>429</v>
      </c>
      <c r="P31" t="s">
        <v>572</v>
      </c>
      <c r="Q31">
        <v>0.65</v>
      </c>
      <c r="R31" t="s">
        <v>573</v>
      </c>
      <c r="S31" t="s">
        <v>363</v>
      </c>
      <c r="T31">
        <v>2</v>
      </c>
      <c r="U31" t="s">
        <v>433</v>
      </c>
      <c r="W31" t="s">
        <v>416</v>
      </c>
      <c r="Y31">
        <v>7.2</v>
      </c>
      <c r="Z31" t="s">
        <v>388</v>
      </c>
      <c r="AE31" t="s">
        <v>309</v>
      </c>
    </row>
    <row r="32" spans="1:42">
      <c r="A32" t="s">
        <v>403</v>
      </c>
      <c r="C32" t="s">
        <v>396</v>
      </c>
      <c r="D32" t="s">
        <v>102</v>
      </c>
      <c r="E32">
        <v>2023</v>
      </c>
      <c r="F32">
        <v>1</v>
      </c>
      <c r="G32">
        <v>3</v>
      </c>
      <c r="H32">
        <v>1</v>
      </c>
      <c r="J32">
        <v>1</v>
      </c>
      <c r="K32" t="s">
        <v>574</v>
      </c>
      <c r="L32">
        <v>2030</v>
      </c>
      <c r="M32">
        <v>1</v>
      </c>
      <c r="O32" t="s">
        <v>465</v>
      </c>
      <c r="P32" t="s">
        <v>575</v>
      </c>
      <c r="Q32" t="s">
        <v>576</v>
      </c>
      <c r="R32" t="s">
        <v>1049</v>
      </c>
      <c r="S32" t="s">
        <v>330</v>
      </c>
      <c r="T32">
        <v>2</v>
      </c>
      <c r="W32" t="s">
        <v>395</v>
      </c>
      <c r="Y32">
        <v>7.2</v>
      </c>
      <c r="Z32" t="s">
        <v>388</v>
      </c>
      <c r="AA32" t="s">
        <v>201</v>
      </c>
      <c r="AB32" t="s">
        <v>578</v>
      </c>
      <c r="AE32" t="s">
        <v>309</v>
      </c>
    </row>
    <row r="33" spans="1:36">
      <c r="A33" t="s">
        <v>403</v>
      </c>
      <c r="B33" t="s">
        <v>462</v>
      </c>
      <c r="C33" t="s">
        <v>511</v>
      </c>
      <c r="D33" t="s">
        <v>102</v>
      </c>
      <c r="E33">
        <v>2023</v>
      </c>
      <c r="F33">
        <v>1</v>
      </c>
      <c r="G33">
        <v>3</v>
      </c>
      <c r="H33">
        <v>1</v>
      </c>
      <c r="J33">
        <v>1</v>
      </c>
      <c r="K33" t="s">
        <v>595</v>
      </c>
      <c r="L33">
        <v>2030</v>
      </c>
      <c r="M33">
        <v>1</v>
      </c>
      <c r="O33" t="s">
        <v>465</v>
      </c>
      <c r="P33" t="s">
        <v>596</v>
      </c>
      <c r="Q33">
        <v>0.03</v>
      </c>
      <c r="R33" t="s">
        <v>597</v>
      </c>
      <c r="S33" t="s">
        <v>330</v>
      </c>
      <c r="T33">
        <v>2</v>
      </c>
      <c r="U33" t="s">
        <v>498</v>
      </c>
      <c r="W33" t="s">
        <v>332</v>
      </c>
      <c r="X33" t="s">
        <v>395</v>
      </c>
      <c r="Y33">
        <v>7.3</v>
      </c>
      <c r="Z33" t="s">
        <v>388</v>
      </c>
      <c r="AB33" t="s">
        <v>499</v>
      </c>
      <c r="AJ33" t="s">
        <v>309</v>
      </c>
    </row>
    <row r="34" spans="1:36">
      <c r="A34" t="s">
        <v>403</v>
      </c>
      <c r="B34" t="s">
        <v>462</v>
      </c>
      <c r="C34" t="s">
        <v>511</v>
      </c>
      <c r="D34" t="s">
        <v>102</v>
      </c>
      <c r="E34">
        <v>2023</v>
      </c>
      <c r="F34">
        <v>1</v>
      </c>
      <c r="G34">
        <v>3</v>
      </c>
      <c r="H34">
        <v>1</v>
      </c>
      <c r="J34">
        <v>1</v>
      </c>
      <c r="K34" t="s">
        <v>587</v>
      </c>
      <c r="L34">
        <v>2030</v>
      </c>
      <c r="M34">
        <v>1</v>
      </c>
      <c r="O34" t="s">
        <v>465</v>
      </c>
      <c r="P34" t="s">
        <v>588</v>
      </c>
      <c r="Q34">
        <v>1.9E-2</v>
      </c>
      <c r="R34" t="s">
        <v>589</v>
      </c>
      <c r="S34" t="s">
        <v>330</v>
      </c>
      <c r="T34">
        <v>2</v>
      </c>
      <c r="U34" t="s">
        <v>498</v>
      </c>
      <c r="W34" t="s">
        <v>468</v>
      </c>
      <c r="Y34">
        <v>7.3</v>
      </c>
      <c r="Z34" t="s">
        <v>388</v>
      </c>
      <c r="AA34" t="s">
        <v>197</v>
      </c>
      <c r="AB34" t="s">
        <v>590</v>
      </c>
      <c r="AE34" t="s">
        <v>309</v>
      </c>
    </row>
    <row r="35" spans="1:36" ht="144">
      <c r="A35" t="s">
        <v>403</v>
      </c>
      <c r="B35" t="s">
        <v>462</v>
      </c>
      <c r="C35" t="s">
        <v>511</v>
      </c>
      <c r="D35" t="s">
        <v>102</v>
      </c>
      <c r="E35">
        <v>2023</v>
      </c>
      <c r="F35">
        <v>1</v>
      </c>
      <c r="G35">
        <v>3</v>
      </c>
      <c r="H35">
        <v>1</v>
      </c>
      <c r="J35">
        <v>1</v>
      </c>
      <c r="K35" t="s">
        <v>515</v>
      </c>
      <c r="L35">
        <v>2030</v>
      </c>
      <c r="M35">
        <v>1</v>
      </c>
      <c r="O35" t="s">
        <v>465</v>
      </c>
      <c r="P35" t="s">
        <v>516</v>
      </c>
      <c r="Q35" t="s">
        <v>517</v>
      </c>
      <c r="R35" s="270" t="s">
        <v>1056</v>
      </c>
      <c r="S35" t="s">
        <v>519</v>
      </c>
      <c r="T35">
        <v>2</v>
      </c>
      <c r="U35" t="s">
        <v>331</v>
      </c>
      <c r="W35" t="s">
        <v>468</v>
      </c>
      <c r="Y35">
        <v>7.3</v>
      </c>
      <c r="Z35" t="s">
        <v>388</v>
      </c>
      <c r="AA35" t="s">
        <v>201</v>
      </c>
      <c r="AB35" t="s">
        <v>520</v>
      </c>
      <c r="AE35" t="s">
        <v>309</v>
      </c>
    </row>
    <row r="36" spans="1:36">
      <c r="A36" t="s">
        <v>403</v>
      </c>
      <c r="C36" t="s">
        <v>511</v>
      </c>
      <c r="D36" t="s">
        <v>102</v>
      </c>
      <c r="E36">
        <v>2023</v>
      </c>
      <c r="F36">
        <v>1</v>
      </c>
      <c r="G36">
        <v>3</v>
      </c>
      <c r="H36">
        <v>1</v>
      </c>
      <c r="J36">
        <v>1</v>
      </c>
      <c r="K36" t="s">
        <v>513</v>
      </c>
      <c r="L36">
        <v>2030</v>
      </c>
      <c r="M36">
        <v>1</v>
      </c>
      <c r="O36" t="s">
        <v>465</v>
      </c>
      <c r="R36" t="s">
        <v>1644</v>
      </c>
      <c r="S36" t="s">
        <v>330</v>
      </c>
      <c r="T36">
        <v>2</v>
      </c>
      <c r="Y36">
        <v>7.3</v>
      </c>
      <c r="Z36" t="s">
        <v>388</v>
      </c>
    </row>
    <row r="37" spans="1:36">
      <c r="A37" t="s">
        <v>403</v>
      </c>
      <c r="B37" t="s">
        <v>462</v>
      </c>
      <c r="C37" t="s">
        <v>511</v>
      </c>
      <c r="D37" t="s">
        <v>102</v>
      </c>
      <c r="E37">
        <v>2023</v>
      </c>
      <c r="F37">
        <v>1</v>
      </c>
      <c r="G37">
        <v>3</v>
      </c>
      <c r="H37">
        <v>1</v>
      </c>
      <c r="J37">
        <v>1</v>
      </c>
      <c r="K37" t="s">
        <v>512</v>
      </c>
      <c r="L37">
        <v>2030</v>
      </c>
      <c r="M37">
        <v>1</v>
      </c>
      <c r="O37" t="s">
        <v>465</v>
      </c>
      <c r="R37" t="s">
        <v>329</v>
      </c>
      <c r="S37" t="s">
        <v>330</v>
      </c>
      <c r="T37">
        <v>2</v>
      </c>
      <c r="Y37">
        <v>7.3</v>
      </c>
      <c r="Z37" t="s">
        <v>388</v>
      </c>
    </row>
    <row r="38" spans="1:36">
      <c r="A38" t="s">
        <v>403</v>
      </c>
      <c r="B38" t="s">
        <v>462</v>
      </c>
      <c r="C38" t="s">
        <v>324</v>
      </c>
      <c r="D38" t="s">
        <v>321</v>
      </c>
      <c r="E38">
        <v>2020</v>
      </c>
      <c r="F38">
        <v>0</v>
      </c>
      <c r="G38">
        <v>1</v>
      </c>
      <c r="H38">
        <v>0</v>
      </c>
      <c r="I38">
        <v>0</v>
      </c>
      <c r="J38">
        <v>1</v>
      </c>
      <c r="K38" t="s">
        <v>500</v>
      </c>
      <c r="L38">
        <v>2030</v>
      </c>
      <c r="M38">
        <v>1</v>
      </c>
      <c r="O38" t="s">
        <v>465</v>
      </c>
      <c r="P38" t="s">
        <v>501</v>
      </c>
      <c r="Q38" t="s">
        <v>502</v>
      </c>
      <c r="R38" t="s">
        <v>1064</v>
      </c>
      <c r="S38" t="s">
        <v>330</v>
      </c>
      <c r="T38">
        <v>2</v>
      </c>
      <c r="U38" t="s">
        <v>498</v>
      </c>
      <c r="W38" t="s">
        <v>332</v>
      </c>
      <c r="X38" t="s">
        <v>468</v>
      </c>
      <c r="Y38">
        <v>7.3</v>
      </c>
      <c r="Z38" t="s">
        <v>388</v>
      </c>
      <c r="AB38" t="s">
        <v>499</v>
      </c>
      <c r="AE38" t="s">
        <v>310</v>
      </c>
      <c r="AJ38" t="s">
        <v>309</v>
      </c>
    </row>
    <row r="39" spans="1:36">
      <c r="A39" t="s">
        <v>403</v>
      </c>
      <c r="B39" t="s">
        <v>462</v>
      </c>
      <c r="C39" t="s">
        <v>463</v>
      </c>
      <c r="D39" t="s">
        <v>101</v>
      </c>
      <c r="E39">
        <v>2021</v>
      </c>
      <c r="F39">
        <v>0</v>
      </c>
      <c r="G39">
        <v>2</v>
      </c>
      <c r="H39">
        <v>0</v>
      </c>
      <c r="I39">
        <v>1</v>
      </c>
      <c r="J39">
        <v>1</v>
      </c>
      <c r="K39" t="s">
        <v>495</v>
      </c>
      <c r="L39">
        <v>2030</v>
      </c>
      <c r="M39">
        <v>1</v>
      </c>
      <c r="O39" t="s">
        <v>465</v>
      </c>
      <c r="P39" t="s">
        <v>496</v>
      </c>
      <c r="Q39" t="s">
        <v>497</v>
      </c>
      <c r="R39" t="s">
        <v>329</v>
      </c>
      <c r="S39" t="s">
        <v>330</v>
      </c>
      <c r="T39">
        <v>2</v>
      </c>
      <c r="U39" t="s">
        <v>498</v>
      </c>
      <c r="W39" t="s">
        <v>332</v>
      </c>
      <c r="X39" t="s">
        <v>468</v>
      </c>
      <c r="Y39">
        <v>7.3</v>
      </c>
      <c r="Z39" t="s">
        <v>388</v>
      </c>
      <c r="AB39" t="s">
        <v>499</v>
      </c>
      <c r="AE39" t="s">
        <v>310</v>
      </c>
      <c r="AJ39" t="s">
        <v>309</v>
      </c>
    </row>
    <row r="40" spans="1:36">
      <c r="A40" t="s">
        <v>403</v>
      </c>
      <c r="B40" t="s">
        <v>409</v>
      </c>
      <c r="C40" t="s">
        <v>410</v>
      </c>
      <c r="D40" t="s">
        <v>321</v>
      </c>
      <c r="E40">
        <v>2020</v>
      </c>
      <c r="F40">
        <v>0</v>
      </c>
      <c r="G40">
        <v>1</v>
      </c>
      <c r="H40">
        <v>0</v>
      </c>
      <c r="I40">
        <v>0</v>
      </c>
      <c r="J40">
        <v>1</v>
      </c>
      <c r="K40" t="s">
        <v>419</v>
      </c>
      <c r="L40">
        <v>2030</v>
      </c>
      <c r="M40">
        <v>1</v>
      </c>
      <c r="O40" t="s">
        <v>412</v>
      </c>
      <c r="P40" t="s">
        <v>420</v>
      </c>
      <c r="Q40" t="s">
        <v>421</v>
      </c>
      <c r="R40" t="s">
        <v>1080</v>
      </c>
      <c r="T40">
        <v>2</v>
      </c>
      <c r="W40" t="s">
        <v>416</v>
      </c>
      <c r="Y40">
        <v>7.2</v>
      </c>
      <c r="Z40" t="s">
        <v>388</v>
      </c>
      <c r="AA40" t="s">
        <v>417</v>
      </c>
      <c r="AB40" t="s">
        <v>418</v>
      </c>
      <c r="AE40" t="s">
        <v>309</v>
      </c>
    </row>
    <row r="41" spans="1:36">
      <c r="A41" t="s">
        <v>403</v>
      </c>
      <c r="B41" t="s">
        <v>409</v>
      </c>
      <c r="C41" t="s">
        <v>410</v>
      </c>
      <c r="D41" t="s">
        <v>321</v>
      </c>
      <c r="E41">
        <v>2020</v>
      </c>
      <c r="F41">
        <v>0</v>
      </c>
      <c r="G41">
        <v>1</v>
      </c>
      <c r="H41">
        <v>0</v>
      </c>
      <c r="I41">
        <v>0</v>
      </c>
      <c r="J41">
        <v>1</v>
      </c>
      <c r="K41" t="s">
        <v>411</v>
      </c>
      <c r="L41">
        <v>2030</v>
      </c>
      <c r="M41">
        <v>1</v>
      </c>
      <c r="O41" t="s">
        <v>412</v>
      </c>
      <c r="P41" t="s">
        <v>413</v>
      </c>
      <c r="Q41" t="s">
        <v>414</v>
      </c>
      <c r="R41" t="s">
        <v>1081</v>
      </c>
      <c r="T41">
        <v>2</v>
      </c>
      <c r="W41" t="s">
        <v>416</v>
      </c>
      <c r="Y41">
        <v>7.2</v>
      </c>
      <c r="Z41" t="s">
        <v>388</v>
      </c>
      <c r="AA41" t="s">
        <v>417</v>
      </c>
      <c r="AB41" t="s">
        <v>418</v>
      </c>
      <c r="AE41" t="s">
        <v>309</v>
      </c>
    </row>
    <row r="42" spans="1:36" ht="192">
      <c r="A42" t="s">
        <v>403</v>
      </c>
      <c r="C42" t="s">
        <v>405</v>
      </c>
      <c r="D42" t="s">
        <v>321</v>
      </c>
      <c r="E42">
        <v>2022</v>
      </c>
      <c r="F42">
        <v>0</v>
      </c>
      <c r="G42">
        <v>1</v>
      </c>
      <c r="H42">
        <v>0</v>
      </c>
      <c r="I42">
        <v>0</v>
      </c>
      <c r="J42">
        <v>1</v>
      </c>
      <c r="K42" t="s">
        <v>437</v>
      </c>
      <c r="L42">
        <v>2030</v>
      </c>
      <c r="M42">
        <v>1</v>
      </c>
      <c r="N42" t="s">
        <v>438</v>
      </c>
      <c r="O42" t="s">
        <v>407</v>
      </c>
      <c r="R42" s="270" t="s">
        <v>1645</v>
      </c>
      <c r="S42" t="s">
        <v>440</v>
      </c>
      <c r="T42">
        <v>3</v>
      </c>
      <c r="U42" t="s">
        <v>331</v>
      </c>
      <c r="W42" t="s">
        <v>400</v>
      </c>
      <c r="X42" t="s">
        <v>401</v>
      </c>
      <c r="Y42">
        <v>9.4</v>
      </c>
      <c r="Z42" t="s">
        <v>402</v>
      </c>
      <c r="AA42" t="s">
        <v>216</v>
      </c>
      <c r="AB42" t="s">
        <v>441</v>
      </c>
      <c r="AE42" t="s">
        <v>310</v>
      </c>
      <c r="AF42" t="s">
        <v>309</v>
      </c>
    </row>
    <row r="43" spans="1:36">
      <c r="A43" t="s">
        <v>403</v>
      </c>
      <c r="B43" t="s">
        <v>426</v>
      </c>
      <c r="C43" t="s">
        <v>427</v>
      </c>
      <c r="D43" t="s">
        <v>321</v>
      </c>
      <c r="E43">
        <v>2020</v>
      </c>
      <c r="F43">
        <v>0</v>
      </c>
      <c r="G43">
        <v>1</v>
      </c>
      <c r="H43">
        <v>0</v>
      </c>
      <c r="I43">
        <v>0</v>
      </c>
      <c r="J43">
        <v>1</v>
      </c>
      <c r="K43" t="s">
        <v>428</v>
      </c>
      <c r="L43">
        <v>2030</v>
      </c>
      <c r="M43">
        <v>1</v>
      </c>
      <c r="O43" t="s">
        <v>429</v>
      </c>
      <c r="P43" t="s">
        <v>430</v>
      </c>
      <c r="Q43" t="s">
        <v>431</v>
      </c>
      <c r="R43" t="s">
        <v>1077</v>
      </c>
      <c r="S43" t="s">
        <v>363</v>
      </c>
      <c r="T43">
        <v>3</v>
      </c>
      <c r="U43" t="s">
        <v>433</v>
      </c>
      <c r="V43" t="s">
        <v>434</v>
      </c>
      <c r="W43" t="s">
        <v>416</v>
      </c>
      <c r="Y43">
        <v>7.2</v>
      </c>
      <c r="Z43" t="s">
        <v>388</v>
      </c>
      <c r="AE43" t="s">
        <v>309</v>
      </c>
    </row>
    <row r="44" spans="1:36" ht="409.6">
      <c r="A44" t="s">
        <v>403</v>
      </c>
      <c r="C44" t="s">
        <v>396</v>
      </c>
      <c r="D44" t="s">
        <v>102</v>
      </c>
      <c r="E44">
        <v>2023</v>
      </c>
      <c r="G44">
        <v>3</v>
      </c>
      <c r="H44">
        <v>1</v>
      </c>
      <c r="J44">
        <v>1</v>
      </c>
      <c r="K44" s="270" t="s">
        <v>480</v>
      </c>
      <c r="M44">
        <v>1</v>
      </c>
      <c r="N44" t="s">
        <v>438</v>
      </c>
      <c r="O44" t="s">
        <v>407</v>
      </c>
      <c r="Y44">
        <v>7.2</v>
      </c>
      <c r="Z44" t="s">
        <v>388</v>
      </c>
    </row>
    <row r="45" spans="1:36">
      <c r="A45" t="s">
        <v>403</v>
      </c>
      <c r="C45" t="s">
        <v>396</v>
      </c>
      <c r="D45" t="s">
        <v>102</v>
      </c>
      <c r="E45">
        <v>2023</v>
      </c>
      <c r="F45">
        <v>1</v>
      </c>
      <c r="G45">
        <v>3</v>
      </c>
      <c r="H45">
        <v>1</v>
      </c>
      <c r="J45">
        <v>1</v>
      </c>
      <c r="K45" t="s">
        <v>553</v>
      </c>
      <c r="L45">
        <v>2030</v>
      </c>
      <c r="M45">
        <v>1</v>
      </c>
      <c r="O45" t="s">
        <v>429</v>
      </c>
      <c r="Y45">
        <v>7.2</v>
      </c>
      <c r="Z45" t="s">
        <v>388</v>
      </c>
    </row>
    <row r="46" spans="1:36">
      <c r="A46" t="s">
        <v>403</v>
      </c>
      <c r="C46" t="s">
        <v>396</v>
      </c>
      <c r="D46" t="s">
        <v>102</v>
      </c>
      <c r="E46">
        <v>2023</v>
      </c>
      <c r="F46">
        <v>1</v>
      </c>
      <c r="G46">
        <v>3</v>
      </c>
      <c r="H46">
        <v>1</v>
      </c>
      <c r="J46">
        <v>1</v>
      </c>
      <c r="K46" t="s">
        <v>554</v>
      </c>
      <c r="L46">
        <v>2030</v>
      </c>
      <c r="M46">
        <v>1</v>
      </c>
      <c r="O46" t="s">
        <v>465</v>
      </c>
      <c r="Y46">
        <v>7.2</v>
      </c>
      <c r="Z46" t="s">
        <v>388</v>
      </c>
    </row>
    <row r="47" spans="1:36">
      <c r="A47" t="s">
        <v>403</v>
      </c>
      <c r="B47" t="s">
        <v>462</v>
      </c>
      <c r="C47" t="s">
        <v>463</v>
      </c>
      <c r="D47" t="s">
        <v>101</v>
      </c>
      <c r="E47">
        <v>2021</v>
      </c>
      <c r="F47">
        <v>0</v>
      </c>
      <c r="G47">
        <v>2</v>
      </c>
      <c r="H47">
        <v>0</v>
      </c>
      <c r="I47">
        <v>1</v>
      </c>
      <c r="J47">
        <v>1</v>
      </c>
      <c r="K47" t="s">
        <v>488</v>
      </c>
      <c r="L47">
        <v>2030</v>
      </c>
      <c r="M47">
        <v>1</v>
      </c>
      <c r="O47" t="s">
        <v>465</v>
      </c>
      <c r="P47" t="s">
        <v>489</v>
      </c>
      <c r="Q47">
        <v>1</v>
      </c>
      <c r="R47" t="s">
        <v>467</v>
      </c>
      <c r="W47" t="s">
        <v>332</v>
      </c>
      <c r="X47" t="s">
        <v>468</v>
      </c>
      <c r="Y47">
        <v>7.3</v>
      </c>
      <c r="Z47" t="s">
        <v>388</v>
      </c>
      <c r="AE47" t="s">
        <v>310</v>
      </c>
      <c r="AJ47" t="s">
        <v>309</v>
      </c>
    </row>
    <row r="48" spans="1:36">
      <c r="A48" t="s">
        <v>403</v>
      </c>
      <c r="B48" t="s">
        <v>462</v>
      </c>
      <c r="C48" t="s">
        <v>463</v>
      </c>
      <c r="D48" t="s">
        <v>101</v>
      </c>
      <c r="E48">
        <v>2021</v>
      </c>
      <c r="F48">
        <v>0</v>
      </c>
      <c r="G48">
        <v>2</v>
      </c>
      <c r="H48">
        <v>0</v>
      </c>
      <c r="I48">
        <v>1</v>
      </c>
      <c r="J48">
        <v>1</v>
      </c>
      <c r="K48" t="s">
        <v>481</v>
      </c>
      <c r="L48">
        <v>2030</v>
      </c>
      <c r="M48">
        <v>1</v>
      </c>
      <c r="O48" t="s">
        <v>465</v>
      </c>
      <c r="P48" t="s">
        <v>482</v>
      </c>
      <c r="Q48">
        <v>1</v>
      </c>
      <c r="R48" t="s">
        <v>467</v>
      </c>
      <c r="W48" t="s">
        <v>332</v>
      </c>
      <c r="X48" t="s">
        <v>468</v>
      </c>
      <c r="Y48">
        <v>7.3</v>
      </c>
      <c r="Z48" t="s">
        <v>388</v>
      </c>
      <c r="AE48" t="s">
        <v>310</v>
      </c>
      <c r="AJ48" t="s">
        <v>309</v>
      </c>
    </row>
    <row r="49" spans="1:41">
      <c r="A49" t="s">
        <v>403</v>
      </c>
      <c r="B49" t="s">
        <v>462</v>
      </c>
      <c r="C49" t="s">
        <v>463</v>
      </c>
      <c r="D49" t="s">
        <v>101</v>
      </c>
      <c r="E49">
        <v>2021</v>
      </c>
      <c r="F49">
        <v>0</v>
      </c>
      <c r="G49">
        <v>2</v>
      </c>
      <c r="H49">
        <v>0</v>
      </c>
      <c r="I49">
        <v>1</v>
      </c>
      <c r="J49">
        <v>1</v>
      </c>
      <c r="K49" t="s">
        <v>477</v>
      </c>
      <c r="L49">
        <v>2050</v>
      </c>
      <c r="M49">
        <v>1</v>
      </c>
      <c r="O49" t="s">
        <v>326</v>
      </c>
      <c r="P49" t="s">
        <v>478</v>
      </c>
      <c r="Q49">
        <v>1</v>
      </c>
      <c r="R49" t="s">
        <v>467</v>
      </c>
      <c r="W49" t="s">
        <v>332</v>
      </c>
      <c r="X49" t="s">
        <v>468</v>
      </c>
      <c r="Y49">
        <v>7.3</v>
      </c>
      <c r="Z49" t="s">
        <v>388</v>
      </c>
      <c r="AE49" t="s">
        <v>310</v>
      </c>
      <c r="AJ49" t="s">
        <v>309</v>
      </c>
    </row>
    <row r="50" spans="1:41">
      <c r="A50" t="s">
        <v>403</v>
      </c>
      <c r="B50" t="s">
        <v>462</v>
      </c>
      <c r="C50" t="s">
        <v>463</v>
      </c>
      <c r="D50" t="s">
        <v>101</v>
      </c>
      <c r="E50">
        <v>2021</v>
      </c>
      <c r="F50">
        <v>0</v>
      </c>
      <c r="G50">
        <v>2</v>
      </c>
      <c r="H50">
        <v>0</v>
      </c>
      <c r="I50">
        <v>1</v>
      </c>
      <c r="J50">
        <v>1</v>
      </c>
      <c r="K50" t="s">
        <v>475</v>
      </c>
      <c r="L50">
        <v>2030</v>
      </c>
      <c r="M50">
        <v>1</v>
      </c>
      <c r="O50" t="s">
        <v>465</v>
      </c>
      <c r="P50" t="s">
        <v>476</v>
      </c>
      <c r="Q50">
        <v>1</v>
      </c>
      <c r="R50" t="s">
        <v>467</v>
      </c>
      <c r="W50" t="s">
        <v>332</v>
      </c>
      <c r="X50" t="s">
        <v>468</v>
      </c>
      <c r="Y50">
        <v>7.2</v>
      </c>
      <c r="Z50" t="s">
        <v>388</v>
      </c>
      <c r="AE50" t="s">
        <v>310</v>
      </c>
      <c r="AJ50" t="s">
        <v>309</v>
      </c>
    </row>
    <row r="51" spans="1:41">
      <c r="A51" t="s">
        <v>403</v>
      </c>
      <c r="B51" t="s">
        <v>462</v>
      </c>
      <c r="C51" t="s">
        <v>463</v>
      </c>
      <c r="D51" t="s">
        <v>101</v>
      </c>
      <c r="E51">
        <v>2021</v>
      </c>
      <c r="F51">
        <v>0</v>
      </c>
      <c r="G51">
        <v>2</v>
      </c>
      <c r="H51">
        <v>0</v>
      </c>
      <c r="I51">
        <v>1</v>
      </c>
      <c r="J51">
        <v>1</v>
      </c>
      <c r="K51" t="s">
        <v>1646</v>
      </c>
      <c r="L51">
        <v>2030</v>
      </c>
      <c r="M51">
        <v>1</v>
      </c>
      <c r="O51" t="s">
        <v>465</v>
      </c>
      <c r="P51" t="s">
        <v>466</v>
      </c>
      <c r="R51" t="s">
        <v>467</v>
      </c>
      <c r="W51" t="s">
        <v>332</v>
      </c>
      <c r="X51" t="s">
        <v>468</v>
      </c>
      <c r="Y51">
        <v>7.3</v>
      </c>
      <c r="Z51" t="s">
        <v>388</v>
      </c>
      <c r="AE51" t="s">
        <v>310</v>
      </c>
      <c r="AJ51" t="s">
        <v>309</v>
      </c>
    </row>
    <row r="52" spans="1:41" ht="409.6">
      <c r="A52" t="s">
        <v>598</v>
      </c>
      <c r="B52" t="s">
        <v>706</v>
      </c>
      <c r="C52" t="s">
        <v>707</v>
      </c>
      <c r="D52" t="s">
        <v>298</v>
      </c>
      <c r="E52">
        <v>2023</v>
      </c>
      <c r="F52">
        <v>1</v>
      </c>
      <c r="G52">
        <v>3</v>
      </c>
      <c r="H52">
        <v>1</v>
      </c>
      <c r="J52">
        <v>1</v>
      </c>
      <c r="K52" s="270" t="s">
        <v>732</v>
      </c>
      <c r="L52">
        <v>2023</v>
      </c>
      <c r="M52">
        <v>1</v>
      </c>
      <c r="N52" t="s">
        <v>733</v>
      </c>
      <c r="O52" t="s">
        <v>709</v>
      </c>
      <c r="P52" t="s">
        <v>734</v>
      </c>
      <c r="Q52" t="s">
        <v>735</v>
      </c>
      <c r="R52" s="270" t="s">
        <v>1107</v>
      </c>
      <c r="T52">
        <v>0</v>
      </c>
      <c r="U52" t="s">
        <v>331</v>
      </c>
      <c r="W52" t="s">
        <v>711</v>
      </c>
      <c r="X52" t="s">
        <v>623</v>
      </c>
      <c r="Y52">
        <v>12.6</v>
      </c>
      <c r="Z52" t="s">
        <v>614</v>
      </c>
      <c r="AO52" t="s">
        <v>309</v>
      </c>
    </row>
    <row r="53" spans="1:41">
      <c r="A53" t="s">
        <v>598</v>
      </c>
      <c r="B53" t="s">
        <v>706</v>
      </c>
      <c r="C53" t="s">
        <v>707</v>
      </c>
      <c r="D53" t="s">
        <v>298</v>
      </c>
      <c r="E53">
        <v>2023</v>
      </c>
      <c r="F53">
        <v>1</v>
      </c>
      <c r="G53">
        <v>3</v>
      </c>
      <c r="H53">
        <v>1</v>
      </c>
      <c r="J53">
        <v>1</v>
      </c>
      <c r="K53" t="s">
        <v>728</v>
      </c>
      <c r="L53">
        <v>2028</v>
      </c>
      <c r="M53">
        <v>1</v>
      </c>
      <c r="O53" t="s">
        <v>709</v>
      </c>
      <c r="P53" t="s">
        <v>729</v>
      </c>
      <c r="Q53" t="s">
        <v>730</v>
      </c>
      <c r="R53" t="s">
        <v>731</v>
      </c>
      <c r="T53">
        <v>0</v>
      </c>
      <c r="U53" t="s">
        <v>331</v>
      </c>
      <c r="W53" t="s">
        <v>711</v>
      </c>
      <c r="X53" t="s">
        <v>623</v>
      </c>
      <c r="Y53">
        <v>12.6</v>
      </c>
      <c r="Z53" t="s">
        <v>614</v>
      </c>
    </row>
    <row r="54" spans="1:41" ht="350">
      <c r="A54" t="s">
        <v>598</v>
      </c>
      <c r="B54" t="s">
        <v>706</v>
      </c>
      <c r="C54" t="s">
        <v>707</v>
      </c>
      <c r="D54" t="s">
        <v>298</v>
      </c>
      <c r="E54">
        <v>2023</v>
      </c>
      <c r="F54">
        <v>1</v>
      </c>
      <c r="G54">
        <v>3</v>
      </c>
      <c r="H54">
        <v>1</v>
      </c>
      <c r="J54">
        <v>1</v>
      </c>
      <c r="K54" s="270" t="s">
        <v>724</v>
      </c>
      <c r="L54">
        <v>2031</v>
      </c>
      <c r="M54">
        <v>1</v>
      </c>
      <c r="O54" t="s">
        <v>709</v>
      </c>
      <c r="P54" t="s">
        <v>725</v>
      </c>
      <c r="Q54" t="s">
        <v>726</v>
      </c>
      <c r="R54" t="s">
        <v>727</v>
      </c>
      <c r="T54">
        <v>0</v>
      </c>
      <c r="U54" t="s">
        <v>331</v>
      </c>
      <c r="W54" t="s">
        <v>711</v>
      </c>
      <c r="X54" t="s">
        <v>623</v>
      </c>
      <c r="Y54">
        <v>12.5</v>
      </c>
      <c r="Z54" t="s">
        <v>614</v>
      </c>
    </row>
    <row r="55" spans="1:41" ht="335">
      <c r="A55" t="s">
        <v>598</v>
      </c>
      <c r="B55" t="s">
        <v>706</v>
      </c>
      <c r="C55" t="s">
        <v>707</v>
      </c>
      <c r="D55" t="s">
        <v>298</v>
      </c>
      <c r="E55">
        <v>2023</v>
      </c>
      <c r="F55">
        <v>1</v>
      </c>
      <c r="G55">
        <v>3</v>
      </c>
      <c r="H55">
        <v>1</v>
      </c>
      <c r="J55">
        <v>1</v>
      </c>
      <c r="K55" s="270" t="s">
        <v>720</v>
      </c>
      <c r="L55">
        <v>2027</v>
      </c>
      <c r="M55">
        <v>1</v>
      </c>
      <c r="O55" t="s">
        <v>709</v>
      </c>
      <c r="P55" t="s">
        <v>721</v>
      </c>
      <c r="Q55" t="s">
        <v>722</v>
      </c>
      <c r="R55" t="s">
        <v>723</v>
      </c>
      <c r="T55">
        <v>0</v>
      </c>
      <c r="U55" t="s">
        <v>331</v>
      </c>
      <c r="W55" t="s">
        <v>711</v>
      </c>
      <c r="X55" t="s">
        <v>623</v>
      </c>
      <c r="Y55">
        <v>12.5</v>
      </c>
      <c r="Z55" t="s">
        <v>614</v>
      </c>
    </row>
    <row r="56" spans="1:41">
      <c r="A56" t="s">
        <v>598</v>
      </c>
      <c r="B56" t="s">
        <v>599</v>
      </c>
      <c r="C56" t="s">
        <v>646</v>
      </c>
      <c r="D56" t="s">
        <v>110</v>
      </c>
      <c r="E56">
        <v>2022</v>
      </c>
      <c r="F56">
        <v>0</v>
      </c>
      <c r="G56">
        <v>2</v>
      </c>
      <c r="H56">
        <v>0</v>
      </c>
      <c r="I56">
        <v>1</v>
      </c>
      <c r="J56">
        <v>1</v>
      </c>
      <c r="K56" t="s">
        <v>688</v>
      </c>
      <c r="L56">
        <v>2030</v>
      </c>
      <c r="M56">
        <v>1</v>
      </c>
      <c r="N56" t="s">
        <v>689</v>
      </c>
      <c r="O56" t="s">
        <v>636</v>
      </c>
      <c r="P56" t="s">
        <v>690</v>
      </c>
      <c r="Q56" t="s">
        <v>691</v>
      </c>
      <c r="R56" t="s">
        <v>692</v>
      </c>
      <c r="T56">
        <v>0</v>
      </c>
      <c r="U56" t="s">
        <v>331</v>
      </c>
      <c r="W56" t="s">
        <v>623</v>
      </c>
      <c r="Y56">
        <v>12.5</v>
      </c>
      <c r="Z56" t="s">
        <v>614</v>
      </c>
      <c r="AA56" t="s">
        <v>197</v>
      </c>
      <c r="AB56" t="s">
        <v>675</v>
      </c>
      <c r="AO56" t="s">
        <v>309</v>
      </c>
    </row>
    <row r="57" spans="1:41">
      <c r="A57" t="s">
        <v>598</v>
      </c>
      <c r="B57" t="s">
        <v>768</v>
      </c>
      <c r="C57" t="s">
        <v>774</v>
      </c>
      <c r="D57" t="s">
        <v>321</v>
      </c>
      <c r="E57">
        <v>2020</v>
      </c>
      <c r="F57">
        <v>0</v>
      </c>
      <c r="G57">
        <v>1</v>
      </c>
      <c r="H57">
        <v>0</v>
      </c>
      <c r="I57">
        <v>0</v>
      </c>
      <c r="J57">
        <v>1</v>
      </c>
      <c r="K57" t="s">
        <v>775</v>
      </c>
      <c r="L57">
        <v>2030</v>
      </c>
      <c r="M57">
        <v>1</v>
      </c>
      <c r="O57" t="s">
        <v>602</v>
      </c>
      <c r="P57" t="s">
        <v>776</v>
      </c>
      <c r="Q57">
        <v>0.23400000000000001</v>
      </c>
      <c r="R57" t="s">
        <v>777</v>
      </c>
      <c r="S57" t="s">
        <v>519</v>
      </c>
      <c r="T57">
        <v>1</v>
      </c>
      <c r="U57" t="s">
        <v>778</v>
      </c>
      <c r="V57" t="s">
        <v>779</v>
      </c>
      <c r="W57" t="s">
        <v>623</v>
      </c>
      <c r="Y57">
        <v>12.5</v>
      </c>
      <c r="Z57" t="s">
        <v>614</v>
      </c>
      <c r="AB57" t="s">
        <v>780</v>
      </c>
      <c r="AO57" t="s">
        <v>309</v>
      </c>
    </row>
    <row r="58" spans="1:41">
      <c r="A58" t="s">
        <v>598</v>
      </c>
      <c r="B58" t="s">
        <v>706</v>
      </c>
      <c r="C58" t="s">
        <v>707</v>
      </c>
      <c r="D58" t="s">
        <v>298</v>
      </c>
      <c r="E58">
        <v>2023</v>
      </c>
      <c r="F58">
        <v>1</v>
      </c>
      <c r="G58">
        <v>3</v>
      </c>
      <c r="H58">
        <v>1</v>
      </c>
      <c r="J58">
        <v>1</v>
      </c>
      <c r="K58" t="s">
        <v>737</v>
      </c>
      <c r="M58">
        <v>1</v>
      </c>
      <c r="O58" t="s">
        <v>709</v>
      </c>
      <c r="R58" t="s">
        <v>738</v>
      </c>
      <c r="T58">
        <v>1</v>
      </c>
      <c r="U58" t="s">
        <v>331</v>
      </c>
      <c r="W58" t="s">
        <v>711</v>
      </c>
      <c r="X58" t="s">
        <v>623</v>
      </c>
      <c r="Y58">
        <v>12.6</v>
      </c>
      <c r="Z58" t="s">
        <v>614</v>
      </c>
    </row>
    <row r="59" spans="1:41">
      <c r="A59" t="s">
        <v>598</v>
      </c>
      <c r="B59" t="s">
        <v>599</v>
      </c>
      <c r="C59" t="s">
        <v>646</v>
      </c>
      <c r="D59" t="s">
        <v>110</v>
      </c>
      <c r="E59">
        <v>2022</v>
      </c>
      <c r="F59">
        <v>0</v>
      </c>
      <c r="G59">
        <v>2</v>
      </c>
      <c r="H59">
        <v>0</v>
      </c>
      <c r="I59">
        <v>1</v>
      </c>
      <c r="J59">
        <v>1</v>
      </c>
      <c r="K59" t="s">
        <v>676</v>
      </c>
      <c r="L59">
        <v>2030</v>
      </c>
      <c r="M59">
        <v>1</v>
      </c>
      <c r="O59" t="s">
        <v>648</v>
      </c>
      <c r="P59" t="s">
        <v>677</v>
      </c>
      <c r="Q59" t="s">
        <v>678</v>
      </c>
      <c r="R59" t="s">
        <v>1123</v>
      </c>
      <c r="S59" t="s">
        <v>356</v>
      </c>
      <c r="T59">
        <v>1</v>
      </c>
      <c r="U59" t="s">
        <v>331</v>
      </c>
      <c r="W59" t="s">
        <v>606</v>
      </c>
      <c r="X59" t="s">
        <v>623</v>
      </c>
      <c r="Y59">
        <v>12.5</v>
      </c>
      <c r="Z59" t="s">
        <v>614</v>
      </c>
      <c r="AO59" t="s">
        <v>309</v>
      </c>
    </row>
    <row r="60" spans="1:41" ht="32">
      <c r="A60" t="s">
        <v>598</v>
      </c>
      <c r="B60" t="s">
        <v>768</v>
      </c>
      <c r="C60" t="s">
        <v>774</v>
      </c>
      <c r="D60" t="s">
        <v>321</v>
      </c>
      <c r="E60">
        <v>2020</v>
      </c>
      <c r="F60">
        <v>0</v>
      </c>
      <c r="G60">
        <v>1</v>
      </c>
      <c r="H60">
        <v>0</v>
      </c>
      <c r="I60">
        <v>0</v>
      </c>
      <c r="J60">
        <v>1</v>
      </c>
      <c r="K60" t="s">
        <v>787</v>
      </c>
      <c r="L60">
        <v>2030</v>
      </c>
      <c r="M60">
        <v>1</v>
      </c>
      <c r="O60" t="s">
        <v>602</v>
      </c>
      <c r="P60" t="s">
        <v>788</v>
      </c>
      <c r="Q60">
        <v>0.5</v>
      </c>
      <c r="R60" t="s">
        <v>789</v>
      </c>
      <c r="S60" t="s">
        <v>519</v>
      </c>
      <c r="T60">
        <v>2</v>
      </c>
      <c r="U60" t="s">
        <v>784</v>
      </c>
      <c r="V60" s="270" t="s">
        <v>790</v>
      </c>
      <c r="W60" t="s">
        <v>606</v>
      </c>
      <c r="Y60">
        <v>11.6</v>
      </c>
      <c r="Z60" t="s">
        <v>607</v>
      </c>
      <c r="AA60" t="s">
        <v>197</v>
      </c>
      <c r="AB60" t="s">
        <v>624</v>
      </c>
      <c r="AC60" t="s">
        <v>791</v>
      </c>
      <c r="AO60" t="s">
        <v>309</v>
      </c>
    </row>
    <row r="61" spans="1:41">
      <c r="A61" t="s">
        <v>598</v>
      </c>
      <c r="B61" t="s">
        <v>768</v>
      </c>
      <c r="C61" t="s">
        <v>774</v>
      </c>
      <c r="D61" t="s">
        <v>321</v>
      </c>
      <c r="E61">
        <v>2020</v>
      </c>
      <c r="F61">
        <v>0</v>
      </c>
      <c r="G61">
        <v>1</v>
      </c>
      <c r="H61">
        <v>0</v>
      </c>
      <c r="I61">
        <v>0</v>
      </c>
      <c r="J61">
        <v>1</v>
      </c>
      <c r="K61" t="s">
        <v>781</v>
      </c>
      <c r="L61">
        <v>2035</v>
      </c>
      <c r="M61">
        <v>1</v>
      </c>
      <c r="O61" t="s">
        <v>602</v>
      </c>
      <c r="P61" t="s">
        <v>782</v>
      </c>
      <c r="Q61">
        <v>0.1</v>
      </c>
      <c r="R61" t="s">
        <v>783</v>
      </c>
      <c r="T61">
        <v>2</v>
      </c>
      <c r="U61" t="s">
        <v>784</v>
      </c>
      <c r="V61" t="s">
        <v>785</v>
      </c>
      <c r="W61" t="s">
        <v>606</v>
      </c>
      <c r="Y61">
        <v>11.6</v>
      </c>
      <c r="Z61" t="s">
        <v>607</v>
      </c>
      <c r="AA61" t="s">
        <v>197</v>
      </c>
      <c r="AB61" t="s">
        <v>786</v>
      </c>
      <c r="AO61" t="s">
        <v>309</v>
      </c>
    </row>
    <row r="62" spans="1:41" ht="409.6">
      <c r="A62" t="s">
        <v>598</v>
      </c>
      <c r="B62" t="s">
        <v>740</v>
      </c>
      <c r="C62" t="s">
        <v>745</v>
      </c>
      <c r="D62" t="s">
        <v>110</v>
      </c>
      <c r="E62">
        <v>2023</v>
      </c>
      <c r="F62">
        <v>0</v>
      </c>
      <c r="G62">
        <v>2</v>
      </c>
      <c r="H62">
        <v>0</v>
      </c>
      <c r="I62">
        <v>1</v>
      </c>
      <c r="J62">
        <v>1</v>
      </c>
      <c r="K62" t="s">
        <v>762</v>
      </c>
      <c r="L62">
        <v>2030</v>
      </c>
      <c r="M62">
        <v>1</v>
      </c>
      <c r="N62" t="s">
        <v>763</v>
      </c>
      <c r="O62" t="s">
        <v>744</v>
      </c>
      <c r="P62" t="s">
        <v>764</v>
      </c>
      <c r="Q62">
        <v>0.1</v>
      </c>
      <c r="R62" s="270" t="s">
        <v>765</v>
      </c>
      <c r="T62">
        <v>2</v>
      </c>
      <c r="U62" t="s">
        <v>498</v>
      </c>
      <c r="W62" t="s">
        <v>401</v>
      </c>
      <c r="Y62">
        <v>12.2</v>
      </c>
      <c r="Z62" t="s">
        <v>614</v>
      </c>
      <c r="AA62" t="s">
        <v>754</v>
      </c>
      <c r="AB62" t="s">
        <v>760</v>
      </c>
      <c r="AC62" t="s">
        <v>761</v>
      </c>
    </row>
    <row r="63" spans="1:41" ht="409.6">
      <c r="A63" t="s">
        <v>598</v>
      </c>
      <c r="B63" t="s">
        <v>740</v>
      </c>
      <c r="C63" t="s">
        <v>745</v>
      </c>
      <c r="D63" t="s">
        <v>110</v>
      </c>
      <c r="E63">
        <v>2023</v>
      </c>
      <c r="F63">
        <v>0</v>
      </c>
      <c r="G63">
        <v>2</v>
      </c>
      <c r="H63">
        <v>0</v>
      </c>
      <c r="I63">
        <v>1</v>
      </c>
      <c r="J63">
        <v>1</v>
      </c>
      <c r="K63" t="s">
        <v>756</v>
      </c>
      <c r="L63">
        <v>2030</v>
      </c>
      <c r="M63">
        <v>1</v>
      </c>
      <c r="N63" t="s">
        <v>757</v>
      </c>
      <c r="O63" t="s">
        <v>744</v>
      </c>
      <c r="P63" t="s">
        <v>758</v>
      </c>
      <c r="Q63">
        <v>0.4</v>
      </c>
      <c r="R63" s="270" t="s">
        <v>759</v>
      </c>
      <c r="T63">
        <v>2</v>
      </c>
      <c r="U63" t="s">
        <v>331</v>
      </c>
      <c r="W63" t="s">
        <v>401</v>
      </c>
      <c r="Y63">
        <v>12.2</v>
      </c>
      <c r="Z63" t="s">
        <v>614</v>
      </c>
      <c r="AA63" t="s">
        <v>754</v>
      </c>
      <c r="AB63" t="s">
        <v>760</v>
      </c>
      <c r="AC63" t="s">
        <v>761</v>
      </c>
    </row>
    <row r="64" spans="1:41" ht="365">
      <c r="A64" t="s">
        <v>598</v>
      </c>
      <c r="B64" t="s">
        <v>740</v>
      </c>
      <c r="C64" t="s">
        <v>745</v>
      </c>
      <c r="D64" t="s">
        <v>110</v>
      </c>
      <c r="E64">
        <v>2023</v>
      </c>
      <c r="F64">
        <v>0</v>
      </c>
      <c r="G64">
        <v>2</v>
      </c>
      <c r="H64">
        <v>0</v>
      </c>
      <c r="I64">
        <v>1</v>
      </c>
      <c r="J64">
        <v>1</v>
      </c>
      <c r="K64" t="s">
        <v>750</v>
      </c>
      <c r="L64">
        <v>2030</v>
      </c>
      <c r="M64">
        <v>1</v>
      </c>
      <c r="N64" t="s">
        <v>751</v>
      </c>
      <c r="O64" t="s">
        <v>744</v>
      </c>
      <c r="P64" t="s">
        <v>752</v>
      </c>
      <c r="Q64">
        <v>0.15</v>
      </c>
      <c r="R64" s="270" t="s">
        <v>753</v>
      </c>
      <c r="T64">
        <v>2</v>
      </c>
      <c r="U64" t="s">
        <v>331</v>
      </c>
      <c r="W64" t="s">
        <v>401</v>
      </c>
      <c r="X64" t="s">
        <v>623</v>
      </c>
      <c r="Y64">
        <v>12.2</v>
      </c>
      <c r="Z64" t="s">
        <v>614</v>
      </c>
      <c r="AA64" t="s">
        <v>754</v>
      </c>
      <c r="AB64" t="s">
        <v>755</v>
      </c>
    </row>
    <row r="65" spans="1:41">
      <c r="A65" t="s">
        <v>598</v>
      </c>
      <c r="B65" t="s">
        <v>740</v>
      </c>
      <c r="C65" t="s">
        <v>745</v>
      </c>
      <c r="D65" t="s">
        <v>110</v>
      </c>
      <c r="E65">
        <v>2023</v>
      </c>
      <c r="F65">
        <v>0</v>
      </c>
      <c r="G65">
        <v>2</v>
      </c>
      <c r="H65">
        <v>0</v>
      </c>
      <c r="I65">
        <v>1</v>
      </c>
      <c r="J65">
        <v>1</v>
      </c>
      <c r="K65" t="s">
        <v>746</v>
      </c>
      <c r="L65">
        <v>2030</v>
      </c>
      <c r="M65">
        <v>1</v>
      </c>
      <c r="O65" t="s">
        <v>744</v>
      </c>
      <c r="P65" t="s">
        <v>747</v>
      </c>
      <c r="Q65">
        <v>0.65</v>
      </c>
      <c r="R65" t="s">
        <v>748</v>
      </c>
      <c r="T65">
        <v>2</v>
      </c>
      <c r="U65" t="s">
        <v>331</v>
      </c>
      <c r="W65" t="s">
        <v>401</v>
      </c>
      <c r="Y65">
        <v>12.2</v>
      </c>
      <c r="Z65" t="s">
        <v>614</v>
      </c>
      <c r="AA65" t="s">
        <v>749</v>
      </c>
    </row>
    <row r="66" spans="1:41" ht="409.6">
      <c r="A66" t="s">
        <v>598</v>
      </c>
      <c r="B66" t="s">
        <v>706</v>
      </c>
      <c r="C66" t="s">
        <v>707</v>
      </c>
      <c r="D66" t="s">
        <v>298</v>
      </c>
      <c r="E66">
        <v>2023</v>
      </c>
      <c r="F66">
        <v>1</v>
      </c>
      <c r="G66">
        <v>3</v>
      </c>
      <c r="H66">
        <v>1</v>
      </c>
      <c r="J66">
        <v>1</v>
      </c>
      <c r="K66" s="270" t="s">
        <v>715</v>
      </c>
      <c r="L66">
        <v>2030</v>
      </c>
      <c r="M66">
        <v>1</v>
      </c>
      <c r="O66" t="s">
        <v>709</v>
      </c>
      <c r="R66" t="s">
        <v>716</v>
      </c>
      <c r="T66">
        <v>2</v>
      </c>
      <c r="U66" t="s">
        <v>331</v>
      </c>
      <c r="W66" t="s">
        <v>711</v>
      </c>
      <c r="X66" t="s">
        <v>623</v>
      </c>
      <c r="Y66">
        <v>12.5</v>
      </c>
      <c r="Z66" t="s">
        <v>614</v>
      </c>
    </row>
    <row r="67" spans="1:41" ht="335">
      <c r="A67" t="s">
        <v>598</v>
      </c>
      <c r="B67" t="s">
        <v>706</v>
      </c>
      <c r="C67" t="s">
        <v>707</v>
      </c>
      <c r="D67" t="s">
        <v>298</v>
      </c>
      <c r="E67">
        <v>2023</v>
      </c>
      <c r="F67">
        <v>1</v>
      </c>
      <c r="G67">
        <v>3</v>
      </c>
      <c r="H67">
        <v>1</v>
      </c>
      <c r="J67">
        <v>1</v>
      </c>
      <c r="K67" s="270" t="s">
        <v>708</v>
      </c>
      <c r="L67">
        <v>2027</v>
      </c>
      <c r="M67">
        <v>1</v>
      </c>
      <c r="O67" t="s">
        <v>709</v>
      </c>
      <c r="R67" t="s">
        <v>710</v>
      </c>
      <c r="T67">
        <v>2</v>
      </c>
      <c r="U67" t="s">
        <v>331</v>
      </c>
      <c r="W67" t="s">
        <v>711</v>
      </c>
      <c r="X67" t="s">
        <v>623</v>
      </c>
      <c r="Y67">
        <v>12.5</v>
      </c>
      <c r="Z67" t="s">
        <v>614</v>
      </c>
    </row>
    <row r="68" spans="1:41" ht="176">
      <c r="A68" t="s">
        <v>598</v>
      </c>
      <c r="B68" t="s">
        <v>599</v>
      </c>
      <c r="C68" t="s">
        <v>608</v>
      </c>
      <c r="D68" t="s">
        <v>101</v>
      </c>
      <c r="E68">
        <v>2023</v>
      </c>
      <c r="F68">
        <v>0</v>
      </c>
      <c r="G68">
        <v>2</v>
      </c>
      <c r="H68">
        <v>0</v>
      </c>
      <c r="I68">
        <v>1</v>
      </c>
      <c r="J68">
        <v>1</v>
      </c>
      <c r="K68" t="s">
        <v>703</v>
      </c>
      <c r="L68">
        <v>2030</v>
      </c>
      <c r="M68">
        <v>1</v>
      </c>
      <c r="N68" s="270" t="s">
        <v>704</v>
      </c>
      <c r="O68" t="s">
        <v>696</v>
      </c>
      <c r="P68" t="s">
        <v>697</v>
      </c>
      <c r="Q68" t="s">
        <v>705</v>
      </c>
      <c r="R68" t="s">
        <v>1647</v>
      </c>
      <c r="S68" t="s">
        <v>519</v>
      </c>
      <c r="T68">
        <v>2</v>
      </c>
      <c r="U68" t="s">
        <v>700</v>
      </c>
      <c r="V68" t="s">
        <v>701</v>
      </c>
      <c r="W68" t="s">
        <v>606</v>
      </c>
      <c r="X68" t="s">
        <v>617</v>
      </c>
      <c r="Y68">
        <v>12.3</v>
      </c>
      <c r="Z68" t="s">
        <v>614</v>
      </c>
      <c r="AA68" t="s">
        <v>702</v>
      </c>
      <c r="AB68" t="s">
        <v>618</v>
      </c>
    </row>
    <row r="69" spans="1:41" ht="240">
      <c r="A69" t="s">
        <v>598</v>
      </c>
      <c r="B69" t="s">
        <v>599</v>
      </c>
      <c r="C69" t="s">
        <v>608</v>
      </c>
      <c r="D69" t="s">
        <v>101</v>
      </c>
      <c r="E69">
        <v>2023</v>
      </c>
      <c r="F69">
        <v>0</v>
      </c>
      <c r="G69">
        <v>2</v>
      </c>
      <c r="H69">
        <v>0</v>
      </c>
      <c r="I69">
        <v>1</v>
      </c>
      <c r="J69">
        <v>1</v>
      </c>
      <c r="K69" t="s">
        <v>694</v>
      </c>
      <c r="L69">
        <v>2030</v>
      </c>
      <c r="M69">
        <v>1</v>
      </c>
      <c r="N69" s="270" t="s">
        <v>695</v>
      </c>
      <c r="O69" t="s">
        <v>696</v>
      </c>
      <c r="P69" t="s">
        <v>697</v>
      </c>
      <c r="Q69" t="s">
        <v>698</v>
      </c>
      <c r="R69" t="s">
        <v>1647</v>
      </c>
      <c r="S69" t="s">
        <v>519</v>
      </c>
      <c r="T69">
        <v>2</v>
      </c>
      <c r="U69" t="s">
        <v>700</v>
      </c>
      <c r="V69" t="s">
        <v>701</v>
      </c>
      <c r="W69" t="s">
        <v>606</v>
      </c>
      <c r="X69" t="s">
        <v>617</v>
      </c>
      <c r="Y69">
        <v>12.3</v>
      </c>
      <c r="Z69" t="s">
        <v>614</v>
      </c>
      <c r="AA69" t="s">
        <v>702</v>
      </c>
      <c r="AB69" t="s">
        <v>618</v>
      </c>
    </row>
    <row r="70" spans="1:41" ht="409.6">
      <c r="A70" t="s">
        <v>598</v>
      </c>
      <c r="B70" t="s">
        <v>599</v>
      </c>
      <c r="C70" t="s">
        <v>646</v>
      </c>
      <c r="D70" t="s">
        <v>110</v>
      </c>
      <c r="E70">
        <v>2022</v>
      </c>
      <c r="F70">
        <v>0</v>
      </c>
      <c r="G70">
        <v>2</v>
      </c>
      <c r="H70">
        <v>0</v>
      </c>
      <c r="I70">
        <v>1</v>
      </c>
      <c r="J70">
        <v>1</v>
      </c>
      <c r="K70" s="270" t="s">
        <v>685</v>
      </c>
      <c r="L70">
        <v>2030</v>
      </c>
      <c r="M70">
        <v>1</v>
      </c>
      <c r="N70" t="s">
        <v>686</v>
      </c>
      <c r="O70" t="s">
        <v>636</v>
      </c>
      <c r="R70" t="s">
        <v>687</v>
      </c>
      <c r="S70" t="s">
        <v>303</v>
      </c>
      <c r="T70">
        <v>2</v>
      </c>
      <c r="U70" t="s">
        <v>331</v>
      </c>
      <c r="W70" t="s">
        <v>640</v>
      </c>
      <c r="X70" t="s">
        <v>623</v>
      </c>
      <c r="Y70">
        <v>12.5</v>
      </c>
      <c r="Z70" t="s">
        <v>614</v>
      </c>
      <c r="AO70" t="s">
        <v>309</v>
      </c>
    </row>
    <row r="71" spans="1:41">
      <c r="A71" t="s">
        <v>598</v>
      </c>
      <c r="B71" t="s">
        <v>599</v>
      </c>
      <c r="C71" t="s">
        <v>646</v>
      </c>
      <c r="D71" t="s">
        <v>110</v>
      </c>
      <c r="E71">
        <v>2022</v>
      </c>
      <c r="F71">
        <v>0</v>
      </c>
      <c r="G71">
        <v>2</v>
      </c>
      <c r="H71">
        <v>0</v>
      </c>
      <c r="I71">
        <v>1</v>
      </c>
      <c r="J71">
        <v>1</v>
      </c>
      <c r="K71" t="s">
        <v>680</v>
      </c>
      <c r="L71">
        <v>2025</v>
      </c>
      <c r="M71">
        <v>1</v>
      </c>
      <c r="O71" t="s">
        <v>636</v>
      </c>
      <c r="P71" t="s">
        <v>681</v>
      </c>
      <c r="Q71" t="s">
        <v>682</v>
      </c>
      <c r="R71" t="s">
        <v>1121</v>
      </c>
      <c r="S71" t="s">
        <v>363</v>
      </c>
      <c r="T71">
        <v>2</v>
      </c>
      <c r="U71" t="s">
        <v>331</v>
      </c>
      <c r="W71" t="s">
        <v>640</v>
      </c>
      <c r="Y71">
        <v>12.5</v>
      </c>
      <c r="Z71" t="s">
        <v>614</v>
      </c>
      <c r="AA71" t="s">
        <v>197</v>
      </c>
      <c r="AB71" t="s">
        <v>684</v>
      </c>
      <c r="AO71" t="s">
        <v>309</v>
      </c>
    </row>
    <row r="72" spans="1:41">
      <c r="A72" t="s">
        <v>598</v>
      </c>
      <c r="B72" t="s">
        <v>599</v>
      </c>
      <c r="C72" t="s">
        <v>646</v>
      </c>
      <c r="D72" t="s">
        <v>110</v>
      </c>
      <c r="E72">
        <v>2022</v>
      </c>
      <c r="F72">
        <v>0</v>
      </c>
      <c r="G72">
        <v>2</v>
      </c>
      <c r="H72">
        <v>0</v>
      </c>
      <c r="I72">
        <v>1</v>
      </c>
      <c r="J72">
        <v>1</v>
      </c>
      <c r="K72" t="s">
        <v>671</v>
      </c>
      <c r="L72">
        <v>2030</v>
      </c>
      <c r="M72">
        <v>1</v>
      </c>
      <c r="O72" t="s">
        <v>648</v>
      </c>
      <c r="P72" t="s">
        <v>672</v>
      </c>
      <c r="Q72" t="s">
        <v>673</v>
      </c>
      <c r="R72" t="s">
        <v>1124</v>
      </c>
      <c r="S72" t="s">
        <v>363</v>
      </c>
      <c r="T72">
        <v>2</v>
      </c>
      <c r="U72" t="s">
        <v>331</v>
      </c>
      <c r="W72" t="s">
        <v>606</v>
      </c>
      <c r="X72" t="s">
        <v>623</v>
      </c>
      <c r="Y72">
        <v>12.5</v>
      </c>
      <c r="Z72" t="s">
        <v>614</v>
      </c>
      <c r="AA72" t="s">
        <v>197</v>
      </c>
      <c r="AB72" t="s">
        <v>675</v>
      </c>
      <c r="AO72" t="s">
        <v>309</v>
      </c>
    </row>
    <row r="73" spans="1:41">
      <c r="A73" t="s">
        <v>598</v>
      </c>
      <c r="B73" t="s">
        <v>599</v>
      </c>
      <c r="C73" t="s">
        <v>646</v>
      </c>
      <c r="D73" t="s">
        <v>110</v>
      </c>
      <c r="E73">
        <v>2022</v>
      </c>
      <c r="F73">
        <v>0</v>
      </c>
      <c r="G73">
        <v>2</v>
      </c>
      <c r="H73">
        <v>0</v>
      </c>
      <c r="I73">
        <v>1</v>
      </c>
      <c r="J73">
        <v>1</v>
      </c>
      <c r="K73" t="s">
        <v>667</v>
      </c>
      <c r="L73">
        <v>2030</v>
      </c>
      <c r="M73">
        <v>1</v>
      </c>
      <c r="O73" t="s">
        <v>648</v>
      </c>
      <c r="P73" t="s">
        <v>668</v>
      </c>
      <c r="Q73" t="s">
        <v>669</v>
      </c>
      <c r="R73" t="s">
        <v>1125</v>
      </c>
      <c r="S73" t="s">
        <v>519</v>
      </c>
      <c r="T73">
        <v>2</v>
      </c>
      <c r="U73" t="s">
        <v>331</v>
      </c>
      <c r="W73" t="s">
        <v>640</v>
      </c>
      <c r="X73" t="s">
        <v>623</v>
      </c>
      <c r="Y73">
        <v>12.5</v>
      </c>
      <c r="Z73" t="s">
        <v>614</v>
      </c>
      <c r="AO73" t="s">
        <v>309</v>
      </c>
    </row>
    <row r="74" spans="1:41">
      <c r="A74" t="s">
        <v>598</v>
      </c>
      <c r="B74" t="s">
        <v>599</v>
      </c>
      <c r="C74" t="s">
        <v>634</v>
      </c>
      <c r="D74" t="s">
        <v>102</v>
      </c>
      <c r="E74">
        <v>2019</v>
      </c>
      <c r="F74">
        <v>1</v>
      </c>
      <c r="G74">
        <v>3</v>
      </c>
      <c r="H74">
        <v>1</v>
      </c>
      <c r="J74">
        <v>1</v>
      </c>
      <c r="K74" t="s">
        <v>641</v>
      </c>
      <c r="L74">
        <v>2030</v>
      </c>
      <c r="M74">
        <v>1</v>
      </c>
      <c r="O74" t="s">
        <v>636</v>
      </c>
      <c r="P74" t="s">
        <v>642</v>
      </c>
      <c r="Q74" t="s">
        <v>643</v>
      </c>
      <c r="R74" t="s">
        <v>1137</v>
      </c>
      <c r="S74" t="s">
        <v>303</v>
      </c>
      <c r="T74">
        <v>2</v>
      </c>
      <c r="U74" t="s">
        <v>331</v>
      </c>
      <c r="W74" t="s">
        <v>640</v>
      </c>
      <c r="X74" t="s">
        <v>623</v>
      </c>
      <c r="Y74">
        <v>12.5</v>
      </c>
      <c r="Z74" t="s">
        <v>614</v>
      </c>
      <c r="AO74" t="s">
        <v>309</v>
      </c>
    </row>
    <row r="75" spans="1:41">
      <c r="A75" t="s">
        <v>598</v>
      </c>
      <c r="B75" t="s">
        <v>599</v>
      </c>
      <c r="C75" t="s">
        <v>634</v>
      </c>
      <c r="D75" t="s">
        <v>102</v>
      </c>
      <c r="E75">
        <v>2019</v>
      </c>
      <c r="F75">
        <v>1</v>
      </c>
      <c r="G75">
        <v>3</v>
      </c>
      <c r="H75">
        <v>1</v>
      </c>
      <c r="J75">
        <v>1</v>
      </c>
      <c r="K75" t="s">
        <v>635</v>
      </c>
      <c r="L75">
        <v>2029</v>
      </c>
      <c r="M75">
        <v>1</v>
      </c>
      <c r="O75" t="s">
        <v>636</v>
      </c>
      <c r="P75" t="s">
        <v>637</v>
      </c>
      <c r="Q75" t="s">
        <v>638</v>
      </c>
      <c r="R75" t="s">
        <v>1138</v>
      </c>
      <c r="S75" t="s">
        <v>363</v>
      </c>
      <c r="T75">
        <v>2</v>
      </c>
      <c r="U75" t="s">
        <v>331</v>
      </c>
      <c r="W75" t="s">
        <v>640</v>
      </c>
      <c r="X75" t="s">
        <v>623</v>
      </c>
      <c r="Y75">
        <v>11.6</v>
      </c>
      <c r="Z75" t="s">
        <v>607</v>
      </c>
      <c r="AO75" t="s">
        <v>309</v>
      </c>
    </row>
    <row r="76" spans="1:41">
      <c r="A76" t="s">
        <v>598</v>
      </c>
      <c r="B76" t="s">
        <v>599</v>
      </c>
      <c r="C76" t="s">
        <v>608</v>
      </c>
      <c r="D76" t="s">
        <v>102</v>
      </c>
      <c r="E76">
        <v>2018</v>
      </c>
      <c r="F76">
        <v>1</v>
      </c>
      <c r="G76">
        <v>3</v>
      </c>
      <c r="H76">
        <v>1</v>
      </c>
      <c r="J76">
        <v>1</v>
      </c>
      <c r="K76" t="s">
        <v>619</v>
      </c>
      <c r="L76">
        <v>2025</v>
      </c>
      <c r="M76">
        <v>1</v>
      </c>
      <c r="O76" t="s">
        <v>602</v>
      </c>
      <c r="P76" t="s">
        <v>620</v>
      </c>
      <c r="Q76" t="s">
        <v>621</v>
      </c>
      <c r="R76" t="s">
        <v>1140</v>
      </c>
      <c r="S76" t="s">
        <v>303</v>
      </c>
      <c r="T76">
        <v>2</v>
      </c>
      <c r="U76" t="s">
        <v>331</v>
      </c>
      <c r="W76" t="s">
        <v>623</v>
      </c>
      <c r="X76" t="s">
        <v>606</v>
      </c>
      <c r="Y76">
        <v>11.6</v>
      </c>
      <c r="Z76" t="s">
        <v>607</v>
      </c>
      <c r="AA76" t="s">
        <v>197</v>
      </c>
      <c r="AB76" t="s">
        <v>624</v>
      </c>
      <c r="AO76" t="s">
        <v>309</v>
      </c>
    </row>
    <row r="77" spans="1:41" ht="409.6">
      <c r="A77" t="s">
        <v>598</v>
      </c>
      <c r="B77" t="s">
        <v>706</v>
      </c>
      <c r="C77" t="s">
        <v>707</v>
      </c>
      <c r="D77" t="s">
        <v>298</v>
      </c>
      <c r="E77">
        <v>2023</v>
      </c>
      <c r="F77">
        <v>1</v>
      </c>
      <c r="G77">
        <v>3</v>
      </c>
      <c r="H77">
        <v>1</v>
      </c>
      <c r="J77">
        <v>1</v>
      </c>
      <c r="K77" s="270" t="s">
        <v>717</v>
      </c>
      <c r="L77">
        <v>2030</v>
      </c>
      <c r="M77">
        <v>1</v>
      </c>
      <c r="N77" t="s">
        <v>718</v>
      </c>
      <c r="O77" t="s">
        <v>709</v>
      </c>
      <c r="R77" s="270" t="s">
        <v>1111</v>
      </c>
      <c r="T77">
        <v>3</v>
      </c>
      <c r="U77" t="s">
        <v>331</v>
      </c>
      <c r="W77" t="s">
        <v>711</v>
      </c>
      <c r="X77" t="s">
        <v>623</v>
      </c>
      <c r="Y77">
        <v>12.5</v>
      </c>
      <c r="Z77" t="s">
        <v>614</v>
      </c>
      <c r="AO77" t="s">
        <v>309</v>
      </c>
    </row>
    <row r="78" spans="1:41" ht="409.6">
      <c r="A78" t="s">
        <v>598</v>
      </c>
      <c r="B78" t="s">
        <v>706</v>
      </c>
      <c r="C78" t="s">
        <v>707</v>
      </c>
      <c r="D78" t="s">
        <v>298</v>
      </c>
      <c r="E78">
        <v>2023</v>
      </c>
      <c r="F78">
        <v>1</v>
      </c>
      <c r="G78">
        <v>3</v>
      </c>
      <c r="H78">
        <v>1</v>
      </c>
      <c r="J78">
        <v>1</v>
      </c>
      <c r="K78" s="270" t="s">
        <v>712</v>
      </c>
      <c r="L78">
        <v>2027</v>
      </c>
      <c r="M78">
        <v>1</v>
      </c>
      <c r="N78" t="s">
        <v>713</v>
      </c>
      <c r="O78" t="s">
        <v>709</v>
      </c>
      <c r="R78" t="s">
        <v>1112</v>
      </c>
      <c r="T78">
        <v>3</v>
      </c>
      <c r="U78" t="s">
        <v>331</v>
      </c>
      <c r="W78" t="s">
        <v>711</v>
      </c>
      <c r="X78" t="s">
        <v>623</v>
      </c>
      <c r="Y78">
        <v>12.5</v>
      </c>
      <c r="Z78" t="s">
        <v>614</v>
      </c>
    </row>
    <row r="79" spans="1:41">
      <c r="A79" t="s">
        <v>598</v>
      </c>
      <c r="B79" t="s">
        <v>599</v>
      </c>
      <c r="C79" t="s">
        <v>646</v>
      </c>
      <c r="D79" t="s">
        <v>110</v>
      </c>
      <c r="E79">
        <v>2022</v>
      </c>
      <c r="F79">
        <v>0</v>
      </c>
      <c r="G79">
        <v>2</v>
      </c>
      <c r="H79">
        <v>0</v>
      </c>
      <c r="I79">
        <v>1</v>
      </c>
      <c r="J79">
        <v>1</v>
      </c>
      <c r="K79" t="s">
        <v>664</v>
      </c>
      <c r="L79">
        <v>2030</v>
      </c>
      <c r="M79">
        <v>1</v>
      </c>
      <c r="O79" t="s">
        <v>648</v>
      </c>
      <c r="P79" t="s">
        <v>665</v>
      </c>
      <c r="Q79" t="s">
        <v>643</v>
      </c>
      <c r="R79" t="s">
        <v>1127</v>
      </c>
      <c r="S79" t="s">
        <v>363</v>
      </c>
      <c r="T79">
        <v>3</v>
      </c>
      <c r="U79" t="s">
        <v>331</v>
      </c>
      <c r="W79" t="s">
        <v>623</v>
      </c>
      <c r="X79" t="s">
        <v>606</v>
      </c>
      <c r="Y79">
        <v>12.5</v>
      </c>
      <c r="Z79" t="s">
        <v>614</v>
      </c>
      <c r="AO79" t="s">
        <v>309</v>
      </c>
    </row>
    <row r="80" spans="1:41">
      <c r="A80" t="s">
        <v>598</v>
      </c>
      <c r="B80" t="s">
        <v>599</v>
      </c>
      <c r="C80" t="s">
        <v>646</v>
      </c>
      <c r="D80" t="s">
        <v>110</v>
      </c>
      <c r="E80">
        <v>2022</v>
      </c>
      <c r="F80">
        <v>0</v>
      </c>
      <c r="G80">
        <v>2</v>
      </c>
      <c r="H80">
        <v>0</v>
      </c>
      <c r="I80">
        <v>1</v>
      </c>
      <c r="J80">
        <v>1</v>
      </c>
      <c r="K80" t="s">
        <v>660</v>
      </c>
      <c r="L80">
        <v>2030</v>
      </c>
      <c r="M80">
        <v>1</v>
      </c>
      <c r="O80" t="s">
        <v>648</v>
      </c>
      <c r="P80" t="s">
        <v>661</v>
      </c>
      <c r="Q80" t="s">
        <v>662</v>
      </c>
      <c r="R80" t="s">
        <v>1129</v>
      </c>
      <c r="S80" t="s">
        <v>363</v>
      </c>
      <c r="T80">
        <v>3</v>
      </c>
      <c r="U80" t="s">
        <v>331</v>
      </c>
      <c r="W80" t="s">
        <v>623</v>
      </c>
      <c r="X80" t="s">
        <v>606</v>
      </c>
      <c r="Y80">
        <v>12.5</v>
      </c>
      <c r="Z80" t="s">
        <v>614</v>
      </c>
      <c r="AO80" t="s">
        <v>309</v>
      </c>
    </row>
    <row r="81" spans="1:41">
      <c r="A81" t="s">
        <v>598</v>
      </c>
      <c r="B81" t="s">
        <v>599</v>
      </c>
      <c r="C81" t="s">
        <v>646</v>
      </c>
      <c r="D81" t="s">
        <v>110</v>
      </c>
      <c r="E81">
        <v>2022</v>
      </c>
      <c r="F81">
        <v>0</v>
      </c>
      <c r="G81">
        <v>2</v>
      </c>
      <c r="H81">
        <v>0</v>
      </c>
      <c r="I81">
        <v>1</v>
      </c>
      <c r="J81">
        <v>1</v>
      </c>
      <c r="K81" t="s">
        <v>656</v>
      </c>
      <c r="L81">
        <v>2030</v>
      </c>
      <c r="M81">
        <v>1</v>
      </c>
      <c r="O81" t="s">
        <v>648</v>
      </c>
      <c r="P81" t="s">
        <v>657</v>
      </c>
      <c r="Q81" t="s">
        <v>658</v>
      </c>
      <c r="R81" t="s">
        <v>1131</v>
      </c>
      <c r="S81" t="s">
        <v>363</v>
      </c>
      <c r="T81">
        <v>3</v>
      </c>
      <c r="U81" t="s">
        <v>331</v>
      </c>
      <c r="W81" t="s">
        <v>623</v>
      </c>
      <c r="X81" t="s">
        <v>606</v>
      </c>
      <c r="Y81">
        <v>12.5</v>
      </c>
      <c r="Z81" t="s">
        <v>614</v>
      </c>
      <c r="AO81" t="s">
        <v>309</v>
      </c>
    </row>
    <row r="82" spans="1:41">
      <c r="A82" t="s">
        <v>598</v>
      </c>
      <c r="B82" t="s">
        <v>599</v>
      </c>
      <c r="C82" t="s">
        <v>646</v>
      </c>
      <c r="D82" t="s">
        <v>110</v>
      </c>
      <c r="E82">
        <v>2022</v>
      </c>
      <c r="F82">
        <v>0</v>
      </c>
      <c r="G82">
        <v>2</v>
      </c>
      <c r="H82">
        <v>0</v>
      </c>
      <c r="I82">
        <v>1</v>
      </c>
      <c r="J82">
        <v>1</v>
      </c>
      <c r="K82" t="s">
        <v>652</v>
      </c>
      <c r="L82">
        <v>2030</v>
      </c>
      <c r="M82">
        <v>1</v>
      </c>
      <c r="O82" t="s">
        <v>648</v>
      </c>
      <c r="P82" t="s">
        <v>653</v>
      </c>
      <c r="Q82" t="s">
        <v>654</v>
      </c>
      <c r="R82" t="s">
        <v>1133</v>
      </c>
      <c r="S82" t="s">
        <v>363</v>
      </c>
      <c r="T82">
        <v>3</v>
      </c>
      <c r="U82" t="s">
        <v>331</v>
      </c>
      <c r="W82" t="s">
        <v>623</v>
      </c>
      <c r="X82" t="s">
        <v>606</v>
      </c>
      <c r="Y82">
        <v>12.5</v>
      </c>
      <c r="Z82" t="s">
        <v>614</v>
      </c>
      <c r="AO82" t="s">
        <v>309</v>
      </c>
    </row>
    <row r="83" spans="1:41">
      <c r="A83" t="s">
        <v>598</v>
      </c>
      <c r="B83" t="s">
        <v>599</v>
      </c>
      <c r="C83" t="s">
        <v>646</v>
      </c>
      <c r="D83" t="s">
        <v>110</v>
      </c>
      <c r="E83">
        <v>2022</v>
      </c>
      <c r="F83">
        <v>0</v>
      </c>
      <c r="G83">
        <v>2</v>
      </c>
      <c r="H83">
        <v>0</v>
      </c>
      <c r="I83">
        <v>1</v>
      </c>
      <c r="J83">
        <v>1</v>
      </c>
      <c r="K83" t="s">
        <v>647</v>
      </c>
      <c r="L83">
        <v>2030</v>
      </c>
      <c r="M83">
        <v>1</v>
      </c>
      <c r="O83" t="s">
        <v>648</v>
      </c>
      <c r="P83" t="s">
        <v>649</v>
      </c>
      <c r="Q83" t="s">
        <v>650</v>
      </c>
      <c r="R83" t="s">
        <v>1135</v>
      </c>
      <c r="S83" t="s">
        <v>363</v>
      </c>
      <c r="T83">
        <v>3</v>
      </c>
      <c r="U83" t="s">
        <v>331</v>
      </c>
      <c r="W83" t="s">
        <v>623</v>
      </c>
      <c r="X83" t="s">
        <v>606</v>
      </c>
      <c r="Y83">
        <v>12.5</v>
      </c>
      <c r="Z83" t="s">
        <v>614</v>
      </c>
      <c r="AO83" t="s">
        <v>309</v>
      </c>
    </row>
    <row r="84" spans="1:41" ht="96">
      <c r="A84" t="s">
        <v>598</v>
      </c>
      <c r="B84" t="s">
        <v>599</v>
      </c>
      <c r="C84" t="s">
        <v>608</v>
      </c>
      <c r="D84" t="s">
        <v>102</v>
      </c>
      <c r="E84">
        <v>2018</v>
      </c>
      <c r="F84">
        <v>1</v>
      </c>
      <c r="G84">
        <v>3</v>
      </c>
      <c r="H84">
        <v>1</v>
      </c>
      <c r="J84">
        <v>1</v>
      </c>
      <c r="K84" t="s">
        <v>609</v>
      </c>
      <c r="L84">
        <v>2025</v>
      </c>
      <c r="M84">
        <v>1</v>
      </c>
      <c r="O84" t="s">
        <v>610</v>
      </c>
      <c r="P84" t="s">
        <v>611</v>
      </c>
      <c r="Q84" t="s">
        <v>612</v>
      </c>
      <c r="R84" s="270" t="s">
        <v>1141</v>
      </c>
      <c r="S84" t="s">
        <v>440</v>
      </c>
      <c r="T84">
        <v>3</v>
      </c>
      <c r="U84" t="s">
        <v>331</v>
      </c>
      <c r="W84" t="s">
        <v>606</v>
      </c>
      <c r="Y84">
        <v>12.5</v>
      </c>
      <c r="Z84" t="s">
        <v>614</v>
      </c>
      <c r="AO84" t="s">
        <v>309</v>
      </c>
    </row>
    <row r="85" spans="1:41">
      <c r="A85" t="s">
        <v>598</v>
      </c>
      <c r="B85" t="s">
        <v>740</v>
      </c>
      <c r="C85" t="s">
        <v>742</v>
      </c>
      <c r="D85" t="s">
        <v>110</v>
      </c>
      <c r="E85">
        <v>2023</v>
      </c>
      <c r="F85">
        <v>0</v>
      </c>
      <c r="G85">
        <v>2</v>
      </c>
      <c r="H85">
        <v>0</v>
      </c>
      <c r="I85">
        <v>1</v>
      </c>
      <c r="J85">
        <v>1</v>
      </c>
      <c r="K85" t="s">
        <v>743</v>
      </c>
      <c r="L85">
        <v>2040</v>
      </c>
      <c r="M85">
        <v>1</v>
      </c>
      <c r="O85" t="s">
        <v>744</v>
      </c>
      <c r="U85" t="s">
        <v>331</v>
      </c>
      <c r="W85" t="s">
        <v>401</v>
      </c>
      <c r="Y85">
        <v>12.2</v>
      </c>
      <c r="Z85" t="s">
        <v>614</v>
      </c>
    </row>
    <row r="86" spans="1:41">
      <c r="A86" t="s">
        <v>1034</v>
      </c>
      <c r="B86" t="s">
        <v>1187</v>
      </c>
      <c r="C86" t="s">
        <v>1188</v>
      </c>
      <c r="D86" t="s">
        <v>101</v>
      </c>
      <c r="E86">
        <v>2023</v>
      </c>
      <c r="F86">
        <v>0</v>
      </c>
      <c r="G86">
        <v>2</v>
      </c>
      <c r="I86">
        <v>1</v>
      </c>
      <c r="J86">
        <v>1</v>
      </c>
      <c r="K86" t="s">
        <v>1189</v>
      </c>
      <c r="M86">
        <v>1</v>
      </c>
      <c r="N86" t="s">
        <v>1648</v>
      </c>
      <c r="O86" t="s">
        <v>1191</v>
      </c>
      <c r="R86" t="s">
        <v>1192</v>
      </c>
      <c r="T86">
        <v>0</v>
      </c>
      <c r="Y86">
        <v>9.1</v>
      </c>
      <c r="Z86" t="s">
        <v>402</v>
      </c>
    </row>
    <row r="87" spans="1:41">
      <c r="A87" t="s">
        <v>1034</v>
      </c>
      <c r="B87" t="s">
        <v>1273</v>
      </c>
      <c r="C87" t="s">
        <v>1176</v>
      </c>
      <c r="D87" t="s">
        <v>321</v>
      </c>
      <c r="E87">
        <v>2020</v>
      </c>
      <c r="F87">
        <v>0</v>
      </c>
      <c r="G87">
        <v>1</v>
      </c>
      <c r="H87">
        <v>0</v>
      </c>
      <c r="I87">
        <v>0</v>
      </c>
      <c r="J87">
        <v>1</v>
      </c>
      <c r="K87" t="s">
        <v>1288</v>
      </c>
      <c r="L87">
        <v>2030</v>
      </c>
      <c r="M87">
        <v>1</v>
      </c>
      <c r="N87" t="s">
        <v>1649</v>
      </c>
      <c r="O87" t="s">
        <v>1191</v>
      </c>
      <c r="R87" t="s">
        <v>1650</v>
      </c>
      <c r="T87">
        <v>0</v>
      </c>
      <c r="U87" t="s">
        <v>1290</v>
      </c>
      <c r="V87" t="s">
        <v>1291</v>
      </c>
      <c r="W87" t="s">
        <v>564</v>
      </c>
      <c r="Y87">
        <v>9.1</v>
      </c>
      <c r="Z87" t="s">
        <v>402</v>
      </c>
      <c r="AA87" t="s">
        <v>194</v>
      </c>
      <c r="AB87" t="s">
        <v>1292</v>
      </c>
      <c r="AI87" t="s">
        <v>309</v>
      </c>
    </row>
    <row r="88" spans="1:41">
      <c r="A88" t="s">
        <v>1034</v>
      </c>
      <c r="B88" t="s">
        <v>1187</v>
      </c>
      <c r="C88" t="s">
        <v>1176</v>
      </c>
      <c r="D88" t="s">
        <v>321</v>
      </c>
      <c r="E88">
        <v>2020</v>
      </c>
      <c r="F88">
        <v>0</v>
      </c>
      <c r="G88">
        <v>1</v>
      </c>
      <c r="H88">
        <v>0</v>
      </c>
      <c r="I88">
        <v>0</v>
      </c>
      <c r="J88">
        <v>1</v>
      </c>
      <c r="K88" t="s">
        <v>1313</v>
      </c>
      <c r="L88">
        <v>2050</v>
      </c>
      <c r="M88">
        <v>1</v>
      </c>
      <c r="N88" t="s">
        <v>1651</v>
      </c>
      <c r="O88" t="s">
        <v>1191</v>
      </c>
      <c r="R88" t="s">
        <v>1314</v>
      </c>
      <c r="T88">
        <v>0</v>
      </c>
      <c r="W88" t="s">
        <v>564</v>
      </c>
      <c r="Y88">
        <v>13.2</v>
      </c>
      <c r="Z88" t="s">
        <v>307</v>
      </c>
      <c r="AI88" t="s">
        <v>309</v>
      </c>
    </row>
    <row r="89" spans="1:41" ht="409.6">
      <c r="A89" t="s">
        <v>1034</v>
      </c>
      <c r="B89" t="s">
        <v>1150</v>
      </c>
      <c r="C89" t="s">
        <v>1151</v>
      </c>
      <c r="D89" t="s">
        <v>298</v>
      </c>
      <c r="E89">
        <v>2023</v>
      </c>
      <c r="F89">
        <v>1</v>
      </c>
      <c r="G89">
        <v>3</v>
      </c>
      <c r="H89">
        <v>1</v>
      </c>
      <c r="I89">
        <v>0</v>
      </c>
      <c r="J89">
        <v>1</v>
      </c>
      <c r="K89" s="270" t="s">
        <v>1152</v>
      </c>
      <c r="L89">
        <v>2050</v>
      </c>
      <c r="M89">
        <v>1</v>
      </c>
      <c r="N89" t="s">
        <v>1652</v>
      </c>
      <c r="O89" t="s">
        <v>1154</v>
      </c>
      <c r="R89" t="s">
        <v>1155</v>
      </c>
      <c r="S89" t="s">
        <v>1156</v>
      </c>
      <c r="T89">
        <v>1</v>
      </c>
      <c r="Y89">
        <v>13.2</v>
      </c>
      <c r="Z89" t="s">
        <v>307</v>
      </c>
    </row>
    <row r="90" spans="1:41" ht="96">
      <c r="A90" t="s">
        <v>1034</v>
      </c>
      <c r="B90" t="s">
        <v>1150</v>
      </c>
      <c r="C90" t="s">
        <v>1151</v>
      </c>
      <c r="D90" t="s">
        <v>298</v>
      </c>
      <c r="E90">
        <v>2023</v>
      </c>
      <c r="F90">
        <v>1</v>
      </c>
      <c r="G90">
        <v>3</v>
      </c>
      <c r="H90">
        <v>1</v>
      </c>
      <c r="I90">
        <v>0</v>
      </c>
      <c r="J90">
        <v>1</v>
      </c>
      <c r="K90" t="s">
        <v>1653</v>
      </c>
      <c r="L90">
        <v>2034</v>
      </c>
      <c r="M90">
        <v>1</v>
      </c>
      <c r="N90" s="270" t="s">
        <v>1654</v>
      </c>
      <c r="O90" t="s">
        <v>1154</v>
      </c>
      <c r="R90" t="s">
        <v>1169</v>
      </c>
      <c r="S90" t="s">
        <v>1156</v>
      </c>
      <c r="T90">
        <v>1</v>
      </c>
      <c r="Y90">
        <v>7.2</v>
      </c>
      <c r="Z90" t="s">
        <v>388</v>
      </c>
    </row>
    <row r="91" spans="1:41">
      <c r="A91" t="s">
        <v>1034</v>
      </c>
      <c r="C91" t="s">
        <v>1159</v>
      </c>
      <c r="D91" t="s">
        <v>110</v>
      </c>
      <c r="E91">
        <v>2021</v>
      </c>
      <c r="F91">
        <v>0</v>
      </c>
      <c r="G91">
        <v>2</v>
      </c>
      <c r="H91">
        <v>0</v>
      </c>
      <c r="I91">
        <v>1</v>
      </c>
      <c r="J91">
        <v>1</v>
      </c>
      <c r="K91" t="s">
        <v>1655</v>
      </c>
      <c r="L91">
        <v>2050</v>
      </c>
      <c r="M91">
        <v>1</v>
      </c>
      <c r="N91" t="s">
        <v>1652</v>
      </c>
      <c r="O91" t="s">
        <v>1154</v>
      </c>
      <c r="P91" t="s">
        <v>1162</v>
      </c>
      <c r="Q91" t="s">
        <v>1163</v>
      </c>
      <c r="R91" t="s">
        <v>1164</v>
      </c>
      <c r="S91" t="s">
        <v>1156</v>
      </c>
      <c r="T91">
        <v>1</v>
      </c>
      <c r="U91" t="s">
        <v>331</v>
      </c>
      <c r="W91" t="s">
        <v>564</v>
      </c>
      <c r="X91" t="s">
        <v>416</v>
      </c>
      <c r="Y91">
        <v>13.2</v>
      </c>
      <c r="Z91" t="s">
        <v>307</v>
      </c>
      <c r="AI91" t="s">
        <v>309</v>
      </c>
      <c r="AK91" t="s">
        <v>310</v>
      </c>
    </row>
    <row r="92" spans="1:41">
      <c r="A92" t="s">
        <v>1034</v>
      </c>
      <c r="C92" t="s">
        <v>1159</v>
      </c>
      <c r="D92" t="s">
        <v>110</v>
      </c>
      <c r="E92">
        <v>2021</v>
      </c>
      <c r="F92">
        <v>0</v>
      </c>
      <c r="G92">
        <v>2</v>
      </c>
      <c r="H92">
        <v>0</v>
      </c>
      <c r="I92">
        <v>1</v>
      </c>
      <c r="J92">
        <v>1</v>
      </c>
      <c r="K92" t="s">
        <v>1656</v>
      </c>
      <c r="L92">
        <v>2050</v>
      </c>
      <c r="M92">
        <v>1</v>
      </c>
      <c r="N92" t="s">
        <v>1652</v>
      </c>
      <c r="O92" t="s">
        <v>1154</v>
      </c>
      <c r="R92" t="s">
        <v>1169</v>
      </c>
      <c r="S92" t="s">
        <v>1156</v>
      </c>
      <c r="T92">
        <v>1</v>
      </c>
      <c r="U92" t="s">
        <v>331</v>
      </c>
      <c r="W92" t="s">
        <v>564</v>
      </c>
      <c r="Y92">
        <v>13.2</v>
      </c>
      <c r="Z92" t="s">
        <v>307</v>
      </c>
      <c r="AI92" t="s">
        <v>309</v>
      </c>
      <c r="AK92" t="s">
        <v>310</v>
      </c>
    </row>
    <row r="93" spans="1:41" ht="80">
      <c r="A93" t="s">
        <v>1034</v>
      </c>
      <c r="B93" t="s">
        <v>1187</v>
      </c>
      <c r="C93" t="s">
        <v>1151</v>
      </c>
      <c r="D93" t="s">
        <v>298</v>
      </c>
      <c r="E93">
        <v>2023</v>
      </c>
      <c r="F93">
        <v>0</v>
      </c>
      <c r="G93">
        <v>3</v>
      </c>
      <c r="H93">
        <v>1</v>
      </c>
      <c r="I93">
        <v>0</v>
      </c>
      <c r="J93">
        <v>1</v>
      </c>
      <c r="K93" t="s">
        <v>1193</v>
      </c>
      <c r="L93">
        <v>2050</v>
      </c>
      <c r="M93">
        <v>1</v>
      </c>
      <c r="N93" t="s">
        <v>1652</v>
      </c>
      <c r="O93" t="s">
        <v>1195</v>
      </c>
      <c r="Q93" s="270" t="s">
        <v>1196</v>
      </c>
      <c r="R93" t="s">
        <v>1657</v>
      </c>
      <c r="T93">
        <v>1</v>
      </c>
      <c r="U93" t="s">
        <v>1198</v>
      </c>
      <c r="V93" t="s">
        <v>1199</v>
      </c>
      <c r="W93" t="s">
        <v>564</v>
      </c>
      <c r="X93" t="s">
        <v>416</v>
      </c>
      <c r="Y93">
        <v>13.2</v>
      </c>
      <c r="Z93" t="s">
        <v>307</v>
      </c>
    </row>
    <row r="94" spans="1:41">
      <c r="A94" t="s">
        <v>1034</v>
      </c>
      <c r="B94" t="s">
        <v>1187</v>
      </c>
      <c r="C94" t="s">
        <v>1151</v>
      </c>
      <c r="D94" t="s">
        <v>110</v>
      </c>
      <c r="E94">
        <v>2023</v>
      </c>
      <c r="F94">
        <v>0</v>
      </c>
      <c r="G94">
        <v>2</v>
      </c>
      <c r="H94">
        <v>0</v>
      </c>
      <c r="I94">
        <v>1</v>
      </c>
      <c r="J94">
        <v>1</v>
      </c>
      <c r="K94" t="s">
        <v>1208</v>
      </c>
      <c r="L94">
        <v>2030</v>
      </c>
      <c r="M94">
        <v>1</v>
      </c>
      <c r="O94" t="s">
        <v>1154</v>
      </c>
      <c r="P94" t="s">
        <v>1210</v>
      </c>
      <c r="Q94" t="s">
        <v>1211</v>
      </c>
      <c r="R94" t="s">
        <v>1212</v>
      </c>
      <c r="S94" t="s">
        <v>1156</v>
      </c>
      <c r="T94">
        <v>1</v>
      </c>
      <c r="U94" t="s">
        <v>331</v>
      </c>
      <c r="W94" t="s">
        <v>564</v>
      </c>
      <c r="X94" t="s">
        <v>416</v>
      </c>
      <c r="Y94">
        <v>7.2</v>
      </c>
      <c r="Z94" t="s">
        <v>388</v>
      </c>
      <c r="AI94" t="s">
        <v>309</v>
      </c>
      <c r="AK94" t="s">
        <v>310</v>
      </c>
    </row>
    <row r="95" spans="1:41">
      <c r="A95" t="s">
        <v>1034</v>
      </c>
      <c r="B95" t="s">
        <v>1242</v>
      </c>
      <c r="C95" t="s">
        <v>1243</v>
      </c>
      <c r="D95" t="s">
        <v>1244</v>
      </c>
      <c r="E95">
        <v>2021</v>
      </c>
      <c r="F95">
        <v>0</v>
      </c>
      <c r="G95">
        <v>1</v>
      </c>
      <c r="H95">
        <v>0</v>
      </c>
      <c r="I95">
        <v>0</v>
      </c>
      <c r="J95">
        <v>1</v>
      </c>
      <c r="K95" t="s">
        <v>1658</v>
      </c>
      <c r="L95">
        <v>2030</v>
      </c>
      <c r="M95">
        <v>1</v>
      </c>
      <c r="O95" t="s">
        <v>407</v>
      </c>
      <c r="R95" t="s">
        <v>1252</v>
      </c>
      <c r="T95">
        <v>1</v>
      </c>
      <c r="W95" t="s">
        <v>451</v>
      </c>
      <c r="X95" t="s">
        <v>400</v>
      </c>
      <c r="Y95">
        <v>9.1</v>
      </c>
      <c r="Z95" t="s">
        <v>402</v>
      </c>
      <c r="AB95" t="s">
        <v>1253</v>
      </c>
      <c r="AE95" t="s">
        <v>309</v>
      </c>
      <c r="AF95" t="s">
        <v>310</v>
      </c>
    </row>
    <row r="96" spans="1:41" ht="409.6">
      <c r="A96" t="s">
        <v>1034</v>
      </c>
      <c r="C96" t="s">
        <v>396</v>
      </c>
      <c r="D96" t="s">
        <v>102</v>
      </c>
      <c r="E96">
        <v>2022</v>
      </c>
      <c r="F96">
        <v>1</v>
      </c>
      <c r="G96">
        <v>3</v>
      </c>
      <c r="H96">
        <v>1</v>
      </c>
      <c r="I96">
        <v>0</v>
      </c>
      <c r="J96">
        <v>1</v>
      </c>
      <c r="K96" s="270" t="s">
        <v>1659</v>
      </c>
      <c r="L96">
        <v>2030</v>
      </c>
      <c r="M96">
        <v>1</v>
      </c>
      <c r="R96" t="s">
        <v>1037</v>
      </c>
      <c r="T96">
        <v>2</v>
      </c>
      <c r="Y96">
        <v>7.2</v>
      </c>
      <c r="Z96" t="s">
        <v>388</v>
      </c>
    </row>
    <row r="97" spans="1:37" ht="409.6">
      <c r="A97" t="s">
        <v>1034</v>
      </c>
      <c r="C97" t="s">
        <v>1176</v>
      </c>
      <c r="D97" t="s">
        <v>321</v>
      </c>
      <c r="E97">
        <v>2020</v>
      </c>
      <c r="F97">
        <v>0</v>
      </c>
      <c r="G97">
        <v>1</v>
      </c>
      <c r="H97">
        <v>0</v>
      </c>
      <c r="I97">
        <v>0</v>
      </c>
      <c r="J97">
        <v>1</v>
      </c>
      <c r="K97" t="s">
        <v>1660</v>
      </c>
      <c r="L97">
        <v>2050</v>
      </c>
      <c r="M97">
        <v>1</v>
      </c>
      <c r="N97" t="s">
        <v>1661</v>
      </c>
      <c r="O97" t="s">
        <v>1178</v>
      </c>
      <c r="P97" t="s">
        <v>1179</v>
      </c>
      <c r="Q97" t="s">
        <v>1180</v>
      </c>
      <c r="R97" s="270" t="s">
        <v>1662</v>
      </c>
      <c r="S97" t="s">
        <v>303</v>
      </c>
      <c r="T97">
        <v>2</v>
      </c>
      <c r="U97" t="s">
        <v>331</v>
      </c>
      <c r="V97" t="s">
        <v>1182</v>
      </c>
      <c r="W97" t="s">
        <v>564</v>
      </c>
      <c r="X97" t="s">
        <v>315</v>
      </c>
      <c r="Y97">
        <v>13.2</v>
      </c>
      <c r="Z97" t="s">
        <v>307</v>
      </c>
      <c r="AA97" t="s">
        <v>190</v>
      </c>
      <c r="AB97" t="s">
        <v>1183</v>
      </c>
      <c r="AI97" t="s">
        <v>309</v>
      </c>
      <c r="AK97" t="s">
        <v>310</v>
      </c>
    </row>
    <row r="98" spans="1:37">
      <c r="A98" t="s">
        <v>1034</v>
      </c>
      <c r="B98" t="s">
        <v>1187</v>
      </c>
      <c r="C98" t="s">
        <v>1200</v>
      </c>
      <c r="D98" t="s">
        <v>110</v>
      </c>
      <c r="E98">
        <v>2023</v>
      </c>
      <c r="F98">
        <v>0</v>
      </c>
      <c r="G98">
        <v>2</v>
      </c>
      <c r="H98">
        <v>0</v>
      </c>
      <c r="I98">
        <v>1</v>
      </c>
      <c r="J98">
        <v>1</v>
      </c>
      <c r="K98" t="s">
        <v>1663</v>
      </c>
      <c r="L98">
        <v>2030</v>
      </c>
      <c r="M98">
        <v>1</v>
      </c>
      <c r="N98" t="s">
        <v>1652</v>
      </c>
      <c r="O98" t="s">
        <v>1203</v>
      </c>
      <c r="R98" t="s">
        <v>1204</v>
      </c>
      <c r="T98">
        <v>2</v>
      </c>
      <c r="U98" t="s">
        <v>1205</v>
      </c>
      <c r="V98" t="s">
        <v>1206</v>
      </c>
      <c r="W98" t="s">
        <v>564</v>
      </c>
      <c r="X98" t="s">
        <v>315</v>
      </c>
      <c r="Y98">
        <v>13.2</v>
      </c>
      <c r="Z98" t="s">
        <v>307</v>
      </c>
      <c r="AI98" t="s">
        <v>309</v>
      </c>
      <c r="AK98" t="s">
        <v>310</v>
      </c>
    </row>
    <row r="99" spans="1:37">
      <c r="A99" t="s">
        <v>1034</v>
      </c>
      <c r="B99" t="s">
        <v>1187</v>
      </c>
      <c r="C99" t="s">
        <v>1213</v>
      </c>
      <c r="D99" t="s">
        <v>298</v>
      </c>
      <c r="E99">
        <v>2023</v>
      </c>
      <c r="F99">
        <v>1</v>
      </c>
      <c r="G99">
        <v>3</v>
      </c>
      <c r="H99">
        <v>1</v>
      </c>
      <c r="J99">
        <v>1</v>
      </c>
      <c r="K99" t="s">
        <v>1214</v>
      </c>
      <c r="L99">
        <v>2025</v>
      </c>
      <c r="M99">
        <v>1</v>
      </c>
      <c r="N99" t="s">
        <v>1652</v>
      </c>
      <c r="O99" t="s">
        <v>1203</v>
      </c>
      <c r="P99" t="s">
        <v>1664</v>
      </c>
      <c r="Q99" t="s">
        <v>1665</v>
      </c>
      <c r="R99" t="s">
        <v>1216</v>
      </c>
      <c r="T99">
        <v>2</v>
      </c>
      <c r="W99" t="s">
        <v>564</v>
      </c>
      <c r="X99" t="s">
        <v>315</v>
      </c>
      <c r="Y99">
        <v>13.2</v>
      </c>
      <c r="Z99" t="s">
        <v>307</v>
      </c>
      <c r="AI99" t="s">
        <v>309</v>
      </c>
    </row>
    <row r="100" spans="1:37">
      <c r="A100" t="s">
        <v>1034</v>
      </c>
      <c r="B100" t="s">
        <v>1187</v>
      </c>
      <c r="C100" t="s">
        <v>1213</v>
      </c>
      <c r="D100" t="s">
        <v>298</v>
      </c>
      <c r="E100">
        <v>2023</v>
      </c>
      <c r="F100">
        <v>1</v>
      </c>
      <c r="G100">
        <v>3</v>
      </c>
      <c r="H100">
        <v>1</v>
      </c>
      <c r="J100">
        <v>1</v>
      </c>
      <c r="K100" t="s">
        <v>1214</v>
      </c>
      <c r="L100">
        <v>2025</v>
      </c>
      <c r="M100">
        <v>1</v>
      </c>
      <c r="N100" t="s">
        <v>1652</v>
      </c>
      <c r="O100" t="s">
        <v>1203</v>
      </c>
      <c r="P100" t="s">
        <v>1217</v>
      </c>
      <c r="Q100" t="s">
        <v>1218</v>
      </c>
      <c r="R100" t="s">
        <v>1219</v>
      </c>
      <c r="T100">
        <v>2</v>
      </c>
      <c r="W100" t="s">
        <v>564</v>
      </c>
      <c r="X100" t="s">
        <v>315</v>
      </c>
      <c r="Y100">
        <v>13.2</v>
      </c>
      <c r="Z100" t="s">
        <v>307</v>
      </c>
      <c r="AI100" t="s">
        <v>309</v>
      </c>
    </row>
    <row r="101" spans="1:37" ht="409.6">
      <c r="A101" t="s">
        <v>1034</v>
      </c>
      <c r="B101" t="s">
        <v>1187</v>
      </c>
      <c r="C101" t="s">
        <v>1213</v>
      </c>
      <c r="D101" t="s">
        <v>298</v>
      </c>
      <c r="E101">
        <v>2023</v>
      </c>
      <c r="F101">
        <v>1</v>
      </c>
      <c r="G101">
        <v>3</v>
      </c>
      <c r="H101">
        <v>1</v>
      </c>
      <c r="J101">
        <v>1</v>
      </c>
      <c r="K101" s="270" t="s">
        <v>1220</v>
      </c>
      <c r="L101">
        <v>2025</v>
      </c>
      <c r="M101">
        <v>1</v>
      </c>
      <c r="N101" t="s">
        <v>1652</v>
      </c>
      <c r="O101" t="s">
        <v>1203</v>
      </c>
      <c r="P101" t="s">
        <v>1221</v>
      </c>
      <c r="Q101" t="s">
        <v>1222</v>
      </c>
      <c r="R101" s="270" t="s">
        <v>1223</v>
      </c>
      <c r="S101" t="s">
        <v>519</v>
      </c>
      <c r="T101">
        <v>2</v>
      </c>
      <c r="W101" t="s">
        <v>564</v>
      </c>
      <c r="X101" t="s">
        <v>315</v>
      </c>
      <c r="Y101">
        <v>13.2</v>
      </c>
      <c r="Z101" t="s">
        <v>307</v>
      </c>
    </row>
    <row r="102" spans="1:37" ht="409.6">
      <c r="A102" t="s">
        <v>1034</v>
      </c>
      <c r="B102" t="s">
        <v>1187</v>
      </c>
      <c r="C102" t="s">
        <v>1213</v>
      </c>
      <c r="D102" t="s">
        <v>298</v>
      </c>
      <c r="E102">
        <v>2023</v>
      </c>
      <c r="F102">
        <v>1</v>
      </c>
      <c r="G102">
        <v>3</v>
      </c>
      <c r="H102">
        <v>1</v>
      </c>
      <c r="J102">
        <v>1</v>
      </c>
      <c r="K102" s="270" t="s">
        <v>1224</v>
      </c>
      <c r="L102">
        <v>2025</v>
      </c>
      <c r="M102">
        <v>1</v>
      </c>
      <c r="N102" t="s">
        <v>1652</v>
      </c>
      <c r="O102" t="s">
        <v>1203</v>
      </c>
      <c r="P102" t="s">
        <v>1225</v>
      </c>
      <c r="Q102" t="s">
        <v>1226</v>
      </c>
      <c r="R102" t="s">
        <v>1227</v>
      </c>
      <c r="S102" t="s">
        <v>519</v>
      </c>
      <c r="T102">
        <v>2</v>
      </c>
      <c r="W102" t="s">
        <v>564</v>
      </c>
      <c r="X102" t="s">
        <v>315</v>
      </c>
      <c r="Y102">
        <v>13.2</v>
      </c>
      <c r="Z102" t="s">
        <v>307</v>
      </c>
    </row>
    <row r="103" spans="1:37">
      <c r="A103" t="s">
        <v>1034</v>
      </c>
      <c r="B103" t="s">
        <v>1187</v>
      </c>
      <c r="C103" t="s">
        <v>1200</v>
      </c>
      <c r="D103" t="s">
        <v>110</v>
      </c>
      <c r="E103">
        <v>2023</v>
      </c>
      <c r="F103">
        <v>0</v>
      </c>
      <c r="G103">
        <v>2</v>
      </c>
      <c r="H103">
        <v>0</v>
      </c>
      <c r="I103">
        <v>1</v>
      </c>
      <c r="J103">
        <v>1</v>
      </c>
      <c r="K103" t="s">
        <v>1666</v>
      </c>
      <c r="L103">
        <v>2040</v>
      </c>
      <c r="M103">
        <v>1</v>
      </c>
      <c r="N103" t="s">
        <v>1652</v>
      </c>
      <c r="O103" t="s">
        <v>1203</v>
      </c>
      <c r="P103" t="s">
        <v>1229</v>
      </c>
      <c r="Q103" t="s">
        <v>1230</v>
      </c>
      <c r="R103" t="s">
        <v>1667</v>
      </c>
      <c r="T103">
        <v>2</v>
      </c>
      <c r="U103" t="s">
        <v>331</v>
      </c>
      <c r="W103" t="s">
        <v>564</v>
      </c>
      <c r="X103" t="s">
        <v>315</v>
      </c>
      <c r="Y103">
        <v>13.2</v>
      </c>
      <c r="Z103" t="s">
        <v>307</v>
      </c>
      <c r="AI103" t="s">
        <v>309</v>
      </c>
      <c r="AK103" t="s">
        <v>310</v>
      </c>
    </row>
    <row r="104" spans="1:37">
      <c r="A104" t="s">
        <v>1034</v>
      </c>
      <c r="B104" t="s">
        <v>1236</v>
      </c>
      <c r="C104" t="s">
        <v>1237</v>
      </c>
      <c r="D104" t="s">
        <v>321</v>
      </c>
      <c r="E104">
        <v>2020</v>
      </c>
      <c r="F104">
        <v>0</v>
      </c>
      <c r="G104">
        <v>1</v>
      </c>
      <c r="H104">
        <v>0</v>
      </c>
      <c r="I104">
        <v>0</v>
      </c>
      <c r="J104">
        <v>1</v>
      </c>
      <c r="K104" t="s">
        <v>1668</v>
      </c>
      <c r="L104">
        <v>2024</v>
      </c>
      <c r="M104">
        <v>1</v>
      </c>
      <c r="O104" t="s">
        <v>407</v>
      </c>
      <c r="R104" t="s">
        <v>1669</v>
      </c>
      <c r="T104">
        <v>2</v>
      </c>
      <c r="W104" t="s">
        <v>400</v>
      </c>
      <c r="Y104">
        <v>9.1</v>
      </c>
      <c r="Z104" t="s">
        <v>402</v>
      </c>
      <c r="AA104" t="s">
        <v>216</v>
      </c>
      <c r="AB104" t="s">
        <v>441</v>
      </c>
      <c r="AE104" t="s">
        <v>309</v>
      </c>
    </row>
    <row r="105" spans="1:37">
      <c r="A105" t="s">
        <v>1034</v>
      </c>
      <c r="B105" t="s">
        <v>1242</v>
      </c>
      <c r="C105" t="s">
        <v>1243</v>
      </c>
      <c r="D105" t="s">
        <v>1244</v>
      </c>
      <c r="E105">
        <v>2021</v>
      </c>
      <c r="F105">
        <v>0</v>
      </c>
      <c r="G105">
        <v>1</v>
      </c>
      <c r="H105">
        <v>0</v>
      </c>
      <c r="I105">
        <v>0</v>
      </c>
      <c r="J105">
        <v>1</v>
      </c>
      <c r="K105" t="s">
        <v>1245</v>
      </c>
      <c r="L105">
        <v>2030</v>
      </c>
      <c r="M105">
        <v>1</v>
      </c>
      <c r="O105" t="s">
        <v>1203</v>
      </c>
      <c r="Q105" t="s">
        <v>1247</v>
      </c>
      <c r="R105" t="s">
        <v>1248</v>
      </c>
      <c r="T105">
        <v>2</v>
      </c>
      <c r="W105" t="s">
        <v>451</v>
      </c>
      <c r="X105" t="s">
        <v>416</v>
      </c>
      <c r="Y105">
        <v>9.1</v>
      </c>
      <c r="Z105" t="s">
        <v>402</v>
      </c>
      <c r="AB105" t="s">
        <v>1249</v>
      </c>
      <c r="AE105" t="s">
        <v>309</v>
      </c>
    </row>
    <row r="106" spans="1:37">
      <c r="A106" t="s">
        <v>1034</v>
      </c>
      <c r="B106" t="s">
        <v>1242</v>
      </c>
      <c r="C106" t="s">
        <v>1255</v>
      </c>
      <c r="D106" t="s">
        <v>298</v>
      </c>
      <c r="E106">
        <v>2023</v>
      </c>
      <c r="F106">
        <v>1</v>
      </c>
      <c r="G106">
        <v>3</v>
      </c>
      <c r="H106">
        <v>1</v>
      </c>
      <c r="J106">
        <v>1</v>
      </c>
      <c r="K106" t="s">
        <v>1267</v>
      </c>
      <c r="L106">
        <v>2030</v>
      </c>
      <c r="M106">
        <v>1</v>
      </c>
      <c r="O106" t="s">
        <v>407</v>
      </c>
      <c r="R106" t="s">
        <v>1268</v>
      </c>
      <c r="T106">
        <v>2</v>
      </c>
      <c r="Y106">
        <v>9.1</v>
      </c>
      <c r="Z106" t="s">
        <v>402</v>
      </c>
    </row>
    <row r="107" spans="1:37">
      <c r="A107" t="s">
        <v>1034</v>
      </c>
      <c r="B107" t="s">
        <v>1242</v>
      </c>
      <c r="C107" t="s">
        <v>1255</v>
      </c>
      <c r="D107" t="s">
        <v>298</v>
      </c>
      <c r="E107">
        <v>2023</v>
      </c>
      <c r="F107">
        <v>1</v>
      </c>
      <c r="G107">
        <v>3</v>
      </c>
      <c r="H107">
        <v>1</v>
      </c>
      <c r="J107">
        <v>1</v>
      </c>
      <c r="K107" t="s">
        <v>1670</v>
      </c>
      <c r="L107">
        <v>2030</v>
      </c>
      <c r="M107">
        <v>1</v>
      </c>
      <c r="O107" t="s">
        <v>407</v>
      </c>
      <c r="R107" t="s">
        <v>1268</v>
      </c>
      <c r="T107">
        <v>2</v>
      </c>
      <c r="Y107">
        <v>9.1</v>
      </c>
      <c r="Z107" t="s">
        <v>402</v>
      </c>
    </row>
    <row r="108" spans="1:37">
      <c r="A108" t="s">
        <v>1034</v>
      </c>
      <c r="B108" t="s">
        <v>1273</v>
      </c>
      <c r="C108" t="s">
        <v>1176</v>
      </c>
      <c r="D108" t="s">
        <v>321</v>
      </c>
      <c r="E108">
        <v>2020</v>
      </c>
      <c r="F108">
        <v>0</v>
      </c>
      <c r="G108">
        <v>1</v>
      </c>
      <c r="H108">
        <v>0</v>
      </c>
      <c r="I108">
        <v>0</v>
      </c>
      <c r="J108">
        <v>1</v>
      </c>
      <c r="K108" t="s">
        <v>1275</v>
      </c>
      <c r="L108">
        <v>2030</v>
      </c>
      <c r="M108">
        <v>1</v>
      </c>
      <c r="O108" t="s">
        <v>1191</v>
      </c>
      <c r="Q108" t="s">
        <v>1277</v>
      </c>
      <c r="R108" t="s">
        <v>1278</v>
      </c>
      <c r="T108">
        <v>2</v>
      </c>
      <c r="W108" t="s">
        <v>564</v>
      </c>
      <c r="Y108">
        <v>9.1</v>
      </c>
      <c r="Z108" t="s">
        <v>402</v>
      </c>
      <c r="AA108" t="s">
        <v>199</v>
      </c>
      <c r="AB108" t="s">
        <v>1279</v>
      </c>
      <c r="AI108" t="s">
        <v>309</v>
      </c>
    </row>
    <row r="109" spans="1:37">
      <c r="A109" t="s">
        <v>1034</v>
      </c>
      <c r="B109" t="s">
        <v>1273</v>
      </c>
      <c r="C109" t="s">
        <v>1176</v>
      </c>
      <c r="D109" t="s">
        <v>321</v>
      </c>
      <c r="E109">
        <v>2020</v>
      </c>
      <c r="F109">
        <v>0</v>
      </c>
      <c r="G109">
        <v>1</v>
      </c>
      <c r="H109">
        <v>0</v>
      </c>
      <c r="I109">
        <v>0</v>
      </c>
      <c r="J109">
        <v>1</v>
      </c>
      <c r="K109" t="s">
        <v>1280</v>
      </c>
      <c r="L109">
        <v>2030</v>
      </c>
      <c r="M109">
        <v>1</v>
      </c>
      <c r="O109" t="s">
        <v>1191</v>
      </c>
      <c r="Q109" t="s">
        <v>1281</v>
      </c>
      <c r="R109" t="s">
        <v>1282</v>
      </c>
      <c r="T109">
        <v>2</v>
      </c>
      <c r="W109" t="s">
        <v>564</v>
      </c>
      <c r="Y109">
        <v>9.1</v>
      </c>
      <c r="Z109" t="s">
        <v>402</v>
      </c>
      <c r="AA109" t="s">
        <v>199</v>
      </c>
      <c r="AB109" t="s">
        <v>1283</v>
      </c>
      <c r="AI109" t="s">
        <v>309</v>
      </c>
    </row>
    <row r="110" spans="1:37">
      <c r="A110" t="s">
        <v>1034</v>
      </c>
      <c r="B110" t="s">
        <v>1273</v>
      </c>
      <c r="C110" t="s">
        <v>1176</v>
      </c>
      <c r="D110" t="s">
        <v>321</v>
      </c>
      <c r="E110">
        <v>2020</v>
      </c>
      <c r="F110">
        <v>0</v>
      </c>
      <c r="G110">
        <v>1</v>
      </c>
      <c r="H110">
        <v>0</v>
      </c>
      <c r="I110">
        <v>0</v>
      </c>
      <c r="J110">
        <v>1</v>
      </c>
      <c r="K110" t="s">
        <v>1284</v>
      </c>
      <c r="L110">
        <v>2030</v>
      </c>
      <c r="M110">
        <v>1</v>
      </c>
      <c r="O110" t="s">
        <v>1191</v>
      </c>
      <c r="Q110" t="s">
        <v>1285</v>
      </c>
      <c r="R110" t="s">
        <v>1286</v>
      </c>
      <c r="T110">
        <v>2</v>
      </c>
      <c r="W110" t="s">
        <v>564</v>
      </c>
      <c r="Y110">
        <v>9.1</v>
      </c>
      <c r="Z110" t="s">
        <v>402</v>
      </c>
      <c r="AA110" t="s">
        <v>199</v>
      </c>
      <c r="AB110" t="s">
        <v>1287</v>
      </c>
      <c r="AI110" t="s">
        <v>309</v>
      </c>
    </row>
    <row r="111" spans="1:37">
      <c r="A111" t="s">
        <v>1034</v>
      </c>
      <c r="C111" t="s">
        <v>396</v>
      </c>
      <c r="D111" t="s">
        <v>102</v>
      </c>
      <c r="E111">
        <v>2023</v>
      </c>
      <c r="F111">
        <v>1</v>
      </c>
      <c r="G111">
        <v>3</v>
      </c>
      <c r="H111">
        <v>1</v>
      </c>
      <c r="J111">
        <v>1</v>
      </c>
      <c r="K111" t="s">
        <v>1170</v>
      </c>
      <c r="L111">
        <v>2030</v>
      </c>
      <c r="M111">
        <v>1</v>
      </c>
      <c r="O111" t="s">
        <v>1154</v>
      </c>
      <c r="P111" t="s">
        <v>1171</v>
      </c>
      <c r="Q111" t="s">
        <v>1172</v>
      </c>
      <c r="R111" t="s">
        <v>1671</v>
      </c>
      <c r="S111" t="s">
        <v>997</v>
      </c>
      <c r="T111">
        <v>3</v>
      </c>
      <c r="Y111">
        <v>7.2</v>
      </c>
      <c r="Z111" t="s">
        <v>388</v>
      </c>
    </row>
    <row r="112" spans="1:37" ht="409.6">
      <c r="A112" t="s">
        <v>1034</v>
      </c>
      <c r="B112" t="s">
        <v>1187</v>
      </c>
      <c r="C112" t="s">
        <v>1176</v>
      </c>
      <c r="D112" t="s">
        <v>321</v>
      </c>
      <c r="E112">
        <v>2020</v>
      </c>
      <c r="F112">
        <v>0</v>
      </c>
      <c r="G112">
        <v>1</v>
      </c>
      <c r="H112">
        <v>0</v>
      </c>
      <c r="I112">
        <v>0</v>
      </c>
      <c r="J112">
        <v>1</v>
      </c>
      <c r="K112" t="s">
        <v>1319</v>
      </c>
      <c r="L112">
        <v>2050</v>
      </c>
      <c r="M112">
        <v>1</v>
      </c>
      <c r="O112" t="s">
        <v>1191</v>
      </c>
      <c r="R112" s="270" t="s">
        <v>1672</v>
      </c>
      <c r="T112">
        <v>3</v>
      </c>
      <c r="W112" t="s">
        <v>564</v>
      </c>
      <c r="Y112">
        <v>3.6</v>
      </c>
      <c r="Z112" t="s">
        <v>1673</v>
      </c>
      <c r="AA112" t="s">
        <v>199</v>
      </c>
      <c r="AB112" t="s">
        <v>1321</v>
      </c>
      <c r="AI112" t="s">
        <v>309</v>
      </c>
    </row>
    <row r="113" spans="1:35">
      <c r="A113" t="s">
        <v>1034</v>
      </c>
      <c r="C113" t="s">
        <v>396</v>
      </c>
      <c r="D113" t="s">
        <v>102</v>
      </c>
      <c r="E113">
        <v>2023</v>
      </c>
      <c r="F113">
        <v>1</v>
      </c>
      <c r="G113">
        <v>3</v>
      </c>
      <c r="H113">
        <v>1</v>
      </c>
      <c r="J113">
        <v>1</v>
      </c>
      <c r="K113" t="s">
        <v>1674</v>
      </c>
      <c r="L113">
        <v>2030</v>
      </c>
      <c r="M113">
        <v>1</v>
      </c>
      <c r="N113" t="s">
        <v>1652</v>
      </c>
      <c r="O113" t="s">
        <v>1154</v>
      </c>
      <c r="Y113">
        <v>7.2</v>
      </c>
      <c r="Z113" t="s">
        <v>388</v>
      </c>
    </row>
    <row r="114" spans="1:35">
      <c r="A114" t="s">
        <v>1034</v>
      </c>
      <c r="C114" t="s">
        <v>591</v>
      </c>
      <c r="D114" t="s">
        <v>321</v>
      </c>
      <c r="E114">
        <v>2023</v>
      </c>
      <c r="F114">
        <v>0</v>
      </c>
      <c r="G114">
        <v>1</v>
      </c>
      <c r="H114">
        <v>0</v>
      </c>
      <c r="I114">
        <v>0</v>
      </c>
      <c r="J114">
        <v>1</v>
      </c>
      <c r="K114" t="s">
        <v>1184</v>
      </c>
      <c r="L114">
        <v>2030</v>
      </c>
      <c r="M114">
        <v>1</v>
      </c>
      <c r="O114" t="s">
        <v>593</v>
      </c>
      <c r="P114" t="s">
        <v>1185</v>
      </c>
      <c r="Q114" t="s">
        <v>1186</v>
      </c>
      <c r="W114" t="s">
        <v>594</v>
      </c>
      <c r="X114" t="s">
        <v>395</v>
      </c>
      <c r="Y114">
        <v>7.3</v>
      </c>
      <c r="Z114" t="s">
        <v>388</v>
      </c>
      <c r="AE114" t="s">
        <v>309</v>
      </c>
    </row>
    <row r="115" spans="1:35">
      <c r="A115" t="s">
        <v>1034</v>
      </c>
      <c r="B115" t="s">
        <v>1242</v>
      </c>
      <c r="C115" t="s">
        <v>1255</v>
      </c>
      <c r="D115" t="s">
        <v>298</v>
      </c>
      <c r="E115">
        <v>2023</v>
      </c>
      <c r="F115">
        <v>1</v>
      </c>
      <c r="G115">
        <v>3</v>
      </c>
      <c r="H115">
        <v>1</v>
      </c>
      <c r="J115">
        <v>1</v>
      </c>
      <c r="K115" t="s">
        <v>1675</v>
      </c>
      <c r="M115">
        <v>1</v>
      </c>
      <c r="O115" t="s">
        <v>1256</v>
      </c>
      <c r="W115" t="s">
        <v>451</v>
      </c>
      <c r="X115" t="s">
        <v>711</v>
      </c>
      <c r="Y115">
        <v>9.4</v>
      </c>
      <c r="Z115" t="s">
        <v>402</v>
      </c>
      <c r="AE115" t="s">
        <v>309</v>
      </c>
    </row>
    <row r="116" spans="1:35">
      <c r="A116" t="s">
        <v>1034</v>
      </c>
      <c r="B116" t="s">
        <v>1242</v>
      </c>
      <c r="C116" t="s">
        <v>1255</v>
      </c>
      <c r="D116" t="s">
        <v>298</v>
      </c>
      <c r="E116">
        <v>2023</v>
      </c>
      <c r="F116">
        <v>1</v>
      </c>
      <c r="G116">
        <v>3</v>
      </c>
      <c r="H116">
        <v>1</v>
      </c>
      <c r="J116">
        <v>1</v>
      </c>
      <c r="K116" t="s">
        <v>1676</v>
      </c>
      <c r="L116">
        <v>2027</v>
      </c>
      <c r="M116">
        <v>1</v>
      </c>
      <c r="O116" t="s">
        <v>1256</v>
      </c>
      <c r="W116" t="s">
        <v>451</v>
      </c>
      <c r="X116" t="s">
        <v>711</v>
      </c>
      <c r="Y116">
        <v>9.1</v>
      </c>
      <c r="Z116" t="s">
        <v>402</v>
      </c>
      <c r="AE116" t="s">
        <v>309</v>
      </c>
    </row>
    <row r="117" spans="1:35">
      <c r="A117" t="s">
        <v>1034</v>
      </c>
      <c r="B117" t="s">
        <v>1242</v>
      </c>
      <c r="C117" t="s">
        <v>1255</v>
      </c>
      <c r="D117" t="s">
        <v>298</v>
      </c>
      <c r="E117">
        <v>2023</v>
      </c>
      <c r="F117">
        <v>1</v>
      </c>
      <c r="G117">
        <v>3</v>
      </c>
      <c r="H117">
        <v>1</v>
      </c>
      <c r="J117">
        <v>1</v>
      </c>
      <c r="K117" t="s">
        <v>1258</v>
      </c>
      <c r="L117">
        <v>2035</v>
      </c>
      <c r="M117">
        <v>1</v>
      </c>
      <c r="O117" t="s">
        <v>1256</v>
      </c>
      <c r="W117" t="s">
        <v>451</v>
      </c>
      <c r="X117" t="s">
        <v>400</v>
      </c>
      <c r="Y117">
        <v>9.1</v>
      </c>
      <c r="Z117" t="s">
        <v>402</v>
      </c>
      <c r="AE117" t="s">
        <v>309</v>
      </c>
      <c r="AF117" t="s">
        <v>310</v>
      </c>
    </row>
    <row r="118" spans="1:35">
      <c r="A118" t="s">
        <v>1034</v>
      </c>
      <c r="B118" t="s">
        <v>1242</v>
      </c>
      <c r="C118" t="s">
        <v>1255</v>
      </c>
      <c r="D118" t="s">
        <v>298</v>
      </c>
      <c r="E118">
        <v>2023</v>
      </c>
      <c r="F118">
        <v>1</v>
      </c>
      <c r="G118">
        <v>3</v>
      </c>
      <c r="H118">
        <v>1</v>
      </c>
      <c r="J118">
        <v>1</v>
      </c>
      <c r="K118" t="s">
        <v>1677</v>
      </c>
      <c r="L118">
        <v>2025</v>
      </c>
      <c r="M118">
        <v>1</v>
      </c>
      <c r="O118" t="s">
        <v>1154</v>
      </c>
      <c r="Y118">
        <v>9.1</v>
      </c>
      <c r="Z118" t="s">
        <v>402</v>
      </c>
    </row>
    <row r="119" spans="1:35">
      <c r="A119" t="s">
        <v>1034</v>
      </c>
      <c r="B119" t="s">
        <v>1242</v>
      </c>
      <c r="C119" t="s">
        <v>1255</v>
      </c>
      <c r="D119" t="s">
        <v>298</v>
      </c>
      <c r="E119">
        <v>2023</v>
      </c>
      <c r="F119">
        <v>1</v>
      </c>
      <c r="G119">
        <v>3</v>
      </c>
      <c r="H119">
        <v>1</v>
      </c>
      <c r="J119">
        <v>1</v>
      </c>
      <c r="K119" t="s">
        <v>1262</v>
      </c>
      <c r="L119">
        <v>2027</v>
      </c>
      <c r="M119">
        <v>1</v>
      </c>
      <c r="O119" t="s">
        <v>1154</v>
      </c>
      <c r="Y119">
        <v>9.1</v>
      </c>
      <c r="Z119" t="s">
        <v>402</v>
      </c>
    </row>
    <row r="120" spans="1:35">
      <c r="A120" t="s">
        <v>1034</v>
      </c>
      <c r="B120" t="s">
        <v>1242</v>
      </c>
      <c r="C120" t="s">
        <v>1255</v>
      </c>
      <c r="D120" t="s">
        <v>298</v>
      </c>
      <c r="E120">
        <v>2023</v>
      </c>
      <c r="F120">
        <v>1</v>
      </c>
      <c r="G120">
        <v>3</v>
      </c>
      <c r="H120">
        <v>1</v>
      </c>
      <c r="J120">
        <v>1</v>
      </c>
      <c r="K120" t="s">
        <v>1678</v>
      </c>
      <c r="L120">
        <v>2030</v>
      </c>
      <c r="M120">
        <v>1</v>
      </c>
      <c r="O120" t="s">
        <v>1154</v>
      </c>
      <c r="Y120">
        <v>9.1</v>
      </c>
      <c r="Z120" t="s">
        <v>402</v>
      </c>
    </row>
    <row r="121" spans="1:35">
      <c r="A121" t="s">
        <v>1034</v>
      </c>
      <c r="B121" t="s">
        <v>1242</v>
      </c>
      <c r="C121" t="s">
        <v>1255</v>
      </c>
      <c r="D121" t="s">
        <v>298</v>
      </c>
      <c r="E121">
        <v>2023</v>
      </c>
      <c r="F121">
        <v>1</v>
      </c>
      <c r="G121">
        <v>3</v>
      </c>
      <c r="H121">
        <v>1</v>
      </c>
      <c r="J121">
        <v>1</v>
      </c>
      <c r="K121" t="s">
        <v>1263</v>
      </c>
      <c r="L121">
        <v>2030</v>
      </c>
      <c r="M121">
        <v>1</v>
      </c>
      <c r="O121" t="s">
        <v>1154</v>
      </c>
      <c r="Y121">
        <v>9.1</v>
      </c>
      <c r="Z121" t="s">
        <v>402</v>
      </c>
    </row>
    <row r="122" spans="1:35">
      <c r="A122" t="s">
        <v>1034</v>
      </c>
      <c r="B122" t="s">
        <v>1242</v>
      </c>
      <c r="C122" t="s">
        <v>1255</v>
      </c>
      <c r="D122" t="s">
        <v>298</v>
      </c>
      <c r="E122">
        <v>2023</v>
      </c>
      <c r="F122">
        <v>1</v>
      </c>
      <c r="G122">
        <v>3</v>
      </c>
      <c r="H122">
        <v>1</v>
      </c>
      <c r="J122">
        <v>1</v>
      </c>
      <c r="K122" t="s">
        <v>1265</v>
      </c>
      <c r="L122">
        <v>2030</v>
      </c>
      <c r="M122">
        <v>1</v>
      </c>
      <c r="O122" t="s">
        <v>1154</v>
      </c>
      <c r="Y122">
        <v>9.1</v>
      </c>
      <c r="Z122" t="s">
        <v>402</v>
      </c>
    </row>
    <row r="123" spans="1:35">
      <c r="A123" t="s">
        <v>1034</v>
      </c>
      <c r="B123" t="s">
        <v>1242</v>
      </c>
      <c r="C123" t="s">
        <v>1255</v>
      </c>
      <c r="D123" t="s">
        <v>298</v>
      </c>
      <c r="E123">
        <v>2023</v>
      </c>
      <c r="F123">
        <v>1</v>
      </c>
      <c r="G123">
        <v>3</v>
      </c>
      <c r="H123">
        <v>1</v>
      </c>
      <c r="J123">
        <v>1</v>
      </c>
      <c r="K123" t="s">
        <v>1266</v>
      </c>
      <c r="L123">
        <v>2031</v>
      </c>
      <c r="M123">
        <v>1</v>
      </c>
      <c r="O123" t="s">
        <v>1256</v>
      </c>
      <c r="W123" t="s">
        <v>451</v>
      </c>
      <c r="X123" t="s">
        <v>400</v>
      </c>
      <c r="Y123">
        <v>9.4</v>
      </c>
      <c r="Z123" t="s">
        <v>402</v>
      </c>
      <c r="AE123" t="s">
        <v>309</v>
      </c>
      <c r="AF123" t="s">
        <v>310</v>
      </c>
    </row>
    <row r="124" spans="1:35">
      <c r="A124" t="s">
        <v>1034</v>
      </c>
      <c r="B124" t="s">
        <v>1242</v>
      </c>
      <c r="C124" t="s">
        <v>1255</v>
      </c>
      <c r="D124" t="s">
        <v>298</v>
      </c>
      <c r="E124">
        <v>2023</v>
      </c>
      <c r="F124">
        <v>1</v>
      </c>
      <c r="G124">
        <v>3</v>
      </c>
      <c r="H124">
        <v>1</v>
      </c>
      <c r="J124">
        <v>1</v>
      </c>
      <c r="K124" t="s">
        <v>1270</v>
      </c>
      <c r="L124">
        <v>2030</v>
      </c>
      <c r="M124">
        <v>1</v>
      </c>
      <c r="O124" t="s">
        <v>1154</v>
      </c>
      <c r="Y124">
        <v>9.1</v>
      </c>
      <c r="Z124" t="s">
        <v>402</v>
      </c>
    </row>
    <row r="125" spans="1:35">
      <c r="A125" t="s">
        <v>1034</v>
      </c>
      <c r="B125" t="s">
        <v>1242</v>
      </c>
      <c r="C125" t="s">
        <v>1255</v>
      </c>
      <c r="D125" t="s">
        <v>298</v>
      </c>
      <c r="E125">
        <v>2023</v>
      </c>
      <c r="F125">
        <v>1</v>
      </c>
      <c r="G125">
        <v>3</v>
      </c>
      <c r="H125">
        <v>1</v>
      </c>
      <c r="J125">
        <v>1</v>
      </c>
      <c r="K125" t="s">
        <v>1679</v>
      </c>
      <c r="L125">
        <v>2030</v>
      </c>
      <c r="M125">
        <v>1</v>
      </c>
      <c r="O125" t="s">
        <v>1256</v>
      </c>
      <c r="W125" t="s">
        <v>451</v>
      </c>
      <c r="Y125">
        <v>9.4</v>
      </c>
      <c r="Z125" t="s">
        <v>402</v>
      </c>
      <c r="AE125" t="s">
        <v>309</v>
      </c>
    </row>
    <row r="126" spans="1:35">
      <c r="A126" t="s">
        <v>1034</v>
      </c>
      <c r="B126" t="s">
        <v>1242</v>
      </c>
      <c r="C126" t="s">
        <v>1255</v>
      </c>
      <c r="D126" t="s">
        <v>298</v>
      </c>
      <c r="E126">
        <v>2023</v>
      </c>
      <c r="F126">
        <v>1</v>
      </c>
      <c r="G126">
        <v>3</v>
      </c>
      <c r="H126">
        <v>1</v>
      </c>
      <c r="J126">
        <v>1</v>
      </c>
      <c r="K126" t="s">
        <v>1271</v>
      </c>
      <c r="L126">
        <v>2030</v>
      </c>
      <c r="M126">
        <v>1</v>
      </c>
      <c r="O126" t="s">
        <v>1256</v>
      </c>
      <c r="W126" t="s">
        <v>451</v>
      </c>
      <c r="Y126">
        <v>9.4</v>
      </c>
      <c r="Z126" t="s">
        <v>402</v>
      </c>
      <c r="AE126" t="s">
        <v>309</v>
      </c>
    </row>
    <row r="127" spans="1:35">
      <c r="A127" t="s">
        <v>1034</v>
      </c>
      <c r="B127" t="s">
        <v>1299</v>
      </c>
      <c r="C127" t="s">
        <v>1176</v>
      </c>
      <c r="D127" t="s">
        <v>321</v>
      </c>
      <c r="E127">
        <v>2020</v>
      </c>
      <c r="F127">
        <v>0</v>
      </c>
      <c r="G127">
        <v>1</v>
      </c>
      <c r="H127">
        <v>0</v>
      </c>
      <c r="I127">
        <v>0</v>
      </c>
      <c r="J127">
        <v>1</v>
      </c>
      <c r="K127" t="s">
        <v>1301</v>
      </c>
      <c r="L127">
        <v>2030</v>
      </c>
      <c r="M127">
        <v>1</v>
      </c>
      <c r="O127" t="s">
        <v>1203</v>
      </c>
      <c r="W127" t="s">
        <v>564</v>
      </c>
      <c r="X127" t="s">
        <v>315</v>
      </c>
      <c r="Y127">
        <v>9.4</v>
      </c>
      <c r="Z127" t="s">
        <v>402</v>
      </c>
      <c r="AA127" t="s">
        <v>190</v>
      </c>
      <c r="AB127" t="s">
        <v>1183</v>
      </c>
      <c r="AI127" t="s">
        <v>309</v>
      </c>
    </row>
    <row r="128" spans="1:35">
      <c r="A128" t="s">
        <v>1034</v>
      </c>
      <c r="B128" t="s">
        <v>1299</v>
      </c>
      <c r="C128" t="s">
        <v>1176</v>
      </c>
      <c r="D128" t="s">
        <v>321</v>
      </c>
      <c r="E128">
        <v>2020</v>
      </c>
      <c r="F128">
        <v>0</v>
      </c>
      <c r="G128">
        <v>1</v>
      </c>
      <c r="H128">
        <v>0</v>
      </c>
      <c r="I128">
        <v>0</v>
      </c>
      <c r="J128">
        <v>1</v>
      </c>
      <c r="K128" t="s">
        <v>1304</v>
      </c>
      <c r="L128">
        <v>2030</v>
      </c>
      <c r="M128">
        <v>1</v>
      </c>
      <c r="O128" t="s">
        <v>1203</v>
      </c>
      <c r="W128" t="s">
        <v>564</v>
      </c>
      <c r="X128" t="s">
        <v>315</v>
      </c>
      <c r="Y128">
        <v>11.2</v>
      </c>
      <c r="Z128" t="s">
        <v>607</v>
      </c>
      <c r="AA128" t="s">
        <v>196</v>
      </c>
      <c r="AB128" t="s">
        <v>1303</v>
      </c>
      <c r="AI128" t="s">
        <v>309</v>
      </c>
    </row>
    <row r="129" spans="1:37">
      <c r="A129" t="s">
        <v>1034</v>
      </c>
      <c r="B129" t="s">
        <v>1299</v>
      </c>
      <c r="C129" t="s">
        <v>1176</v>
      </c>
      <c r="D129" t="s">
        <v>321</v>
      </c>
      <c r="E129">
        <v>2020</v>
      </c>
      <c r="F129">
        <v>0</v>
      </c>
      <c r="G129">
        <v>1</v>
      </c>
      <c r="H129">
        <v>0</v>
      </c>
      <c r="I129">
        <v>0</v>
      </c>
      <c r="J129">
        <v>1</v>
      </c>
      <c r="K129" t="s">
        <v>1680</v>
      </c>
      <c r="L129">
        <v>2030</v>
      </c>
      <c r="M129">
        <v>1</v>
      </c>
      <c r="O129" t="s">
        <v>1203</v>
      </c>
      <c r="W129" t="s">
        <v>564</v>
      </c>
      <c r="X129" t="s">
        <v>315</v>
      </c>
      <c r="Y129">
        <v>9.4</v>
      </c>
      <c r="Z129" t="s">
        <v>402</v>
      </c>
      <c r="AI129" t="s">
        <v>309</v>
      </c>
    </row>
    <row r="130" spans="1:37">
      <c r="A130" t="s">
        <v>1034</v>
      </c>
      <c r="B130" t="s">
        <v>1187</v>
      </c>
      <c r="C130" t="s">
        <v>1324</v>
      </c>
      <c r="D130" t="s">
        <v>321</v>
      </c>
      <c r="E130">
        <v>2021</v>
      </c>
      <c r="F130">
        <v>0</v>
      </c>
      <c r="G130">
        <v>1</v>
      </c>
      <c r="H130">
        <v>0</v>
      </c>
      <c r="I130">
        <v>0</v>
      </c>
      <c r="J130">
        <v>1</v>
      </c>
      <c r="K130" t="s">
        <v>1325</v>
      </c>
      <c r="L130">
        <v>2030</v>
      </c>
      <c r="M130">
        <v>1</v>
      </c>
      <c r="N130" t="s">
        <v>1681</v>
      </c>
      <c r="O130" t="s">
        <v>1327</v>
      </c>
      <c r="R130" t="s">
        <v>1682</v>
      </c>
      <c r="W130" t="s">
        <v>315</v>
      </c>
      <c r="Y130">
        <v>13.2</v>
      </c>
      <c r="Z130" t="s">
        <v>307</v>
      </c>
      <c r="AI130" t="s">
        <v>309</v>
      </c>
      <c r="AK130" t="s">
        <v>310</v>
      </c>
    </row>
    <row r="131" spans="1:37">
      <c r="A131" t="s">
        <v>1336</v>
      </c>
      <c r="B131" t="s">
        <v>1337</v>
      </c>
      <c r="C131" t="s">
        <v>1338</v>
      </c>
      <c r="D131" t="s">
        <v>321</v>
      </c>
      <c r="E131">
        <v>2020</v>
      </c>
      <c r="F131">
        <v>0</v>
      </c>
      <c r="G131">
        <v>1</v>
      </c>
      <c r="H131">
        <v>0</v>
      </c>
      <c r="I131">
        <v>0</v>
      </c>
      <c r="J131">
        <v>1</v>
      </c>
      <c r="K131" t="s">
        <v>1444</v>
      </c>
      <c r="L131">
        <v>2030</v>
      </c>
      <c r="M131">
        <v>1</v>
      </c>
      <c r="N131" t="s">
        <v>1683</v>
      </c>
      <c r="O131" t="s">
        <v>696</v>
      </c>
      <c r="R131" t="s">
        <v>1427</v>
      </c>
      <c r="T131">
        <v>0</v>
      </c>
      <c r="Y131">
        <v>2.2000000000000002</v>
      </c>
      <c r="Z131" t="s">
        <v>877</v>
      </c>
    </row>
    <row r="132" spans="1:37">
      <c r="A132" t="s">
        <v>1336</v>
      </c>
      <c r="B132" t="s">
        <v>1337</v>
      </c>
      <c r="C132" t="s">
        <v>1338</v>
      </c>
      <c r="D132" t="s">
        <v>321</v>
      </c>
      <c r="E132">
        <v>2020</v>
      </c>
      <c r="F132">
        <v>0</v>
      </c>
      <c r="G132">
        <v>1</v>
      </c>
      <c r="H132">
        <v>0</v>
      </c>
      <c r="I132">
        <v>0</v>
      </c>
      <c r="J132">
        <v>1</v>
      </c>
      <c r="K132" t="s">
        <v>1440</v>
      </c>
      <c r="L132">
        <v>2030</v>
      </c>
      <c r="M132">
        <v>1</v>
      </c>
      <c r="N132" t="s">
        <v>1683</v>
      </c>
      <c r="O132" t="s">
        <v>696</v>
      </c>
      <c r="R132" t="s">
        <v>1427</v>
      </c>
      <c r="T132">
        <v>0</v>
      </c>
      <c r="Y132">
        <v>2.2000000000000002</v>
      </c>
      <c r="Z132" t="s">
        <v>877</v>
      </c>
    </row>
    <row r="133" spans="1:37">
      <c r="A133" t="s">
        <v>1336</v>
      </c>
      <c r="B133" t="s">
        <v>1337</v>
      </c>
      <c r="C133" t="s">
        <v>1338</v>
      </c>
      <c r="D133" t="s">
        <v>321</v>
      </c>
      <c r="E133">
        <v>2020</v>
      </c>
      <c r="F133">
        <v>0</v>
      </c>
      <c r="G133">
        <v>1</v>
      </c>
      <c r="H133">
        <v>0</v>
      </c>
      <c r="I133">
        <v>0</v>
      </c>
      <c r="J133">
        <v>1</v>
      </c>
      <c r="K133" t="s">
        <v>1432</v>
      </c>
      <c r="L133">
        <v>2030</v>
      </c>
      <c r="M133">
        <v>1</v>
      </c>
      <c r="N133" t="s">
        <v>1683</v>
      </c>
      <c r="O133" t="s">
        <v>696</v>
      </c>
      <c r="R133" t="s">
        <v>1427</v>
      </c>
      <c r="T133">
        <v>0</v>
      </c>
      <c r="Y133">
        <v>12.8</v>
      </c>
      <c r="Z133" t="s">
        <v>614</v>
      </c>
    </row>
    <row r="134" spans="1:37">
      <c r="A134" t="s">
        <v>1336</v>
      </c>
      <c r="B134" t="s">
        <v>1337</v>
      </c>
      <c r="C134" t="s">
        <v>1338</v>
      </c>
      <c r="D134" t="s">
        <v>321</v>
      </c>
      <c r="E134">
        <v>2020</v>
      </c>
      <c r="F134">
        <v>0</v>
      </c>
      <c r="G134">
        <v>1</v>
      </c>
      <c r="H134">
        <v>0</v>
      </c>
      <c r="I134">
        <v>0</v>
      </c>
      <c r="J134">
        <v>1</v>
      </c>
      <c r="K134" t="s">
        <v>1428</v>
      </c>
      <c r="L134">
        <v>2030</v>
      </c>
      <c r="M134">
        <v>1</v>
      </c>
      <c r="N134" t="s">
        <v>1683</v>
      </c>
      <c r="O134" t="s">
        <v>696</v>
      </c>
      <c r="R134" t="s">
        <v>1684</v>
      </c>
      <c r="T134">
        <v>0</v>
      </c>
      <c r="Y134">
        <v>2.4</v>
      </c>
      <c r="Z134" t="s">
        <v>877</v>
      </c>
    </row>
    <row r="135" spans="1:37">
      <c r="A135" t="s">
        <v>1336</v>
      </c>
      <c r="B135" t="s">
        <v>1337</v>
      </c>
      <c r="C135" t="s">
        <v>1338</v>
      </c>
      <c r="D135" t="s">
        <v>321</v>
      </c>
      <c r="E135">
        <v>2020</v>
      </c>
      <c r="F135">
        <v>0</v>
      </c>
      <c r="G135">
        <v>1</v>
      </c>
      <c r="H135">
        <v>0</v>
      </c>
      <c r="I135">
        <v>0</v>
      </c>
      <c r="J135">
        <v>1</v>
      </c>
      <c r="K135" t="s">
        <v>1395</v>
      </c>
      <c r="L135">
        <v>2030</v>
      </c>
      <c r="M135">
        <v>1</v>
      </c>
      <c r="N135" t="s">
        <v>1683</v>
      </c>
      <c r="O135" t="s">
        <v>696</v>
      </c>
      <c r="P135" t="s">
        <v>1396</v>
      </c>
      <c r="R135" t="s">
        <v>1685</v>
      </c>
      <c r="T135">
        <v>0</v>
      </c>
      <c r="Y135">
        <v>12.3</v>
      </c>
      <c r="Z135" t="s">
        <v>614</v>
      </c>
    </row>
    <row r="136" spans="1:37">
      <c r="A136" t="s">
        <v>1336</v>
      </c>
      <c r="B136" t="s">
        <v>1337</v>
      </c>
      <c r="C136" t="s">
        <v>1338</v>
      </c>
      <c r="D136" t="s">
        <v>321</v>
      </c>
      <c r="E136">
        <v>2020</v>
      </c>
      <c r="F136">
        <v>0</v>
      </c>
      <c r="G136">
        <v>1</v>
      </c>
      <c r="H136">
        <v>0</v>
      </c>
      <c r="I136">
        <v>0</v>
      </c>
      <c r="J136">
        <v>1</v>
      </c>
      <c r="K136" t="s">
        <v>1398</v>
      </c>
      <c r="L136">
        <v>2030</v>
      </c>
      <c r="M136">
        <v>1</v>
      </c>
      <c r="N136" t="s">
        <v>1683</v>
      </c>
      <c r="O136" t="s">
        <v>696</v>
      </c>
      <c r="R136" t="s">
        <v>1399</v>
      </c>
      <c r="T136">
        <v>0</v>
      </c>
      <c r="Y136">
        <v>2.4</v>
      </c>
      <c r="Z136" t="s">
        <v>877</v>
      </c>
    </row>
    <row r="137" spans="1:37">
      <c r="A137" t="s">
        <v>1336</v>
      </c>
      <c r="B137" t="s">
        <v>1337</v>
      </c>
      <c r="C137" t="s">
        <v>1338</v>
      </c>
      <c r="D137" t="s">
        <v>321</v>
      </c>
      <c r="E137">
        <v>2020</v>
      </c>
      <c r="F137">
        <v>0</v>
      </c>
      <c r="G137">
        <v>1</v>
      </c>
      <c r="H137">
        <v>0</v>
      </c>
      <c r="I137">
        <v>0</v>
      </c>
      <c r="J137">
        <v>1</v>
      </c>
      <c r="K137" t="s">
        <v>1426</v>
      </c>
      <c r="L137">
        <v>2030</v>
      </c>
      <c r="M137">
        <v>1</v>
      </c>
      <c r="N137" t="s">
        <v>1683</v>
      </c>
      <c r="O137" t="s">
        <v>696</v>
      </c>
      <c r="R137" t="s">
        <v>1427</v>
      </c>
      <c r="T137">
        <v>0</v>
      </c>
      <c r="Y137">
        <v>8.5</v>
      </c>
      <c r="Z137" t="s">
        <v>1686</v>
      </c>
    </row>
    <row r="138" spans="1:37">
      <c r="A138" t="s">
        <v>1336</v>
      </c>
      <c r="B138" t="s">
        <v>1337</v>
      </c>
      <c r="C138" t="s">
        <v>1338</v>
      </c>
      <c r="D138" t="s">
        <v>321</v>
      </c>
      <c r="E138">
        <v>2020</v>
      </c>
      <c r="F138">
        <v>0</v>
      </c>
      <c r="G138">
        <v>1</v>
      </c>
      <c r="H138">
        <v>0</v>
      </c>
      <c r="I138">
        <v>0</v>
      </c>
      <c r="J138">
        <v>1</v>
      </c>
      <c r="K138" t="s">
        <v>1445</v>
      </c>
      <c r="L138">
        <v>2030</v>
      </c>
      <c r="M138">
        <v>1</v>
      </c>
      <c r="N138" t="s">
        <v>1683</v>
      </c>
      <c r="O138" t="s">
        <v>696</v>
      </c>
      <c r="P138" t="s">
        <v>1446</v>
      </c>
      <c r="R138" t="s">
        <v>1447</v>
      </c>
      <c r="T138">
        <v>1</v>
      </c>
      <c r="Y138">
        <v>2.2000000000000002</v>
      </c>
      <c r="Z138" t="s">
        <v>877</v>
      </c>
    </row>
    <row r="139" spans="1:37">
      <c r="A139" t="s">
        <v>1336</v>
      </c>
      <c r="B139" t="s">
        <v>1337</v>
      </c>
      <c r="C139" t="s">
        <v>1338</v>
      </c>
      <c r="D139" t="s">
        <v>321</v>
      </c>
      <c r="E139">
        <v>2020</v>
      </c>
      <c r="F139">
        <v>0</v>
      </c>
      <c r="G139">
        <v>1</v>
      </c>
      <c r="H139">
        <v>0</v>
      </c>
      <c r="I139">
        <v>0</v>
      </c>
      <c r="J139">
        <v>1</v>
      </c>
      <c r="K139" t="s">
        <v>1386</v>
      </c>
      <c r="L139">
        <v>2030</v>
      </c>
      <c r="M139">
        <v>1</v>
      </c>
      <c r="N139" t="s">
        <v>1683</v>
      </c>
      <c r="O139" t="s">
        <v>696</v>
      </c>
      <c r="P139" t="s">
        <v>1387</v>
      </c>
      <c r="R139" t="s">
        <v>1388</v>
      </c>
      <c r="T139">
        <v>1</v>
      </c>
      <c r="Y139">
        <v>7.3</v>
      </c>
      <c r="Z139" t="s">
        <v>388</v>
      </c>
    </row>
    <row r="140" spans="1:37">
      <c r="A140" t="s">
        <v>1336</v>
      </c>
      <c r="B140" t="s">
        <v>1337</v>
      </c>
      <c r="C140" t="s">
        <v>1338</v>
      </c>
      <c r="D140" t="s">
        <v>321</v>
      </c>
      <c r="E140">
        <v>2020</v>
      </c>
      <c r="F140">
        <v>0</v>
      </c>
      <c r="G140">
        <v>1</v>
      </c>
      <c r="H140">
        <v>0</v>
      </c>
      <c r="I140">
        <v>0</v>
      </c>
      <c r="J140">
        <v>1</v>
      </c>
      <c r="K140" t="s">
        <v>1389</v>
      </c>
      <c r="L140">
        <v>2030</v>
      </c>
      <c r="M140">
        <v>1</v>
      </c>
      <c r="N140" t="s">
        <v>1683</v>
      </c>
      <c r="O140" t="s">
        <v>696</v>
      </c>
      <c r="P140" t="s">
        <v>1390</v>
      </c>
      <c r="R140" t="s">
        <v>1687</v>
      </c>
      <c r="T140">
        <v>1</v>
      </c>
      <c r="Y140">
        <v>15.5</v>
      </c>
      <c r="Z140" t="s">
        <v>799</v>
      </c>
    </row>
    <row r="141" spans="1:37">
      <c r="A141" t="s">
        <v>1336</v>
      </c>
      <c r="B141" t="s">
        <v>1337</v>
      </c>
      <c r="C141" t="s">
        <v>1338</v>
      </c>
      <c r="D141" t="s">
        <v>321</v>
      </c>
      <c r="E141">
        <v>2020</v>
      </c>
      <c r="F141">
        <v>0</v>
      </c>
      <c r="G141">
        <v>1</v>
      </c>
      <c r="H141">
        <v>0</v>
      </c>
      <c r="I141">
        <v>0</v>
      </c>
      <c r="J141">
        <v>1</v>
      </c>
      <c r="K141" t="s">
        <v>1400</v>
      </c>
      <c r="L141">
        <v>2030</v>
      </c>
      <c r="M141">
        <v>1</v>
      </c>
      <c r="N141" t="s">
        <v>1683</v>
      </c>
      <c r="O141" t="s">
        <v>696</v>
      </c>
      <c r="R141" t="s">
        <v>1688</v>
      </c>
      <c r="T141">
        <v>1</v>
      </c>
      <c r="Y141">
        <v>2.4</v>
      </c>
      <c r="Z141" t="s">
        <v>877</v>
      </c>
    </row>
    <row r="142" spans="1:37" ht="320">
      <c r="A142" t="s">
        <v>1336</v>
      </c>
      <c r="B142" t="s">
        <v>1337</v>
      </c>
      <c r="C142" t="s">
        <v>1338</v>
      </c>
      <c r="D142" t="s">
        <v>321</v>
      </c>
      <c r="E142">
        <v>2020</v>
      </c>
      <c r="F142">
        <v>0</v>
      </c>
      <c r="G142">
        <v>1</v>
      </c>
      <c r="H142">
        <v>0</v>
      </c>
      <c r="I142">
        <v>0</v>
      </c>
      <c r="J142">
        <v>1</v>
      </c>
      <c r="K142" t="s">
        <v>1411</v>
      </c>
      <c r="L142">
        <v>2030</v>
      </c>
      <c r="M142">
        <v>1</v>
      </c>
      <c r="N142" t="s">
        <v>1683</v>
      </c>
      <c r="O142" t="s">
        <v>696</v>
      </c>
      <c r="P142" t="s">
        <v>1412</v>
      </c>
      <c r="R142" s="270" t="s">
        <v>1689</v>
      </c>
      <c r="T142">
        <v>1</v>
      </c>
      <c r="Y142">
        <v>2.1</v>
      </c>
      <c r="Z142" t="s">
        <v>877</v>
      </c>
    </row>
    <row r="143" spans="1:37" ht="335">
      <c r="A143" t="s">
        <v>1336</v>
      </c>
      <c r="B143" t="s">
        <v>1337</v>
      </c>
      <c r="C143" t="s">
        <v>1338</v>
      </c>
      <c r="D143" t="s">
        <v>321</v>
      </c>
      <c r="E143">
        <v>2020</v>
      </c>
      <c r="F143">
        <v>0</v>
      </c>
      <c r="G143">
        <v>1</v>
      </c>
      <c r="H143">
        <v>0</v>
      </c>
      <c r="I143">
        <v>0</v>
      </c>
      <c r="J143">
        <v>1</v>
      </c>
      <c r="K143" t="s">
        <v>1423</v>
      </c>
      <c r="L143">
        <v>2030</v>
      </c>
      <c r="M143">
        <v>1</v>
      </c>
      <c r="N143" t="s">
        <v>1683</v>
      </c>
      <c r="O143" t="s">
        <v>696</v>
      </c>
      <c r="P143" t="s">
        <v>1424</v>
      </c>
      <c r="R143" s="270" t="s">
        <v>1690</v>
      </c>
      <c r="T143">
        <v>1</v>
      </c>
      <c r="Y143">
        <v>8.3000000000000007</v>
      </c>
      <c r="Z143" t="s">
        <v>1686</v>
      </c>
    </row>
    <row r="144" spans="1:37">
      <c r="A144" t="s">
        <v>1336</v>
      </c>
      <c r="B144" t="s">
        <v>1337</v>
      </c>
      <c r="C144" t="s">
        <v>1338</v>
      </c>
      <c r="D144" t="s">
        <v>321</v>
      </c>
      <c r="E144">
        <v>2020</v>
      </c>
      <c r="F144">
        <v>0</v>
      </c>
      <c r="G144">
        <v>1</v>
      </c>
      <c r="H144">
        <v>0</v>
      </c>
      <c r="I144">
        <v>0</v>
      </c>
      <c r="J144">
        <v>1</v>
      </c>
      <c r="K144" t="s">
        <v>1448</v>
      </c>
      <c r="L144">
        <v>2030</v>
      </c>
      <c r="M144">
        <v>1</v>
      </c>
      <c r="N144" t="s">
        <v>1683</v>
      </c>
      <c r="O144" t="s">
        <v>696</v>
      </c>
      <c r="P144" t="s">
        <v>1449</v>
      </c>
      <c r="R144" t="s">
        <v>1691</v>
      </c>
      <c r="T144">
        <v>2</v>
      </c>
      <c r="Y144">
        <v>2.4</v>
      </c>
      <c r="Z144" t="s">
        <v>877</v>
      </c>
    </row>
    <row r="145" spans="1:40">
      <c r="A145" t="s">
        <v>1336</v>
      </c>
      <c r="B145" t="s">
        <v>1337</v>
      </c>
      <c r="C145" t="s">
        <v>1338</v>
      </c>
      <c r="D145" t="s">
        <v>321</v>
      </c>
      <c r="E145">
        <v>2020</v>
      </c>
      <c r="F145">
        <v>0</v>
      </c>
      <c r="G145">
        <v>1</v>
      </c>
      <c r="H145">
        <v>0</v>
      </c>
      <c r="I145">
        <v>0</v>
      </c>
      <c r="J145">
        <v>1</v>
      </c>
      <c r="K145" t="s">
        <v>1441</v>
      </c>
      <c r="L145">
        <v>2030</v>
      </c>
      <c r="M145">
        <v>1</v>
      </c>
      <c r="N145" t="s">
        <v>1692</v>
      </c>
      <c r="O145" t="s">
        <v>696</v>
      </c>
      <c r="P145" t="s">
        <v>1442</v>
      </c>
      <c r="R145" t="s">
        <v>1443</v>
      </c>
      <c r="T145">
        <v>2</v>
      </c>
      <c r="Y145">
        <v>2.1</v>
      </c>
      <c r="Z145" t="s">
        <v>877</v>
      </c>
    </row>
    <row r="146" spans="1:40">
      <c r="A146" t="s">
        <v>1336</v>
      </c>
      <c r="B146" t="s">
        <v>1337</v>
      </c>
      <c r="C146" t="s">
        <v>1338</v>
      </c>
      <c r="D146" t="s">
        <v>321</v>
      </c>
      <c r="E146">
        <v>2020</v>
      </c>
      <c r="F146">
        <v>0</v>
      </c>
      <c r="G146">
        <v>1</v>
      </c>
      <c r="H146">
        <v>0</v>
      </c>
      <c r="I146">
        <v>0</v>
      </c>
      <c r="J146">
        <v>1</v>
      </c>
      <c r="K146" t="s">
        <v>1437</v>
      </c>
      <c r="L146">
        <v>2030</v>
      </c>
      <c r="M146">
        <v>1</v>
      </c>
      <c r="N146" t="s">
        <v>1683</v>
      </c>
      <c r="O146" t="s">
        <v>696</v>
      </c>
      <c r="P146" t="s">
        <v>1438</v>
      </c>
      <c r="R146" t="s">
        <v>1439</v>
      </c>
      <c r="T146">
        <v>2</v>
      </c>
      <c r="Y146">
        <v>2.1</v>
      </c>
      <c r="Z146" t="s">
        <v>877</v>
      </c>
    </row>
    <row r="147" spans="1:40">
      <c r="A147" t="s">
        <v>1336</v>
      </c>
      <c r="B147" t="s">
        <v>1337</v>
      </c>
      <c r="C147" t="s">
        <v>1338</v>
      </c>
      <c r="D147" t="s">
        <v>321</v>
      </c>
      <c r="E147">
        <v>2020</v>
      </c>
      <c r="F147">
        <v>0</v>
      </c>
      <c r="G147">
        <v>1</v>
      </c>
      <c r="H147">
        <v>0</v>
      </c>
      <c r="I147">
        <v>0</v>
      </c>
      <c r="J147">
        <v>1</v>
      </c>
      <c r="K147" t="s">
        <v>1434</v>
      </c>
      <c r="L147">
        <v>2030</v>
      </c>
      <c r="M147">
        <v>1</v>
      </c>
      <c r="N147" t="s">
        <v>1683</v>
      </c>
      <c r="O147" t="s">
        <v>696</v>
      </c>
      <c r="P147" t="s">
        <v>1435</v>
      </c>
      <c r="R147" t="s">
        <v>1693</v>
      </c>
      <c r="T147">
        <v>2</v>
      </c>
      <c r="Y147">
        <v>2.1</v>
      </c>
      <c r="Z147" t="s">
        <v>877</v>
      </c>
    </row>
    <row r="148" spans="1:40" ht="144">
      <c r="A148" t="s">
        <v>1336</v>
      </c>
      <c r="B148" t="s">
        <v>1337</v>
      </c>
      <c r="C148" t="s">
        <v>1338</v>
      </c>
      <c r="D148" t="s">
        <v>321</v>
      </c>
      <c r="E148">
        <v>2020</v>
      </c>
      <c r="F148">
        <v>0</v>
      </c>
      <c r="G148">
        <v>1</v>
      </c>
      <c r="H148">
        <v>0</v>
      </c>
      <c r="I148">
        <v>0</v>
      </c>
      <c r="J148">
        <v>1</v>
      </c>
      <c r="K148" t="s">
        <v>1356</v>
      </c>
      <c r="L148">
        <v>2030</v>
      </c>
      <c r="M148">
        <v>1</v>
      </c>
      <c r="N148" s="270" t="s">
        <v>1694</v>
      </c>
      <c r="O148" t="s">
        <v>696</v>
      </c>
      <c r="P148" t="s">
        <v>1358</v>
      </c>
      <c r="Q148" t="s">
        <v>1341</v>
      </c>
      <c r="R148" t="s">
        <v>1695</v>
      </c>
      <c r="S148" t="s">
        <v>303</v>
      </c>
      <c r="T148">
        <v>2</v>
      </c>
      <c r="W148" t="s">
        <v>617</v>
      </c>
      <c r="X148" t="s">
        <v>1351</v>
      </c>
      <c r="Y148">
        <v>12.4</v>
      </c>
      <c r="Z148" t="s">
        <v>614</v>
      </c>
      <c r="AA148" t="s">
        <v>1360</v>
      </c>
      <c r="AB148" s="270" t="s">
        <v>1361</v>
      </c>
      <c r="AC148" t="s">
        <v>1362</v>
      </c>
      <c r="AD148" t="s">
        <v>1355</v>
      </c>
      <c r="AL148" t="s">
        <v>310</v>
      </c>
      <c r="AN148" t="s">
        <v>309</v>
      </c>
    </row>
    <row r="149" spans="1:40" ht="409.6">
      <c r="A149" t="s">
        <v>1336</v>
      </c>
      <c r="B149" t="s">
        <v>1337</v>
      </c>
      <c r="C149" t="s">
        <v>1338</v>
      </c>
      <c r="D149" t="s">
        <v>321</v>
      </c>
      <c r="E149">
        <v>2020</v>
      </c>
      <c r="F149">
        <v>0</v>
      </c>
      <c r="G149">
        <v>1</v>
      </c>
      <c r="H149">
        <v>0</v>
      </c>
      <c r="I149">
        <v>0</v>
      </c>
      <c r="J149">
        <v>1</v>
      </c>
      <c r="K149" t="s">
        <v>1696</v>
      </c>
      <c r="L149">
        <v>2030</v>
      </c>
      <c r="M149">
        <v>1</v>
      </c>
      <c r="N149" t="s">
        <v>1683</v>
      </c>
      <c r="O149" t="s">
        <v>696</v>
      </c>
      <c r="P149" s="270" t="s">
        <v>1372</v>
      </c>
      <c r="Q149" t="s">
        <v>424</v>
      </c>
      <c r="R149" s="270" t="s">
        <v>1697</v>
      </c>
      <c r="S149" t="s">
        <v>363</v>
      </c>
      <c r="T149">
        <v>2</v>
      </c>
      <c r="W149" t="s">
        <v>617</v>
      </c>
      <c r="Y149">
        <v>14.4</v>
      </c>
      <c r="Z149" t="s">
        <v>826</v>
      </c>
      <c r="AA149" t="s">
        <v>1374</v>
      </c>
      <c r="AB149" s="270" t="s">
        <v>1375</v>
      </c>
      <c r="AC149" t="s">
        <v>1376</v>
      </c>
      <c r="AD149" t="s">
        <v>1377</v>
      </c>
      <c r="AL149" t="s">
        <v>310</v>
      </c>
      <c r="AN149" t="s">
        <v>309</v>
      </c>
    </row>
    <row r="150" spans="1:40">
      <c r="A150" t="s">
        <v>1336</v>
      </c>
      <c r="B150" t="s">
        <v>1337</v>
      </c>
      <c r="C150" t="s">
        <v>1338</v>
      </c>
      <c r="D150" t="s">
        <v>321</v>
      </c>
      <c r="E150">
        <v>2020</v>
      </c>
      <c r="F150">
        <v>0</v>
      </c>
      <c r="G150">
        <v>1</v>
      </c>
      <c r="H150">
        <v>0</v>
      </c>
      <c r="I150">
        <v>0</v>
      </c>
      <c r="J150">
        <v>1</v>
      </c>
      <c r="K150" t="s">
        <v>1378</v>
      </c>
      <c r="L150">
        <v>2030</v>
      </c>
      <c r="M150">
        <v>1</v>
      </c>
      <c r="N150" t="s">
        <v>1683</v>
      </c>
      <c r="O150" t="s">
        <v>696</v>
      </c>
      <c r="P150" t="s">
        <v>1379</v>
      </c>
      <c r="R150" t="s">
        <v>1698</v>
      </c>
      <c r="T150">
        <v>2</v>
      </c>
      <c r="Y150">
        <v>13.2</v>
      </c>
      <c r="Z150" t="s">
        <v>307</v>
      </c>
    </row>
    <row r="151" spans="1:40">
      <c r="A151" t="s">
        <v>1336</v>
      </c>
      <c r="B151" t="s">
        <v>1337</v>
      </c>
      <c r="C151" t="s">
        <v>1338</v>
      </c>
      <c r="D151" t="s">
        <v>321</v>
      </c>
      <c r="E151">
        <v>2020</v>
      </c>
      <c r="F151">
        <v>0</v>
      </c>
      <c r="G151">
        <v>1</v>
      </c>
      <c r="H151">
        <v>0</v>
      </c>
      <c r="I151">
        <v>0</v>
      </c>
      <c r="J151">
        <v>1</v>
      </c>
      <c r="K151" t="s">
        <v>1381</v>
      </c>
      <c r="L151">
        <v>2030</v>
      </c>
      <c r="M151">
        <v>1</v>
      </c>
      <c r="N151" t="s">
        <v>1683</v>
      </c>
      <c r="O151" t="s">
        <v>696</v>
      </c>
      <c r="P151" t="s">
        <v>1382</v>
      </c>
      <c r="R151" t="s">
        <v>1699</v>
      </c>
      <c r="T151">
        <v>2</v>
      </c>
      <c r="Y151">
        <v>6.4</v>
      </c>
      <c r="Z151" t="s">
        <v>833</v>
      </c>
    </row>
    <row r="152" spans="1:40">
      <c r="A152" t="s">
        <v>1336</v>
      </c>
      <c r="B152" t="s">
        <v>1337</v>
      </c>
      <c r="C152" t="s">
        <v>1338</v>
      </c>
      <c r="D152" t="s">
        <v>321</v>
      </c>
      <c r="E152">
        <v>2020</v>
      </c>
      <c r="F152">
        <v>0</v>
      </c>
      <c r="G152">
        <v>1</v>
      </c>
      <c r="H152">
        <v>0</v>
      </c>
      <c r="I152">
        <v>0</v>
      </c>
      <c r="J152">
        <v>1</v>
      </c>
      <c r="K152" t="s">
        <v>1700</v>
      </c>
      <c r="L152">
        <v>2030</v>
      </c>
      <c r="M152">
        <v>1</v>
      </c>
      <c r="N152" t="s">
        <v>1683</v>
      </c>
      <c r="O152" t="s">
        <v>696</v>
      </c>
      <c r="P152" t="s">
        <v>1384</v>
      </c>
      <c r="R152" t="s">
        <v>1385</v>
      </c>
      <c r="T152">
        <v>2</v>
      </c>
      <c r="Y152">
        <v>2.4</v>
      </c>
      <c r="Z152" t="s">
        <v>877</v>
      </c>
    </row>
    <row r="153" spans="1:40">
      <c r="A153" t="s">
        <v>1336</v>
      </c>
      <c r="B153" t="s">
        <v>1337</v>
      </c>
      <c r="C153" t="s">
        <v>1338</v>
      </c>
      <c r="D153" t="s">
        <v>321</v>
      </c>
      <c r="E153">
        <v>2020</v>
      </c>
      <c r="F153">
        <v>0</v>
      </c>
      <c r="G153">
        <v>1</v>
      </c>
      <c r="H153">
        <v>0</v>
      </c>
      <c r="I153">
        <v>0</v>
      </c>
      <c r="J153">
        <v>1</v>
      </c>
      <c r="K153" t="s">
        <v>1414</v>
      </c>
      <c r="L153">
        <v>2030</v>
      </c>
      <c r="M153">
        <v>1</v>
      </c>
      <c r="N153" t="s">
        <v>1683</v>
      </c>
      <c r="O153" t="s">
        <v>696</v>
      </c>
      <c r="P153" t="s">
        <v>1415</v>
      </c>
      <c r="R153" t="s">
        <v>1701</v>
      </c>
      <c r="T153">
        <v>2</v>
      </c>
      <c r="Y153">
        <v>8.1999999999999993</v>
      </c>
      <c r="Z153" t="s">
        <v>1686</v>
      </c>
    </row>
    <row r="154" spans="1:40">
      <c r="A154" t="s">
        <v>1336</v>
      </c>
      <c r="B154" t="s">
        <v>1337</v>
      </c>
      <c r="C154" t="s">
        <v>1338</v>
      </c>
      <c r="D154" t="s">
        <v>321</v>
      </c>
      <c r="E154">
        <v>2020</v>
      </c>
      <c r="F154">
        <v>0</v>
      </c>
      <c r="G154">
        <v>1</v>
      </c>
      <c r="H154">
        <v>0</v>
      </c>
      <c r="I154">
        <v>0</v>
      </c>
      <c r="J154">
        <v>1</v>
      </c>
      <c r="K154" t="s">
        <v>1420</v>
      </c>
      <c r="L154">
        <v>2030</v>
      </c>
      <c r="M154">
        <v>1</v>
      </c>
      <c r="N154" t="s">
        <v>1683</v>
      </c>
      <c r="O154" t="s">
        <v>696</v>
      </c>
      <c r="P154" t="s">
        <v>1421</v>
      </c>
      <c r="R154" t="s">
        <v>1702</v>
      </c>
      <c r="T154">
        <v>2</v>
      </c>
      <c r="Y154">
        <v>2.4</v>
      </c>
      <c r="Z154" t="s">
        <v>877</v>
      </c>
    </row>
    <row r="155" spans="1:40">
      <c r="A155" t="s">
        <v>1336</v>
      </c>
      <c r="B155" t="s">
        <v>1337</v>
      </c>
      <c r="C155" t="s">
        <v>1338</v>
      </c>
      <c r="D155" t="s">
        <v>321</v>
      </c>
      <c r="E155">
        <v>2020</v>
      </c>
      <c r="F155">
        <v>0</v>
      </c>
      <c r="G155">
        <v>1</v>
      </c>
      <c r="H155">
        <v>0</v>
      </c>
      <c r="I155">
        <v>0</v>
      </c>
      <c r="J155">
        <v>1</v>
      </c>
      <c r="K155" t="s">
        <v>1347</v>
      </c>
      <c r="L155">
        <v>2030</v>
      </c>
      <c r="M155">
        <v>1</v>
      </c>
      <c r="N155" t="s">
        <v>1683</v>
      </c>
      <c r="O155" t="s">
        <v>696</v>
      </c>
      <c r="P155" t="s">
        <v>1349</v>
      </c>
      <c r="Q155" t="s">
        <v>1341</v>
      </c>
      <c r="R155" t="s">
        <v>1703</v>
      </c>
      <c r="S155" t="s">
        <v>363</v>
      </c>
      <c r="T155">
        <v>3</v>
      </c>
      <c r="W155" t="s">
        <v>617</v>
      </c>
      <c r="X155" t="s">
        <v>1351</v>
      </c>
      <c r="Y155">
        <v>2.4</v>
      </c>
      <c r="Z155" t="s">
        <v>877</v>
      </c>
      <c r="AA155" t="s">
        <v>1352</v>
      </c>
      <c r="AB155" t="s">
        <v>1353</v>
      </c>
      <c r="AC155" t="s">
        <v>1354</v>
      </c>
      <c r="AD155" t="s">
        <v>1355</v>
      </c>
      <c r="AL155" t="s">
        <v>310</v>
      </c>
      <c r="AN155" t="s">
        <v>309</v>
      </c>
    </row>
    <row r="156" spans="1:40" ht="208">
      <c r="A156" t="s">
        <v>1336</v>
      </c>
      <c r="B156" t="s">
        <v>1337</v>
      </c>
      <c r="C156" t="s">
        <v>1338</v>
      </c>
      <c r="D156" t="s">
        <v>321</v>
      </c>
      <c r="E156">
        <v>2020</v>
      </c>
      <c r="F156">
        <v>0</v>
      </c>
      <c r="G156">
        <v>1</v>
      </c>
      <c r="H156">
        <v>0</v>
      </c>
      <c r="I156">
        <v>0</v>
      </c>
      <c r="J156">
        <v>1</v>
      </c>
      <c r="K156" t="s">
        <v>1704</v>
      </c>
      <c r="L156">
        <v>2030</v>
      </c>
      <c r="M156">
        <v>1</v>
      </c>
      <c r="N156" s="270" t="s">
        <v>1705</v>
      </c>
      <c r="O156" t="s">
        <v>696</v>
      </c>
      <c r="P156" t="s">
        <v>1364</v>
      </c>
      <c r="Q156" t="s">
        <v>1341</v>
      </c>
      <c r="R156" t="s">
        <v>1365</v>
      </c>
      <c r="S156" t="s">
        <v>363</v>
      </c>
      <c r="T156">
        <v>3</v>
      </c>
      <c r="W156" t="s">
        <v>617</v>
      </c>
      <c r="X156" t="s">
        <v>1351</v>
      </c>
      <c r="Y156">
        <v>12.4</v>
      </c>
      <c r="Z156" t="s">
        <v>614</v>
      </c>
      <c r="AA156" t="s">
        <v>214</v>
      </c>
      <c r="AB156" t="s">
        <v>1366</v>
      </c>
      <c r="AC156" t="s">
        <v>1367</v>
      </c>
      <c r="AD156" t="s">
        <v>1355</v>
      </c>
      <c r="AL156" t="s">
        <v>310</v>
      </c>
      <c r="AN156" t="s">
        <v>309</v>
      </c>
    </row>
    <row r="157" spans="1:40" ht="208">
      <c r="A157" t="s">
        <v>1336</v>
      </c>
      <c r="B157" t="s">
        <v>1337</v>
      </c>
      <c r="C157" t="s">
        <v>1338</v>
      </c>
      <c r="D157" t="s">
        <v>321</v>
      </c>
      <c r="E157">
        <v>2020</v>
      </c>
      <c r="F157">
        <v>0</v>
      </c>
      <c r="G157">
        <v>1</v>
      </c>
      <c r="H157">
        <v>0</v>
      </c>
      <c r="I157">
        <v>0</v>
      </c>
      <c r="J157">
        <v>1</v>
      </c>
      <c r="K157" t="s">
        <v>1706</v>
      </c>
      <c r="L157">
        <v>2030</v>
      </c>
      <c r="M157">
        <v>1</v>
      </c>
      <c r="N157" s="270" t="s">
        <v>1705</v>
      </c>
      <c r="O157" t="s">
        <v>696</v>
      </c>
      <c r="P157" t="s">
        <v>1368</v>
      </c>
      <c r="Q157" t="s">
        <v>1341</v>
      </c>
      <c r="R157" t="s">
        <v>1369</v>
      </c>
      <c r="S157" t="s">
        <v>363</v>
      </c>
      <c r="T157">
        <v>3</v>
      </c>
      <c r="X157" t="s">
        <v>1351</v>
      </c>
      <c r="Y157">
        <v>12.4</v>
      </c>
      <c r="Z157" t="s">
        <v>614</v>
      </c>
      <c r="AA157" t="s">
        <v>214</v>
      </c>
      <c r="AB157" t="s">
        <v>1367</v>
      </c>
      <c r="AC157" t="s">
        <v>1370</v>
      </c>
      <c r="AD157" t="s">
        <v>1355</v>
      </c>
      <c r="AL157" t="s">
        <v>310</v>
      </c>
      <c r="AN157" t="s">
        <v>309</v>
      </c>
    </row>
    <row r="158" spans="1:40">
      <c r="A158" t="s">
        <v>1336</v>
      </c>
      <c r="B158" t="s">
        <v>1337</v>
      </c>
      <c r="C158" t="s">
        <v>1338</v>
      </c>
      <c r="D158" t="s">
        <v>321</v>
      </c>
      <c r="E158">
        <v>2020</v>
      </c>
      <c r="F158">
        <v>0</v>
      </c>
      <c r="G158">
        <v>1</v>
      </c>
      <c r="H158">
        <v>0</v>
      </c>
      <c r="I158">
        <v>0</v>
      </c>
      <c r="J158">
        <v>1</v>
      </c>
      <c r="K158" t="s">
        <v>1392</v>
      </c>
      <c r="L158">
        <v>2030</v>
      </c>
      <c r="M158">
        <v>1</v>
      </c>
      <c r="N158" t="s">
        <v>1683</v>
      </c>
      <c r="O158" t="s">
        <v>696</v>
      </c>
      <c r="P158" t="s">
        <v>1393</v>
      </c>
      <c r="R158" t="s">
        <v>1394</v>
      </c>
      <c r="T158">
        <v>3</v>
      </c>
      <c r="Y158">
        <v>2.5</v>
      </c>
      <c r="Z158" t="s">
        <v>877</v>
      </c>
    </row>
    <row r="159" spans="1:40" ht="409.6">
      <c r="A159" t="s">
        <v>1336</v>
      </c>
      <c r="B159" t="s">
        <v>1337</v>
      </c>
      <c r="C159" t="s">
        <v>1338</v>
      </c>
      <c r="D159" t="s">
        <v>321</v>
      </c>
      <c r="E159">
        <v>2020</v>
      </c>
      <c r="F159">
        <v>0</v>
      </c>
      <c r="G159">
        <v>1</v>
      </c>
      <c r="H159">
        <v>0</v>
      </c>
      <c r="I159">
        <v>0</v>
      </c>
      <c r="J159">
        <v>1</v>
      </c>
      <c r="K159" t="s">
        <v>1402</v>
      </c>
      <c r="L159">
        <v>2030</v>
      </c>
      <c r="M159">
        <v>1</v>
      </c>
      <c r="N159" t="s">
        <v>1683</v>
      </c>
      <c r="O159" t="s">
        <v>696</v>
      </c>
      <c r="P159" t="s">
        <v>1403</v>
      </c>
      <c r="R159" s="270" t="s">
        <v>1707</v>
      </c>
      <c r="T159">
        <v>3</v>
      </c>
      <c r="Y159">
        <v>2.2999999999999998</v>
      </c>
      <c r="Z159" t="s">
        <v>877</v>
      </c>
    </row>
    <row r="160" spans="1:40" ht="409.6">
      <c r="A160" t="s">
        <v>1336</v>
      </c>
      <c r="B160" t="s">
        <v>1337</v>
      </c>
      <c r="C160" t="s">
        <v>1338</v>
      </c>
      <c r="D160" t="s">
        <v>321</v>
      </c>
      <c r="E160">
        <v>2020</v>
      </c>
      <c r="F160">
        <v>0</v>
      </c>
      <c r="G160">
        <v>1</v>
      </c>
      <c r="H160">
        <v>0</v>
      </c>
      <c r="I160">
        <v>0</v>
      </c>
      <c r="J160">
        <v>1</v>
      </c>
      <c r="K160" t="s">
        <v>1405</v>
      </c>
      <c r="L160">
        <v>2030</v>
      </c>
      <c r="M160">
        <v>1</v>
      </c>
      <c r="N160" t="s">
        <v>1683</v>
      </c>
      <c r="O160" t="s">
        <v>696</v>
      </c>
      <c r="P160" t="s">
        <v>1406</v>
      </c>
      <c r="R160" s="270" t="s">
        <v>1708</v>
      </c>
      <c r="T160">
        <v>3</v>
      </c>
      <c r="Y160">
        <v>2.2999999999999998</v>
      </c>
      <c r="Z160" t="s">
        <v>877</v>
      </c>
    </row>
    <row r="161" spans="1:39" ht="409.6">
      <c r="A161" t="s">
        <v>1336</v>
      </c>
      <c r="B161" t="s">
        <v>1337</v>
      </c>
      <c r="C161" t="s">
        <v>1338</v>
      </c>
      <c r="D161" t="s">
        <v>321</v>
      </c>
      <c r="E161">
        <v>2020</v>
      </c>
      <c r="F161">
        <v>0</v>
      </c>
      <c r="G161">
        <v>1</v>
      </c>
      <c r="H161">
        <v>0</v>
      </c>
      <c r="I161">
        <v>0</v>
      </c>
      <c r="J161">
        <v>1</v>
      </c>
      <c r="K161" t="s">
        <v>1408</v>
      </c>
      <c r="L161">
        <v>2030</v>
      </c>
      <c r="M161">
        <v>1</v>
      </c>
      <c r="N161" t="s">
        <v>1683</v>
      </c>
      <c r="O161" t="s">
        <v>696</v>
      </c>
      <c r="P161" t="s">
        <v>1409</v>
      </c>
      <c r="R161" s="270" t="s">
        <v>1709</v>
      </c>
      <c r="T161">
        <v>3</v>
      </c>
      <c r="Y161">
        <v>2.2999999999999998</v>
      </c>
      <c r="Z161" t="s">
        <v>877</v>
      </c>
    </row>
    <row r="162" spans="1:39" ht="409.6">
      <c r="A162" t="s">
        <v>1336</v>
      </c>
      <c r="B162" t="s">
        <v>1337</v>
      </c>
      <c r="C162" t="s">
        <v>1338</v>
      </c>
      <c r="D162" t="s">
        <v>321</v>
      </c>
      <c r="E162">
        <v>2020</v>
      </c>
      <c r="F162">
        <v>0</v>
      </c>
      <c r="G162">
        <v>1</v>
      </c>
      <c r="H162">
        <v>0</v>
      </c>
      <c r="I162">
        <v>0</v>
      </c>
      <c r="J162">
        <v>1</v>
      </c>
      <c r="K162" t="s">
        <v>1710</v>
      </c>
      <c r="L162">
        <v>2030</v>
      </c>
      <c r="M162">
        <v>1</v>
      </c>
      <c r="N162" t="s">
        <v>1683</v>
      </c>
      <c r="O162" t="s">
        <v>696</v>
      </c>
      <c r="P162" t="s">
        <v>1418</v>
      </c>
      <c r="R162" s="270" t="s">
        <v>1711</v>
      </c>
      <c r="T162">
        <v>3</v>
      </c>
      <c r="Y162">
        <v>9.1</v>
      </c>
      <c r="Z162" t="s">
        <v>402</v>
      </c>
    </row>
    <row r="163" spans="1:39">
      <c r="A163" t="s">
        <v>792</v>
      </c>
      <c r="B163" t="s">
        <v>802</v>
      </c>
      <c r="C163" t="s">
        <v>803</v>
      </c>
      <c r="D163" t="s">
        <v>1712</v>
      </c>
      <c r="E163">
        <v>2023</v>
      </c>
      <c r="F163">
        <v>1</v>
      </c>
      <c r="G163">
        <v>3</v>
      </c>
      <c r="H163">
        <v>1</v>
      </c>
      <c r="J163">
        <v>1</v>
      </c>
      <c r="K163" t="s">
        <v>831</v>
      </c>
      <c r="L163">
        <v>2030</v>
      </c>
      <c r="M163">
        <v>1</v>
      </c>
      <c r="O163" t="s">
        <v>805</v>
      </c>
      <c r="R163" t="s">
        <v>832</v>
      </c>
      <c r="T163">
        <v>0</v>
      </c>
      <c r="Y163">
        <v>6.6</v>
      </c>
      <c r="Z163" t="s">
        <v>833</v>
      </c>
    </row>
    <row r="164" spans="1:39">
      <c r="A164" t="s">
        <v>792</v>
      </c>
      <c r="B164" t="s">
        <v>802</v>
      </c>
      <c r="C164" t="s">
        <v>852</v>
      </c>
      <c r="D164" t="s">
        <v>298</v>
      </c>
      <c r="E164">
        <v>2019</v>
      </c>
      <c r="F164">
        <v>1</v>
      </c>
      <c r="G164">
        <v>3</v>
      </c>
      <c r="H164">
        <v>1</v>
      </c>
      <c r="J164">
        <v>1</v>
      </c>
      <c r="K164" t="s">
        <v>1491</v>
      </c>
      <c r="M164">
        <v>1</v>
      </c>
      <c r="N164" t="s">
        <v>854</v>
      </c>
      <c r="O164" t="s">
        <v>855</v>
      </c>
      <c r="R164" t="s">
        <v>856</v>
      </c>
      <c r="T164">
        <v>0</v>
      </c>
      <c r="W164" t="s">
        <v>594</v>
      </c>
      <c r="Y164">
        <v>14.6</v>
      </c>
      <c r="Z164" t="s">
        <v>826</v>
      </c>
      <c r="AM164" t="s">
        <v>309</v>
      </c>
    </row>
    <row r="165" spans="1:39">
      <c r="A165" t="s">
        <v>792</v>
      </c>
      <c r="B165" t="s">
        <v>857</v>
      </c>
      <c r="C165" t="s">
        <v>857</v>
      </c>
      <c r="D165" t="s">
        <v>321</v>
      </c>
      <c r="E165">
        <v>2020</v>
      </c>
      <c r="F165">
        <v>0</v>
      </c>
      <c r="G165">
        <v>1</v>
      </c>
      <c r="H165">
        <v>0</v>
      </c>
      <c r="I165">
        <v>0</v>
      </c>
      <c r="J165">
        <v>1</v>
      </c>
      <c r="K165" t="s">
        <v>858</v>
      </c>
      <c r="L165">
        <v>2030</v>
      </c>
      <c r="M165">
        <v>1</v>
      </c>
      <c r="O165" t="s">
        <v>859</v>
      </c>
      <c r="R165" t="s">
        <v>860</v>
      </c>
      <c r="S165" t="s">
        <v>861</v>
      </c>
      <c r="T165">
        <v>0</v>
      </c>
      <c r="X165" t="s">
        <v>862</v>
      </c>
      <c r="Y165" t="s">
        <v>863</v>
      </c>
      <c r="Z165" t="s">
        <v>607</v>
      </c>
      <c r="AA165" t="s">
        <v>212</v>
      </c>
      <c r="AM165" t="s">
        <v>309</v>
      </c>
    </row>
    <row r="166" spans="1:39">
      <c r="A166" t="s">
        <v>792</v>
      </c>
      <c r="B166" t="s">
        <v>857</v>
      </c>
      <c r="C166" t="s">
        <v>857</v>
      </c>
      <c r="D166" t="s">
        <v>321</v>
      </c>
      <c r="E166">
        <v>2020</v>
      </c>
      <c r="F166">
        <v>0</v>
      </c>
      <c r="G166">
        <v>1</v>
      </c>
      <c r="H166">
        <v>0</v>
      </c>
      <c r="I166">
        <v>0</v>
      </c>
      <c r="J166">
        <v>1</v>
      </c>
      <c r="K166" t="s">
        <v>869</v>
      </c>
      <c r="L166">
        <v>2030</v>
      </c>
      <c r="M166">
        <v>1</v>
      </c>
      <c r="N166" t="s">
        <v>870</v>
      </c>
      <c r="O166" t="s">
        <v>859</v>
      </c>
      <c r="R166" t="s">
        <v>871</v>
      </c>
      <c r="S166" t="s">
        <v>872</v>
      </c>
      <c r="T166">
        <v>0</v>
      </c>
      <c r="X166" t="s">
        <v>862</v>
      </c>
      <c r="Y166">
        <v>15.5</v>
      </c>
      <c r="Z166" t="s">
        <v>799</v>
      </c>
      <c r="AA166" t="s">
        <v>212</v>
      </c>
    </row>
    <row r="167" spans="1:39">
      <c r="A167" t="s">
        <v>792</v>
      </c>
      <c r="B167" t="s">
        <v>857</v>
      </c>
      <c r="C167" t="s">
        <v>857</v>
      </c>
      <c r="D167" t="s">
        <v>321</v>
      </c>
      <c r="E167">
        <v>2020</v>
      </c>
      <c r="F167">
        <v>0</v>
      </c>
      <c r="G167">
        <v>1</v>
      </c>
      <c r="H167">
        <v>0</v>
      </c>
      <c r="I167">
        <v>0</v>
      </c>
      <c r="J167">
        <v>1</v>
      </c>
      <c r="K167" t="s">
        <v>878</v>
      </c>
      <c r="L167">
        <v>2030</v>
      </c>
      <c r="M167">
        <v>1</v>
      </c>
      <c r="O167" t="s">
        <v>859</v>
      </c>
      <c r="R167" t="s">
        <v>879</v>
      </c>
      <c r="S167" t="s">
        <v>861</v>
      </c>
      <c r="T167">
        <v>0</v>
      </c>
      <c r="X167" t="s">
        <v>862</v>
      </c>
      <c r="Y167">
        <v>2.4</v>
      </c>
      <c r="Z167" t="s">
        <v>877</v>
      </c>
      <c r="AA167" t="s">
        <v>212</v>
      </c>
    </row>
    <row r="168" spans="1:39">
      <c r="A168" t="s">
        <v>792</v>
      </c>
      <c r="B168" t="s">
        <v>793</v>
      </c>
      <c r="C168" t="s">
        <v>794</v>
      </c>
      <c r="D168" t="s">
        <v>321</v>
      </c>
      <c r="E168">
        <v>2021</v>
      </c>
      <c r="F168">
        <v>0</v>
      </c>
      <c r="G168">
        <v>1</v>
      </c>
      <c r="H168">
        <v>0</v>
      </c>
      <c r="I168">
        <v>0</v>
      </c>
      <c r="J168">
        <v>1</v>
      </c>
      <c r="K168" t="s">
        <v>795</v>
      </c>
      <c r="L168">
        <v>2030</v>
      </c>
      <c r="M168">
        <v>1</v>
      </c>
      <c r="O168" t="s">
        <v>796</v>
      </c>
      <c r="R168" t="s">
        <v>797</v>
      </c>
      <c r="T168">
        <v>1</v>
      </c>
      <c r="U168" t="s">
        <v>798</v>
      </c>
      <c r="W168" t="s">
        <v>344</v>
      </c>
      <c r="Y168">
        <v>15.3</v>
      </c>
      <c r="Z168" t="s">
        <v>799</v>
      </c>
      <c r="AA168" t="s">
        <v>190</v>
      </c>
      <c r="AB168" t="s">
        <v>800</v>
      </c>
      <c r="AC168" t="s">
        <v>801</v>
      </c>
      <c r="AM168" t="s">
        <v>309</v>
      </c>
    </row>
    <row r="169" spans="1:39">
      <c r="A169" t="s">
        <v>792</v>
      </c>
      <c r="B169" t="s">
        <v>802</v>
      </c>
      <c r="C169" t="s">
        <v>803</v>
      </c>
      <c r="D169" t="s">
        <v>1712</v>
      </c>
      <c r="E169">
        <v>2023</v>
      </c>
      <c r="F169">
        <v>1</v>
      </c>
      <c r="G169">
        <v>3</v>
      </c>
      <c r="H169">
        <v>1</v>
      </c>
      <c r="J169">
        <v>1</v>
      </c>
      <c r="K169" t="s">
        <v>816</v>
      </c>
      <c r="L169">
        <v>2030</v>
      </c>
      <c r="M169">
        <v>1</v>
      </c>
      <c r="N169" t="s">
        <v>817</v>
      </c>
      <c r="O169" t="s">
        <v>805</v>
      </c>
      <c r="Q169" t="s">
        <v>818</v>
      </c>
      <c r="R169" t="s">
        <v>819</v>
      </c>
      <c r="T169">
        <v>1</v>
      </c>
      <c r="U169" t="s">
        <v>331</v>
      </c>
      <c r="W169" t="s">
        <v>820</v>
      </c>
      <c r="X169" t="s">
        <v>811</v>
      </c>
      <c r="Y169">
        <v>15.5</v>
      </c>
      <c r="Z169" t="s">
        <v>799</v>
      </c>
      <c r="AA169" t="s">
        <v>821</v>
      </c>
      <c r="AB169" t="s">
        <v>822</v>
      </c>
    </row>
    <row r="170" spans="1:39">
      <c r="A170" t="s">
        <v>792</v>
      </c>
      <c r="B170" t="s">
        <v>802</v>
      </c>
      <c r="C170" t="s">
        <v>803</v>
      </c>
      <c r="D170" t="s">
        <v>1712</v>
      </c>
      <c r="E170">
        <v>2023</v>
      </c>
      <c r="F170">
        <v>1</v>
      </c>
      <c r="G170">
        <v>3</v>
      </c>
      <c r="H170">
        <v>0</v>
      </c>
      <c r="J170">
        <v>1</v>
      </c>
      <c r="K170" t="s">
        <v>823</v>
      </c>
      <c r="L170">
        <v>2030</v>
      </c>
      <c r="M170">
        <v>1</v>
      </c>
      <c r="O170" t="s">
        <v>805</v>
      </c>
      <c r="R170" t="s">
        <v>824</v>
      </c>
      <c r="T170">
        <v>1</v>
      </c>
      <c r="Y170" t="s">
        <v>825</v>
      </c>
      <c r="Z170" t="s">
        <v>826</v>
      </c>
    </row>
    <row r="171" spans="1:39">
      <c r="A171" t="s">
        <v>792</v>
      </c>
      <c r="B171" t="s">
        <v>802</v>
      </c>
      <c r="C171" t="s">
        <v>803</v>
      </c>
      <c r="D171" t="s">
        <v>1712</v>
      </c>
      <c r="E171">
        <v>2023</v>
      </c>
      <c r="F171">
        <v>1</v>
      </c>
      <c r="G171">
        <v>3</v>
      </c>
      <c r="H171">
        <v>1</v>
      </c>
      <c r="J171">
        <v>1</v>
      </c>
      <c r="K171" t="s">
        <v>827</v>
      </c>
      <c r="L171">
        <v>2040</v>
      </c>
      <c r="M171">
        <v>1</v>
      </c>
      <c r="O171" t="s">
        <v>805</v>
      </c>
      <c r="R171" t="s">
        <v>828</v>
      </c>
      <c r="T171">
        <v>1</v>
      </c>
      <c r="Y171">
        <v>14.2</v>
      </c>
      <c r="Z171" t="s">
        <v>826</v>
      </c>
    </row>
    <row r="172" spans="1:39">
      <c r="A172" t="s">
        <v>792</v>
      </c>
      <c r="B172" t="s">
        <v>802</v>
      </c>
      <c r="C172" t="s">
        <v>803</v>
      </c>
      <c r="D172" t="s">
        <v>1712</v>
      </c>
      <c r="E172">
        <v>2023</v>
      </c>
      <c r="F172">
        <v>1</v>
      </c>
      <c r="G172">
        <v>3</v>
      </c>
      <c r="H172">
        <v>1</v>
      </c>
      <c r="J172">
        <v>1</v>
      </c>
      <c r="K172" t="s">
        <v>836</v>
      </c>
      <c r="L172">
        <v>2030</v>
      </c>
      <c r="M172">
        <v>1</v>
      </c>
      <c r="O172" t="s">
        <v>805</v>
      </c>
      <c r="R172" t="s">
        <v>837</v>
      </c>
      <c r="T172">
        <v>1</v>
      </c>
      <c r="Y172" t="s">
        <v>1500</v>
      </c>
      <c r="Z172" t="s">
        <v>799</v>
      </c>
    </row>
    <row r="173" spans="1:39">
      <c r="A173" t="s">
        <v>792</v>
      </c>
      <c r="B173" t="s">
        <v>802</v>
      </c>
      <c r="C173" t="s">
        <v>803</v>
      </c>
      <c r="D173" t="s">
        <v>1712</v>
      </c>
      <c r="E173">
        <v>2023</v>
      </c>
      <c r="F173">
        <v>1</v>
      </c>
      <c r="G173">
        <v>3</v>
      </c>
      <c r="H173">
        <v>1</v>
      </c>
      <c r="J173">
        <v>1</v>
      </c>
      <c r="K173" t="s">
        <v>813</v>
      </c>
      <c r="L173">
        <v>2030</v>
      </c>
      <c r="M173">
        <v>1</v>
      </c>
      <c r="N173" t="s">
        <v>814</v>
      </c>
      <c r="R173" t="s">
        <v>815</v>
      </c>
      <c r="T173">
        <v>2</v>
      </c>
      <c r="Y173">
        <v>15.2</v>
      </c>
      <c r="Z173" t="s">
        <v>799</v>
      </c>
    </row>
    <row r="174" spans="1:39" ht="409.6">
      <c r="A174" t="s">
        <v>792</v>
      </c>
      <c r="B174" t="s">
        <v>802</v>
      </c>
      <c r="C174" t="s">
        <v>803</v>
      </c>
      <c r="D174" t="s">
        <v>1712</v>
      </c>
      <c r="E174">
        <v>2023</v>
      </c>
      <c r="F174">
        <v>1</v>
      </c>
      <c r="G174">
        <v>3</v>
      </c>
      <c r="H174">
        <v>1</v>
      </c>
      <c r="J174">
        <v>1</v>
      </c>
      <c r="K174" t="s">
        <v>829</v>
      </c>
      <c r="L174">
        <v>2030</v>
      </c>
      <c r="M174">
        <v>1</v>
      </c>
      <c r="O174" t="s">
        <v>805</v>
      </c>
      <c r="R174" s="270" t="s">
        <v>830</v>
      </c>
      <c r="T174">
        <v>2</v>
      </c>
      <c r="Y174">
        <v>14.2</v>
      </c>
      <c r="Z174" t="s">
        <v>826</v>
      </c>
    </row>
    <row r="175" spans="1:39">
      <c r="A175" t="s">
        <v>792</v>
      </c>
      <c r="B175" t="s">
        <v>802</v>
      </c>
      <c r="C175" t="s">
        <v>803</v>
      </c>
      <c r="D175" t="s">
        <v>1712</v>
      </c>
      <c r="E175">
        <v>2023</v>
      </c>
      <c r="F175">
        <v>1</v>
      </c>
      <c r="G175">
        <v>3</v>
      </c>
      <c r="H175">
        <v>1</v>
      </c>
      <c r="J175">
        <v>1</v>
      </c>
      <c r="K175" t="s">
        <v>834</v>
      </c>
      <c r="M175">
        <v>1</v>
      </c>
      <c r="O175" t="s">
        <v>805</v>
      </c>
      <c r="R175" t="s">
        <v>835</v>
      </c>
      <c r="T175">
        <v>2</v>
      </c>
      <c r="Y175" t="s">
        <v>1500</v>
      </c>
      <c r="Z175" t="s">
        <v>799</v>
      </c>
    </row>
    <row r="176" spans="1:39" ht="272">
      <c r="A176" t="s">
        <v>792</v>
      </c>
      <c r="B176" t="s">
        <v>802</v>
      </c>
      <c r="C176" t="s">
        <v>803</v>
      </c>
      <c r="D176" t="s">
        <v>1712</v>
      </c>
      <c r="E176">
        <v>2023</v>
      </c>
      <c r="F176">
        <v>1</v>
      </c>
      <c r="G176">
        <v>3</v>
      </c>
      <c r="H176">
        <v>1</v>
      </c>
      <c r="J176">
        <v>1</v>
      </c>
      <c r="K176" t="s">
        <v>838</v>
      </c>
      <c r="M176">
        <v>1</v>
      </c>
      <c r="O176" t="s">
        <v>805</v>
      </c>
      <c r="R176" s="270" t="s">
        <v>839</v>
      </c>
      <c r="T176">
        <v>2</v>
      </c>
      <c r="U176" t="s">
        <v>840</v>
      </c>
      <c r="V176" t="s">
        <v>841</v>
      </c>
      <c r="Y176" t="s">
        <v>1500</v>
      </c>
      <c r="Z176" t="s">
        <v>799</v>
      </c>
    </row>
    <row r="177" spans="1:39" ht="380">
      <c r="A177" t="s">
        <v>792</v>
      </c>
      <c r="B177" t="s">
        <v>802</v>
      </c>
      <c r="C177" t="s">
        <v>803</v>
      </c>
      <c r="D177" t="s">
        <v>1712</v>
      </c>
      <c r="E177">
        <v>2023</v>
      </c>
      <c r="F177">
        <v>1</v>
      </c>
      <c r="G177">
        <v>3</v>
      </c>
      <c r="H177">
        <v>1</v>
      </c>
      <c r="J177">
        <v>1</v>
      </c>
      <c r="K177" t="s">
        <v>842</v>
      </c>
      <c r="M177">
        <v>1</v>
      </c>
      <c r="O177" t="s">
        <v>805</v>
      </c>
      <c r="R177" s="270" t="s">
        <v>843</v>
      </c>
      <c r="T177">
        <v>2</v>
      </c>
      <c r="Y177" t="s">
        <v>1500</v>
      </c>
      <c r="Z177" t="s">
        <v>799</v>
      </c>
    </row>
    <row r="178" spans="1:39">
      <c r="A178" t="s">
        <v>792</v>
      </c>
      <c r="B178" t="s">
        <v>802</v>
      </c>
      <c r="C178" t="s">
        <v>803</v>
      </c>
      <c r="D178" t="s">
        <v>1712</v>
      </c>
      <c r="E178">
        <v>2023</v>
      </c>
      <c r="F178">
        <v>1</v>
      </c>
      <c r="G178">
        <v>3</v>
      </c>
      <c r="H178">
        <v>1</v>
      </c>
      <c r="J178">
        <v>1</v>
      </c>
      <c r="K178" t="s">
        <v>844</v>
      </c>
      <c r="L178">
        <v>2030</v>
      </c>
      <c r="M178">
        <v>1</v>
      </c>
      <c r="O178" t="s">
        <v>805</v>
      </c>
      <c r="R178" t="s">
        <v>845</v>
      </c>
      <c r="T178">
        <v>2</v>
      </c>
      <c r="Y178">
        <v>14.2</v>
      </c>
      <c r="Z178" t="s">
        <v>826</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s">
        <v>826</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866</v>
      </c>
      <c r="S180" t="s">
        <v>303</v>
      </c>
      <c r="T180">
        <v>2</v>
      </c>
      <c r="U180" t="s">
        <v>867</v>
      </c>
      <c r="V180" t="s">
        <v>868</v>
      </c>
      <c r="X180" t="s">
        <v>862</v>
      </c>
      <c r="Y180">
        <v>15.5</v>
      </c>
      <c r="Z180" t="s">
        <v>799</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s">
        <v>877</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889</v>
      </c>
      <c r="S182" t="s">
        <v>303</v>
      </c>
      <c r="T182">
        <v>2</v>
      </c>
      <c r="U182" t="s">
        <v>331</v>
      </c>
      <c r="X182" t="s">
        <v>862</v>
      </c>
      <c r="Y182">
        <v>15.1</v>
      </c>
      <c r="Z182" t="s">
        <v>799</v>
      </c>
      <c r="AA182" t="s">
        <v>212</v>
      </c>
    </row>
    <row r="183" spans="1:39" ht="96">
      <c r="A183" t="s">
        <v>792</v>
      </c>
      <c r="B183" t="s">
        <v>802</v>
      </c>
      <c r="C183" t="s">
        <v>803</v>
      </c>
      <c r="D183" t="s">
        <v>1712</v>
      </c>
      <c r="E183">
        <v>2023</v>
      </c>
      <c r="F183">
        <v>1</v>
      </c>
      <c r="G183">
        <v>3</v>
      </c>
      <c r="H183">
        <v>1</v>
      </c>
      <c r="J183">
        <v>1</v>
      </c>
      <c r="K183" t="s">
        <v>804</v>
      </c>
      <c r="L183">
        <v>2030</v>
      </c>
      <c r="M183">
        <v>1</v>
      </c>
      <c r="O183" t="s">
        <v>805</v>
      </c>
      <c r="R183" s="270" t="s">
        <v>806</v>
      </c>
      <c r="S183" t="s">
        <v>807</v>
      </c>
      <c r="T183">
        <v>3</v>
      </c>
      <c r="U183" t="s">
        <v>808</v>
      </c>
      <c r="V183" t="s">
        <v>809</v>
      </c>
      <c r="W183" t="s">
        <v>810</v>
      </c>
      <c r="X183" t="s">
        <v>811</v>
      </c>
      <c r="Y183">
        <v>15.2</v>
      </c>
      <c r="Z183" t="s">
        <v>799</v>
      </c>
      <c r="AA183" t="s">
        <v>203</v>
      </c>
      <c r="AB183" t="s">
        <v>812</v>
      </c>
    </row>
    <row r="184" spans="1:39" ht="365">
      <c r="A184" t="s">
        <v>792</v>
      </c>
      <c r="B184" t="s">
        <v>857</v>
      </c>
      <c r="C184" t="s">
        <v>857</v>
      </c>
      <c r="D184" t="s">
        <v>321</v>
      </c>
      <c r="E184">
        <v>2020</v>
      </c>
      <c r="F184">
        <v>0</v>
      </c>
      <c r="G184">
        <v>1</v>
      </c>
      <c r="H184">
        <v>0</v>
      </c>
      <c r="I184">
        <v>0</v>
      </c>
      <c r="J184">
        <v>1</v>
      </c>
      <c r="K184" t="s">
        <v>880</v>
      </c>
      <c r="L184">
        <v>2030</v>
      </c>
      <c r="M184">
        <v>1</v>
      </c>
      <c r="N184" s="270" t="s">
        <v>881</v>
      </c>
      <c r="O184" t="s">
        <v>859</v>
      </c>
      <c r="R184" t="s">
        <v>882</v>
      </c>
      <c r="S184" t="s">
        <v>440</v>
      </c>
      <c r="T184">
        <v>3</v>
      </c>
      <c r="U184" t="s">
        <v>331</v>
      </c>
      <c r="X184" t="s">
        <v>862</v>
      </c>
      <c r="Y184">
        <v>12.4</v>
      </c>
      <c r="Z184" t="s">
        <v>614</v>
      </c>
      <c r="AA184" t="s">
        <v>212</v>
      </c>
    </row>
    <row r="185" spans="1:39">
      <c r="A185" t="s">
        <v>792</v>
      </c>
      <c r="B185" t="s">
        <v>857</v>
      </c>
      <c r="C185" t="s">
        <v>857</v>
      </c>
      <c r="D185" t="s">
        <v>321</v>
      </c>
      <c r="E185">
        <v>2020</v>
      </c>
      <c r="F185">
        <v>0</v>
      </c>
      <c r="G185">
        <v>1</v>
      </c>
      <c r="H185">
        <v>0</v>
      </c>
      <c r="I185">
        <v>0</v>
      </c>
      <c r="J185">
        <v>1</v>
      </c>
      <c r="K185" t="s">
        <v>883</v>
      </c>
      <c r="L185">
        <v>2030</v>
      </c>
      <c r="M185">
        <v>1</v>
      </c>
      <c r="O185" t="s">
        <v>859</v>
      </c>
      <c r="Q185" t="s">
        <v>884</v>
      </c>
      <c r="R185" t="s">
        <v>885</v>
      </c>
      <c r="S185" t="s">
        <v>886</v>
      </c>
      <c r="T185">
        <v>3</v>
      </c>
      <c r="U185" t="s">
        <v>331</v>
      </c>
      <c r="X185" t="s">
        <v>862</v>
      </c>
      <c r="Y185">
        <v>15.1</v>
      </c>
      <c r="Z185" t="s">
        <v>799</v>
      </c>
      <c r="AA185" t="s">
        <v>212</v>
      </c>
    </row>
    <row r="186" spans="1:39">
      <c r="A186" t="s">
        <v>792</v>
      </c>
      <c r="B186" t="s">
        <v>802</v>
      </c>
      <c r="C186" t="s">
        <v>803</v>
      </c>
      <c r="D186" t="s">
        <v>1712</v>
      </c>
      <c r="E186">
        <v>2022</v>
      </c>
      <c r="F186">
        <v>1</v>
      </c>
      <c r="G186">
        <v>3</v>
      </c>
      <c r="H186">
        <v>1</v>
      </c>
      <c r="J186">
        <v>1</v>
      </c>
      <c r="K186" t="s">
        <v>804</v>
      </c>
      <c r="L186">
        <v>2030</v>
      </c>
      <c r="M186">
        <v>1</v>
      </c>
      <c r="W186" t="s">
        <v>862</v>
      </c>
      <c r="X186" t="s">
        <v>811</v>
      </c>
      <c r="Y186">
        <v>15.5</v>
      </c>
      <c r="Z186" t="s">
        <v>799</v>
      </c>
      <c r="AB186" t="s">
        <v>916</v>
      </c>
    </row>
    <row r="187" spans="1:39">
      <c r="A187" t="s">
        <v>792</v>
      </c>
      <c r="B187" t="s">
        <v>802</v>
      </c>
      <c r="C187" t="s">
        <v>803</v>
      </c>
      <c r="D187" t="s">
        <v>1712</v>
      </c>
      <c r="E187">
        <v>2023</v>
      </c>
      <c r="F187">
        <v>1</v>
      </c>
      <c r="G187">
        <v>3</v>
      </c>
      <c r="H187">
        <v>1</v>
      </c>
      <c r="J187">
        <v>1</v>
      </c>
      <c r="K187" t="s">
        <v>921</v>
      </c>
      <c r="L187">
        <v>2030</v>
      </c>
      <c r="M187">
        <v>1</v>
      </c>
      <c r="N187" t="s">
        <v>814</v>
      </c>
      <c r="Y187">
        <v>15.2</v>
      </c>
      <c r="Z187" t="s">
        <v>799</v>
      </c>
    </row>
    <row r="188" spans="1:39">
      <c r="A188" t="s">
        <v>792</v>
      </c>
      <c r="B188" t="s">
        <v>802</v>
      </c>
      <c r="C188" t="s">
        <v>803</v>
      </c>
      <c r="D188" t="s">
        <v>1712</v>
      </c>
      <c r="E188">
        <v>2023</v>
      </c>
      <c r="F188">
        <v>1</v>
      </c>
      <c r="G188">
        <v>3</v>
      </c>
      <c r="H188">
        <v>1</v>
      </c>
      <c r="J188">
        <v>1</v>
      </c>
      <c r="K188" t="s">
        <v>922</v>
      </c>
      <c r="L188">
        <v>2030</v>
      </c>
      <c r="M188">
        <v>1</v>
      </c>
      <c r="O188" t="s">
        <v>805</v>
      </c>
      <c r="W188" t="s">
        <v>923</v>
      </c>
      <c r="X188" t="s">
        <v>811</v>
      </c>
      <c r="Y188">
        <v>15.3</v>
      </c>
      <c r="Z188" t="s">
        <v>799</v>
      </c>
    </row>
    <row r="189" spans="1:39">
      <c r="A189" t="s">
        <v>792</v>
      </c>
      <c r="B189" t="s">
        <v>802</v>
      </c>
      <c r="C189" t="s">
        <v>803</v>
      </c>
      <c r="D189" t="s">
        <v>1712</v>
      </c>
      <c r="E189">
        <v>2023</v>
      </c>
      <c r="F189">
        <v>1</v>
      </c>
      <c r="G189">
        <v>3</v>
      </c>
      <c r="H189">
        <v>1</v>
      </c>
      <c r="J189">
        <v>1</v>
      </c>
      <c r="K189" t="s">
        <v>924</v>
      </c>
      <c r="L189">
        <v>2030</v>
      </c>
      <c r="M189">
        <v>1</v>
      </c>
      <c r="N189" t="s">
        <v>925</v>
      </c>
      <c r="O189" t="s">
        <v>805</v>
      </c>
      <c r="R189" t="s">
        <v>926</v>
      </c>
      <c r="W189" t="s">
        <v>820</v>
      </c>
      <c r="X189" t="s">
        <v>811</v>
      </c>
      <c r="Y189">
        <v>2.4</v>
      </c>
      <c r="Z189" t="s">
        <v>877</v>
      </c>
    </row>
    <row r="190" spans="1:39">
      <c r="A190" t="s">
        <v>792</v>
      </c>
      <c r="B190" t="s">
        <v>802</v>
      </c>
      <c r="C190" t="s">
        <v>803</v>
      </c>
      <c r="D190" t="s">
        <v>1712</v>
      </c>
      <c r="E190">
        <v>2023</v>
      </c>
      <c r="F190">
        <v>1</v>
      </c>
      <c r="G190">
        <v>3</v>
      </c>
      <c r="H190">
        <v>1</v>
      </c>
      <c r="J190">
        <v>1</v>
      </c>
      <c r="K190" t="s">
        <v>930</v>
      </c>
      <c r="L190">
        <v>2030</v>
      </c>
      <c r="M190">
        <v>1</v>
      </c>
      <c r="O190" t="s">
        <v>805</v>
      </c>
      <c r="Y190">
        <v>15.5</v>
      </c>
      <c r="Z190" t="s">
        <v>799</v>
      </c>
    </row>
    <row r="191" spans="1:39">
      <c r="A191" t="s">
        <v>792</v>
      </c>
      <c r="B191" t="s">
        <v>802</v>
      </c>
      <c r="C191" t="s">
        <v>803</v>
      </c>
      <c r="D191" t="s">
        <v>1712</v>
      </c>
      <c r="E191">
        <v>2023</v>
      </c>
      <c r="F191">
        <v>1</v>
      </c>
      <c r="G191">
        <v>3</v>
      </c>
      <c r="H191">
        <v>1</v>
      </c>
      <c r="J191">
        <v>1</v>
      </c>
      <c r="K191" t="s">
        <v>931</v>
      </c>
      <c r="L191">
        <v>2030</v>
      </c>
      <c r="M191">
        <v>1</v>
      </c>
      <c r="N191" t="s">
        <v>932</v>
      </c>
      <c r="O191" t="s">
        <v>457</v>
      </c>
      <c r="Y191">
        <v>15.2</v>
      </c>
      <c r="Z191" t="s">
        <v>799</v>
      </c>
    </row>
    <row r="192" spans="1:39">
      <c r="A192" t="s">
        <v>792</v>
      </c>
      <c r="B192" t="s">
        <v>802</v>
      </c>
      <c r="C192" t="s">
        <v>803</v>
      </c>
      <c r="D192" t="s">
        <v>1712</v>
      </c>
      <c r="E192">
        <v>2023</v>
      </c>
      <c r="F192">
        <v>1</v>
      </c>
      <c r="G192">
        <v>3</v>
      </c>
      <c r="H192">
        <v>1</v>
      </c>
      <c r="J192">
        <v>1</v>
      </c>
      <c r="K192" t="s">
        <v>933</v>
      </c>
      <c r="L192">
        <v>2030</v>
      </c>
      <c r="M192">
        <v>1</v>
      </c>
      <c r="N192" t="s">
        <v>932</v>
      </c>
      <c r="O192" t="s">
        <v>457</v>
      </c>
      <c r="Y192">
        <v>11.4</v>
      </c>
      <c r="Z192" t="s">
        <v>607</v>
      </c>
    </row>
    <row r="193" spans="1:41" ht="409.6">
      <c r="A193" t="s">
        <v>792</v>
      </c>
      <c r="B193" t="s">
        <v>802</v>
      </c>
      <c r="C193" t="s">
        <v>803</v>
      </c>
      <c r="D193" t="s">
        <v>1712</v>
      </c>
      <c r="E193">
        <v>2023</v>
      </c>
      <c r="F193">
        <v>1</v>
      </c>
      <c r="G193">
        <v>3</v>
      </c>
      <c r="H193">
        <v>1</v>
      </c>
      <c r="J193">
        <v>1</v>
      </c>
      <c r="K193" s="270" t="s">
        <v>934</v>
      </c>
      <c r="L193">
        <v>2030</v>
      </c>
      <c r="M193">
        <v>1</v>
      </c>
      <c r="N193" t="s">
        <v>932</v>
      </c>
      <c r="O193" t="s">
        <v>457</v>
      </c>
      <c r="Y193">
        <v>11.4</v>
      </c>
      <c r="Z193" t="s">
        <v>607</v>
      </c>
    </row>
    <row r="194" spans="1:41">
      <c r="A194" t="s">
        <v>792</v>
      </c>
      <c r="B194" t="s">
        <v>802</v>
      </c>
      <c r="C194" t="s">
        <v>803</v>
      </c>
      <c r="D194" t="s">
        <v>1712</v>
      </c>
      <c r="E194">
        <v>2023</v>
      </c>
      <c r="F194">
        <v>1</v>
      </c>
      <c r="G194">
        <v>3</v>
      </c>
      <c r="H194">
        <v>1</v>
      </c>
      <c r="J194">
        <v>1</v>
      </c>
      <c r="K194" t="s">
        <v>937</v>
      </c>
      <c r="M194">
        <v>1</v>
      </c>
      <c r="O194" t="s">
        <v>805</v>
      </c>
      <c r="R194" t="s">
        <v>938</v>
      </c>
      <c r="Y194" t="s">
        <v>1500</v>
      </c>
      <c r="Z194" t="s">
        <v>799</v>
      </c>
    </row>
    <row r="195" spans="1:41">
      <c r="A195" t="s">
        <v>792</v>
      </c>
      <c r="B195" t="s">
        <v>802</v>
      </c>
      <c r="C195" t="s">
        <v>803</v>
      </c>
      <c r="D195" t="s">
        <v>1712</v>
      </c>
      <c r="E195">
        <v>2023</v>
      </c>
      <c r="F195">
        <v>1</v>
      </c>
      <c r="G195">
        <v>3</v>
      </c>
      <c r="H195">
        <v>1</v>
      </c>
      <c r="J195">
        <v>1</v>
      </c>
      <c r="K195" t="s">
        <v>941</v>
      </c>
      <c r="L195">
        <v>2030</v>
      </c>
      <c r="M195">
        <v>1</v>
      </c>
      <c r="O195" t="s">
        <v>805</v>
      </c>
      <c r="R195" t="s">
        <v>942</v>
      </c>
      <c r="Y195">
        <v>15.1</v>
      </c>
      <c r="Z195" t="s">
        <v>799</v>
      </c>
    </row>
    <row r="196" spans="1:41">
      <c r="A196" t="s">
        <v>792</v>
      </c>
      <c r="B196" t="s">
        <v>802</v>
      </c>
      <c r="C196" t="s">
        <v>852</v>
      </c>
      <c r="D196" t="s">
        <v>298</v>
      </c>
      <c r="E196">
        <v>2019</v>
      </c>
      <c r="F196">
        <v>1</v>
      </c>
      <c r="G196">
        <v>3</v>
      </c>
      <c r="H196">
        <v>1</v>
      </c>
      <c r="J196">
        <v>1</v>
      </c>
      <c r="K196" t="s">
        <v>944</v>
      </c>
      <c r="M196">
        <v>1</v>
      </c>
      <c r="O196" t="s">
        <v>593</v>
      </c>
      <c r="W196" t="s">
        <v>862</v>
      </c>
      <c r="X196" t="s">
        <v>850</v>
      </c>
      <c r="Y196">
        <v>14.4</v>
      </c>
      <c r="Z196" t="s">
        <v>826</v>
      </c>
      <c r="AM196" t="s">
        <v>309</v>
      </c>
    </row>
    <row r="197" spans="1:41" ht="224">
      <c r="A197" t="s">
        <v>1514</v>
      </c>
      <c r="B197" t="s">
        <v>793</v>
      </c>
      <c r="C197" s="270" t="s">
        <v>1552</v>
      </c>
      <c r="D197" t="s">
        <v>321</v>
      </c>
      <c r="E197">
        <v>2021</v>
      </c>
      <c r="F197">
        <v>0</v>
      </c>
      <c r="G197">
        <v>1</v>
      </c>
      <c r="H197">
        <v>0</v>
      </c>
      <c r="I197">
        <v>0</v>
      </c>
      <c r="J197">
        <v>1</v>
      </c>
      <c r="K197" t="s">
        <v>1713</v>
      </c>
      <c r="L197">
        <v>2030</v>
      </c>
      <c r="M197">
        <v>1</v>
      </c>
      <c r="N197" t="s">
        <v>1714</v>
      </c>
      <c r="O197" t="s">
        <v>602</v>
      </c>
      <c r="P197" t="s">
        <v>1715</v>
      </c>
      <c r="Q197" t="s">
        <v>1716</v>
      </c>
      <c r="R197" s="270" t="s">
        <v>1717</v>
      </c>
      <c r="S197" t="s">
        <v>303</v>
      </c>
      <c r="T197">
        <v>1</v>
      </c>
      <c r="W197" t="s">
        <v>606</v>
      </c>
      <c r="Y197">
        <v>11.6</v>
      </c>
      <c r="Z197" t="s">
        <v>607</v>
      </c>
      <c r="AA197" t="s">
        <v>197</v>
      </c>
      <c r="AB197" t="s">
        <v>1718</v>
      </c>
      <c r="AL197" t="s">
        <v>309</v>
      </c>
    </row>
    <row r="198" spans="1:41">
      <c r="A198" t="s">
        <v>1514</v>
      </c>
      <c r="B198" t="s">
        <v>793</v>
      </c>
      <c r="C198" t="s">
        <v>389</v>
      </c>
      <c r="D198" t="s">
        <v>101</v>
      </c>
      <c r="E198">
        <v>2022</v>
      </c>
      <c r="F198">
        <v>0</v>
      </c>
      <c r="G198">
        <v>2</v>
      </c>
      <c r="H198">
        <v>0</v>
      </c>
      <c r="I198">
        <v>1</v>
      </c>
      <c r="J198">
        <v>1</v>
      </c>
      <c r="K198" t="s">
        <v>1719</v>
      </c>
      <c r="L198">
        <v>2040</v>
      </c>
      <c r="M198">
        <v>1</v>
      </c>
      <c r="N198" t="s">
        <v>391</v>
      </c>
      <c r="O198" t="s">
        <v>392</v>
      </c>
      <c r="R198" t="s">
        <v>1720</v>
      </c>
      <c r="T198">
        <v>2</v>
      </c>
      <c r="W198" t="s">
        <v>606</v>
      </c>
      <c r="X198" t="s">
        <v>1525</v>
      </c>
      <c r="Y198">
        <v>6.3</v>
      </c>
      <c r="Z198" t="s">
        <v>833</v>
      </c>
      <c r="AO198" t="s">
        <v>309</v>
      </c>
    </row>
    <row r="199" spans="1:41">
      <c r="A199" t="s">
        <v>1514</v>
      </c>
      <c r="B199" t="s">
        <v>793</v>
      </c>
      <c r="C199" t="s">
        <v>794</v>
      </c>
      <c r="D199" t="s">
        <v>321</v>
      </c>
      <c r="E199">
        <v>2021</v>
      </c>
      <c r="F199">
        <v>0</v>
      </c>
      <c r="G199">
        <v>1</v>
      </c>
      <c r="H199">
        <v>0</v>
      </c>
      <c r="I199">
        <v>0</v>
      </c>
      <c r="J199">
        <v>1</v>
      </c>
      <c r="K199" t="s">
        <v>1721</v>
      </c>
      <c r="L199">
        <v>2050</v>
      </c>
      <c r="M199">
        <v>1</v>
      </c>
      <c r="O199" t="s">
        <v>796</v>
      </c>
      <c r="P199" t="s">
        <v>1542</v>
      </c>
      <c r="Q199" t="s">
        <v>1543</v>
      </c>
      <c r="R199" t="s">
        <v>1544</v>
      </c>
      <c r="S199" t="s">
        <v>519</v>
      </c>
      <c r="T199">
        <v>2</v>
      </c>
      <c r="W199" t="s">
        <v>923</v>
      </c>
      <c r="X199" t="s">
        <v>1332</v>
      </c>
      <c r="Y199">
        <v>15.3</v>
      </c>
      <c r="Z199" t="s">
        <v>799</v>
      </c>
      <c r="AA199" t="s">
        <v>190</v>
      </c>
      <c r="AB199" t="s">
        <v>1545</v>
      </c>
      <c r="AL199" t="s">
        <v>309</v>
      </c>
    </row>
    <row r="200" spans="1:41" ht="144">
      <c r="A200" t="s">
        <v>1514</v>
      </c>
      <c r="B200" t="s">
        <v>793</v>
      </c>
      <c r="C200" t="s">
        <v>794</v>
      </c>
      <c r="D200" t="s">
        <v>321</v>
      </c>
      <c r="E200">
        <v>2021</v>
      </c>
      <c r="F200">
        <v>0</v>
      </c>
      <c r="G200">
        <v>1</v>
      </c>
      <c r="H200">
        <v>0</v>
      </c>
      <c r="I200">
        <v>0</v>
      </c>
      <c r="J200">
        <v>1</v>
      </c>
      <c r="K200" t="s">
        <v>1722</v>
      </c>
      <c r="L200">
        <v>2030</v>
      </c>
      <c r="M200">
        <v>1</v>
      </c>
      <c r="N200" t="s">
        <v>1723</v>
      </c>
      <c r="O200" t="s">
        <v>1534</v>
      </c>
      <c r="P200" t="s">
        <v>1724</v>
      </c>
      <c r="Q200" t="s">
        <v>1341</v>
      </c>
      <c r="R200" s="270" t="s">
        <v>1725</v>
      </c>
      <c r="S200" t="s">
        <v>519</v>
      </c>
      <c r="T200">
        <v>2</v>
      </c>
      <c r="Y200">
        <v>12.4</v>
      </c>
      <c r="Z200" t="s">
        <v>614</v>
      </c>
    </row>
    <row r="201" spans="1:41" ht="80">
      <c r="A201" t="s">
        <v>1514</v>
      </c>
      <c r="B201" t="s">
        <v>793</v>
      </c>
      <c r="C201" s="270" t="s">
        <v>1552</v>
      </c>
      <c r="D201" t="s">
        <v>321</v>
      </c>
      <c r="E201">
        <v>2021</v>
      </c>
      <c r="F201">
        <v>0</v>
      </c>
      <c r="G201">
        <v>1</v>
      </c>
      <c r="H201">
        <v>0</v>
      </c>
      <c r="I201">
        <v>0</v>
      </c>
      <c r="J201">
        <v>1</v>
      </c>
      <c r="K201" t="s">
        <v>1726</v>
      </c>
      <c r="L201">
        <v>2030</v>
      </c>
      <c r="M201">
        <v>1</v>
      </c>
      <c r="N201" t="s">
        <v>1727</v>
      </c>
      <c r="O201" t="s">
        <v>1534</v>
      </c>
      <c r="P201" t="s">
        <v>1572</v>
      </c>
      <c r="Q201" t="s">
        <v>1573</v>
      </c>
      <c r="R201" t="s">
        <v>1728</v>
      </c>
      <c r="S201" t="s">
        <v>519</v>
      </c>
      <c r="T201">
        <v>2</v>
      </c>
      <c r="W201" t="s">
        <v>1332</v>
      </c>
      <c r="Y201">
        <v>11.1</v>
      </c>
      <c r="Z201" t="s">
        <v>607</v>
      </c>
      <c r="AA201" t="s">
        <v>195</v>
      </c>
      <c r="AB201" t="s">
        <v>1575</v>
      </c>
      <c r="AL201" t="s">
        <v>309</v>
      </c>
    </row>
    <row r="202" spans="1:41" ht="80">
      <c r="A202" t="s">
        <v>1514</v>
      </c>
      <c r="B202" t="s">
        <v>793</v>
      </c>
      <c r="C202" s="270" t="s">
        <v>1552</v>
      </c>
      <c r="D202" t="s">
        <v>321</v>
      </c>
      <c r="E202">
        <v>2021</v>
      </c>
      <c r="F202">
        <v>0</v>
      </c>
      <c r="G202">
        <v>1</v>
      </c>
      <c r="H202">
        <v>0</v>
      </c>
      <c r="I202">
        <v>0</v>
      </c>
      <c r="J202">
        <v>1</v>
      </c>
      <c r="K202" t="s">
        <v>1729</v>
      </c>
      <c r="L202">
        <v>2030</v>
      </c>
      <c r="M202">
        <v>1</v>
      </c>
      <c r="O202" t="s">
        <v>1534</v>
      </c>
      <c r="P202" t="s">
        <v>1568</v>
      </c>
      <c r="Q202" t="s">
        <v>1569</v>
      </c>
      <c r="R202" t="s">
        <v>1570</v>
      </c>
      <c r="S202" t="s">
        <v>519</v>
      </c>
      <c r="T202">
        <v>2</v>
      </c>
      <c r="W202" t="s">
        <v>1332</v>
      </c>
      <c r="X202" t="s">
        <v>862</v>
      </c>
      <c r="Y202">
        <v>12.4</v>
      </c>
      <c r="Z202" t="s">
        <v>614</v>
      </c>
      <c r="AL202" t="s">
        <v>309</v>
      </c>
    </row>
    <row r="203" spans="1:41" ht="80">
      <c r="A203" t="s">
        <v>1514</v>
      </c>
      <c r="B203" t="s">
        <v>793</v>
      </c>
      <c r="C203" s="270" t="s">
        <v>1552</v>
      </c>
      <c r="D203" t="s">
        <v>321</v>
      </c>
      <c r="E203">
        <v>2021</v>
      </c>
      <c r="F203">
        <v>0</v>
      </c>
      <c r="G203">
        <v>1</v>
      </c>
      <c r="H203">
        <v>0</v>
      </c>
      <c r="I203">
        <v>0</v>
      </c>
      <c r="J203">
        <v>1</v>
      </c>
      <c r="K203" t="s">
        <v>1730</v>
      </c>
      <c r="L203">
        <v>2030</v>
      </c>
      <c r="M203">
        <v>1</v>
      </c>
      <c r="O203" t="s">
        <v>1534</v>
      </c>
      <c r="P203" t="s">
        <v>1564</v>
      </c>
      <c r="Q203" t="s">
        <v>1565</v>
      </c>
      <c r="R203" t="s">
        <v>1566</v>
      </c>
      <c r="S203" t="s">
        <v>519</v>
      </c>
      <c r="T203">
        <v>2</v>
      </c>
      <c r="W203" t="s">
        <v>1332</v>
      </c>
      <c r="Y203">
        <v>12.4</v>
      </c>
      <c r="Z203" t="s">
        <v>614</v>
      </c>
    </row>
    <row r="204" spans="1:41" ht="176">
      <c r="A204" t="s">
        <v>1514</v>
      </c>
      <c r="B204" t="s">
        <v>793</v>
      </c>
      <c r="C204" s="270" t="s">
        <v>1552</v>
      </c>
      <c r="D204" t="s">
        <v>321</v>
      </c>
      <c r="E204">
        <v>2021</v>
      </c>
      <c r="F204">
        <v>0</v>
      </c>
      <c r="G204">
        <v>1</v>
      </c>
      <c r="H204">
        <v>0</v>
      </c>
      <c r="I204">
        <v>0</v>
      </c>
      <c r="J204">
        <v>1</v>
      </c>
      <c r="K204" t="s">
        <v>1730</v>
      </c>
      <c r="L204">
        <v>2030</v>
      </c>
      <c r="M204">
        <v>1</v>
      </c>
      <c r="O204" t="s">
        <v>1534</v>
      </c>
      <c r="P204" t="s">
        <v>1561</v>
      </c>
      <c r="Q204" t="s">
        <v>1562</v>
      </c>
      <c r="R204" s="270" t="s">
        <v>1731</v>
      </c>
      <c r="S204" t="s">
        <v>519</v>
      </c>
      <c r="T204">
        <v>2</v>
      </c>
      <c r="W204" t="s">
        <v>1332</v>
      </c>
      <c r="X204" t="s">
        <v>1525</v>
      </c>
      <c r="Y204">
        <v>6.3</v>
      </c>
      <c r="Z204" t="s">
        <v>833</v>
      </c>
      <c r="AL204" t="s">
        <v>309</v>
      </c>
    </row>
    <row r="205" spans="1:41" ht="80">
      <c r="A205" t="s">
        <v>1514</v>
      </c>
      <c r="B205" t="s">
        <v>793</v>
      </c>
      <c r="C205" s="270" t="s">
        <v>1552</v>
      </c>
      <c r="D205" t="s">
        <v>321</v>
      </c>
      <c r="E205">
        <v>2021</v>
      </c>
      <c r="F205">
        <v>0</v>
      </c>
      <c r="G205">
        <v>1</v>
      </c>
      <c r="H205">
        <v>0</v>
      </c>
      <c r="I205">
        <v>0</v>
      </c>
      <c r="J205">
        <v>1</v>
      </c>
      <c r="K205" t="s">
        <v>1732</v>
      </c>
      <c r="L205">
        <v>2030</v>
      </c>
      <c r="M205">
        <v>1</v>
      </c>
      <c r="N205" t="s">
        <v>1723</v>
      </c>
      <c r="O205" t="s">
        <v>1534</v>
      </c>
      <c r="P205" t="s">
        <v>1550</v>
      </c>
      <c r="Q205" t="s">
        <v>1341</v>
      </c>
      <c r="R205" t="s">
        <v>1733</v>
      </c>
      <c r="S205" t="s">
        <v>519</v>
      </c>
      <c r="T205">
        <v>2</v>
      </c>
      <c r="Y205">
        <v>12.4</v>
      </c>
      <c r="Z205" t="s">
        <v>614</v>
      </c>
    </row>
    <row r="206" spans="1:41">
      <c r="A206" t="s">
        <v>1514</v>
      </c>
      <c r="B206" t="s">
        <v>599</v>
      </c>
      <c r="C206" t="s">
        <v>389</v>
      </c>
      <c r="D206" t="s">
        <v>101</v>
      </c>
      <c r="E206">
        <v>2022</v>
      </c>
      <c r="F206">
        <v>0</v>
      </c>
      <c r="G206">
        <v>2</v>
      </c>
      <c r="H206">
        <v>0</v>
      </c>
      <c r="I206">
        <v>1</v>
      </c>
      <c r="J206">
        <v>1</v>
      </c>
      <c r="K206" t="s">
        <v>1734</v>
      </c>
      <c r="L206">
        <v>2040</v>
      </c>
      <c r="M206">
        <v>1</v>
      </c>
      <c r="N206" t="s">
        <v>391</v>
      </c>
      <c r="O206" t="s">
        <v>392</v>
      </c>
      <c r="R206" t="s">
        <v>1735</v>
      </c>
      <c r="T206">
        <v>2</v>
      </c>
      <c r="U206" t="s">
        <v>331</v>
      </c>
      <c r="W206" t="s">
        <v>1525</v>
      </c>
      <c r="Y206">
        <v>6.3</v>
      </c>
      <c r="Z206" t="s">
        <v>833</v>
      </c>
    </row>
    <row r="207" spans="1:41">
      <c r="A207" t="s">
        <v>1514</v>
      </c>
      <c r="B207" t="s">
        <v>793</v>
      </c>
      <c r="C207" t="s">
        <v>389</v>
      </c>
      <c r="D207" t="s">
        <v>101</v>
      </c>
      <c r="E207">
        <v>2022</v>
      </c>
      <c r="F207">
        <v>0</v>
      </c>
      <c r="G207">
        <v>2</v>
      </c>
      <c r="H207">
        <v>0</v>
      </c>
      <c r="I207">
        <v>1</v>
      </c>
      <c r="J207">
        <v>1</v>
      </c>
      <c r="K207" t="s">
        <v>1736</v>
      </c>
      <c r="L207">
        <v>2040</v>
      </c>
      <c r="M207">
        <v>1</v>
      </c>
      <c r="N207" t="s">
        <v>391</v>
      </c>
      <c r="O207" t="s">
        <v>392</v>
      </c>
      <c r="R207" t="s">
        <v>1737</v>
      </c>
      <c r="T207">
        <v>3</v>
      </c>
      <c r="W207" t="s">
        <v>606</v>
      </c>
      <c r="X207" t="s">
        <v>1525</v>
      </c>
      <c r="Y207">
        <v>6.3</v>
      </c>
      <c r="Z207" t="s">
        <v>833</v>
      </c>
      <c r="AO207" t="s">
        <v>309</v>
      </c>
    </row>
    <row r="208" spans="1:41" ht="80">
      <c r="A208" t="s">
        <v>1514</v>
      </c>
      <c r="B208" t="s">
        <v>793</v>
      </c>
      <c r="C208" s="270" t="s">
        <v>1552</v>
      </c>
      <c r="D208" t="s">
        <v>321</v>
      </c>
      <c r="E208">
        <v>2021</v>
      </c>
      <c r="F208">
        <v>0</v>
      </c>
      <c r="G208">
        <v>1</v>
      </c>
      <c r="H208">
        <v>0</v>
      </c>
      <c r="I208">
        <v>0</v>
      </c>
      <c r="J208">
        <v>1</v>
      </c>
      <c r="K208" t="s">
        <v>1553</v>
      </c>
      <c r="L208">
        <v>2030</v>
      </c>
      <c r="M208">
        <v>1</v>
      </c>
      <c r="O208" t="s">
        <v>1534</v>
      </c>
      <c r="P208" t="s">
        <v>1554</v>
      </c>
      <c r="Q208" t="s">
        <v>1555</v>
      </c>
      <c r="R208" t="s">
        <v>1738</v>
      </c>
      <c r="S208" t="s">
        <v>363</v>
      </c>
      <c r="T208">
        <v>3</v>
      </c>
      <c r="U208" t="s">
        <v>1557</v>
      </c>
      <c r="V208" t="s">
        <v>1558</v>
      </c>
      <c r="W208" t="s">
        <v>1332</v>
      </c>
      <c r="Y208">
        <v>3.9</v>
      </c>
      <c r="Z208" t="s">
        <v>1673</v>
      </c>
      <c r="AA208" t="s">
        <v>190</v>
      </c>
      <c r="AB208" t="s">
        <v>1559</v>
      </c>
      <c r="AL208" t="s">
        <v>309</v>
      </c>
    </row>
    <row r="209" spans="1:41" ht="80">
      <c r="A209" t="s">
        <v>1514</v>
      </c>
      <c r="B209" t="s">
        <v>793</v>
      </c>
      <c r="C209" s="270" t="s">
        <v>1552</v>
      </c>
      <c r="D209" t="s">
        <v>321</v>
      </c>
      <c r="E209">
        <v>2021</v>
      </c>
      <c r="F209">
        <v>0</v>
      </c>
      <c r="G209">
        <v>1</v>
      </c>
      <c r="H209">
        <v>0</v>
      </c>
      <c r="I209">
        <v>0</v>
      </c>
      <c r="J209">
        <v>1</v>
      </c>
      <c r="K209" t="s">
        <v>1739</v>
      </c>
      <c r="L209">
        <v>2030</v>
      </c>
      <c r="M209">
        <v>1</v>
      </c>
      <c r="N209" t="s">
        <v>1740</v>
      </c>
      <c r="O209" t="s">
        <v>1534</v>
      </c>
      <c r="P209" t="s">
        <v>1547</v>
      </c>
      <c r="Q209" t="s">
        <v>1341</v>
      </c>
      <c r="R209" t="s">
        <v>1741</v>
      </c>
      <c r="S209" t="s">
        <v>440</v>
      </c>
      <c r="T209">
        <v>3</v>
      </c>
      <c r="W209" t="s">
        <v>923</v>
      </c>
      <c r="X209" t="s">
        <v>1332</v>
      </c>
      <c r="Y209">
        <v>12.4</v>
      </c>
      <c r="Z209" t="s">
        <v>614</v>
      </c>
      <c r="AL209" t="s">
        <v>309</v>
      </c>
    </row>
    <row r="210" spans="1:41" ht="192">
      <c r="A210" t="s">
        <v>1514</v>
      </c>
      <c r="B210" t="s">
        <v>599</v>
      </c>
      <c r="C210" t="s">
        <v>389</v>
      </c>
      <c r="D210" t="s">
        <v>101</v>
      </c>
      <c r="E210">
        <v>2022</v>
      </c>
      <c r="F210">
        <v>0</v>
      </c>
      <c r="G210">
        <v>2</v>
      </c>
      <c r="H210">
        <v>0</v>
      </c>
      <c r="I210">
        <v>1</v>
      </c>
      <c r="J210">
        <v>1</v>
      </c>
      <c r="K210" t="s">
        <v>1742</v>
      </c>
      <c r="L210">
        <v>2040</v>
      </c>
      <c r="M210">
        <v>1</v>
      </c>
      <c r="N210" s="270" t="s">
        <v>1743</v>
      </c>
      <c r="O210" t="s">
        <v>392</v>
      </c>
      <c r="P210" t="s">
        <v>1533</v>
      </c>
      <c r="R210" t="s">
        <v>1744</v>
      </c>
      <c r="T210">
        <v>3</v>
      </c>
      <c r="U210" t="s">
        <v>331</v>
      </c>
      <c r="W210" t="s">
        <v>1525</v>
      </c>
      <c r="X210" t="s">
        <v>1532</v>
      </c>
      <c r="Y210">
        <v>6.2</v>
      </c>
      <c r="Z210" t="s">
        <v>833</v>
      </c>
      <c r="AA210" t="s">
        <v>821</v>
      </c>
      <c r="AB210" t="s">
        <v>1533</v>
      </c>
    </row>
    <row r="211" spans="1:41">
      <c r="A211" t="s">
        <v>1514</v>
      </c>
      <c r="B211" t="s">
        <v>599</v>
      </c>
      <c r="C211" t="s">
        <v>389</v>
      </c>
      <c r="D211" t="s">
        <v>101</v>
      </c>
      <c r="E211">
        <v>2022</v>
      </c>
      <c r="F211">
        <v>0</v>
      </c>
      <c r="G211">
        <v>2</v>
      </c>
      <c r="H211">
        <v>0</v>
      </c>
      <c r="I211">
        <v>1</v>
      </c>
      <c r="J211">
        <v>1</v>
      </c>
      <c r="K211" t="s">
        <v>1745</v>
      </c>
      <c r="L211">
        <v>2040</v>
      </c>
      <c r="M211">
        <v>1</v>
      </c>
      <c r="N211" t="s">
        <v>391</v>
      </c>
      <c r="O211" t="s">
        <v>392</v>
      </c>
      <c r="R211" t="s">
        <v>1746</v>
      </c>
      <c r="S211" t="s">
        <v>997</v>
      </c>
      <c r="T211">
        <v>3</v>
      </c>
      <c r="U211" t="s">
        <v>331</v>
      </c>
      <c r="W211" t="s">
        <v>606</v>
      </c>
      <c r="X211" t="s">
        <v>1525</v>
      </c>
      <c r="Y211">
        <v>6.3</v>
      </c>
      <c r="Z211" t="s">
        <v>833</v>
      </c>
      <c r="AO211" t="s">
        <v>309</v>
      </c>
    </row>
    <row r="212" spans="1:41">
      <c r="A212" t="s">
        <v>1514</v>
      </c>
      <c r="B212" t="s">
        <v>1517</v>
      </c>
      <c r="C212" t="s">
        <v>1747</v>
      </c>
      <c r="D212" t="s">
        <v>298</v>
      </c>
      <c r="E212">
        <v>2019</v>
      </c>
      <c r="F212">
        <v>1</v>
      </c>
      <c r="G212">
        <v>3</v>
      </c>
      <c r="H212">
        <v>1</v>
      </c>
      <c r="J212">
        <v>1</v>
      </c>
      <c r="K212" t="s">
        <v>1748</v>
      </c>
      <c r="L212">
        <v>2025</v>
      </c>
      <c r="M212">
        <v>1</v>
      </c>
      <c r="O212" t="s">
        <v>1534</v>
      </c>
      <c r="W212" t="s">
        <v>1332</v>
      </c>
      <c r="X212" t="s">
        <v>1351</v>
      </c>
      <c r="Y212">
        <v>12.4</v>
      </c>
      <c r="Z212" t="s">
        <v>614</v>
      </c>
      <c r="AL212" t="s">
        <v>309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J212"/>
  <sheetViews>
    <sheetView workbookViewId="0">
      <selection sqref="A1:BJ212"/>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t="409.6">
      <c r="A2" t="s">
        <v>295</v>
      </c>
      <c r="B2" t="s">
        <v>334</v>
      </c>
      <c r="C2" t="s">
        <v>335</v>
      </c>
      <c r="D2" t="s">
        <v>298</v>
      </c>
      <c r="E2">
        <v>2023</v>
      </c>
      <c r="F2">
        <v>1</v>
      </c>
      <c r="G2">
        <v>3</v>
      </c>
      <c r="H2">
        <v>1</v>
      </c>
      <c r="J2">
        <v>1</v>
      </c>
      <c r="K2" t="s">
        <v>351</v>
      </c>
      <c r="L2">
        <v>2030</v>
      </c>
      <c r="M2">
        <v>1</v>
      </c>
      <c r="N2" t="s">
        <v>352</v>
      </c>
      <c r="O2" t="s">
        <v>337</v>
      </c>
      <c r="P2" t="s">
        <v>353</v>
      </c>
      <c r="Q2" t="s">
        <v>354</v>
      </c>
      <c r="R2" s="270" t="s">
        <v>1007</v>
      </c>
      <c r="S2" t="s">
        <v>356</v>
      </c>
      <c r="T2">
        <v>1</v>
      </c>
      <c r="U2" t="s">
        <v>342</v>
      </c>
      <c r="V2" s="270" t="s">
        <v>357</v>
      </c>
      <c r="W2" t="s">
        <v>344</v>
      </c>
      <c r="X2" t="s">
        <v>345</v>
      </c>
      <c r="Y2">
        <v>13.2</v>
      </c>
      <c r="Z2" t="e">
        <v>#NAME?</v>
      </c>
      <c r="AA2" t="s">
        <v>201</v>
      </c>
      <c r="AB2" t="s">
        <v>346</v>
      </c>
      <c r="AK2" t="s">
        <v>309</v>
      </c>
    </row>
    <row r="3" spans="1:62">
      <c r="A3" t="s">
        <v>295</v>
      </c>
      <c r="B3" t="s">
        <v>296</v>
      </c>
      <c r="C3" t="s">
        <v>297</v>
      </c>
      <c r="D3" t="s">
        <v>298</v>
      </c>
      <c r="E3">
        <v>2021</v>
      </c>
      <c r="F3">
        <v>1</v>
      </c>
      <c r="G3">
        <v>3</v>
      </c>
      <c r="H3">
        <v>1</v>
      </c>
      <c r="J3">
        <v>1</v>
      </c>
      <c r="K3" t="s">
        <v>1634</v>
      </c>
      <c r="L3">
        <v>2050</v>
      </c>
      <c r="M3">
        <v>1</v>
      </c>
      <c r="O3" t="s">
        <v>300</v>
      </c>
      <c r="P3" t="s">
        <v>301</v>
      </c>
      <c r="Q3" t="s">
        <v>302</v>
      </c>
      <c r="S3" t="s">
        <v>303</v>
      </c>
      <c r="T3">
        <v>2</v>
      </c>
      <c r="U3" t="s">
        <v>304</v>
      </c>
      <c r="V3" t="s">
        <v>305</v>
      </c>
      <c r="W3" t="s">
        <v>306</v>
      </c>
      <c r="Y3">
        <v>13.2</v>
      </c>
      <c r="Z3" t="e">
        <v>#NAME?</v>
      </c>
      <c r="AA3" t="s">
        <v>190</v>
      </c>
      <c r="AB3" t="s">
        <v>308</v>
      </c>
      <c r="AK3" t="s">
        <v>309</v>
      </c>
      <c r="BA3" t="s">
        <v>310</v>
      </c>
      <c r="BB3" t="s">
        <v>310</v>
      </c>
      <c r="BC3" t="s">
        <v>310</v>
      </c>
      <c r="BI3" t="s">
        <v>310</v>
      </c>
    </row>
    <row r="4" spans="1:62" ht="409.6">
      <c r="A4" t="s">
        <v>295</v>
      </c>
      <c r="B4" t="s">
        <v>296</v>
      </c>
      <c r="C4" t="s">
        <v>297</v>
      </c>
      <c r="D4" t="s">
        <v>298</v>
      </c>
      <c r="E4">
        <v>2021</v>
      </c>
      <c r="F4">
        <v>1</v>
      </c>
      <c r="G4">
        <v>3</v>
      </c>
      <c r="H4">
        <v>1</v>
      </c>
      <c r="J4">
        <v>1</v>
      </c>
      <c r="K4" t="s">
        <v>1635</v>
      </c>
      <c r="L4">
        <v>2030</v>
      </c>
      <c r="M4">
        <v>1</v>
      </c>
      <c r="O4" t="s">
        <v>300</v>
      </c>
      <c r="P4" t="s">
        <v>312</v>
      </c>
      <c r="Q4" t="s">
        <v>313</v>
      </c>
      <c r="R4" s="270" t="s">
        <v>992</v>
      </c>
      <c r="S4" t="s">
        <v>303</v>
      </c>
      <c r="T4">
        <v>2</v>
      </c>
      <c r="U4" t="s">
        <v>304</v>
      </c>
      <c r="V4" t="s">
        <v>305</v>
      </c>
      <c r="W4" t="s">
        <v>306</v>
      </c>
      <c r="X4" t="s">
        <v>315</v>
      </c>
      <c r="Y4">
        <v>13.2</v>
      </c>
      <c r="Z4" t="e">
        <v>#NAME?</v>
      </c>
      <c r="AA4" t="s">
        <v>190</v>
      </c>
      <c r="AB4" t="s">
        <v>308</v>
      </c>
      <c r="AK4" t="s">
        <v>309</v>
      </c>
      <c r="BA4" t="s">
        <v>310</v>
      </c>
      <c r="BB4" t="s">
        <v>310</v>
      </c>
      <c r="BC4" t="s">
        <v>310</v>
      </c>
      <c r="BI4" t="s">
        <v>310</v>
      </c>
    </row>
    <row r="5" spans="1:62">
      <c r="A5" t="s">
        <v>295</v>
      </c>
      <c r="B5" t="s">
        <v>334</v>
      </c>
      <c r="C5" t="s">
        <v>320</v>
      </c>
      <c r="D5" t="s">
        <v>321</v>
      </c>
      <c r="E5">
        <v>2020</v>
      </c>
      <c r="F5">
        <v>0</v>
      </c>
      <c r="G5">
        <v>1</v>
      </c>
      <c r="H5">
        <v>0</v>
      </c>
      <c r="I5">
        <v>0</v>
      </c>
      <c r="J5">
        <v>1</v>
      </c>
      <c r="K5" t="s">
        <v>1636</v>
      </c>
      <c r="L5">
        <v>2030</v>
      </c>
      <c r="M5">
        <v>1</v>
      </c>
      <c r="O5" t="s">
        <v>300</v>
      </c>
      <c r="R5" t="s">
        <v>994</v>
      </c>
      <c r="T5">
        <v>2</v>
      </c>
      <c r="Y5">
        <v>13.2</v>
      </c>
      <c r="Z5" t="e">
        <v>#NAME?</v>
      </c>
    </row>
    <row r="6" spans="1:62" ht="409.6">
      <c r="A6" t="s">
        <v>295</v>
      </c>
      <c r="B6" t="s">
        <v>334</v>
      </c>
      <c r="C6" t="s">
        <v>376</v>
      </c>
      <c r="D6" t="s">
        <v>102</v>
      </c>
      <c r="E6">
        <v>2023</v>
      </c>
      <c r="F6">
        <v>1</v>
      </c>
      <c r="G6">
        <v>3</v>
      </c>
      <c r="H6">
        <v>1</v>
      </c>
      <c r="J6">
        <v>1</v>
      </c>
      <c r="K6" t="s">
        <v>377</v>
      </c>
      <c r="L6">
        <v>2030</v>
      </c>
      <c r="M6">
        <v>1</v>
      </c>
      <c r="N6" t="s">
        <v>378</v>
      </c>
      <c r="O6" t="s">
        <v>300</v>
      </c>
      <c r="R6" s="270" t="s">
        <v>1003</v>
      </c>
      <c r="T6">
        <v>2</v>
      </c>
      <c r="Y6">
        <v>13.2</v>
      </c>
      <c r="Z6" t="e">
        <v>#NAME?</v>
      </c>
    </row>
    <row r="7" spans="1:62" ht="409.6">
      <c r="A7" t="s">
        <v>295</v>
      </c>
      <c r="B7" t="s">
        <v>334</v>
      </c>
      <c r="C7" t="s">
        <v>358</v>
      </c>
      <c r="D7" t="s">
        <v>298</v>
      </c>
      <c r="E7">
        <v>2023</v>
      </c>
      <c r="F7">
        <v>1</v>
      </c>
      <c r="G7">
        <v>3</v>
      </c>
      <c r="H7">
        <v>1</v>
      </c>
      <c r="J7">
        <v>1</v>
      </c>
      <c r="K7" t="s">
        <v>359</v>
      </c>
      <c r="L7">
        <v>2030</v>
      </c>
      <c r="M7">
        <v>1</v>
      </c>
      <c r="O7" t="s">
        <v>300</v>
      </c>
      <c r="P7" t="s">
        <v>360</v>
      </c>
      <c r="Q7" t="s">
        <v>361</v>
      </c>
      <c r="R7" s="270" t="s">
        <v>1005</v>
      </c>
      <c r="S7" t="s">
        <v>363</v>
      </c>
      <c r="T7">
        <v>2</v>
      </c>
      <c r="W7" t="s">
        <v>306</v>
      </c>
      <c r="Y7">
        <v>13.2</v>
      </c>
      <c r="Z7" t="e">
        <v>#NAME?</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270" t="s">
        <v>1009</v>
      </c>
      <c r="S8" t="s">
        <v>350</v>
      </c>
      <c r="T8">
        <v>2</v>
      </c>
      <c r="U8" t="s">
        <v>342</v>
      </c>
      <c r="V8" t="s">
        <v>343</v>
      </c>
      <c r="W8" t="s">
        <v>344</v>
      </c>
      <c r="X8" t="s">
        <v>345</v>
      </c>
      <c r="Y8">
        <v>13.2</v>
      </c>
      <c r="Z8" t="e">
        <v>#NAME?</v>
      </c>
      <c r="AA8" t="s">
        <v>189</v>
      </c>
      <c r="AB8" t="s">
        <v>346</v>
      </c>
      <c r="AK8" t="s">
        <v>309</v>
      </c>
    </row>
    <row r="9" spans="1:62">
      <c r="A9" t="s">
        <v>295</v>
      </c>
      <c r="B9" t="s">
        <v>334</v>
      </c>
      <c r="C9" t="s">
        <v>335</v>
      </c>
      <c r="D9" t="s">
        <v>298</v>
      </c>
      <c r="E9">
        <v>2023</v>
      </c>
      <c r="F9">
        <v>1</v>
      </c>
      <c r="G9">
        <v>3</v>
      </c>
      <c r="H9">
        <v>1</v>
      </c>
      <c r="J9">
        <v>1</v>
      </c>
      <c r="K9" t="s">
        <v>336</v>
      </c>
      <c r="L9">
        <v>2030</v>
      </c>
      <c r="M9">
        <v>1</v>
      </c>
      <c r="O9" t="s">
        <v>337</v>
      </c>
      <c r="P9" t="s">
        <v>338</v>
      </c>
      <c r="Q9" t="s">
        <v>339</v>
      </c>
      <c r="R9" t="s">
        <v>1012</v>
      </c>
      <c r="S9" t="s">
        <v>341</v>
      </c>
      <c r="T9">
        <v>2</v>
      </c>
      <c r="U9" t="s">
        <v>342</v>
      </c>
      <c r="V9" t="s">
        <v>343</v>
      </c>
      <c r="W9" t="s">
        <v>344</v>
      </c>
      <c r="X9" t="s">
        <v>345</v>
      </c>
      <c r="Y9">
        <v>13.2</v>
      </c>
      <c r="Z9" t="e">
        <v>#NAME?</v>
      </c>
      <c r="AA9" t="s">
        <v>189</v>
      </c>
      <c r="AB9" t="s">
        <v>346</v>
      </c>
      <c r="AK9" t="s">
        <v>309</v>
      </c>
    </row>
    <row r="10" spans="1:62">
      <c r="A10" t="s">
        <v>295</v>
      </c>
      <c r="C10" t="s">
        <v>324</v>
      </c>
      <c r="D10" t="s">
        <v>321</v>
      </c>
      <c r="E10">
        <v>2020</v>
      </c>
      <c r="F10">
        <v>0</v>
      </c>
      <c r="G10">
        <v>1</v>
      </c>
      <c r="H10">
        <v>0</v>
      </c>
      <c r="I10">
        <v>0</v>
      </c>
      <c r="J10">
        <v>1</v>
      </c>
      <c r="K10" t="s">
        <v>1638</v>
      </c>
      <c r="L10">
        <v>2030</v>
      </c>
      <c r="M10">
        <v>1</v>
      </c>
      <c r="O10" t="s">
        <v>326</v>
      </c>
      <c r="P10" t="s">
        <v>327</v>
      </c>
      <c r="Q10" t="s">
        <v>328</v>
      </c>
      <c r="R10" t="s">
        <v>1015</v>
      </c>
      <c r="S10" t="s">
        <v>330</v>
      </c>
      <c r="T10">
        <v>2</v>
      </c>
      <c r="U10" t="s">
        <v>331</v>
      </c>
      <c r="W10" t="s">
        <v>332</v>
      </c>
      <c r="X10" t="s">
        <v>315</v>
      </c>
      <c r="Y10">
        <v>13.2</v>
      </c>
      <c r="Z10" t="e">
        <v>#NAME?</v>
      </c>
      <c r="AA10" t="s">
        <v>197</v>
      </c>
      <c r="AB10" t="s">
        <v>333</v>
      </c>
      <c r="AE10" t="s">
        <v>310</v>
      </c>
      <c r="AJ10" t="s">
        <v>309</v>
      </c>
    </row>
    <row r="11" spans="1:62">
      <c r="A11" t="s">
        <v>295</v>
      </c>
      <c r="C11" t="s">
        <v>316</v>
      </c>
      <c r="D11" t="s">
        <v>110</v>
      </c>
      <c r="E11">
        <v>2022</v>
      </c>
      <c r="F11">
        <v>0</v>
      </c>
      <c r="G11">
        <v>2</v>
      </c>
      <c r="H11">
        <v>0</v>
      </c>
      <c r="I11">
        <v>1</v>
      </c>
      <c r="J11">
        <v>1</v>
      </c>
      <c r="K11" t="s">
        <v>317</v>
      </c>
      <c r="L11">
        <v>2030</v>
      </c>
      <c r="M11">
        <v>1</v>
      </c>
      <c r="O11" t="s">
        <v>300</v>
      </c>
      <c r="R11" t="s">
        <v>1018</v>
      </c>
      <c r="T11">
        <v>2</v>
      </c>
      <c r="W11" t="s">
        <v>315</v>
      </c>
      <c r="Y11">
        <v>13.2</v>
      </c>
      <c r="Z11" t="e">
        <v>#NAME?</v>
      </c>
      <c r="AA11" t="s">
        <v>190</v>
      </c>
      <c r="AB11" t="s">
        <v>319</v>
      </c>
      <c r="AK11" t="s">
        <v>310</v>
      </c>
      <c r="AL11" t="s">
        <v>309</v>
      </c>
    </row>
    <row r="12" spans="1:62">
      <c r="A12" t="s">
        <v>295</v>
      </c>
      <c r="B12" t="s">
        <v>334</v>
      </c>
      <c r="C12" t="s">
        <v>376</v>
      </c>
      <c r="D12" t="s">
        <v>102</v>
      </c>
      <c r="E12">
        <v>2023</v>
      </c>
      <c r="F12">
        <v>1</v>
      </c>
      <c r="G12">
        <v>3</v>
      </c>
      <c r="H12">
        <v>1</v>
      </c>
      <c r="J12">
        <v>1</v>
      </c>
      <c r="K12" t="s">
        <v>380</v>
      </c>
      <c r="L12">
        <v>2030</v>
      </c>
      <c r="M12">
        <v>1</v>
      </c>
      <c r="O12" t="s">
        <v>300</v>
      </c>
      <c r="R12" t="s">
        <v>1000</v>
      </c>
      <c r="T12">
        <v>3</v>
      </c>
      <c r="U12" t="s">
        <v>382</v>
      </c>
      <c r="W12" t="s">
        <v>315</v>
      </c>
      <c r="Y12">
        <v>13.2</v>
      </c>
      <c r="Z12" t="e">
        <v>#NAME?</v>
      </c>
      <c r="AK12" t="s">
        <v>309</v>
      </c>
    </row>
    <row r="13" spans="1:62">
      <c r="A13" t="s">
        <v>403</v>
      </c>
      <c r="B13" t="s">
        <v>426</v>
      </c>
      <c r="C13" t="s">
        <v>396</v>
      </c>
      <c r="D13" t="s">
        <v>102</v>
      </c>
      <c r="E13">
        <v>2023</v>
      </c>
      <c r="F13">
        <v>1</v>
      </c>
      <c r="G13">
        <v>3</v>
      </c>
      <c r="H13">
        <v>1</v>
      </c>
      <c r="J13">
        <v>1</v>
      </c>
      <c r="K13" t="s">
        <v>579</v>
      </c>
      <c r="L13">
        <v>2030</v>
      </c>
      <c r="M13">
        <v>1</v>
      </c>
      <c r="N13" t="s">
        <v>580</v>
      </c>
      <c r="O13" t="s">
        <v>450</v>
      </c>
      <c r="R13" t="s">
        <v>581</v>
      </c>
      <c r="T13">
        <v>0</v>
      </c>
      <c r="W13" t="s">
        <v>451</v>
      </c>
      <c r="Y13">
        <v>9.4</v>
      </c>
      <c r="Z13" t="e">
        <v>#NAME?</v>
      </c>
      <c r="AE13" t="s">
        <v>309</v>
      </c>
    </row>
    <row r="14" spans="1:62">
      <c r="A14" t="s">
        <v>403</v>
      </c>
      <c r="C14" t="s">
        <v>396</v>
      </c>
      <c r="D14" t="s">
        <v>102</v>
      </c>
      <c r="E14">
        <v>2023</v>
      </c>
      <c r="F14">
        <v>1</v>
      </c>
      <c r="G14">
        <v>3</v>
      </c>
      <c r="H14">
        <v>1</v>
      </c>
      <c r="J14">
        <v>1</v>
      </c>
      <c r="K14" t="s">
        <v>582</v>
      </c>
      <c r="L14">
        <v>2030</v>
      </c>
      <c r="M14">
        <v>1</v>
      </c>
      <c r="O14" t="s">
        <v>465</v>
      </c>
      <c r="P14" t="s">
        <v>583</v>
      </c>
      <c r="Q14" t="s">
        <v>584</v>
      </c>
      <c r="R14" t="s">
        <v>585</v>
      </c>
      <c r="T14">
        <v>0</v>
      </c>
      <c r="W14" t="s">
        <v>332</v>
      </c>
      <c r="X14" t="s">
        <v>416</v>
      </c>
      <c r="Y14">
        <v>7.2</v>
      </c>
      <c r="Z14" t="e">
        <v>#NAME?</v>
      </c>
      <c r="AE14" t="s">
        <v>310</v>
      </c>
      <c r="AJ14" t="s">
        <v>309</v>
      </c>
    </row>
    <row r="15" spans="1:62">
      <c r="A15" t="s">
        <v>403</v>
      </c>
      <c r="C15" t="s">
        <v>396</v>
      </c>
      <c r="D15" t="s">
        <v>102</v>
      </c>
      <c r="E15">
        <v>2023</v>
      </c>
      <c r="F15">
        <v>1</v>
      </c>
      <c r="G15">
        <v>3</v>
      </c>
      <c r="H15">
        <v>1</v>
      </c>
      <c r="J15">
        <v>1</v>
      </c>
      <c r="K15" t="s">
        <v>398</v>
      </c>
      <c r="L15">
        <v>2030</v>
      </c>
      <c r="M15">
        <v>1</v>
      </c>
      <c r="N15" t="s">
        <v>438</v>
      </c>
      <c r="O15" t="s">
        <v>407</v>
      </c>
      <c r="R15" t="s">
        <v>1025</v>
      </c>
      <c r="S15" t="s">
        <v>473</v>
      </c>
      <c r="T15">
        <v>1</v>
      </c>
      <c r="Y15">
        <v>7.2</v>
      </c>
      <c r="Z15" t="e">
        <v>#NAME?</v>
      </c>
    </row>
    <row r="16" spans="1:62">
      <c r="A16" t="s">
        <v>403</v>
      </c>
      <c r="B16" t="s">
        <v>462</v>
      </c>
      <c r="C16" t="s">
        <v>324</v>
      </c>
      <c r="D16" t="s">
        <v>321</v>
      </c>
      <c r="E16">
        <v>2020</v>
      </c>
      <c r="F16">
        <v>0</v>
      </c>
      <c r="G16">
        <v>1</v>
      </c>
      <c r="H16">
        <v>0</v>
      </c>
      <c r="I16">
        <v>0</v>
      </c>
      <c r="J16">
        <v>1</v>
      </c>
      <c r="K16" t="s">
        <v>504</v>
      </c>
      <c r="L16">
        <v>2030</v>
      </c>
      <c r="M16">
        <v>1</v>
      </c>
      <c r="O16" t="s">
        <v>465</v>
      </c>
      <c r="P16" t="s">
        <v>505</v>
      </c>
      <c r="Q16" t="s">
        <v>506</v>
      </c>
      <c r="R16" t="s">
        <v>507</v>
      </c>
      <c r="S16" t="s">
        <v>494</v>
      </c>
      <c r="T16">
        <v>1</v>
      </c>
      <c r="U16" t="s">
        <v>508</v>
      </c>
      <c r="V16" t="s">
        <v>509</v>
      </c>
      <c r="W16" t="s">
        <v>332</v>
      </c>
      <c r="X16" t="s">
        <v>468</v>
      </c>
      <c r="Y16">
        <v>7.3</v>
      </c>
      <c r="Z16" t="e">
        <v>#NAME?</v>
      </c>
      <c r="AA16" t="s">
        <v>192</v>
      </c>
      <c r="AB16" t="s">
        <v>510</v>
      </c>
      <c r="AE16" t="s">
        <v>310</v>
      </c>
      <c r="AJ16" t="s">
        <v>309</v>
      </c>
    </row>
    <row r="17" spans="1:42">
      <c r="A17" t="s">
        <v>403</v>
      </c>
      <c r="B17" t="s">
        <v>462</v>
      </c>
      <c r="C17" t="s">
        <v>463</v>
      </c>
      <c r="D17" t="s">
        <v>101</v>
      </c>
      <c r="E17">
        <v>2021</v>
      </c>
      <c r="F17">
        <v>0</v>
      </c>
      <c r="G17">
        <v>2</v>
      </c>
      <c r="H17">
        <v>0</v>
      </c>
      <c r="I17">
        <v>1</v>
      </c>
      <c r="J17">
        <v>1</v>
      </c>
      <c r="K17" t="s">
        <v>490</v>
      </c>
      <c r="L17">
        <v>2030</v>
      </c>
      <c r="M17">
        <v>1</v>
      </c>
      <c r="O17" t="s">
        <v>465</v>
      </c>
      <c r="P17" t="s">
        <v>491</v>
      </c>
      <c r="Q17" t="s">
        <v>492</v>
      </c>
      <c r="R17" t="s">
        <v>493</v>
      </c>
      <c r="S17" t="s">
        <v>494</v>
      </c>
      <c r="T17">
        <v>1</v>
      </c>
      <c r="U17" t="s">
        <v>331</v>
      </c>
      <c r="W17" t="s">
        <v>332</v>
      </c>
      <c r="X17" t="s">
        <v>468</v>
      </c>
      <c r="Y17">
        <v>7.3</v>
      </c>
      <c r="Z17" t="e">
        <v>#NAME?</v>
      </c>
      <c r="AE17" t="s">
        <v>310</v>
      </c>
      <c r="AJ17" t="s">
        <v>309</v>
      </c>
    </row>
    <row r="18" spans="1:42">
      <c r="A18" t="s">
        <v>403</v>
      </c>
      <c r="B18" t="s">
        <v>404</v>
      </c>
      <c r="C18" t="s">
        <v>405</v>
      </c>
      <c r="D18" t="s">
        <v>321</v>
      </c>
      <c r="E18">
        <v>2022</v>
      </c>
      <c r="F18">
        <v>0</v>
      </c>
      <c r="G18">
        <v>1</v>
      </c>
      <c r="H18">
        <v>0</v>
      </c>
      <c r="I18">
        <v>0</v>
      </c>
      <c r="J18">
        <v>1</v>
      </c>
      <c r="K18" t="s">
        <v>406</v>
      </c>
      <c r="L18">
        <v>2030</v>
      </c>
      <c r="M18">
        <v>1</v>
      </c>
      <c r="O18" t="s">
        <v>407</v>
      </c>
      <c r="R18" t="s">
        <v>408</v>
      </c>
      <c r="T18">
        <v>1</v>
      </c>
      <c r="U18" t="s">
        <v>331</v>
      </c>
      <c r="W18" t="s">
        <v>400</v>
      </c>
      <c r="X18" t="s">
        <v>401</v>
      </c>
      <c r="Y18">
        <v>9.4</v>
      </c>
      <c r="Z18" t="e">
        <v>#NAME?</v>
      </c>
      <c r="AF18" t="s">
        <v>309</v>
      </c>
      <c r="AP18" t="s">
        <v>310</v>
      </c>
    </row>
    <row r="19" spans="1:42" ht="409.6">
      <c r="A19" t="s">
        <v>403</v>
      </c>
      <c r="C19" t="s">
        <v>405</v>
      </c>
      <c r="D19" t="s">
        <v>321</v>
      </c>
      <c r="E19">
        <v>2022</v>
      </c>
      <c r="F19">
        <v>0</v>
      </c>
      <c r="G19">
        <v>1</v>
      </c>
      <c r="H19">
        <v>0</v>
      </c>
      <c r="I19">
        <v>0</v>
      </c>
      <c r="J19">
        <v>1</v>
      </c>
      <c r="K19" t="s">
        <v>442</v>
      </c>
      <c r="L19">
        <v>2030</v>
      </c>
      <c r="M19">
        <v>1</v>
      </c>
      <c r="N19" s="270" t="s">
        <v>443</v>
      </c>
      <c r="O19" t="s">
        <v>407</v>
      </c>
      <c r="R19" t="s">
        <v>1021</v>
      </c>
      <c r="S19" t="s">
        <v>445</v>
      </c>
      <c r="T19">
        <v>2</v>
      </c>
      <c r="U19" t="s">
        <v>331</v>
      </c>
      <c r="W19" t="s">
        <v>400</v>
      </c>
      <c r="Y19">
        <v>9.1</v>
      </c>
      <c r="Z19" t="e">
        <v>#NAME?</v>
      </c>
      <c r="AA19" t="s">
        <v>216</v>
      </c>
      <c r="AB19" t="s">
        <v>441</v>
      </c>
      <c r="AE19" t="s">
        <v>310</v>
      </c>
      <c r="AF19" t="s">
        <v>309</v>
      </c>
    </row>
    <row r="20" spans="1:42">
      <c r="A20" t="s">
        <v>403</v>
      </c>
      <c r="B20" t="s">
        <v>334</v>
      </c>
      <c r="C20" t="s">
        <v>150</v>
      </c>
      <c r="D20" t="s">
        <v>321</v>
      </c>
      <c r="E20">
        <v>2022</v>
      </c>
      <c r="F20">
        <v>0</v>
      </c>
      <c r="G20">
        <v>1</v>
      </c>
      <c r="H20">
        <v>0</v>
      </c>
      <c r="I20">
        <v>0</v>
      </c>
      <c r="J20">
        <v>1</v>
      </c>
      <c r="K20" t="s">
        <v>455</v>
      </c>
      <c r="L20">
        <v>2025</v>
      </c>
      <c r="M20">
        <v>1</v>
      </c>
      <c r="N20" t="s">
        <v>456</v>
      </c>
      <c r="O20" t="s">
        <v>457</v>
      </c>
      <c r="R20" t="s">
        <v>458</v>
      </c>
      <c r="T20">
        <v>2</v>
      </c>
      <c r="W20" t="s">
        <v>416</v>
      </c>
      <c r="Y20">
        <v>7.2</v>
      </c>
      <c r="Z20" t="e">
        <v>#NAME?</v>
      </c>
      <c r="AB20" t="s">
        <v>459</v>
      </c>
      <c r="AC20" t="s">
        <v>460</v>
      </c>
      <c r="AD20" t="s">
        <v>461</v>
      </c>
      <c r="AE20" t="s">
        <v>310</v>
      </c>
      <c r="AJ20" t="s">
        <v>309</v>
      </c>
    </row>
    <row r="21" spans="1:42">
      <c r="A21" t="s">
        <v>403</v>
      </c>
      <c r="B21" t="s">
        <v>462</v>
      </c>
      <c r="C21" t="s">
        <v>405</v>
      </c>
      <c r="D21" t="s">
        <v>321</v>
      </c>
      <c r="E21">
        <v>2022</v>
      </c>
      <c r="F21">
        <v>0</v>
      </c>
      <c r="G21">
        <v>1</v>
      </c>
      <c r="H21">
        <v>0</v>
      </c>
      <c r="I21">
        <v>0</v>
      </c>
      <c r="J21">
        <v>1</v>
      </c>
      <c r="K21" t="s">
        <v>527</v>
      </c>
      <c r="L21">
        <v>2027</v>
      </c>
      <c r="M21">
        <v>1</v>
      </c>
      <c r="N21" t="s">
        <v>528</v>
      </c>
      <c r="O21" t="s">
        <v>465</v>
      </c>
      <c r="P21" t="s">
        <v>529</v>
      </c>
      <c r="Q21" t="s">
        <v>530</v>
      </c>
      <c r="R21" t="s">
        <v>531</v>
      </c>
      <c r="S21" t="s">
        <v>519</v>
      </c>
      <c r="T21">
        <v>2</v>
      </c>
      <c r="U21" t="s">
        <v>331</v>
      </c>
      <c r="W21" t="s">
        <v>395</v>
      </c>
      <c r="Y21">
        <v>7.3</v>
      </c>
      <c r="Z21" t="e">
        <v>#NAME?</v>
      </c>
      <c r="AA21" t="s">
        <v>196</v>
      </c>
      <c r="AB21" t="s">
        <v>532</v>
      </c>
      <c r="AE21" t="s">
        <v>309</v>
      </c>
    </row>
    <row r="22" spans="1:42">
      <c r="A22" t="s">
        <v>403</v>
      </c>
      <c r="C22" t="s">
        <v>150</v>
      </c>
      <c r="D22" t="s">
        <v>321</v>
      </c>
      <c r="E22">
        <v>2022</v>
      </c>
      <c r="F22">
        <v>0</v>
      </c>
      <c r="G22">
        <v>1</v>
      </c>
      <c r="H22">
        <v>0</v>
      </c>
      <c r="I22">
        <v>0</v>
      </c>
      <c r="J22">
        <v>1</v>
      </c>
      <c r="K22" t="s">
        <v>537</v>
      </c>
      <c r="L22">
        <v>2030</v>
      </c>
      <c r="M22">
        <v>1</v>
      </c>
      <c r="O22" t="s">
        <v>538</v>
      </c>
      <c r="R22" t="s">
        <v>1028</v>
      </c>
      <c r="S22" t="s">
        <v>303</v>
      </c>
      <c r="T22">
        <v>2</v>
      </c>
      <c r="W22" t="s">
        <v>416</v>
      </c>
      <c r="Y22">
        <v>7.2</v>
      </c>
      <c r="Z22" t="e">
        <v>#NAME?</v>
      </c>
      <c r="AA22" t="s">
        <v>217</v>
      </c>
      <c r="AB22" t="s">
        <v>540</v>
      </c>
      <c r="AE22" t="s">
        <v>309</v>
      </c>
    </row>
    <row r="23" spans="1:42" ht="176">
      <c r="A23" t="s">
        <v>403</v>
      </c>
      <c r="C23" t="s">
        <v>150</v>
      </c>
      <c r="D23" t="s">
        <v>321</v>
      </c>
      <c r="E23">
        <v>2022</v>
      </c>
      <c r="F23">
        <v>0</v>
      </c>
      <c r="G23">
        <v>1</v>
      </c>
      <c r="H23">
        <v>0</v>
      </c>
      <c r="I23">
        <v>0</v>
      </c>
      <c r="J23">
        <v>1</v>
      </c>
      <c r="K23" t="s">
        <v>541</v>
      </c>
      <c r="L23">
        <v>2030</v>
      </c>
      <c r="M23">
        <v>1</v>
      </c>
      <c r="O23" t="s">
        <v>538</v>
      </c>
      <c r="R23" s="270" t="s">
        <v>1030</v>
      </c>
      <c r="S23" t="s">
        <v>303</v>
      </c>
      <c r="T23">
        <v>2</v>
      </c>
      <c r="U23" t="s">
        <v>331</v>
      </c>
      <c r="W23" t="s">
        <v>416</v>
      </c>
      <c r="Y23">
        <v>7.2</v>
      </c>
      <c r="Z23" t="e">
        <v>#NAME?</v>
      </c>
      <c r="AE23" t="s">
        <v>309</v>
      </c>
    </row>
    <row r="24" spans="1:42">
      <c r="A24" t="s">
        <v>403</v>
      </c>
      <c r="C24" t="s">
        <v>150</v>
      </c>
      <c r="D24" t="s">
        <v>321</v>
      </c>
      <c r="E24">
        <v>2022</v>
      </c>
      <c r="F24">
        <v>0</v>
      </c>
      <c r="G24">
        <v>1</v>
      </c>
      <c r="H24">
        <v>0</v>
      </c>
      <c r="I24">
        <v>0</v>
      </c>
      <c r="J24">
        <v>1</v>
      </c>
      <c r="K24" t="s">
        <v>543</v>
      </c>
      <c r="L24">
        <v>2030</v>
      </c>
      <c r="M24">
        <v>1</v>
      </c>
      <c r="O24" t="s">
        <v>538</v>
      </c>
      <c r="R24" t="s">
        <v>1031</v>
      </c>
      <c r="S24" t="s">
        <v>303</v>
      </c>
      <c r="T24">
        <v>2</v>
      </c>
      <c r="U24" t="s">
        <v>331</v>
      </c>
      <c r="W24" t="s">
        <v>416</v>
      </c>
      <c r="Y24">
        <v>7.2</v>
      </c>
      <c r="Z24" t="e">
        <v>#NAME?</v>
      </c>
      <c r="AA24" t="s">
        <v>217</v>
      </c>
      <c r="AB24" t="s">
        <v>540</v>
      </c>
      <c r="AE24" t="s">
        <v>309</v>
      </c>
    </row>
    <row r="25" spans="1:42">
      <c r="A25" t="s">
        <v>403</v>
      </c>
      <c r="C25" t="s">
        <v>396</v>
      </c>
      <c r="D25" t="s">
        <v>102</v>
      </c>
      <c r="E25">
        <v>2023</v>
      </c>
      <c r="F25">
        <v>1</v>
      </c>
      <c r="G25">
        <v>3</v>
      </c>
      <c r="H25">
        <v>1</v>
      </c>
      <c r="J25">
        <v>1</v>
      </c>
      <c r="K25" t="s">
        <v>548</v>
      </c>
      <c r="L25">
        <v>2030</v>
      </c>
      <c r="M25">
        <v>1</v>
      </c>
      <c r="O25" t="s">
        <v>429</v>
      </c>
      <c r="P25" t="s">
        <v>549</v>
      </c>
      <c r="Q25">
        <v>0.42499999999999999</v>
      </c>
      <c r="R25" t="s">
        <v>1033</v>
      </c>
      <c r="S25" t="s">
        <v>363</v>
      </c>
      <c r="T25">
        <v>2</v>
      </c>
      <c r="U25" t="s">
        <v>433</v>
      </c>
      <c r="V25" t="s">
        <v>551</v>
      </c>
      <c r="Y25">
        <v>7.2</v>
      </c>
      <c r="Z25" t="e">
        <v>#NAME?</v>
      </c>
      <c r="AA25" t="s">
        <v>197</v>
      </c>
      <c r="AB25" t="s">
        <v>552</v>
      </c>
      <c r="AE25" t="s">
        <v>309</v>
      </c>
    </row>
    <row r="26" spans="1:42">
      <c r="A26" t="s">
        <v>403</v>
      </c>
      <c r="C26" t="s">
        <v>396</v>
      </c>
      <c r="D26" t="s">
        <v>102</v>
      </c>
      <c r="E26">
        <v>2023</v>
      </c>
      <c r="F26">
        <v>1</v>
      </c>
      <c r="G26">
        <v>3</v>
      </c>
      <c r="H26">
        <v>1</v>
      </c>
      <c r="J26">
        <v>1</v>
      </c>
      <c r="K26" t="s">
        <v>555</v>
      </c>
      <c r="L26">
        <v>2030</v>
      </c>
      <c r="M26">
        <v>1</v>
      </c>
      <c r="O26" t="s">
        <v>429</v>
      </c>
      <c r="P26" t="s">
        <v>556</v>
      </c>
      <c r="Q26" t="s">
        <v>557</v>
      </c>
      <c r="R26" t="s">
        <v>1040</v>
      </c>
      <c r="S26" t="s">
        <v>559</v>
      </c>
      <c r="T26">
        <v>2</v>
      </c>
      <c r="W26" t="s">
        <v>416</v>
      </c>
      <c r="X26" t="s">
        <v>401</v>
      </c>
      <c r="Y26">
        <v>7.2</v>
      </c>
      <c r="Z26" t="e">
        <v>#NAME?</v>
      </c>
      <c r="AA26" t="s">
        <v>197</v>
      </c>
      <c r="AB26" t="s">
        <v>560</v>
      </c>
      <c r="AE26" t="s">
        <v>309</v>
      </c>
      <c r="AP26" t="s">
        <v>310</v>
      </c>
    </row>
    <row r="27" spans="1:42">
      <c r="A27" t="s">
        <v>403</v>
      </c>
      <c r="C27" t="s">
        <v>396</v>
      </c>
      <c r="D27" t="s">
        <v>102</v>
      </c>
      <c r="E27">
        <v>2023</v>
      </c>
      <c r="F27">
        <v>1</v>
      </c>
      <c r="G27">
        <v>3</v>
      </c>
      <c r="H27">
        <v>1</v>
      </c>
      <c r="J27">
        <v>1</v>
      </c>
      <c r="K27" t="s">
        <v>561</v>
      </c>
      <c r="L27">
        <v>2030</v>
      </c>
      <c r="M27">
        <v>1</v>
      </c>
      <c r="N27" t="s">
        <v>1640</v>
      </c>
      <c r="O27" t="s">
        <v>429</v>
      </c>
      <c r="P27" t="s">
        <v>562</v>
      </c>
      <c r="Q27">
        <v>0.28999999999999998</v>
      </c>
      <c r="R27" t="s">
        <v>1042</v>
      </c>
      <c r="S27" t="s">
        <v>330</v>
      </c>
      <c r="T27">
        <v>2</v>
      </c>
      <c r="U27" t="s">
        <v>331</v>
      </c>
      <c r="W27" t="s">
        <v>564</v>
      </c>
      <c r="X27" t="s">
        <v>315</v>
      </c>
      <c r="Y27">
        <v>13.2</v>
      </c>
      <c r="Z27" t="e">
        <v>#NAME?</v>
      </c>
      <c r="AA27" t="s">
        <v>190</v>
      </c>
      <c r="AB27" t="s">
        <v>565</v>
      </c>
      <c r="AE27" t="s">
        <v>310</v>
      </c>
      <c r="AI27" t="s">
        <v>309</v>
      </c>
      <c r="AK27" t="s">
        <v>310</v>
      </c>
    </row>
    <row r="28" spans="1:42">
      <c r="A28" t="s">
        <v>403</v>
      </c>
      <c r="C28" t="s">
        <v>396</v>
      </c>
      <c r="D28" t="s">
        <v>102</v>
      </c>
      <c r="E28">
        <v>2023</v>
      </c>
      <c r="F28">
        <v>1</v>
      </c>
      <c r="G28">
        <v>3</v>
      </c>
      <c r="H28">
        <v>1</v>
      </c>
      <c r="J28">
        <v>1</v>
      </c>
      <c r="K28" t="s">
        <v>566</v>
      </c>
      <c r="L28">
        <v>2030</v>
      </c>
      <c r="M28">
        <v>1</v>
      </c>
      <c r="O28" t="s">
        <v>429</v>
      </c>
      <c r="P28" t="s">
        <v>567</v>
      </c>
      <c r="Q28" t="s">
        <v>568</v>
      </c>
      <c r="R28" t="s">
        <v>1044</v>
      </c>
      <c r="S28" t="s">
        <v>569</v>
      </c>
      <c r="T28">
        <v>2</v>
      </c>
      <c r="U28" t="s">
        <v>331</v>
      </c>
      <c r="W28" t="s">
        <v>416</v>
      </c>
      <c r="Y28">
        <v>7.2</v>
      </c>
      <c r="Z28" t="e">
        <v>#NAME?</v>
      </c>
      <c r="AA28" t="s">
        <v>197</v>
      </c>
      <c r="AB28" t="s">
        <v>570</v>
      </c>
      <c r="AE28" t="s">
        <v>309</v>
      </c>
    </row>
    <row r="29" spans="1:42">
      <c r="A29" t="s">
        <v>403</v>
      </c>
      <c r="C29" t="s">
        <v>396</v>
      </c>
      <c r="D29" t="s">
        <v>102</v>
      </c>
      <c r="E29">
        <v>2023</v>
      </c>
      <c r="F29">
        <v>1</v>
      </c>
      <c r="G29">
        <v>3</v>
      </c>
      <c r="H29">
        <v>1</v>
      </c>
      <c r="J29">
        <v>1</v>
      </c>
      <c r="K29" t="s">
        <v>1045</v>
      </c>
      <c r="L29">
        <v>2030</v>
      </c>
      <c r="M29">
        <v>1</v>
      </c>
      <c r="N29" t="s">
        <v>1643</v>
      </c>
      <c r="O29" t="s">
        <v>429</v>
      </c>
      <c r="P29" t="s">
        <v>572</v>
      </c>
      <c r="Q29">
        <v>0.65</v>
      </c>
      <c r="R29" t="s">
        <v>573</v>
      </c>
      <c r="S29" t="s">
        <v>363</v>
      </c>
      <c r="T29">
        <v>2</v>
      </c>
      <c r="U29" t="s">
        <v>433</v>
      </c>
      <c r="W29" t="s">
        <v>416</v>
      </c>
      <c r="Y29">
        <v>7.2</v>
      </c>
      <c r="Z29" t="e">
        <v>#NAME?</v>
      </c>
      <c r="AE29" t="s">
        <v>309</v>
      </c>
    </row>
    <row r="30" spans="1:42">
      <c r="A30" t="s">
        <v>403</v>
      </c>
      <c r="C30" t="s">
        <v>396</v>
      </c>
      <c r="D30" t="s">
        <v>102</v>
      </c>
      <c r="E30">
        <v>2023</v>
      </c>
      <c r="F30">
        <v>1</v>
      </c>
      <c r="G30">
        <v>3</v>
      </c>
      <c r="H30">
        <v>1</v>
      </c>
      <c r="J30">
        <v>1</v>
      </c>
      <c r="K30" t="s">
        <v>574</v>
      </c>
      <c r="L30">
        <v>2030</v>
      </c>
      <c r="M30">
        <v>1</v>
      </c>
      <c r="O30" t="s">
        <v>465</v>
      </c>
      <c r="P30" t="s">
        <v>575</v>
      </c>
      <c r="Q30" t="s">
        <v>576</v>
      </c>
      <c r="R30" t="s">
        <v>1049</v>
      </c>
      <c r="S30" t="s">
        <v>330</v>
      </c>
      <c r="T30">
        <v>2</v>
      </c>
      <c r="W30" t="s">
        <v>395</v>
      </c>
      <c r="Y30">
        <v>7.2</v>
      </c>
      <c r="Z30" t="e">
        <v>#NAME?</v>
      </c>
      <c r="AA30" t="s">
        <v>201</v>
      </c>
      <c r="AB30" t="s">
        <v>578</v>
      </c>
      <c r="AE30" t="s">
        <v>309</v>
      </c>
    </row>
    <row r="31" spans="1:42">
      <c r="A31" t="s">
        <v>403</v>
      </c>
      <c r="B31" t="s">
        <v>462</v>
      </c>
      <c r="C31" t="s">
        <v>511</v>
      </c>
      <c r="D31" t="s">
        <v>102</v>
      </c>
      <c r="E31">
        <v>2023</v>
      </c>
      <c r="F31">
        <v>1</v>
      </c>
      <c r="G31">
        <v>3</v>
      </c>
      <c r="H31">
        <v>1</v>
      </c>
      <c r="J31">
        <v>1</v>
      </c>
      <c r="K31" t="s">
        <v>595</v>
      </c>
      <c r="L31">
        <v>2030</v>
      </c>
      <c r="M31">
        <v>1</v>
      </c>
      <c r="O31" t="s">
        <v>465</v>
      </c>
      <c r="P31" t="s">
        <v>596</v>
      </c>
      <c r="Q31">
        <v>0.03</v>
      </c>
      <c r="R31" t="s">
        <v>597</v>
      </c>
      <c r="S31" t="s">
        <v>330</v>
      </c>
      <c r="T31">
        <v>2</v>
      </c>
      <c r="U31" t="s">
        <v>498</v>
      </c>
      <c r="W31" t="s">
        <v>332</v>
      </c>
      <c r="X31" t="s">
        <v>395</v>
      </c>
      <c r="Y31">
        <v>7.3</v>
      </c>
      <c r="Z31" t="e">
        <v>#NAME?</v>
      </c>
      <c r="AB31" t="s">
        <v>499</v>
      </c>
      <c r="AJ31" t="s">
        <v>309</v>
      </c>
    </row>
    <row r="32" spans="1:42">
      <c r="A32" t="s">
        <v>403</v>
      </c>
      <c r="B32" t="s">
        <v>462</v>
      </c>
      <c r="C32" t="s">
        <v>511</v>
      </c>
      <c r="D32" t="s">
        <v>102</v>
      </c>
      <c r="E32">
        <v>2023</v>
      </c>
      <c r="F32">
        <v>1</v>
      </c>
      <c r="G32">
        <v>3</v>
      </c>
      <c r="H32">
        <v>1</v>
      </c>
      <c r="J32">
        <v>1</v>
      </c>
      <c r="K32" t="s">
        <v>587</v>
      </c>
      <c r="L32">
        <v>2030</v>
      </c>
      <c r="M32">
        <v>1</v>
      </c>
      <c r="O32" t="s">
        <v>465</v>
      </c>
      <c r="P32" t="s">
        <v>588</v>
      </c>
      <c r="Q32">
        <v>1.9E-2</v>
      </c>
      <c r="R32" t="s">
        <v>589</v>
      </c>
      <c r="S32" t="s">
        <v>330</v>
      </c>
      <c r="T32">
        <v>2</v>
      </c>
      <c r="U32" t="s">
        <v>498</v>
      </c>
      <c r="W32" t="s">
        <v>468</v>
      </c>
      <c r="Y32">
        <v>7.3</v>
      </c>
      <c r="Z32" t="e">
        <v>#NAME?</v>
      </c>
      <c r="AA32" t="s">
        <v>197</v>
      </c>
      <c r="AB32" t="s">
        <v>590</v>
      </c>
      <c r="AE32" t="s">
        <v>309</v>
      </c>
    </row>
    <row r="33" spans="1:36" ht="144">
      <c r="A33" t="s">
        <v>403</v>
      </c>
      <c r="B33" t="s">
        <v>462</v>
      </c>
      <c r="C33" t="s">
        <v>511</v>
      </c>
      <c r="D33" t="s">
        <v>102</v>
      </c>
      <c r="E33">
        <v>2023</v>
      </c>
      <c r="F33">
        <v>1</v>
      </c>
      <c r="G33">
        <v>3</v>
      </c>
      <c r="H33">
        <v>1</v>
      </c>
      <c r="J33">
        <v>1</v>
      </c>
      <c r="K33" t="s">
        <v>515</v>
      </c>
      <c r="L33">
        <v>2030</v>
      </c>
      <c r="M33">
        <v>1</v>
      </c>
      <c r="O33" t="s">
        <v>465</v>
      </c>
      <c r="P33" t="s">
        <v>516</v>
      </c>
      <c r="Q33" t="s">
        <v>517</v>
      </c>
      <c r="R33" s="270" t="s">
        <v>1056</v>
      </c>
      <c r="S33" t="s">
        <v>519</v>
      </c>
      <c r="T33">
        <v>2</v>
      </c>
      <c r="U33" t="s">
        <v>331</v>
      </c>
      <c r="W33" t="s">
        <v>468</v>
      </c>
      <c r="Y33">
        <v>7.3</v>
      </c>
      <c r="Z33" t="e">
        <v>#NAME?</v>
      </c>
      <c r="AA33" t="s">
        <v>201</v>
      </c>
      <c r="AB33" t="s">
        <v>520</v>
      </c>
      <c r="AE33" t="s">
        <v>309</v>
      </c>
    </row>
    <row r="34" spans="1:36">
      <c r="A34" t="s">
        <v>403</v>
      </c>
      <c r="C34" t="s">
        <v>511</v>
      </c>
      <c r="D34" t="s">
        <v>102</v>
      </c>
      <c r="E34">
        <v>2023</v>
      </c>
      <c r="F34">
        <v>1</v>
      </c>
      <c r="G34">
        <v>3</v>
      </c>
      <c r="H34">
        <v>1</v>
      </c>
      <c r="J34">
        <v>1</v>
      </c>
      <c r="K34" t="s">
        <v>513</v>
      </c>
      <c r="L34">
        <v>2030</v>
      </c>
      <c r="M34">
        <v>1</v>
      </c>
      <c r="O34" t="s">
        <v>465</v>
      </c>
      <c r="R34" t="s">
        <v>1644</v>
      </c>
      <c r="S34" t="s">
        <v>330</v>
      </c>
      <c r="T34">
        <v>2</v>
      </c>
      <c r="Y34">
        <v>7.3</v>
      </c>
      <c r="Z34" t="e">
        <v>#NAME?</v>
      </c>
    </row>
    <row r="35" spans="1:36">
      <c r="A35" t="s">
        <v>403</v>
      </c>
      <c r="B35" t="s">
        <v>462</v>
      </c>
      <c r="C35" t="s">
        <v>511</v>
      </c>
      <c r="D35" t="s">
        <v>102</v>
      </c>
      <c r="E35">
        <v>2023</v>
      </c>
      <c r="F35">
        <v>1</v>
      </c>
      <c r="G35">
        <v>3</v>
      </c>
      <c r="H35">
        <v>1</v>
      </c>
      <c r="J35">
        <v>1</v>
      </c>
      <c r="K35" t="s">
        <v>512</v>
      </c>
      <c r="L35">
        <v>2030</v>
      </c>
      <c r="M35">
        <v>1</v>
      </c>
      <c r="O35" t="s">
        <v>465</v>
      </c>
      <c r="R35" t="s">
        <v>329</v>
      </c>
      <c r="S35" t="s">
        <v>330</v>
      </c>
      <c r="T35">
        <v>2</v>
      </c>
      <c r="Y35">
        <v>7.3</v>
      </c>
      <c r="Z35" t="e">
        <v>#NAME?</v>
      </c>
    </row>
    <row r="36" spans="1:36">
      <c r="A36" t="s">
        <v>403</v>
      </c>
      <c r="B36" t="s">
        <v>462</v>
      </c>
      <c r="C36" t="s">
        <v>324</v>
      </c>
      <c r="D36" t="s">
        <v>321</v>
      </c>
      <c r="E36">
        <v>2020</v>
      </c>
      <c r="F36">
        <v>0</v>
      </c>
      <c r="G36">
        <v>1</v>
      </c>
      <c r="H36">
        <v>0</v>
      </c>
      <c r="I36">
        <v>0</v>
      </c>
      <c r="J36">
        <v>1</v>
      </c>
      <c r="K36" t="s">
        <v>500</v>
      </c>
      <c r="L36">
        <v>2030</v>
      </c>
      <c r="M36">
        <v>1</v>
      </c>
      <c r="O36" t="s">
        <v>465</v>
      </c>
      <c r="P36" t="s">
        <v>501</v>
      </c>
      <c r="Q36" t="s">
        <v>502</v>
      </c>
      <c r="R36" t="s">
        <v>1064</v>
      </c>
      <c r="S36" t="s">
        <v>330</v>
      </c>
      <c r="T36">
        <v>2</v>
      </c>
      <c r="U36" t="s">
        <v>498</v>
      </c>
      <c r="W36" t="s">
        <v>332</v>
      </c>
      <c r="X36" t="s">
        <v>468</v>
      </c>
      <c r="Y36">
        <v>7.3</v>
      </c>
      <c r="Z36" t="e">
        <v>#NAME?</v>
      </c>
      <c r="AB36" t="s">
        <v>499</v>
      </c>
      <c r="AE36" t="s">
        <v>310</v>
      </c>
      <c r="AJ36" t="s">
        <v>309</v>
      </c>
    </row>
    <row r="37" spans="1:36">
      <c r="A37" t="s">
        <v>403</v>
      </c>
      <c r="B37" t="s">
        <v>462</v>
      </c>
      <c r="C37" t="s">
        <v>463</v>
      </c>
      <c r="D37" t="s">
        <v>101</v>
      </c>
      <c r="E37">
        <v>2021</v>
      </c>
      <c r="F37">
        <v>0</v>
      </c>
      <c r="G37">
        <v>2</v>
      </c>
      <c r="H37">
        <v>0</v>
      </c>
      <c r="I37">
        <v>1</v>
      </c>
      <c r="J37">
        <v>1</v>
      </c>
      <c r="K37" t="s">
        <v>495</v>
      </c>
      <c r="L37">
        <v>2030</v>
      </c>
      <c r="M37">
        <v>1</v>
      </c>
      <c r="O37" t="s">
        <v>465</v>
      </c>
      <c r="P37" t="s">
        <v>496</v>
      </c>
      <c r="Q37" t="s">
        <v>497</v>
      </c>
      <c r="R37" t="s">
        <v>329</v>
      </c>
      <c r="S37" t="s">
        <v>330</v>
      </c>
      <c r="T37">
        <v>2</v>
      </c>
      <c r="U37" t="s">
        <v>498</v>
      </c>
      <c r="W37" t="s">
        <v>332</v>
      </c>
      <c r="X37" t="s">
        <v>468</v>
      </c>
      <c r="Y37">
        <v>7.3</v>
      </c>
      <c r="Z37" t="e">
        <v>#NAME?</v>
      </c>
      <c r="AB37" t="s">
        <v>499</v>
      </c>
      <c r="AE37" t="s">
        <v>310</v>
      </c>
      <c r="AJ37" t="s">
        <v>309</v>
      </c>
    </row>
    <row r="38" spans="1:36">
      <c r="A38" t="s">
        <v>403</v>
      </c>
      <c r="B38" t="s">
        <v>409</v>
      </c>
      <c r="C38" t="s">
        <v>410</v>
      </c>
      <c r="D38" t="s">
        <v>321</v>
      </c>
      <c r="E38">
        <v>2020</v>
      </c>
      <c r="F38">
        <v>0</v>
      </c>
      <c r="G38">
        <v>1</v>
      </c>
      <c r="H38">
        <v>0</v>
      </c>
      <c r="I38">
        <v>0</v>
      </c>
      <c r="J38">
        <v>1</v>
      </c>
      <c r="K38" t="s">
        <v>419</v>
      </c>
      <c r="L38">
        <v>2030</v>
      </c>
      <c r="M38">
        <v>1</v>
      </c>
      <c r="O38" t="s">
        <v>412</v>
      </c>
      <c r="P38" t="s">
        <v>420</v>
      </c>
      <c r="Q38" t="s">
        <v>421</v>
      </c>
      <c r="R38" t="s">
        <v>1080</v>
      </c>
      <c r="T38">
        <v>2</v>
      </c>
      <c r="W38" t="s">
        <v>416</v>
      </c>
      <c r="Y38">
        <v>7.2</v>
      </c>
      <c r="Z38" t="e">
        <v>#NAME?</v>
      </c>
      <c r="AA38" t="s">
        <v>417</v>
      </c>
      <c r="AB38" t="s">
        <v>418</v>
      </c>
      <c r="AE38" t="s">
        <v>309</v>
      </c>
    </row>
    <row r="39" spans="1:36">
      <c r="A39" t="s">
        <v>403</v>
      </c>
      <c r="B39" t="s">
        <v>409</v>
      </c>
      <c r="C39" t="s">
        <v>410</v>
      </c>
      <c r="D39" t="s">
        <v>321</v>
      </c>
      <c r="E39">
        <v>2020</v>
      </c>
      <c r="F39">
        <v>0</v>
      </c>
      <c r="G39">
        <v>1</v>
      </c>
      <c r="H39">
        <v>0</v>
      </c>
      <c r="I39">
        <v>0</v>
      </c>
      <c r="J39">
        <v>1</v>
      </c>
      <c r="K39" t="s">
        <v>411</v>
      </c>
      <c r="L39">
        <v>2030</v>
      </c>
      <c r="M39">
        <v>1</v>
      </c>
      <c r="O39" t="s">
        <v>412</v>
      </c>
      <c r="P39" t="s">
        <v>413</v>
      </c>
      <c r="Q39" t="s">
        <v>414</v>
      </c>
      <c r="R39" t="s">
        <v>1081</v>
      </c>
      <c r="T39">
        <v>2</v>
      </c>
      <c r="W39" t="s">
        <v>416</v>
      </c>
      <c r="Y39">
        <v>7.2</v>
      </c>
      <c r="Z39" t="e">
        <v>#NAME?</v>
      </c>
      <c r="AA39" t="s">
        <v>417</v>
      </c>
      <c r="AB39" t="s">
        <v>418</v>
      </c>
      <c r="AE39" t="s">
        <v>309</v>
      </c>
    </row>
    <row r="40" spans="1:36">
      <c r="A40" t="s">
        <v>403</v>
      </c>
      <c r="C40" t="s">
        <v>389</v>
      </c>
      <c r="D40" t="s">
        <v>101</v>
      </c>
      <c r="E40">
        <v>2022</v>
      </c>
      <c r="F40">
        <v>0</v>
      </c>
      <c r="G40">
        <v>2</v>
      </c>
      <c r="H40">
        <v>0</v>
      </c>
      <c r="I40">
        <v>1</v>
      </c>
      <c r="J40">
        <v>1</v>
      </c>
      <c r="K40" t="s">
        <v>390</v>
      </c>
      <c r="L40">
        <v>2040</v>
      </c>
      <c r="M40">
        <v>1</v>
      </c>
      <c r="N40" t="s">
        <v>391</v>
      </c>
      <c r="O40" t="s">
        <v>392</v>
      </c>
      <c r="R40" t="s">
        <v>393</v>
      </c>
      <c r="S40" t="s">
        <v>997</v>
      </c>
      <c r="T40">
        <v>3</v>
      </c>
      <c r="U40" t="s">
        <v>331</v>
      </c>
      <c r="W40" t="s">
        <v>395</v>
      </c>
      <c r="Y40">
        <v>13.2</v>
      </c>
      <c r="Z40" t="e">
        <v>#NAME?</v>
      </c>
      <c r="AE40" t="s">
        <v>309</v>
      </c>
    </row>
    <row r="41" spans="1:36">
      <c r="A41" t="s">
        <v>403</v>
      </c>
      <c r="B41" t="s">
        <v>426</v>
      </c>
      <c r="C41" t="s">
        <v>427</v>
      </c>
      <c r="D41" t="s">
        <v>321</v>
      </c>
      <c r="E41">
        <v>2020</v>
      </c>
      <c r="F41">
        <v>0</v>
      </c>
      <c r="G41">
        <v>1</v>
      </c>
      <c r="H41">
        <v>0</v>
      </c>
      <c r="I41">
        <v>0</v>
      </c>
      <c r="J41">
        <v>1</v>
      </c>
      <c r="K41" t="s">
        <v>428</v>
      </c>
      <c r="L41">
        <v>2030</v>
      </c>
      <c r="M41">
        <v>1</v>
      </c>
      <c r="O41" t="s">
        <v>429</v>
      </c>
      <c r="P41" t="s">
        <v>430</v>
      </c>
      <c r="Q41" t="s">
        <v>431</v>
      </c>
      <c r="R41" t="s">
        <v>1077</v>
      </c>
      <c r="S41" t="s">
        <v>363</v>
      </c>
      <c r="T41">
        <v>3</v>
      </c>
      <c r="U41" t="s">
        <v>433</v>
      </c>
      <c r="V41" t="s">
        <v>434</v>
      </c>
      <c r="W41" t="s">
        <v>416</v>
      </c>
      <c r="Y41">
        <v>7.2</v>
      </c>
      <c r="Z41" t="e">
        <v>#NAME?</v>
      </c>
      <c r="AE41" t="s">
        <v>309</v>
      </c>
    </row>
    <row r="42" spans="1:36">
      <c r="A42" t="s">
        <v>403</v>
      </c>
      <c r="C42" t="s">
        <v>396</v>
      </c>
      <c r="D42" t="s">
        <v>102</v>
      </c>
      <c r="E42">
        <v>2023</v>
      </c>
      <c r="F42">
        <v>1</v>
      </c>
      <c r="G42">
        <v>3</v>
      </c>
      <c r="H42">
        <v>1</v>
      </c>
      <c r="J42">
        <v>1</v>
      </c>
      <c r="K42" t="s">
        <v>553</v>
      </c>
      <c r="L42">
        <v>2030</v>
      </c>
      <c r="M42">
        <v>1</v>
      </c>
      <c r="O42" t="s">
        <v>429</v>
      </c>
      <c r="Y42">
        <v>7.2</v>
      </c>
      <c r="Z42" t="e">
        <v>#NAME?</v>
      </c>
    </row>
    <row r="43" spans="1:36">
      <c r="A43" t="s">
        <v>403</v>
      </c>
      <c r="C43" t="s">
        <v>396</v>
      </c>
      <c r="D43" t="s">
        <v>102</v>
      </c>
      <c r="E43">
        <v>2023</v>
      </c>
      <c r="F43">
        <v>1</v>
      </c>
      <c r="G43">
        <v>3</v>
      </c>
      <c r="H43">
        <v>1</v>
      </c>
      <c r="J43">
        <v>1</v>
      </c>
      <c r="K43" t="s">
        <v>554</v>
      </c>
      <c r="L43">
        <v>2030</v>
      </c>
      <c r="M43">
        <v>1</v>
      </c>
      <c r="O43" t="s">
        <v>465</v>
      </c>
      <c r="Y43">
        <v>7.2</v>
      </c>
      <c r="Z43" t="e">
        <v>#NAME?</v>
      </c>
    </row>
    <row r="44" spans="1:36">
      <c r="A44" t="s">
        <v>403</v>
      </c>
      <c r="B44" t="s">
        <v>462</v>
      </c>
      <c r="C44" t="s">
        <v>463</v>
      </c>
      <c r="D44" t="s">
        <v>101</v>
      </c>
      <c r="E44">
        <v>2021</v>
      </c>
      <c r="F44">
        <v>0</v>
      </c>
      <c r="G44">
        <v>2</v>
      </c>
      <c r="H44">
        <v>0</v>
      </c>
      <c r="I44">
        <v>1</v>
      </c>
      <c r="J44">
        <v>1</v>
      </c>
      <c r="K44" t="s">
        <v>488</v>
      </c>
      <c r="L44">
        <v>2030</v>
      </c>
      <c r="M44">
        <v>1</v>
      </c>
      <c r="O44" t="s">
        <v>465</v>
      </c>
      <c r="P44" t="s">
        <v>489</v>
      </c>
      <c r="Q44">
        <v>1</v>
      </c>
      <c r="R44" t="s">
        <v>467</v>
      </c>
      <c r="W44" t="s">
        <v>332</v>
      </c>
      <c r="X44" t="s">
        <v>468</v>
      </c>
      <c r="Y44">
        <v>7.3</v>
      </c>
      <c r="Z44" t="e">
        <v>#NAME?</v>
      </c>
      <c r="AE44" t="s">
        <v>310</v>
      </c>
      <c r="AJ44" t="s">
        <v>309</v>
      </c>
    </row>
    <row r="45" spans="1:36">
      <c r="A45" t="s">
        <v>403</v>
      </c>
      <c r="B45" t="s">
        <v>462</v>
      </c>
      <c r="C45" t="s">
        <v>463</v>
      </c>
      <c r="D45" t="s">
        <v>101</v>
      </c>
      <c r="E45">
        <v>2021</v>
      </c>
      <c r="F45">
        <v>0</v>
      </c>
      <c r="G45">
        <v>2</v>
      </c>
      <c r="H45">
        <v>0</v>
      </c>
      <c r="I45">
        <v>1</v>
      </c>
      <c r="J45">
        <v>1</v>
      </c>
      <c r="K45" t="s">
        <v>481</v>
      </c>
      <c r="L45">
        <v>2030</v>
      </c>
      <c r="M45">
        <v>1</v>
      </c>
      <c r="O45" t="s">
        <v>465</v>
      </c>
      <c r="P45" t="s">
        <v>482</v>
      </c>
      <c r="Q45">
        <v>1</v>
      </c>
      <c r="R45" t="s">
        <v>467</v>
      </c>
      <c r="W45" t="s">
        <v>332</v>
      </c>
      <c r="X45" t="s">
        <v>468</v>
      </c>
      <c r="Y45">
        <v>7.3</v>
      </c>
      <c r="Z45" t="e">
        <v>#NAME?</v>
      </c>
      <c r="AE45" t="s">
        <v>310</v>
      </c>
      <c r="AJ45" t="s">
        <v>309</v>
      </c>
    </row>
    <row r="46" spans="1:36">
      <c r="A46" t="s">
        <v>403</v>
      </c>
      <c r="B46" t="s">
        <v>462</v>
      </c>
      <c r="C46" t="s">
        <v>463</v>
      </c>
      <c r="D46" t="s">
        <v>101</v>
      </c>
      <c r="E46">
        <v>2021</v>
      </c>
      <c r="F46">
        <v>0</v>
      </c>
      <c r="G46">
        <v>2</v>
      </c>
      <c r="H46">
        <v>0</v>
      </c>
      <c r="I46">
        <v>1</v>
      </c>
      <c r="J46">
        <v>1</v>
      </c>
      <c r="K46" t="s">
        <v>477</v>
      </c>
      <c r="L46">
        <v>2050</v>
      </c>
      <c r="M46">
        <v>1</v>
      </c>
      <c r="O46" t="s">
        <v>326</v>
      </c>
      <c r="P46" t="s">
        <v>478</v>
      </c>
      <c r="Q46">
        <v>1</v>
      </c>
      <c r="R46" t="s">
        <v>467</v>
      </c>
      <c r="W46" t="s">
        <v>332</v>
      </c>
      <c r="X46" t="s">
        <v>468</v>
      </c>
      <c r="Y46">
        <v>7.3</v>
      </c>
      <c r="Z46" t="e">
        <v>#NAME?</v>
      </c>
      <c r="AE46" t="s">
        <v>310</v>
      </c>
      <c r="AJ46" t="s">
        <v>309</v>
      </c>
    </row>
    <row r="47" spans="1:36">
      <c r="A47" t="s">
        <v>403</v>
      </c>
      <c r="B47" t="s">
        <v>462</v>
      </c>
      <c r="C47" t="s">
        <v>463</v>
      </c>
      <c r="D47" t="s">
        <v>101</v>
      </c>
      <c r="E47">
        <v>2021</v>
      </c>
      <c r="F47">
        <v>0</v>
      </c>
      <c r="G47">
        <v>2</v>
      </c>
      <c r="H47">
        <v>0</v>
      </c>
      <c r="I47">
        <v>1</v>
      </c>
      <c r="J47">
        <v>1</v>
      </c>
      <c r="K47" t="s">
        <v>475</v>
      </c>
      <c r="L47">
        <v>2030</v>
      </c>
      <c r="M47">
        <v>1</v>
      </c>
      <c r="O47" t="s">
        <v>465</v>
      </c>
      <c r="P47" t="s">
        <v>476</v>
      </c>
      <c r="Q47">
        <v>1</v>
      </c>
      <c r="R47" t="s">
        <v>467</v>
      </c>
      <c r="W47" t="s">
        <v>332</v>
      </c>
      <c r="X47" t="s">
        <v>468</v>
      </c>
      <c r="Y47">
        <v>7.2</v>
      </c>
      <c r="Z47" t="e">
        <v>#NAME?</v>
      </c>
      <c r="AE47" t="s">
        <v>310</v>
      </c>
      <c r="AJ47" t="s">
        <v>309</v>
      </c>
    </row>
    <row r="48" spans="1:36">
      <c r="A48" t="s">
        <v>403</v>
      </c>
      <c r="B48" t="s">
        <v>462</v>
      </c>
      <c r="C48" t="s">
        <v>463</v>
      </c>
      <c r="D48" t="s">
        <v>101</v>
      </c>
      <c r="E48">
        <v>2021</v>
      </c>
      <c r="F48">
        <v>0</v>
      </c>
      <c r="G48">
        <v>2</v>
      </c>
      <c r="H48">
        <v>0</v>
      </c>
      <c r="I48">
        <v>1</v>
      </c>
      <c r="J48">
        <v>1</v>
      </c>
      <c r="K48" t="s">
        <v>1646</v>
      </c>
      <c r="L48">
        <v>2030</v>
      </c>
      <c r="M48">
        <v>1</v>
      </c>
      <c r="O48" t="s">
        <v>465</v>
      </c>
      <c r="P48" t="s">
        <v>466</v>
      </c>
      <c r="R48" t="s">
        <v>467</v>
      </c>
      <c r="W48" t="s">
        <v>332</v>
      </c>
      <c r="X48" t="s">
        <v>468</v>
      </c>
      <c r="Y48">
        <v>7.3</v>
      </c>
      <c r="Z48" t="e">
        <v>#NAME?</v>
      </c>
      <c r="AE48" t="s">
        <v>310</v>
      </c>
      <c r="AJ48" t="s">
        <v>309</v>
      </c>
    </row>
    <row r="49" spans="1:41">
      <c r="A49" t="s">
        <v>598</v>
      </c>
      <c r="B49" t="s">
        <v>740</v>
      </c>
      <c r="C49" t="s">
        <v>742</v>
      </c>
      <c r="D49" t="s">
        <v>110</v>
      </c>
      <c r="E49">
        <v>2023</v>
      </c>
      <c r="F49">
        <v>0</v>
      </c>
      <c r="G49">
        <v>2</v>
      </c>
      <c r="H49">
        <v>0</v>
      </c>
      <c r="I49">
        <v>1</v>
      </c>
      <c r="J49">
        <v>1</v>
      </c>
      <c r="K49" t="s">
        <v>743</v>
      </c>
      <c r="L49">
        <v>2040</v>
      </c>
      <c r="M49">
        <v>1</v>
      </c>
      <c r="O49" t="s">
        <v>744</v>
      </c>
      <c r="R49" t="s">
        <v>1104</v>
      </c>
      <c r="T49">
        <v>0</v>
      </c>
      <c r="U49" t="s">
        <v>331</v>
      </c>
      <c r="W49" t="s">
        <v>401</v>
      </c>
      <c r="Y49">
        <v>12.2</v>
      </c>
      <c r="Z49" t="e">
        <v>#NAME?</v>
      </c>
    </row>
    <row r="50" spans="1:41" ht="409.6">
      <c r="A50" t="s">
        <v>598</v>
      </c>
      <c r="B50" t="s">
        <v>706</v>
      </c>
      <c r="C50" t="s">
        <v>707</v>
      </c>
      <c r="D50" t="s">
        <v>298</v>
      </c>
      <c r="E50">
        <v>2023</v>
      </c>
      <c r="F50">
        <v>1</v>
      </c>
      <c r="G50">
        <v>3</v>
      </c>
      <c r="H50">
        <v>1</v>
      </c>
      <c r="J50">
        <v>1</v>
      </c>
      <c r="K50" s="270" t="s">
        <v>732</v>
      </c>
      <c r="L50">
        <v>2023</v>
      </c>
      <c r="M50">
        <v>1</v>
      </c>
      <c r="N50" t="s">
        <v>733</v>
      </c>
      <c r="O50" t="s">
        <v>709</v>
      </c>
      <c r="P50" t="s">
        <v>734</v>
      </c>
      <c r="Q50" t="s">
        <v>735</v>
      </c>
      <c r="R50" s="270" t="s">
        <v>1107</v>
      </c>
      <c r="T50">
        <v>0</v>
      </c>
      <c r="U50" t="s">
        <v>331</v>
      </c>
      <c r="W50" t="s">
        <v>711</v>
      </c>
      <c r="X50" t="s">
        <v>623</v>
      </c>
      <c r="Y50">
        <v>12.6</v>
      </c>
      <c r="Z50" t="e">
        <v>#NAME?</v>
      </c>
      <c r="AO50" t="s">
        <v>309</v>
      </c>
    </row>
    <row r="51" spans="1:41">
      <c r="A51" t="s">
        <v>598</v>
      </c>
      <c r="B51" t="s">
        <v>706</v>
      </c>
      <c r="C51" t="s">
        <v>707</v>
      </c>
      <c r="D51" t="s">
        <v>298</v>
      </c>
      <c r="E51">
        <v>2023</v>
      </c>
      <c r="F51">
        <v>1</v>
      </c>
      <c r="G51">
        <v>3</v>
      </c>
      <c r="H51">
        <v>1</v>
      </c>
      <c r="J51">
        <v>1</v>
      </c>
      <c r="K51" t="s">
        <v>728</v>
      </c>
      <c r="L51">
        <v>2028</v>
      </c>
      <c r="M51">
        <v>1</v>
      </c>
      <c r="O51" t="s">
        <v>709</v>
      </c>
      <c r="P51" t="s">
        <v>729</v>
      </c>
      <c r="Q51" t="s">
        <v>730</v>
      </c>
      <c r="R51" t="s">
        <v>731</v>
      </c>
      <c r="T51">
        <v>0</v>
      </c>
      <c r="U51" t="s">
        <v>331</v>
      </c>
      <c r="W51" t="s">
        <v>711</v>
      </c>
      <c r="X51" t="s">
        <v>623</v>
      </c>
      <c r="Y51">
        <v>12.6</v>
      </c>
      <c r="Z51" t="e">
        <v>#NAME?</v>
      </c>
    </row>
    <row r="52" spans="1:41" ht="365">
      <c r="A52" t="s">
        <v>598</v>
      </c>
      <c r="B52" t="s">
        <v>706</v>
      </c>
      <c r="C52" t="s">
        <v>707</v>
      </c>
      <c r="D52" t="s">
        <v>298</v>
      </c>
      <c r="E52">
        <v>2023</v>
      </c>
      <c r="F52">
        <v>1</v>
      </c>
      <c r="G52">
        <v>3</v>
      </c>
      <c r="H52">
        <v>1</v>
      </c>
      <c r="J52">
        <v>1</v>
      </c>
      <c r="K52" s="270" t="s">
        <v>724</v>
      </c>
      <c r="L52">
        <v>2031</v>
      </c>
      <c r="M52">
        <v>1</v>
      </c>
      <c r="O52" t="s">
        <v>709</v>
      </c>
      <c r="P52" t="s">
        <v>725</v>
      </c>
      <c r="Q52" t="s">
        <v>726</v>
      </c>
      <c r="R52" t="s">
        <v>727</v>
      </c>
      <c r="T52">
        <v>0</v>
      </c>
      <c r="U52" t="s">
        <v>331</v>
      </c>
      <c r="W52" t="s">
        <v>711</v>
      </c>
      <c r="X52" t="s">
        <v>623</v>
      </c>
      <c r="Y52">
        <v>12.5</v>
      </c>
      <c r="Z52" t="e">
        <v>#NAME?</v>
      </c>
    </row>
    <row r="53" spans="1:41" ht="350">
      <c r="A53" t="s">
        <v>598</v>
      </c>
      <c r="B53" t="s">
        <v>706</v>
      </c>
      <c r="C53" t="s">
        <v>707</v>
      </c>
      <c r="D53" t="s">
        <v>298</v>
      </c>
      <c r="E53">
        <v>2023</v>
      </c>
      <c r="F53">
        <v>1</v>
      </c>
      <c r="G53">
        <v>3</v>
      </c>
      <c r="H53">
        <v>1</v>
      </c>
      <c r="J53">
        <v>1</v>
      </c>
      <c r="K53" s="270" t="s">
        <v>720</v>
      </c>
      <c r="L53">
        <v>2027</v>
      </c>
      <c r="M53">
        <v>1</v>
      </c>
      <c r="O53" t="s">
        <v>709</v>
      </c>
      <c r="P53" t="s">
        <v>721</v>
      </c>
      <c r="Q53" t="s">
        <v>722</v>
      </c>
      <c r="R53" t="s">
        <v>723</v>
      </c>
      <c r="T53">
        <v>0</v>
      </c>
      <c r="U53" t="s">
        <v>331</v>
      </c>
      <c r="W53" t="s">
        <v>711</v>
      </c>
      <c r="X53" t="s">
        <v>623</v>
      </c>
      <c r="Y53">
        <v>12.5</v>
      </c>
      <c r="Z53" t="e">
        <v>#NAME?</v>
      </c>
    </row>
    <row r="54" spans="1:41">
      <c r="A54" t="s">
        <v>598</v>
      </c>
      <c r="B54" t="s">
        <v>599</v>
      </c>
      <c r="C54" t="s">
        <v>646</v>
      </c>
      <c r="D54" t="s">
        <v>110</v>
      </c>
      <c r="E54">
        <v>2022</v>
      </c>
      <c r="F54">
        <v>0</v>
      </c>
      <c r="G54">
        <v>2</v>
      </c>
      <c r="H54">
        <v>0</v>
      </c>
      <c r="I54">
        <v>1</v>
      </c>
      <c r="J54">
        <v>1</v>
      </c>
      <c r="K54" t="s">
        <v>688</v>
      </c>
      <c r="L54">
        <v>2030</v>
      </c>
      <c r="M54">
        <v>1</v>
      </c>
      <c r="N54" t="s">
        <v>689</v>
      </c>
      <c r="O54" t="s">
        <v>636</v>
      </c>
      <c r="P54" t="s">
        <v>690</v>
      </c>
      <c r="Q54" t="s">
        <v>691</v>
      </c>
      <c r="R54" t="s">
        <v>692</v>
      </c>
      <c r="T54">
        <v>0</v>
      </c>
      <c r="U54" t="s">
        <v>331</v>
      </c>
      <c r="W54" t="s">
        <v>623</v>
      </c>
      <c r="Y54">
        <v>12.5</v>
      </c>
      <c r="Z54" t="e">
        <v>#NAME?</v>
      </c>
      <c r="AA54" t="s">
        <v>197</v>
      </c>
      <c r="AB54" t="s">
        <v>675</v>
      </c>
      <c r="AO54" t="s">
        <v>309</v>
      </c>
    </row>
    <row r="55" spans="1:41">
      <c r="A55" t="s">
        <v>598</v>
      </c>
      <c r="B55" t="s">
        <v>768</v>
      </c>
      <c r="C55" t="s">
        <v>774</v>
      </c>
      <c r="D55" t="s">
        <v>321</v>
      </c>
      <c r="E55">
        <v>2020</v>
      </c>
      <c r="F55">
        <v>0</v>
      </c>
      <c r="G55">
        <v>1</v>
      </c>
      <c r="H55">
        <v>0</v>
      </c>
      <c r="I55">
        <v>0</v>
      </c>
      <c r="J55">
        <v>1</v>
      </c>
      <c r="K55" t="s">
        <v>775</v>
      </c>
      <c r="L55">
        <v>2030</v>
      </c>
      <c r="M55">
        <v>1</v>
      </c>
      <c r="O55" t="s">
        <v>602</v>
      </c>
      <c r="P55" t="s">
        <v>776</v>
      </c>
      <c r="Q55">
        <v>0.23400000000000001</v>
      </c>
      <c r="R55" t="s">
        <v>1086</v>
      </c>
      <c r="S55" t="s">
        <v>519</v>
      </c>
      <c r="T55">
        <v>1</v>
      </c>
      <c r="U55" t="s">
        <v>778</v>
      </c>
      <c r="V55" t="s">
        <v>779</v>
      </c>
      <c r="W55" t="s">
        <v>623</v>
      </c>
      <c r="Y55">
        <v>12.5</v>
      </c>
      <c r="Z55" t="e">
        <v>#NAME?</v>
      </c>
      <c r="AB55" t="s">
        <v>780</v>
      </c>
      <c r="AO55" t="s">
        <v>309</v>
      </c>
    </row>
    <row r="56" spans="1:41">
      <c r="A56" t="s">
        <v>598</v>
      </c>
      <c r="B56" t="s">
        <v>706</v>
      </c>
      <c r="C56" t="s">
        <v>707</v>
      </c>
      <c r="D56" t="s">
        <v>298</v>
      </c>
      <c r="E56">
        <v>2023</v>
      </c>
      <c r="F56">
        <v>1</v>
      </c>
      <c r="G56">
        <v>3</v>
      </c>
      <c r="H56">
        <v>1</v>
      </c>
      <c r="J56">
        <v>1</v>
      </c>
      <c r="K56" t="s">
        <v>737</v>
      </c>
      <c r="M56">
        <v>1</v>
      </c>
      <c r="O56" t="s">
        <v>709</v>
      </c>
      <c r="R56" t="s">
        <v>738</v>
      </c>
      <c r="T56">
        <v>1</v>
      </c>
      <c r="U56" t="s">
        <v>331</v>
      </c>
      <c r="W56" t="s">
        <v>711</v>
      </c>
      <c r="X56" t="s">
        <v>623</v>
      </c>
      <c r="Y56">
        <v>12.6</v>
      </c>
      <c r="Z56" t="e">
        <v>#NAME?</v>
      </c>
    </row>
    <row r="57" spans="1:41">
      <c r="A57" t="s">
        <v>598</v>
      </c>
      <c r="B57" t="s">
        <v>599</v>
      </c>
      <c r="C57" t="s">
        <v>646</v>
      </c>
      <c r="D57" t="s">
        <v>110</v>
      </c>
      <c r="E57">
        <v>2022</v>
      </c>
      <c r="F57">
        <v>0</v>
      </c>
      <c r="G57">
        <v>2</v>
      </c>
      <c r="H57">
        <v>0</v>
      </c>
      <c r="I57">
        <v>1</v>
      </c>
      <c r="J57">
        <v>1</v>
      </c>
      <c r="K57" t="s">
        <v>676</v>
      </c>
      <c r="L57">
        <v>2030</v>
      </c>
      <c r="M57">
        <v>1</v>
      </c>
      <c r="O57" t="s">
        <v>648</v>
      </c>
      <c r="P57" t="s">
        <v>677</v>
      </c>
      <c r="Q57" t="s">
        <v>678</v>
      </c>
      <c r="R57" t="s">
        <v>1123</v>
      </c>
      <c r="S57" t="s">
        <v>356</v>
      </c>
      <c r="T57">
        <v>1</v>
      </c>
      <c r="U57" t="s">
        <v>331</v>
      </c>
      <c r="W57" t="s">
        <v>606</v>
      </c>
      <c r="X57" t="s">
        <v>623</v>
      </c>
      <c r="Y57">
        <v>12.5</v>
      </c>
      <c r="Z57" t="e">
        <v>#NAME?</v>
      </c>
      <c r="AO57" t="s">
        <v>309</v>
      </c>
    </row>
    <row r="58" spans="1:41" ht="32">
      <c r="A58" t="s">
        <v>598</v>
      </c>
      <c r="B58" t="s">
        <v>768</v>
      </c>
      <c r="C58" t="s">
        <v>774</v>
      </c>
      <c r="D58" t="s">
        <v>321</v>
      </c>
      <c r="E58">
        <v>2020</v>
      </c>
      <c r="F58">
        <v>0</v>
      </c>
      <c r="G58">
        <v>1</v>
      </c>
      <c r="H58">
        <v>0</v>
      </c>
      <c r="I58">
        <v>0</v>
      </c>
      <c r="J58">
        <v>1</v>
      </c>
      <c r="K58" t="s">
        <v>787</v>
      </c>
      <c r="L58">
        <v>2030</v>
      </c>
      <c r="M58">
        <v>1</v>
      </c>
      <c r="O58" t="s">
        <v>602</v>
      </c>
      <c r="P58" t="s">
        <v>788</v>
      </c>
      <c r="Q58">
        <v>0.5</v>
      </c>
      <c r="R58" t="s">
        <v>1749</v>
      </c>
      <c r="S58" t="s">
        <v>519</v>
      </c>
      <c r="T58">
        <v>2</v>
      </c>
      <c r="U58" t="s">
        <v>784</v>
      </c>
      <c r="V58" s="270" t="s">
        <v>790</v>
      </c>
      <c r="W58" t="s">
        <v>606</v>
      </c>
      <c r="Y58">
        <v>11.6</v>
      </c>
      <c r="Z58" t="e">
        <v>#NAME?</v>
      </c>
      <c r="AA58" t="s">
        <v>197</v>
      </c>
      <c r="AB58" t="s">
        <v>624</v>
      </c>
      <c r="AC58" t="s">
        <v>791</v>
      </c>
      <c r="AO58" t="s">
        <v>309</v>
      </c>
    </row>
    <row r="59" spans="1:41">
      <c r="A59" t="s">
        <v>598</v>
      </c>
      <c r="B59" t="s">
        <v>768</v>
      </c>
      <c r="C59" t="s">
        <v>774</v>
      </c>
      <c r="D59" t="s">
        <v>321</v>
      </c>
      <c r="E59">
        <v>2020</v>
      </c>
      <c r="F59">
        <v>0</v>
      </c>
      <c r="G59">
        <v>1</v>
      </c>
      <c r="H59">
        <v>0</v>
      </c>
      <c r="I59">
        <v>0</v>
      </c>
      <c r="J59">
        <v>1</v>
      </c>
      <c r="K59" t="s">
        <v>781</v>
      </c>
      <c r="L59">
        <v>2035</v>
      </c>
      <c r="M59">
        <v>1</v>
      </c>
      <c r="O59" t="s">
        <v>602</v>
      </c>
      <c r="P59" t="s">
        <v>782</v>
      </c>
      <c r="Q59">
        <v>0.1</v>
      </c>
      <c r="R59" t="s">
        <v>1085</v>
      </c>
      <c r="T59">
        <v>2</v>
      </c>
      <c r="U59" t="s">
        <v>784</v>
      </c>
      <c r="V59" t="s">
        <v>785</v>
      </c>
      <c r="W59" t="s">
        <v>606</v>
      </c>
      <c r="Y59">
        <v>11.6</v>
      </c>
      <c r="Z59" t="e">
        <v>#NAME?</v>
      </c>
      <c r="AA59" t="s">
        <v>197</v>
      </c>
      <c r="AB59" t="s">
        <v>786</v>
      </c>
      <c r="AO59" t="s">
        <v>309</v>
      </c>
    </row>
    <row r="60" spans="1:41" ht="409.6">
      <c r="A60" t="s">
        <v>598</v>
      </c>
      <c r="B60" t="s">
        <v>740</v>
      </c>
      <c r="C60" t="s">
        <v>745</v>
      </c>
      <c r="D60" t="s">
        <v>110</v>
      </c>
      <c r="E60">
        <v>2023</v>
      </c>
      <c r="F60">
        <v>0</v>
      </c>
      <c r="G60">
        <v>2</v>
      </c>
      <c r="H60">
        <v>0</v>
      </c>
      <c r="I60">
        <v>1</v>
      </c>
      <c r="J60">
        <v>1</v>
      </c>
      <c r="K60" t="s">
        <v>762</v>
      </c>
      <c r="L60">
        <v>2030</v>
      </c>
      <c r="M60">
        <v>1</v>
      </c>
      <c r="N60" t="s">
        <v>763</v>
      </c>
      <c r="O60" t="s">
        <v>744</v>
      </c>
      <c r="P60" t="s">
        <v>764</v>
      </c>
      <c r="Q60">
        <v>0.1</v>
      </c>
      <c r="R60" s="270" t="s">
        <v>1091</v>
      </c>
      <c r="T60">
        <v>2</v>
      </c>
      <c r="U60" t="s">
        <v>498</v>
      </c>
      <c r="W60" t="s">
        <v>401</v>
      </c>
      <c r="Y60">
        <v>12.2</v>
      </c>
      <c r="Z60" t="e">
        <v>#NAME?</v>
      </c>
      <c r="AA60" t="s">
        <v>754</v>
      </c>
      <c r="AB60" t="s">
        <v>760</v>
      </c>
      <c r="AC60" t="s">
        <v>761</v>
      </c>
    </row>
    <row r="61" spans="1:41" ht="409.6">
      <c r="A61" t="s">
        <v>598</v>
      </c>
      <c r="B61" t="s">
        <v>740</v>
      </c>
      <c r="C61" t="s">
        <v>745</v>
      </c>
      <c r="D61" t="s">
        <v>110</v>
      </c>
      <c r="E61">
        <v>2023</v>
      </c>
      <c r="F61">
        <v>0</v>
      </c>
      <c r="G61">
        <v>2</v>
      </c>
      <c r="H61">
        <v>0</v>
      </c>
      <c r="I61">
        <v>1</v>
      </c>
      <c r="J61">
        <v>1</v>
      </c>
      <c r="K61" t="s">
        <v>756</v>
      </c>
      <c r="L61">
        <v>2030</v>
      </c>
      <c r="M61">
        <v>1</v>
      </c>
      <c r="N61" t="s">
        <v>757</v>
      </c>
      <c r="O61" t="s">
        <v>744</v>
      </c>
      <c r="P61" t="s">
        <v>758</v>
      </c>
      <c r="Q61">
        <v>0.4</v>
      </c>
      <c r="R61" s="270" t="s">
        <v>1094</v>
      </c>
      <c r="T61">
        <v>2</v>
      </c>
      <c r="U61" t="s">
        <v>331</v>
      </c>
      <c r="W61" t="s">
        <v>401</v>
      </c>
      <c r="Y61">
        <v>12.2</v>
      </c>
      <c r="Z61" t="e">
        <v>#NAME?</v>
      </c>
      <c r="AA61" t="s">
        <v>754</v>
      </c>
      <c r="AB61" t="s">
        <v>760</v>
      </c>
      <c r="AC61" t="s">
        <v>761</v>
      </c>
    </row>
    <row r="62" spans="1:41" ht="409.6">
      <c r="A62" t="s">
        <v>598</v>
      </c>
      <c r="B62" t="s">
        <v>740</v>
      </c>
      <c r="C62" t="s">
        <v>745</v>
      </c>
      <c r="D62" t="s">
        <v>110</v>
      </c>
      <c r="E62">
        <v>2023</v>
      </c>
      <c r="F62">
        <v>0</v>
      </c>
      <c r="G62">
        <v>2</v>
      </c>
      <c r="H62">
        <v>0</v>
      </c>
      <c r="I62">
        <v>1</v>
      </c>
      <c r="J62">
        <v>1</v>
      </c>
      <c r="K62" t="s">
        <v>750</v>
      </c>
      <c r="L62">
        <v>2030</v>
      </c>
      <c r="M62">
        <v>1</v>
      </c>
      <c r="N62" t="s">
        <v>751</v>
      </c>
      <c r="O62" t="s">
        <v>744</v>
      </c>
      <c r="P62" t="s">
        <v>752</v>
      </c>
      <c r="Q62">
        <v>0.15</v>
      </c>
      <c r="R62" s="270" t="s">
        <v>1097</v>
      </c>
      <c r="T62">
        <v>2</v>
      </c>
      <c r="U62" t="s">
        <v>331</v>
      </c>
      <c r="W62" t="s">
        <v>401</v>
      </c>
      <c r="X62" t="s">
        <v>623</v>
      </c>
      <c r="Y62">
        <v>12.2</v>
      </c>
      <c r="Z62" t="e">
        <v>#NAME?</v>
      </c>
      <c r="AA62" t="s">
        <v>754</v>
      </c>
      <c r="AB62" t="s">
        <v>755</v>
      </c>
    </row>
    <row r="63" spans="1:41">
      <c r="A63" t="s">
        <v>598</v>
      </c>
      <c r="B63" t="s">
        <v>740</v>
      </c>
      <c r="C63" t="s">
        <v>745</v>
      </c>
      <c r="D63" t="s">
        <v>110</v>
      </c>
      <c r="E63">
        <v>2023</v>
      </c>
      <c r="F63">
        <v>0</v>
      </c>
      <c r="G63">
        <v>2</v>
      </c>
      <c r="H63">
        <v>0</v>
      </c>
      <c r="I63">
        <v>1</v>
      </c>
      <c r="J63">
        <v>1</v>
      </c>
      <c r="K63" t="s">
        <v>746</v>
      </c>
      <c r="L63">
        <v>2030</v>
      </c>
      <c r="M63">
        <v>1</v>
      </c>
      <c r="O63" t="s">
        <v>744</v>
      </c>
      <c r="P63" t="s">
        <v>747</v>
      </c>
      <c r="Q63">
        <v>0.65</v>
      </c>
      <c r="R63" t="s">
        <v>1100</v>
      </c>
      <c r="T63">
        <v>2</v>
      </c>
      <c r="U63" t="s">
        <v>331</v>
      </c>
      <c r="W63" t="s">
        <v>401</v>
      </c>
      <c r="Y63">
        <v>12.2</v>
      </c>
      <c r="Z63" t="e">
        <v>#NAME?</v>
      </c>
      <c r="AA63" t="s">
        <v>749</v>
      </c>
    </row>
    <row r="64" spans="1:41" ht="409.6">
      <c r="A64" t="s">
        <v>598</v>
      </c>
      <c r="B64" t="s">
        <v>706</v>
      </c>
      <c r="C64" t="s">
        <v>707</v>
      </c>
      <c r="D64" t="s">
        <v>298</v>
      </c>
      <c r="E64">
        <v>2023</v>
      </c>
      <c r="F64">
        <v>1</v>
      </c>
      <c r="G64">
        <v>3</v>
      </c>
      <c r="H64">
        <v>1</v>
      </c>
      <c r="J64">
        <v>1</v>
      </c>
      <c r="K64" s="270" t="s">
        <v>715</v>
      </c>
      <c r="L64">
        <v>2030</v>
      </c>
      <c r="M64">
        <v>1</v>
      </c>
      <c r="O64" t="s">
        <v>709</v>
      </c>
      <c r="R64" t="s">
        <v>716</v>
      </c>
      <c r="T64">
        <v>2</v>
      </c>
      <c r="U64" t="s">
        <v>331</v>
      </c>
      <c r="W64" t="s">
        <v>711</v>
      </c>
      <c r="X64" t="s">
        <v>623</v>
      </c>
      <c r="Y64">
        <v>12.5</v>
      </c>
      <c r="Z64" t="e">
        <v>#NAME?</v>
      </c>
    </row>
    <row r="65" spans="1:41" ht="350">
      <c r="A65" t="s">
        <v>598</v>
      </c>
      <c r="B65" t="s">
        <v>706</v>
      </c>
      <c r="C65" t="s">
        <v>707</v>
      </c>
      <c r="D65" t="s">
        <v>298</v>
      </c>
      <c r="E65">
        <v>2023</v>
      </c>
      <c r="F65">
        <v>1</v>
      </c>
      <c r="G65">
        <v>3</v>
      </c>
      <c r="H65">
        <v>1</v>
      </c>
      <c r="J65">
        <v>1</v>
      </c>
      <c r="K65" s="270" t="s">
        <v>708</v>
      </c>
      <c r="L65">
        <v>2027</v>
      </c>
      <c r="M65">
        <v>1</v>
      </c>
      <c r="O65" t="s">
        <v>709</v>
      </c>
      <c r="R65" t="s">
        <v>710</v>
      </c>
      <c r="T65">
        <v>2</v>
      </c>
      <c r="U65" t="s">
        <v>331</v>
      </c>
      <c r="W65" t="s">
        <v>711</v>
      </c>
      <c r="X65" t="s">
        <v>623</v>
      </c>
      <c r="Y65">
        <v>12.5</v>
      </c>
      <c r="Z65" t="e">
        <v>#NAME?</v>
      </c>
    </row>
    <row r="66" spans="1:41" ht="208">
      <c r="A66" t="s">
        <v>598</v>
      </c>
      <c r="B66" t="s">
        <v>599</v>
      </c>
      <c r="C66" t="s">
        <v>608</v>
      </c>
      <c r="D66" t="s">
        <v>101</v>
      </c>
      <c r="E66">
        <v>2023</v>
      </c>
      <c r="F66">
        <v>0</v>
      </c>
      <c r="G66">
        <v>2</v>
      </c>
      <c r="H66">
        <v>0</v>
      </c>
      <c r="I66">
        <v>1</v>
      </c>
      <c r="J66">
        <v>1</v>
      </c>
      <c r="K66" t="s">
        <v>703</v>
      </c>
      <c r="L66">
        <v>2030</v>
      </c>
      <c r="M66">
        <v>1</v>
      </c>
      <c r="N66" s="270" t="s">
        <v>704</v>
      </c>
      <c r="O66" t="s">
        <v>696</v>
      </c>
      <c r="P66" t="s">
        <v>697</v>
      </c>
      <c r="Q66" t="s">
        <v>705</v>
      </c>
      <c r="R66" t="s">
        <v>1114</v>
      </c>
      <c r="S66" t="s">
        <v>519</v>
      </c>
      <c r="T66">
        <v>2</v>
      </c>
      <c r="U66" t="s">
        <v>700</v>
      </c>
      <c r="V66" t="s">
        <v>701</v>
      </c>
      <c r="W66" t="s">
        <v>606</v>
      </c>
      <c r="X66" t="s">
        <v>617</v>
      </c>
      <c r="Y66">
        <v>12.3</v>
      </c>
      <c r="Z66" t="e">
        <v>#NAME?</v>
      </c>
      <c r="AA66" t="s">
        <v>702</v>
      </c>
      <c r="AB66" t="s">
        <v>618</v>
      </c>
    </row>
    <row r="67" spans="1:41" ht="272">
      <c r="A67" t="s">
        <v>598</v>
      </c>
      <c r="B67" t="s">
        <v>599</v>
      </c>
      <c r="C67" t="s">
        <v>608</v>
      </c>
      <c r="D67" t="s">
        <v>101</v>
      </c>
      <c r="E67">
        <v>2023</v>
      </c>
      <c r="F67">
        <v>0</v>
      </c>
      <c r="G67">
        <v>2</v>
      </c>
      <c r="H67">
        <v>0</v>
      </c>
      <c r="I67">
        <v>1</v>
      </c>
      <c r="J67">
        <v>1</v>
      </c>
      <c r="K67" t="s">
        <v>694</v>
      </c>
      <c r="L67">
        <v>2030</v>
      </c>
      <c r="M67">
        <v>1</v>
      </c>
      <c r="N67" s="270" t="s">
        <v>695</v>
      </c>
      <c r="O67" t="s">
        <v>696</v>
      </c>
      <c r="P67" t="s">
        <v>697</v>
      </c>
      <c r="Q67" t="s">
        <v>698</v>
      </c>
      <c r="R67" t="s">
        <v>1114</v>
      </c>
      <c r="S67" t="s">
        <v>519</v>
      </c>
      <c r="T67">
        <v>2</v>
      </c>
      <c r="U67" t="s">
        <v>700</v>
      </c>
      <c r="V67" t="s">
        <v>701</v>
      </c>
      <c r="W67" t="s">
        <v>606</v>
      </c>
      <c r="X67" t="s">
        <v>617</v>
      </c>
      <c r="Y67">
        <v>12.3</v>
      </c>
      <c r="Z67" t="e">
        <v>#NAME?</v>
      </c>
      <c r="AA67" t="s">
        <v>702</v>
      </c>
      <c r="AB67" t="s">
        <v>618</v>
      </c>
    </row>
    <row r="68" spans="1:41" ht="409.6">
      <c r="A68" t="s">
        <v>598</v>
      </c>
      <c r="B68" t="s">
        <v>599</v>
      </c>
      <c r="C68" t="s">
        <v>646</v>
      </c>
      <c r="D68" t="s">
        <v>110</v>
      </c>
      <c r="E68">
        <v>2022</v>
      </c>
      <c r="F68">
        <v>0</v>
      </c>
      <c r="G68">
        <v>2</v>
      </c>
      <c r="H68">
        <v>0</v>
      </c>
      <c r="I68">
        <v>1</v>
      </c>
      <c r="J68">
        <v>1</v>
      </c>
      <c r="K68" s="270" t="s">
        <v>685</v>
      </c>
      <c r="L68">
        <v>2030</v>
      </c>
      <c r="M68">
        <v>1</v>
      </c>
      <c r="N68" t="s">
        <v>686</v>
      </c>
      <c r="O68" t="s">
        <v>636</v>
      </c>
      <c r="R68" t="s">
        <v>687</v>
      </c>
      <c r="S68" t="s">
        <v>303</v>
      </c>
      <c r="T68">
        <v>2</v>
      </c>
      <c r="U68" t="s">
        <v>331</v>
      </c>
      <c r="W68" t="s">
        <v>640</v>
      </c>
      <c r="X68" t="s">
        <v>623</v>
      </c>
      <c r="Y68">
        <v>12.5</v>
      </c>
      <c r="Z68" t="e">
        <v>#NAME?</v>
      </c>
      <c r="AO68" t="s">
        <v>309</v>
      </c>
    </row>
    <row r="69" spans="1:41">
      <c r="A69" t="s">
        <v>598</v>
      </c>
      <c r="B69" t="s">
        <v>599</v>
      </c>
      <c r="C69" t="s">
        <v>646</v>
      </c>
      <c r="D69" t="s">
        <v>110</v>
      </c>
      <c r="E69">
        <v>2022</v>
      </c>
      <c r="F69">
        <v>0</v>
      </c>
      <c r="G69">
        <v>2</v>
      </c>
      <c r="H69">
        <v>0</v>
      </c>
      <c r="I69">
        <v>1</v>
      </c>
      <c r="J69">
        <v>1</v>
      </c>
      <c r="K69" t="s">
        <v>671</v>
      </c>
      <c r="L69">
        <v>2030</v>
      </c>
      <c r="M69">
        <v>1</v>
      </c>
      <c r="O69" t="s">
        <v>648</v>
      </c>
      <c r="P69" t="s">
        <v>672</v>
      </c>
      <c r="Q69" t="s">
        <v>673</v>
      </c>
      <c r="R69" t="s">
        <v>1124</v>
      </c>
      <c r="S69" t="s">
        <v>363</v>
      </c>
      <c r="T69">
        <v>2</v>
      </c>
      <c r="U69" t="s">
        <v>331</v>
      </c>
      <c r="W69" t="s">
        <v>606</v>
      </c>
      <c r="X69" t="s">
        <v>623</v>
      </c>
      <c r="Y69">
        <v>12.5</v>
      </c>
      <c r="Z69" t="e">
        <v>#NAME?</v>
      </c>
      <c r="AA69" t="s">
        <v>197</v>
      </c>
      <c r="AB69" t="s">
        <v>675</v>
      </c>
      <c r="AO69" t="s">
        <v>309</v>
      </c>
    </row>
    <row r="70" spans="1:41">
      <c r="A70" t="s">
        <v>598</v>
      </c>
      <c r="B70" t="s">
        <v>599</v>
      </c>
      <c r="C70" t="s">
        <v>646</v>
      </c>
      <c r="D70" t="s">
        <v>110</v>
      </c>
      <c r="E70">
        <v>2022</v>
      </c>
      <c r="F70">
        <v>0</v>
      </c>
      <c r="G70">
        <v>2</v>
      </c>
      <c r="H70">
        <v>0</v>
      </c>
      <c r="I70">
        <v>1</v>
      </c>
      <c r="J70">
        <v>1</v>
      </c>
      <c r="K70" t="s">
        <v>667</v>
      </c>
      <c r="L70">
        <v>2030</v>
      </c>
      <c r="M70">
        <v>1</v>
      </c>
      <c r="O70" t="s">
        <v>648</v>
      </c>
      <c r="P70" t="s">
        <v>668</v>
      </c>
      <c r="Q70" t="s">
        <v>669</v>
      </c>
      <c r="R70" t="s">
        <v>1125</v>
      </c>
      <c r="S70" t="s">
        <v>519</v>
      </c>
      <c r="T70">
        <v>2</v>
      </c>
      <c r="U70" t="s">
        <v>331</v>
      </c>
      <c r="W70" t="s">
        <v>640</v>
      </c>
      <c r="X70" t="s">
        <v>623</v>
      </c>
      <c r="Y70">
        <v>12.5</v>
      </c>
      <c r="Z70" t="e">
        <v>#NAME?</v>
      </c>
      <c r="AO70" t="s">
        <v>309</v>
      </c>
    </row>
    <row r="71" spans="1:41">
      <c r="A71" t="s">
        <v>598</v>
      </c>
      <c r="B71" t="s">
        <v>599</v>
      </c>
      <c r="C71" t="s">
        <v>634</v>
      </c>
      <c r="D71" t="s">
        <v>102</v>
      </c>
      <c r="E71">
        <v>2019</v>
      </c>
      <c r="F71">
        <v>1</v>
      </c>
      <c r="G71">
        <v>3</v>
      </c>
      <c r="H71">
        <v>1</v>
      </c>
      <c r="J71">
        <v>1</v>
      </c>
      <c r="K71" t="s">
        <v>641</v>
      </c>
      <c r="L71">
        <v>2030</v>
      </c>
      <c r="M71">
        <v>1</v>
      </c>
      <c r="O71" t="s">
        <v>636</v>
      </c>
      <c r="P71" t="s">
        <v>642</v>
      </c>
      <c r="Q71" t="s">
        <v>643</v>
      </c>
      <c r="R71" t="s">
        <v>1137</v>
      </c>
      <c r="S71" t="s">
        <v>303</v>
      </c>
      <c r="T71">
        <v>2</v>
      </c>
      <c r="U71" t="s">
        <v>331</v>
      </c>
      <c r="W71" t="s">
        <v>640</v>
      </c>
      <c r="X71" t="s">
        <v>623</v>
      </c>
      <c r="Y71">
        <v>12.5</v>
      </c>
      <c r="Z71" t="e">
        <v>#NAME?</v>
      </c>
      <c r="AO71" t="s">
        <v>309</v>
      </c>
    </row>
    <row r="72" spans="1:41">
      <c r="A72" t="s">
        <v>598</v>
      </c>
      <c r="B72" t="s">
        <v>599</v>
      </c>
      <c r="C72" t="s">
        <v>634</v>
      </c>
      <c r="D72" t="s">
        <v>102</v>
      </c>
      <c r="E72">
        <v>2019</v>
      </c>
      <c r="F72">
        <v>1</v>
      </c>
      <c r="G72">
        <v>3</v>
      </c>
      <c r="H72">
        <v>1</v>
      </c>
      <c r="J72">
        <v>1</v>
      </c>
      <c r="K72" t="s">
        <v>635</v>
      </c>
      <c r="L72">
        <v>2029</v>
      </c>
      <c r="M72">
        <v>1</v>
      </c>
      <c r="O72" t="s">
        <v>636</v>
      </c>
      <c r="P72" t="s">
        <v>637</v>
      </c>
      <c r="Q72" t="s">
        <v>638</v>
      </c>
      <c r="R72" t="s">
        <v>1138</v>
      </c>
      <c r="S72" t="s">
        <v>363</v>
      </c>
      <c r="T72">
        <v>2</v>
      </c>
      <c r="U72" t="s">
        <v>331</v>
      </c>
      <c r="W72" t="s">
        <v>640</v>
      </c>
      <c r="X72" t="s">
        <v>623</v>
      </c>
      <c r="Y72">
        <v>11.6</v>
      </c>
      <c r="Z72" t="e">
        <v>#NAME?</v>
      </c>
      <c r="AO72" t="s">
        <v>309</v>
      </c>
    </row>
    <row r="73" spans="1:41">
      <c r="A73" t="s">
        <v>598</v>
      </c>
      <c r="B73" t="s">
        <v>599</v>
      </c>
      <c r="C73" t="s">
        <v>608</v>
      </c>
      <c r="D73" t="s">
        <v>102</v>
      </c>
      <c r="E73">
        <v>2018</v>
      </c>
      <c r="F73">
        <v>1</v>
      </c>
      <c r="G73">
        <v>3</v>
      </c>
      <c r="H73">
        <v>1</v>
      </c>
      <c r="J73">
        <v>1</v>
      </c>
      <c r="K73" t="s">
        <v>619</v>
      </c>
      <c r="L73">
        <v>2025</v>
      </c>
      <c r="M73">
        <v>1</v>
      </c>
      <c r="O73" t="s">
        <v>602</v>
      </c>
      <c r="P73" t="s">
        <v>620</v>
      </c>
      <c r="Q73" t="s">
        <v>621</v>
      </c>
      <c r="R73" t="s">
        <v>1140</v>
      </c>
      <c r="S73" t="s">
        <v>303</v>
      </c>
      <c r="T73">
        <v>2</v>
      </c>
      <c r="U73" t="s">
        <v>331</v>
      </c>
      <c r="W73" t="s">
        <v>623</v>
      </c>
      <c r="X73" t="s">
        <v>606</v>
      </c>
      <c r="Y73">
        <v>11.6</v>
      </c>
      <c r="Z73" t="e">
        <v>#NAME?</v>
      </c>
      <c r="AA73" t="s">
        <v>197</v>
      </c>
      <c r="AB73" t="s">
        <v>624</v>
      </c>
      <c r="AO73" t="s">
        <v>309</v>
      </c>
    </row>
    <row r="74" spans="1:41" ht="409.6">
      <c r="A74" t="s">
        <v>598</v>
      </c>
      <c r="B74" t="s">
        <v>706</v>
      </c>
      <c r="C74" t="s">
        <v>707</v>
      </c>
      <c r="D74" t="s">
        <v>298</v>
      </c>
      <c r="E74">
        <v>2023</v>
      </c>
      <c r="F74">
        <v>1</v>
      </c>
      <c r="G74">
        <v>3</v>
      </c>
      <c r="H74">
        <v>1</v>
      </c>
      <c r="J74">
        <v>1</v>
      </c>
      <c r="K74" s="270" t="s">
        <v>717</v>
      </c>
      <c r="L74">
        <v>2030</v>
      </c>
      <c r="M74">
        <v>1</v>
      </c>
      <c r="N74" t="s">
        <v>718</v>
      </c>
      <c r="O74" t="s">
        <v>709</v>
      </c>
      <c r="R74" s="270" t="s">
        <v>1111</v>
      </c>
      <c r="T74">
        <v>3</v>
      </c>
      <c r="U74" t="s">
        <v>331</v>
      </c>
      <c r="W74" t="s">
        <v>711</v>
      </c>
      <c r="X74" t="s">
        <v>623</v>
      </c>
      <c r="Y74">
        <v>12.5</v>
      </c>
      <c r="Z74" t="e">
        <v>#NAME?</v>
      </c>
      <c r="AO74" t="s">
        <v>309</v>
      </c>
    </row>
    <row r="75" spans="1:41" ht="409.6">
      <c r="A75" t="s">
        <v>598</v>
      </c>
      <c r="B75" t="s">
        <v>706</v>
      </c>
      <c r="C75" t="s">
        <v>707</v>
      </c>
      <c r="D75" t="s">
        <v>298</v>
      </c>
      <c r="E75">
        <v>2023</v>
      </c>
      <c r="F75">
        <v>1</v>
      </c>
      <c r="G75">
        <v>3</v>
      </c>
      <c r="H75">
        <v>1</v>
      </c>
      <c r="J75">
        <v>1</v>
      </c>
      <c r="K75" s="270" t="s">
        <v>712</v>
      </c>
      <c r="L75">
        <v>2027</v>
      </c>
      <c r="M75">
        <v>1</v>
      </c>
      <c r="N75" t="s">
        <v>713</v>
      </c>
      <c r="O75" t="s">
        <v>709</v>
      </c>
      <c r="R75" t="s">
        <v>1112</v>
      </c>
      <c r="T75">
        <v>3</v>
      </c>
      <c r="U75" t="s">
        <v>331</v>
      </c>
      <c r="W75" t="s">
        <v>711</v>
      </c>
      <c r="X75" t="s">
        <v>623</v>
      </c>
      <c r="Y75">
        <v>12.5</v>
      </c>
      <c r="Z75" t="e">
        <v>#NAME?</v>
      </c>
    </row>
    <row r="76" spans="1:41">
      <c r="A76" t="s">
        <v>598</v>
      </c>
      <c r="B76" t="s">
        <v>599</v>
      </c>
      <c r="C76" t="s">
        <v>646</v>
      </c>
      <c r="D76" t="s">
        <v>110</v>
      </c>
      <c r="E76">
        <v>2022</v>
      </c>
      <c r="F76">
        <v>0</v>
      </c>
      <c r="G76">
        <v>2</v>
      </c>
      <c r="H76">
        <v>0</v>
      </c>
      <c r="I76">
        <v>1</v>
      </c>
      <c r="J76">
        <v>1</v>
      </c>
      <c r="K76" t="s">
        <v>680</v>
      </c>
      <c r="L76">
        <v>2025</v>
      </c>
      <c r="M76">
        <v>1</v>
      </c>
      <c r="O76" t="s">
        <v>636</v>
      </c>
      <c r="P76" t="s">
        <v>681</v>
      </c>
      <c r="Q76" t="s">
        <v>682</v>
      </c>
      <c r="R76" t="s">
        <v>1121</v>
      </c>
      <c r="S76" t="s">
        <v>363</v>
      </c>
      <c r="T76">
        <v>3</v>
      </c>
      <c r="U76" t="s">
        <v>331</v>
      </c>
      <c r="W76" t="s">
        <v>640</v>
      </c>
      <c r="Y76">
        <v>12.5</v>
      </c>
      <c r="Z76" t="e">
        <v>#NAME?</v>
      </c>
      <c r="AA76" t="s">
        <v>197</v>
      </c>
      <c r="AB76" t="s">
        <v>684</v>
      </c>
      <c r="AO76" t="s">
        <v>309</v>
      </c>
    </row>
    <row r="77" spans="1:41">
      <c r="A77" t="s">
        <v>598</v>
      </c>
      <c r="B77" t="s">
        <v>599</v>
      </c>
      <c r="C77" t="s">
        <v>646</v>
      </c>
      <c r="D77" t="s">
        <v>110</v>
      </c>
      <c r="E77">
        <v>2022</v>
      </c>
      <c r="F77">
        <v>0</v>
      </c>
      <c r="G77">
        <v>2</v>
      </c>
      <c r="H77">
        <v>0</v>
      </c>
      <c r="I77">
        <v>1</v>
      </c>
      <c r="J77">
        <v>1</v>
      </c>
      <c r="K77" t="s">
        <v>664</v>
      </c>
      <c r="L77">
        <v>2030</v>
      </c>
      <c r="M77">
        <v>1</v>
      </c>
      <c r="O77" t="s">
        <v>648</v>
      </c>
      <c r="P77" t="s">
        <v>665</v>
      </c>
      <c r="Q77" t="s">
        <v>643</v>
      </c>
      <c r="R77" t="s">
        <v>1127</v>
      </c>
      <c r="S77" t="s">
        <v>363</v>
      </c>
      <c r="T77">
        <v>3</v>
      </c>
      <c r="U77" t="s">
        <v>331</v>
      </c>
      <c r="W77" t="s">
        <v>623</v>
      </c>
      <c r="X77" t="s">
        <v>606</v>
      </c>
      <c r="Y77">
        <v>12.5</v>
      </c>
      <c r="Z77" t="e">
        <v>#NAME?</v>
      </c>
      <c r="AO77" t="s">
        <v>309</v>
      </c>
    </row>
    <row r="78" spans="1:41">
      <c r="A78" t="s">
        <v>598</v>
      </c>
      <c r="B78" t="s">
        <v>599</v>
      </c>
      <c r="C78" t="s">
        <v>646</v>
      </c>
      <c r="D78" t="s">
        <v>110</v>
      </c>
      <c r="E78">
        <v>2022</v>
      </c>
      <c r="F78">
        <v>0</v>
      </c>
      <c r="G78">
        <v>2</v>
      </c>
      <c r="H78">
        <v>0</v>
      </c>
      <c r="I78">
        <v>1</v>
      </c>
      <c r="J78">
        <v>1</v>
      </c>
      <c r="K78" t="s">
        <v>660</v>
      </c>
      <c r="L78">
        <v>2030</v>
      </c>
      <c r="M78">
        <v>1</v>
      </c>
      <c r="O78" t="s">
        <v>648</v>
      </c>
      <c r="P78" t="s">
        <v>661</v>
      </c>
      <c r="Q78" t="s">
        <v>662</v>
      </c>
      <c r="R78" t="s">
        <v>1129</v>
      </c>
      <c r="S78" t="s">
        <v>363</v>
      </c>
      <c r="T78">
        <v>3</v>
      </c>
      <c r="U78" t="s">
        <v>331</v>
      </c>
      <c r="W78" t="s">
        <v>623</v>
      </c>
      <c r="X78" t="s">
        <v>606</v>
      </c>
      <c r="Y78">
        <v>12.5</v>
      </c>
      <c r="Z78" t="e">
        <v>#NAME?</v>
      </c>
      <c r="AO78" t="s">
        <v>309</v>
      </c>
    </row>
    <row r="79" spans="1:41">
      <c r="A79" t="s">
        <v>598</v>
      </c>
      <c r="B79" t="s">
        <v>599</v>
      </c>
      <c r="C79" t="s">
        <v>646</v>
      </c>
      <c r="D79" t="s">
        <v>110</v>
      </c>
      <c r="E79">
        <v>2022</v>
      </c>
      <c r="F79">
        <v>0</v>
      </c>
      <c r="G79">
        <v>2</v>
      </c>
      <c r="H79">
        <v>0</v>
      </c>
      <c r="I79">
        <v>1</v>
      </c>
      <c r="J79">
        <v>1</v>
      </c>
      <c r="K79" t="s">
        <v>656</v>
      </c>
      <c r="L79">
        <v>2030</v>
      </c>
      <c r="M79">
        <v>1</v>
      </c>
      <c r="O79" t="s">
        <v>648</v>
      </c>
      <c r="P79" t="s">
        <v>657</v>
      </c>
      <c r="Q79" t="s">
        <v>658</v>
      </c>
      <c r="R79" t="s">
        <v>1131</v>
      </c>
      <c r="S79" t="s">
        <v>363</v>
      </c>
      <c r="T79">
        <v>3</v>
      </c>
      <c r="U79" t="s">
        <v>331</v>
      </c>
      <c r="W79" t="s">
        <v>623</v>
      </c>
      <c r="X79" t="s">
        <v>606</v>
      </c>
      <c r="Y79">
        <v>12.5</v>
      </c>
      <c r="Z79" t="e">
        <v>#NAME?</v>
      </c>
      <c r="AO79" t="s">
        <v>309</v>
      </c>
    </row>
    <row r="80" spans="1:41">
      <c r="A80" t="s">
        <v>598</v>
      </c>
      <c r="B80" t="s">
        <v>599</v>
      </c>
      <c r="C80" t="s">
        <v>646</v>
      </c>
      <c r="D80" t="s">
        <v>110</v>
      </c>
      <c r="E80">
        <v>2022</v>
      </c>
      <c r="F80">
        <v>0</v>
      </c>
      <c r="G80">
        <v>2</v>
      </c>
      <c r="H80">
        <v>0</v>
      </c>
      <c r="I80">
        <v>1</v>
      </c>
      <c r="J80">
        <v>1</v>
      </c>
      <c r="K80" t="s">
        <v>652</v>
      </c>
      <c r="L80">
        <v>2030</v>
      </c>
      <c r="M80">
        <v>1</v>
      </c>
      <c r="O80" t="s">
        <v>648</v>
      </c>
      <c r="P80" t="s">
        <v>653</v>
      </c>
      <c r="Q80" t="s">
        <v>654</v>
      </c>
      <c r="R80" t="s">
        <v>1133</v>
      </c>
      <c r="S80" t="s">
        <v>363</v>
      </c>
      <c r="T80">
        <v>3</v>
      </c>
      <c r="U80" t="s">
        <v>331</v>
      </c>
      <c r="W80" t="s">
        <v>623</v>
      </c>
      <c r="X80" t="s">
        <v>606</v>
      </c>
      <c r="Y80">
        <v>12.5</v>
      </c>
      <c r="Z80" t="e">
        <v>#NAME?</v>
      </c>
      <c r="AO80" t="s">
        <v>309</v>
      </c>
    </row>
    <row r="81" spans="1:41">
      <c r="A81" t="s">
        <v>598</v>
      </c>
      <c r="B81" t="s">
        <v>599</v>
      </c>
      <c r="C81" t="s">
        <v>646</v>
      </c>
      <c r="D81" t="s">
        <v>110</v>
      </c>
      <c r="E81">
        <v>2022</v>
      </c>
      <c r="F81">
        <v>0</v>
      </c>
      <c r="G81">
        <v>2</v>
      </c>
      <c r="H81">
        <v>0</v>
      </c>
      <c r="I81">
        <v>1</v>
      </c>
      <c r="J81">
        <v>1</v>
      </c>
      <c r="K81" t="s">
        <v>647</v>
      </c>
      <c r="L81">
        <v>2030</v>
      </c>
      <c r="M81">
        <v>1</v>
      </c>
      <c r="O81" t="s">
        <v>648</v>
      </c>
      <c r="P81" t="s">
        <v>649</v>
      </c>
      <c r="Q81" t="s">
        <v>650</v>
      </c>
      <c r="R81" t="s">
        <v>1135</v>
      </c>
      <c r="S81" t="s">
        <v>363</v>
      </c>
      <c r="T81">
        <v>3</v>
      </c>
      <c r="U81" t="s">
        <v>331</v>
      </c>
      <c r="W81" t="s">
        <v>623</v>
      </c>
      <c r="X81" t="s">
        <v>606</v>
      </c>
      <c r="Y81">
        <v>12.5</v>
      </c>
      <c r="Z81" t="e">
        <v>#NAME?</v>
      </c>
      <c r="AO81" t="s">
        <v>309</v>
      </c>
    </row>
    <row r="82" spans="1:41" ht="96">
      <c r="A82" t="s">
        <v>598</v>
      </c>
      <c r="B82" t="s">
        <v>599</v>
      </c>
      <c r="C82" t="s">
        <v>608</v>
      </c>
      <c r="D82" t="s">
        <v>102</v>
      </c>
      <c r="E82">
        <v>2018</v>
      </c>
      <c r="F82">
        <v>1</v>
      </c>
      <c r="G82">
        <v>3</v>
      </c>
      <c r="H82">
        <v>1</v>
      </c>
      <c r="J82">
        <v>1</v>
      </c>
      <c r="K82" t="s">
        <v>609</v>
      </c>
      <c r="L82">
        <v>2025</v>
      </c>
      <c r="M82">
        <v>1</v>
      </c>
      <c r="O82" t="s">
        <v>610</v>
      </c>
      <c r="P82" t="s">
        <v>611</v>
      </c>
      <c r="Q82" t="s">
        <v>612</v>
      </c>
      <c r="R82" s="270" t="s">
        <v>1141</v>
      </c>
      <c r="S82" t="s">
        <v>440</v>
      </c>
      <c r="T82">
        <v>3</v>
      </c>
      <c r="U82" t="s">
        <v>331</v>
      </c>
      <c r="W82" t="s">
        <v>606</v>
      </c>
      <c r="Y82">
        <v>12.5</v>
      </c>
      <c r="Z82" t="e">
        <v>#NAME?</v>
      </c>
      <c r="AO82" t="s">
        <v>309</v>
      </c>
    </row>
    <row r="83" spans="1:41">
      <c r="A83" t="s">
        <v>1034</v>
      </c>
      <c r="B83" t="s">
        <v>1187</v>
      </c>
      <c r="C83" t="s">
        <v>1188</v>
      </c>
      <c r="D83" t="s">
        <v>101</v>
      </c>
      <c r="E83">
        <v>2023</v>
      </c>
      <c r="F83">
        <v>0</v>
      </c>
      <c r="G83">
        <v>2</v>
      </c>
      <c r="I83">
        <v>1</v>
      </c>
      <c r="J83">
        <v>1</v>
      </c>
      <c r="K83" t="s">
        <v>1189</v>
      </c>
      <c r="M83">
        <v>1</v>
      </c>
      <c r="N83" t="s">
        <v>1648</v>
      </c>
      <c r="O83" t="s">
        <v>1191</v>
      </c>
      <c r="R83" t="s">
        <v>1192</v>
      </c>
      <c r="T83">
        <v>0</v>
      </c>
      <c r="Y83">
        <v>9.1</v>
      </c>
      <c r="Z83" t="e">
        <v>#NAME?</v>
      </c>
    </row>
    <row r="84" spans="1:41">
      <c r="A84" t="s">
        <v>1034</v>
      </c>
      <c r="B84" t="s">
        <v>1273</v>
      </c>
      <c r="C84" t="s">
        <v>1176</v>
      </c>
      <c r="D84" t="s">
        <v>321</v>
      </c>
      <c r="E84">
        <v>2020</v>
      </c>
      <c r="F84">
        <v>0</v>
      </c>
      <c r="G84">
        <v>1</v>
      </c>
      <c r="H84">
        <v>0</v>
      </c>
      <c r="I84">
        <v>0</v>
      </c>
      <c r="J84">
        <v>1</v>
      </c>
      <c r="K84" t="s">
        <v>1288</v>
      </c>
      <c r="L84">
        <v>2030</v>
      </c>
      <c r="M84">
        <v>1</v>
      </c>
      <c r="N84" t="s">
        <v>1649</v>
      </c>
      <c r="O84" t="s">
        <v>1191</v>
      </c>
      <c r="R84" t="s">
        <v>1650</v>
      </c>
      <c r="T84">
        <v>0</v>
      </c>
      <c r="U84" t="s">
        <v>1290</v>
      </c>
      <c r="V84" t="s">
        <v>1291</v>
      </c>
      <c r="W84" t="s">
        <v>564</v>
      </c>
      <c r="Y84">
        <v>9.1</v>
      </c>
      <c r="Z84" t="e">
        <v>#NAME?</v>
      </c>
      <c r="AA84" t="s">
        <v>194</v>
      </c>
      <c r="AB84" t="s">
        <v>1292</v>
      </c>
      <c r="AI84" t="s">
        <v>309</v>
      </c>
    </row>
    <row r="85" spans="1:41">
      <c r="A85" t="s">
        <v>1034</v>
      </c>
      <c r="B85" t="s">
        <v>1187</v>
      </c>
      <c r="C85" t="s">
        <v>1176</v>
      </c>
      <c r="D85" t="s">
        <v>321</v>
      </c>
      <c r="E85">
        <v>2020</v>
      </c>
      <c r="F85">
        <v>0</v>
      </c>
      <c r="G85">
        <v>1</v>
      </c>
      <c r="H85">
        <v>0</v>
      </c>
      <c r="I85">
        <v>0</v>
      </c>
      <c r="J85">
        <v>1</v>
      </c>
      <c r="K85" t="s">
        <v>1313</v>
      </c>
      <c r="L85">
        <v>2050</v>
      </c>
      <c r="M85">
        <v>1</v>
      </c>
      <c r="N85" t="s">
        <v>1651</v>
      </c>
      <c r="O85" t="s">
        <v>1191</v>
      </c>
      <c r="R85" t="s">
        <v>1314</v>
      </c>
      <c r="T85">
        <v>0</v>
      </c>
      <c r="W85" t="s">
        <v>564</v>
      </c>
      <c r="Y85">
        <v>13.2</v>
      </c>
      <c r="Z85" t="e">
        <v>#NAME?</v>
      </c>
      <c r="AI85" t="s">
        <v>309</v>
      </c>
    </row>
    <row r="86" spans="1:41" ht="409.6">
      <c r="A86" t="s">
        <v>1034</v>
      </c>
      <c r="B86" t="s">
        <v>1150</v>
      </c>
      <c r="C86" t="s">
        <v>1151</v>
      </c>
      <c r="D86" t="s">
        <v>298</v>
      </c>
      <c r="E86">
        <v>2023</v>
      </c>
      <c r="F86">
        <v>1</v>
      </c>
      <c r="G86">
        <v>3</v>
      </c>
      <c r="H86">
        <v>1</v>
      </c>
      <c r="I86">
        <v>0</v>
      </c>
      <c r="J86">
        <v>1</v>
      </c>
      <c r="K86" s="270" t="s">
        <v>1152</v>
      </c>
      <c r="L86">
        <v>2050</v>
      </c>
      <c r="M86">
        <v>1</v>
      </c>
      <c r="N86" t="s">
        <v>1652</v>
      </c>
      <c r="O86" t="s">
        <v>1154</v>
      </c>
      <c r="R86" t="s">
        <v>1155</v>
      </c>
      <c r="S86" t="s">
        <v>1156</v>
      </c>
      <c r="T86">
        <v>1</v>
      </c>
      <c r="Y86">
        <v>13.2</v>
      </c>
      <c r="Z86" t="e">
        <v>#NAME?</v>
      </c>
    </row>
    <row r="87" spans="1:41" ht="112">
      <c r="A87" t="s">
        <v>1034</v>
      </c>
      <c r="B87" t="s">
        <v>1150</v>
      </c>
      <c r="C87" t="s">
        <v>1151</v>
      </c>
      <c r="D87" t="s">
        <v>298</v>
      </c>
      <c r="E87">
        <v>2023</v>
      </c>
      <c r="F87">
        <v>1</v>
      </c>
      <c r="G87">
        <v>3</v>
      </c>
      <c r="H87">
        <v>1</v>
      </c>
      <c r="I87">
        <v>0</v>
      </c>
      <c r="J87">
        <v>1</v>
      </c>
      <c r="K87" t="s">
        <v>1653</v>
      </c>
      <c r="L87">
        <v>2034</v>
      </c>
      <c r="M87">
        <v>1</v>
      </c>
      <c r="N87" s="270" t="s">
        <v>1654</v>
      </c>
      <c r="O87" t="s">
        <v>1154</v>
      </c>
      <c r="R87" t="s">
        <v>1158</v>
      </c>
      <c r="S87" t="s">
        <v>1156</v>
      </c>
      <c r="T87">
        <v>1</v>
      </c>
      <c r="Y87">
        <v>7.2</v>
      </c>
      <c r="Z87" t="e">
        <v>#NAME?</v>
      </c>
    </row>
    <row r="88" spans="1:41">
      <c r="A88" t="s">
        <v>1034</v>
      </c>
      <c r="C88" t="s">
        <v>1159</v>
      </c>
      <c r="D88" t="s">
        <v>110</v>
      </c>
      <c r="E88">
        <v>2021</v>
      </c>
      <c r="F88">
        <v>0</v>
      </c>
      <c r="G88">
        <v>2</v>
      </c>
      <c r="H88">
        <v>0</v>
      </c>
      <c r="I88">
        <v>1</v>
      </c>
      <c r="J88">
        <v>1</v>
      </c>
      <c r="K88" t="s">
        <v>1655</v>
      </c>
      <c r="L88">
        <v>2050</v>
      </c>
      <c r="M88">
        <v>1</v>
      </c>
      <c r="N88" t="s">
        <v>1652</v>
      </c>
      <c r="O88" t="s">
        <v>1154</v>
      </c>
      <c r="P88" t="s">
        <v>1162</v>
      </c>
      <c r="Q88" t="s">
        <v>1163</v>
      </c>
      <c r="R88" t="s">
        <v>1164</v>
      </c>
      <c r="S88" t="s">
        <v>1156</v>
      </c>
      <c r="T88">
        <v>1</v>
      </c>
      <c r="U88" t="s">
        <v>331</v>
      </c>
      <c r="W88" t="s">
        <v>564</v>
      </c>
      <c r="X88" t="s">
        <v>416</v>
      </c>
      <c r="Y88">
        <v>13.2</v>
      </c>
      <c r="Z88" t="e">
        <v>#NAME?</v>
      </c>
      <c r="AI88" t="s">
        <v>309</v>
      </c>
      <c r="AK88" t="s">
        <v>310</v>
      </c>
    </row>
    <row r="89" spans="1:41">
      <c r="A89" t="s">
        <v>1034</v>
      </c>
      <c r="C89" t="s">
        <v>1159</v>
      </c>
      <c r="D89" t="s">
        <v>110</v>
      </c>
      <c r="E89">
        <v>2021</v>
      </c>
      <c r="F89">
        <v>0</v>
      </c>
      <c r="G89">
        <v>2</v>
      </c>
      <c r="H89">
        <v>0</v>
      </c>
      <c r="I89">
        <v>1</v>
      </c>
      <c r="J89">
        <v>1</v>
      </c>
      <c r="K89" t="s">
        <v>1656</v>
      </c>
      <c r="L89">
        <v>2050</v>
      </c>
      <c r="M89">
        <v>1</v>
      </c>
      <c r="N89" t="s">
        <v>1652</v>
      </c>
      <c r="O89" t="s">
        <v>1154</v>
      </c>
      <c r="R89" t="s">
        <v>1169</v>
      </c>
      <c r="S89" t="s">
        <v>1156</v>
      </c>
      <c r="T89">
        <v>1</v>
      </c>
      <c r="U89" t="s">
        <v>331</v>
      </c>
      <c r="W89" t="s">
        <v>564</v>
      </c>
      <c r="Y89">
        <v>13.2</v>
      </c>
      <c r="Z89" t="e">
        <v>#NAME?</v>
      </c>
      <c r="AI89" t="s">
        <v>309</v>
      </c>
      <c r="AK89" t="s">
        <v>310</v>
      </c>
    </row>
    <row r="90" spans="1:41" ht="272">
      <c r="A90" t="s">
        <v>1034</v>
      </c>
      <c r="B90" t="s">
        <v>1187</v>
      </c>
      <c r="C90" t="s">
        <v>1151</v>
      </c>
      <c r="D90" t="s">
        <v>298</v>
      </c>
      <c r="E90">
        <v>2023</v>
      </c>
      <c r="F90">
        <v>0</v>
      </c>
      <c r="G90">
        <v>3</v>
      </c>
      <c r="H90">
        <v>1</v>
      </c>
      <c r="I90">
        <v>0</v>
      </c>
      <c r="J90">
        <v>1</v>
      </c>
      <c r="K90" t="s">
        <v>1193</v>
      </c>
      <c r="L90">
        <v>2050</v>
      </c>
      <c r="M90">
        <v>1</v>
      </c>
      <c r="N90" t="s">
        <v>1652</v>
      </c>
      <c r="O90" t="s">
        <v>1195</v>
      </c>
      <c r="Q90" s="270" t="s">
        <v>1196</v>
      </c>
      <c r="R90" s="270" t="s">
        <v>1197</v>
      </c>
      <c r="T90">
        <v>1</v>
      </c>
      <c r="U90" t="s">
        <v>1198</v>
      </c>
      <c r="V90" t="s">
        <v>1199</v>
      </c>
      <c r="W90" t="s">
        <v>564</v>
      </c>
      <c r="X90" t="s">
        <v>416</v>
      </c>
      <c r="Y90">
        <v>13.2</v>
      </c>
      <c r="Z90" t="e">
        <v>#NAME?</v>
      </c>
    </row>
    <row r="91" spans="1:41">
      <c r="A91" t="s">
        <v>1034</v>
      </c>
      <c r="B91" t="s">
        <v>1187</v>
      </c>
      <c r="C91" t="s">
        <v>1151</v>
      </c>
      <c r="D91" t="s">
        <v>110</v>
      </c>
      <c r="E91">
        <v>2023</v>
      </c>
      <c r="F91">
        <v>0</v>
      </c>
      <c r="G91">
        <v>2</v>
      </c>
      <c r="H91">
        <v>0</v>
      </c>
      <c r="I91">
        <v>1</v>
      </c>
      <c r="J91">
        <v>1</v>
      </c>
      <c r="K91" t="s">
        <v>1208</v>
      </c>
      <c r="L91">
        <v>2030</v>
      </c>
      <c r="M91">
        <v>1</v>
      </c>
      <c r="O91" t="s">
        <v>1154</v>
      </c>
      <c r="P91" t="s">
        <v>1210</v>
      </c>
      <c r="Q91" t="s">
        <v>1211</v>
      </c>
      <c r="R91" t="s">
        <v>1212</v>
      </c>
      <c r="S91" t="s">
        <v>1156</v>
      </c>
      <c r="T91">
        <v>1</v>
      </c>
      <c r="U91" t="s">
        <v>331</v>
      </c>
      <c r="W91" t="s">
        <v>564</v>
      </c>
      <c r="X91" t="s">
        <v>416</v>
      </c>
      <c r="Y91">
        <v>7.2</v>
      </c>
      <c r="Z91" t="e">
        <v>#NAME?</v>
      </c>
      <c r="AI91" t="s">
        <v>309</v>
      </c>
      <c r="AK91" t="s">
        <v>310</v>
      </c>
    </row>
    <row r="92" spans="1:41">
      <c r="A92" t="s">
        <v>1034</v>
      </c>
      <c r="B92" t="s">
        <v>1242</v>
      </c>
      <c r="C92" t="s">
        <v>1243</v>
      </c>
      <c r="D92" t="s">
        <v>1244</v>
      </c>
      <c r="E92">
        <v>2021</v>
      </c>
      <c r="F92">
        <v>0</v>
      </c>
      <c r="G92">
        <v>1</v>
      </c>
      <c r="H92">
        <v>0</v>
      </c>
      <c r="I92">
        <v>0</v>
      </c>
      <c r="J92">
        <v>1</v>
      </c>
      <c r="K92" t="s">
        <v>1658</v>
      </c>
      <c r="L92">
        <v>2030</v>
      </c>
      <c r="M92">
        <v>1</v>
      </c>
      <c r="O92" t="s">
        <v>407</v>
      </c>
      <c r="R92" t="s">
        <v>1252</v>
      </c>
      <c r="T92">
        <v>1</v>
      </c>
      <c r="W92" t="s">
        <v>451</v>
      </c>
      <c r="X92" t="s">
        <v>400</v>
      </c>
      <c r="Y92">
        <v>9.1</v>
      </c>
      <c r="Z92" t="e">
        <v>#NAME?</v>
      </c>
      <c r="AB92" t="s">
        <v>1253</v>
      </c>
      <c r="AE92" t="s">
        <v>309</v>
      </c>
      <c r="AF92" t="s">
        <v>310</v>
      </c>
    </row>
    <row r="93" spans="1:41" ht="409.6">
      <c r="A93" t="s">
        <v>1034</v>
      </c>
      <c r="C93" t="s">
        <v>396</v>
      </c>
      <c r="D93" t="s">
        <v>102</v>
      </c>
      <c r="E93">
        <v>2022</v>
      </c>
      <c r="F93">
        <v>1</v>
      </c>
      <c r="G93">
        <v>3</v>
      </c>
      <c r="H93">
        <v>1</v>
      </c>
      <c r="I93">
        <v>0</v>
      </c>
      <c r="J93">
        <v>1</v>
      </c>
      <c r="K93" s="270" t="s">
        <v>1659</v>
      </c>
      <c r="L93">
        <v>2030</v>
      </c>
      <c r="M93">
        <v>1</v>
      </c>
      <c r="R93" t="s">
        <v>1037</v>
      </c>
      <c r="T93">
        <v>2</v>
      </c>
      <c r="Y93">
        <v>7.2</v>
      </c>
      <c r="Z93" t="e">
        <v>#NAME?</v>
      </c>
    </row>
    <row r="94" spans="1:41" ht="409.6">
      <c r="A94" t="s">
        <v>1034</v>
      </c>
      <c r="C94" t="s">
        <v>1176</v>
      </c>
      <c r="D94" t="s">
        <v>321</v>
      </c>
      <c r="E94">
        <v>2020</v>
      </c>
      <c r="F94">
        <v>0</v>
      </c>
      <c r="G94">
        <v>1</v>
      </c>
      <c r="H94">
        <v>0</v>
      </c>
      <c r="I94">
        <v>0</v>
      </c>
      <c r="J94">
        <v>1</v>
      </c>
      <c r="K94" t="s">
        <v>1660</v>
      </c>
      <c r="L94">
        <v>2050</v>
      </c>
      <c r="M94">
        <v>1</v>
      </c>
      <c r="N94" t="s">
        <v>1661</v>
      </c>
      <c r="O94" t="s">
        <v>1178</v>
      </c>
      <c r="P94" t="s">
        <v>1179</v>
      </c>
      <c r="Q94" t="s">
        <v>1180</v>
      </c>
      <c r="R94" s="270" t="s">
        <v>1181</v>
      </c>
      <c r="S94" t="s">
        <v>303</v>
      </c>
      <c r="T94">
        <v>2</v>
      </c>
      <c r="U94" t="s">
        <v>331</v>
      </c>
      <c r="V94" t="s">
        <v>1182</v>
      </c>
      <c r="W94" t="s">
        <v>564</v>
      </c>
      <c r="X94" t="s">
        <v>315</v>
      </c>
      <c r="Y94">
        <v>13.2</v>
      </c>
      <c r="Z94" t="e">
        <v>#NAME?</v>
      </c>
      <c r="AA94" t="s">
        <v>190</v>
      </c>
      <c r="AB94" t="s">
        <v>1183</v>
      </c>
      <c r="AI94" t="s">
        <v>309</v>
      </c>
      <c r="AK94" t="s">
        <v>310</v>
      </c>
    </row>
    <row r="95" spans="1:41">
      <c r="A95" t="s">
        <v>1034</v>
      </c>
      <c r="B95" t="s">
        <v>1187</v>
      </c>
      <c r="C95" t="s">
        <v>1200</v>
      </c>
      <c r="D95" t="s">
        <v>110</v>
      </c>
      <c r="E95">
        <v>2023</v>
      </c>
      <c r="F95">
        <v>0</v>
      </c>
      <c r="G95">
        <v>2</v>
      </c>
      <c r="H95">
        <v>0</v>
      </c>
      <c r="I95">
        <v>1</v>
      </c>
      <c r="J95">
        <v>1</v>
      </c>
      <c r="K95" t="s">
        <v>1663</v>
      </c>
      <c r="L95">
        <v>2030</v>
      </c>
      <c r="M95">
        <v>1</v>
      </c>
      <c r="N95" t="s">
        <v>1652</v>
      </c>
      <c r="O95" t="s">
        <v>1203</v>
      </c>
      <c r="R95" t="s">
        <v>1204</v>
      </c>
      <c r="T95">
        <v>2</v>
      </c>
      <c r="U95" t="s">
        <v>1205</v>
      </c>
      <c r="V95" t="s">
        <v>1206</v>
      </c>
      <c r="W95" t="s">
        <v>564</v>
      </c>
      <c r="X95" t="s">
        <v>315</v>
      </c>
      <c r="Y95">
        <v>13.2</v>
      </c>
      <c r="Z95" t="e">
        <v>#NAME?</v>
      </c>
      <c r="AI95" t="s">
        <v>309</v>
      </c>
      <c r="AK95" t="s">
        <v>310</v>
      </c>
    </row>
    <row r="96" spans="1:41">
      <c r="A96" t="s">
        <v>1034</v>
      </c>
      <c r="B96" t="s">
        <v>1187</v>
      </c>
      <c r="C96" t="s">
        <v>1213</v>
      </c>
      <c r="D96" t="s">
        <v>298</v>
      </c>
      <c r="E96">
        <v>2023</v>
      </c>
      <c r="F96">
        <v>1</v>
      </c>
      <c r="G96">
        <v>3</v>
      </c>
      <c r="H96">
        <v>1</v>
      </c>
      <c r="J96">
        <v>1</v>
      </c>
      <c r="K96" t="s">
        <v>1214</v>
      </c>
      <c r="L96">
        <v>2025</v>
      </c>
      <c r="M96">
        <v>1</v>
      </c>
      <c r="N96" t="s">
        <v>1652</v>
      </c>
      <c r="O96" t="s">
        <v>1203</v>
      </c>
      <c r="P96" t="s">
        <v>1664</v>
      </c>
      <c r="Q96" t="s">
        <v>1665</v>
      </c>
      <c r="R96" t="s">
        <v>1750</v>
      </c>
      <c r="T96">
        <v>2</v>
      </c>
      <c r="W96" t="s">
        <v>564</v>
      </c>
      <c r="X96" t="s">
        <v>315</v>
      </c>
      <c r="Y96">
        <v>13.2</v>
      </c>
      <c r="Z96" t="e">
        <v>#NAME?</v>
      </c>
      <c r="AI96" t="s">
        <v>309</v>
      </c>
    </row>
    <row r="97" spans="1:37">
      <c r="A97" t="s">
        <v>1034</v>
      </c>
      <c r="B97" t="s">
        <v>1187</v>
      </c>
      <c r="C97" t="s">
        <v>1213</v>
      </c>
      <c r="D97" t="s">
        <v>298</v>
      </c>
      <c r="E97">
        <v>2023</v>
      </c>
      <c r="F97">
        <v>1</v>
      </c>
      <c r="G97">
        <v>3</v>
      </c>
      <c r="H97">
        <v>1</v>
      </c>
      <c r="J97">
        <v>1</v>
      </c>
      <c r="K97" t="s">
        <v>1214</v>
      </c>
      <c r="L97">
        <v>2025</v>
      </c>
      <c r="M97">
        <v>1</v>
      </c>
      <c r="N97" t="s">
        <v>1652</v>
      </c>
      <c r="O97" t="s">
        <v>1203</v>
      </c>
      <c r="P97" t="s">
        <v>1217</v>
      </c>
      <c r="Q97" t="s">
        <v>1218</v>
      </c>
      <c r="R97" t="s">
        <v>1219</v>
      </c>
      <c r="T97">
        <v>2</v>
      </c>
      <c r="W97" t="s">
        <v>564</v>
      </c>
      <c r="X97" t="s">
        <v>315</v>
      </c>
      <c r="Y97">
        <v>13.2</v>
      </c>
      <c r="Z97" t="e">
        <v>#NAME?</v>
      </c>
      <c r="AI97" t="s">
        <v>309</v>
      </c>
    </row>
    <row r="98" spans="1:37" ht="409.6">
      <c r="A98" t="s">
        <v>1034</v>
      </c>
      <c r="B98" t="s">
        <v>1187</v>
      </c>
      <c r="C98" t="s">
        <v>1213</v>
      </c>
      <c r="D98" t="s">
        <v>298</v>
      </c>
      <c r="E98">
        <v>2023</v>
      </c>
      <c r="F98">
        <v>1</v>
      </c>
      <c r="G98">
        <v>3</v>
      </c>
      <c r="H98">
        <v>1</v>
      </c>
      <c r="J98">
        <v>1</v>
      </c>
      <c r="K98" s="270" t="s">
        <v>1220</v>
      </c>
      <c r="L98">
        <v>2025</v>
      </c>
      <c r="M98">
        <v>1</v>
      </c>
      <c r="N98" t="s">
        <v>1652</v>
      </c>
      <c r="O98" t="s">
        <v>1203</v>
      </c>
      <c r="P98" t="s">
        <v>1221</v>
      </c>
      <c r="Q98" t="s">
        <v>1222</v>
      </c>
      <c r="R98" s="270" t="s">
        <v>1223</v>
      </c>
      <c r="T98">
        <v>2</v>
      </c>
      <c r="W98" t="s">
        <v>564</v>
      </c>
      <c r="X98" t="s">
        <v>315</v>
      </c>
      <c r="Y98">
        <v>13.2</v>
      </c>
      <c r="Z98" t="e">
        <v>#NAME?</v>
      </c>
    </row>
    <row r="99" spans="1:37" ht="409.6">
      <c r="A99" t="s">
        <v>1034</v>
      </c>
      <c r="B99" t="s">
        <v>1187</v>
      </c>
      <c r="C99" t="s">
        <v>1213</v>
      </c>
      <c r="D99" t="s">
        <v>298</v>
      </c>
      <c r="E99">
        <v>2023</v>
      </c>
      <c r="F99">
        <v>1</v>
      </c>
      <c r="G99">
        <v>3</v>
      </c>
      <c r="H99">
        <v>1</v>
      </c>
      <c r="J99">
        <v>1</v>
      </c>
      <c r="K99" s="270" t="s">
        <v>1224</v>
      </c>
      <c r="L99">
        <v>2025</v>
      </c>
      <c r="M99">
        <v>1</v>
      </c>
      <c r="N99" t="s">
        <v>1652</v>
      </c>
      <c r="O99" t="s">
        <v>1203</v>
      </c>
      <c r="P99" t="s">
        <v>1225</v>
      </c>
      <c r="Q99" t="s">
        <v>1226</v>
      </c>
      <c r="R99" t="s">
        <v>1227</v>
      </c>
      <c r="T99">
        <v>2</v>
      </c>
      <c r="W99" t="s">
        <v>564</v>
      </c>
      <c r="X99" t="s">
        <v>315</v>
      </c>
      <c r="Y99">
        <v>13.2</v>
      </c>
      <c r="Z99" t="e">
        <v>#NAME?</v>
      </c>
    </row>
    <row r="100" spans="1:37">
      <c r="A100" t="s">
        <v>1034</v>
      </c>
      <c r="B100" t="s">
        <v>1187</v>
      </c>
      <c r="C100" t="s">
        <v>1200</v>
      </c>
      <c r="D100" t="s">
        <v>110</v>
      </c>
      <c r="E100">
        <v>2023</v>
      </c>
      <c r="F100">
        <v>0</v>
      </c>
      <c r="G100">
        <v>2</v>
      </c>
      <c r="H100">
        <v>0</v>
      </c>
      <c r="I100">
        <v>1</v>
      </c>
      <c r="J100">
        <v>1</v>
      </c>
      <c r="K100" t="s">
        <v>1666</v>
      </c>
      <c r="L100">
        <v>2040</v>
      </c>
      <c r="M100">
        <v>1</v>
      </c>
      <c r="N100" t="s">
        <v>1652</v>
      </c>
      <c r="O100" t="s">
        <v>1203</v>
      </c>
      <c r="P100" t="s">
        <v>1229</v>
      </c>
      <c r="Q100" t="s">
        <v>1230</v>
      </c>
      <c r="R100" t="s">
        <v>1231</v>
      </c>
      <c r="T100">
        <v>2</v>
      </c>
      <c r="U100" t="s">
        <v>331</v>
      </c>
      <c r="W100" t="s">
        <v>564</v>
      </c>
      <c r="X100" t="s">
        <v>315</v>
      </c>
      <c r="Y100">
        <v>13.2</v>
      </c>
      <c r="Z100" t="e">
        <v>#NAME?</v>
      </c>
      <c r="AI100" t="s">
        <v>309</v>
      </c>
      <c r="AK100" t="s">
        <v>310</v>
      </c>
    </row>
    <row r="101" spans="1:37">
      <c r="A101" t="s">
        <v>1034</v>
      </c>
      <c r="B101" t="s">
        <v>1236</v>
      </c>
      <c r="C101" t="s">
        <v>1237</v>
      </c>
      <c r="D101" t="s">
        <v>321</v>
      </c>
      <c r="E101">
        <v>2020</v>
      </c>
      <c r="F101">
        <v>0</v>
      </c>
      <c r="G101">
        <v>1</v>
      </c>
      <c r="H101">
        <v>0</v>
      </c>
      <c r="I101">
        <v>0</v>
      </c>
      <c r="J101">
        <v>1</v>
      </c>
      <c r="K101" t="s">
        <v>1668</v>
      </c>
      <c r="L101">
        <v>2024</v>
      </c>
      <c r="M101">
        <v>1</v>
      </c>
      <c r="O101" t="s">
        <v>407</v>
      </c>
      <c r="R101" t="s">
        <v>1240</v>
      </c>
      <c r="T101">
        <v>2</v>
      </c>
      <c r="W101" t="s">
        <v>400</v>
      </c>
      <c r="Y101">
        <v>9.1</v>
      </c>
      <c r="Z101" t="e">
        <v>#NAME?</v>
      </c>
      <c r="AA101" t="s">
        <v>216</v>
      </c>
      <c r="AB101" t="s">
        <v>441</v>
      </c>
      <c r="AE101" t="s">
        <v>309</v>
      </c>
    </row>
    <row r="102" spans="1:37">
      <c r="A102" t="s">
        <v>1034</v>
      </c>
      <c r="B102" t="s">
        <v>1242</v>
      </c>
      <c r="C102" t="s">
        <v>1243</v>
      </c>
      <c r="D102" t="s">
        <v>1244</v>
      </c>
      <c r="E102">
        <v>2021</v>
      </c>
      <c r="F102">
        <v>0</v>
      </c>
      <c r="G102">
        <v>1</v>
      </c>
      <c r="H102">
        <v>0</v>
      </c>
      <c r="I102">
        <v>0</v>
      </c>
      <c r="J102">
        <v>1</v>
      </c>
      <c r="K102" t="s">
        <v>1245</v>
      </c>
      <c r="L102">
        <v>2030</v>
      </c>
      <c r="M102">
        <v>1</v>
      </c>
      <c r="O102" t="s">
        <v>1203</v>
      </c>
      <c r="Q102" t="s">
        <v>1247</v>
      </c>
      <c r="R102" t="s">
        <v>1248</v>
      </c>
      <c r="T102">
        <v>2</v>
      </c>
      <c r="W102" t="s">
        <v>451</v>
      </c>
      <c r="X102" t="s">
        <v>416</v>
      </c>
      <c r="Y102">
        <v>9.1</v>
      </c>
      <c r="Z102" t="e">
        <v>#NAME?</v>
      </c>
      <c r="AB102" t="s">
        <v>1249</v>
      </c>
      <c r="AE102" t="s">
        <v>309</v>
      </c>
    </row>
    <row r="103" spans="1:37">
      <c r="A103" t="s">
        <v>1034</v>
      </c>
      <c r="B103" t="s">
        <v>1242</v>
      </c>
      <c r="C103" t="s">
        <v>1255</v>
      </c>
      <c r="D103" t="s">
        <v>298</v>
      </c>
      <c r="E103">
        <v>2023</v>
      </c>
      <c r="F103">
        <v>1</v>
      </c>
      <c r="G103">
        <v>3</v>
      </c>
      <c r="H103">
        <v>1</v>
      </c>
      <c r="J103">
        <v>1</v>
      </c>
      <c r="K103" t="s">
        <v>1267</v>
      </c>
      <c r="L103">
        <v>2030</v>
      </c>
      <c r="M103">
        <v>1</v>
      </c>
      <c r="O103" t="s">
        <v>407</v>
      </c>
      <c r="R103" t="s">
        <v>1268</v>
      </c>
      <c r="T103">
        <v>2</v>
      </c>
      <c r="Y103">
        <v>9.1</v>
      </c>
      <c r="Z103" t="e">
        <v>#NAME?</v>
      </c>
    </row>
    <row r="104" spans="1:37">
      <c r="A104" t="s">
        <v>1034</v>
      </c>
      <c r="B104" t="s">
        <v>1242</v>
      </c>
      <c r="C104" t="s">
        <v>1255</v>
      </c>
      <c r="D104" t="s">
        <v>298</v>
      </c>
      <c r="E104">
        <v>2023</v>
      </c>
      <c r="F104">
        <v>1</v>
      </c>
      <c r="G104">
        <v>3</v>
      </c>
      <c r="H104">
        <v>1</v>
      </c>
      <c r="J104">
        <v>1</v>
      </c>
      <c r="K104" t="s">
        <v>1670</v>
      </c>
      <c r="L104">
        <v>2030</v>
      </c>
      <c r="M104">
        <v>1</v>
      </c>
      <c r="O104" t="s">
        <v>407</v>
      </c>
      <c r="R104" t="s">
        <v>1268</v>
      </c>
      <c r="T104">
        <v>2</v>
      </c>
      <c r="Y104">
        <v>9.1</v>
      </c>
      <c r="Z104" t="e">
        <v>#NAME?</v>
      </c>
    </row>
    <row r="105" spans="1:37">
      <c r="A105" t="s">
        <v>1034</v>
      </c>
      <c r="B105" t="s">
        <v>1273</v>
      </c>
      <c r="C105" t="s">
        <v>1176</v>
      </c>
      <c r="D105" t="s">
        <v>321</v>
      </c>
      <c r="E105">
        <v>2020</v>
      </c>
      <c r="F105">
        <v>0</v>
      </c>
      <c r="G105">
        <v>1</v>
      </c>
      <c r="H105">
        <v>0</v>
      </c>
      <c r="I105">
        <v>0</v>
      </c>
      <c r="J105">
        <v>1</v>
      </c>
      <c r="K105" t="s">
        <v>1275</v>
      </c>
      <c r="L105">
        <v>2030</v>
      </c>
      <c r="M105">
        <v>1</v>
      </c>
      <c r="O105" t="s">
        <v>1191</v>
      </c>
      <c r="Q105" t="s">
        <v>1277</v>
      </c>
      <c r="R105" t="s">
        <v>1278</v>
      </c>
      <c r="T105">
        <v>2</v>
      </c>
      <c r="W105" t="s">
        <v>564</v>
      </c>
      <c r="Y105">
        <v>9.1</v>
      </c>
      <c r="Z105" t="e">
        <v>#NAME?</v>
      </c>
      <c r="AA105" t="s">
        <v>199</v>
      </c>
      <c r="AB105" t="s">
        <v>1279</v>
      </c>
      <c r="AI105" t="s">
        <v>309</v>
      </c>
    </row>
    <row r="106" spans="1:37">
      <c r="A106" t="s">
        <v>1034</v>
      </c>
      <c r="B106" t="s">
        <v>1273</v>
      </c>
      <c r="C106" t="s">
        <v>1176</v>
      </c>
      <c r="D106" t="s">
        <v>321</v>
      </c>
      <c r="E106">
        <v>2020</v>
      </c>
      <c r="F106">
        <v>0</v>
      </c>
      <c r="G106">
        <v>1</v>
      </c>
      <c r="H106">
        <v>0</v>
      </c>
      <c r="I106">
        <v>0</v>
      </c>
      <c r="J106">
        <v>1</v>
      </c>
      <c r="K106" t="s">
        <v>1280</v>
      </c>
      <c r="L106">
        <v>2030</v>
      </c>
      <c r="M106">
        <v>1</v>
      </c>
      <c r="O106" t="s">
        <v>1191</v>
      </c>
      <c r="Q106" t="s">
        <v>1281</v>
      </c>
      <c r="R106" t="s">
        <v>1282</v>
      </c>
      <c r="T106">
        <v>2</v>
      </c>
      <c r="W106" t="s">
        <v>564</v>
      </c>
      <c r="Y106">
        <v>9.1</v>
      </c>
      <c r="Z106" t="e">
        <v>#NAME?</v>
      </c>
      <c r="AA106" t="s">
        <v>199</v>
      </c>
      <c r="AB106" t="s">
        <v>1283</v>
      </c>
      <c r="AI106" t="s">
        <v>309</v>
      </c>
    </row>
    <row r="107" spans="1:37">
      <c r="A107" t="s">
        <v>1034</v>
      </c>
      <c r="B107" t="s">
        <v>1273</v>
      </c>
      <c r="C107" t="s">
        <v>1176</v>
      </c>
      <c r="D107" t="s">
        <v>321</v>
      </c>
      <c r="E107">
        <v>2020</v>
      </c>
      <c r="F107">
        <v>0</v>
      </c>
      <c r="G107">
        <v>1</v>
      </c>
      <c r="H107">
        <v>0</v>
      </c>
      <c r="I107">
        <v>0</v>
      </c>
      <c r="J107">
        <v>1</v>
      </c>
      <c r="K107" t="s">
        <v>1284</v>
      </c>
      <c r="L107">
        <v>2030</v>
      </c>
      <c r="M107">
        <v>1</v>
      </c>
      <c r="O107" t="s">
        <v>1191</v>
      </c>
      <c r="Q107" t="s">
        <v>1285</v>
      </c>
      <c r="R107" t="s">
        <v>1286</v>
      </c>
      <c r="T107">
        <v>2</v>
      </c>
      <c r="W107" t="s">
        <v>564</v>
      </c>
      <c r="Y107">
        <v>9.1</v>
      </c>
      <c r="Z107" t="e">
        <v>#NAME?</v>
      </c>
      <c r="AA107" t="s">
        <v>199</v>
      </c>
      <c r="AB107" t="s">
        <v>1287</v>
      </c>
      <c r="AI107" t="s">
        <v>309</v>
      </c>
    </row>
    <row r="108" spans="1:37">
      <c r="A108" t="s">
        <v>1034</v>
      </c>
      <c r="B108" t="s">
        <v>1187</v>
      </c>
      <c r="C108" t="s">
        <v>1176</v>
      </c>
      <c r="D108" t="s">
        <v>321</v>
      </c>
      <c r="E108">
        <v>2020</v>
      </c>
      <c r="F108">
        <v>0</v>
      </c>
      <c r="G108">
        <v>1</v>
      </c>
      <c r="H108">
        <v>0</v>
      </c>
      <c r="I108">
        <v>0</v>
      </c>
      <c r="J108">
        <v>1</v>
      </c>
      <c r="K108" t="s">
        <v>1319</v>
      </c>
      <c r="L108">
        <v>2050</v>
      </c>
      <c r="M108">
        <v>1</v>
      </c>
      <c r="O108" t="s">
        <v>1191</v>
      </c>
      <c r="R108" t="s">
        <v>1320</v>
      </c>
      <c r="T108">
        <v>2</v>
      </c>
      <c r="W108" t="s">
        <v>564</v>
      </c>
      <c r="Y108">
        <v>3.6</v>
      </c>
      <c r="Z108" t="e">
        <v>#NAME?</v>
      </c>
      <c r="AA108" t="s">
        <v>199</v>
      </c>
      <c r="AB108" t="s">
        <v>1321</v>
      </c>
      <c r="AI108" t="s">
        <v>309</v>
      </c>
    </row>
    <row r="109" spans="1:37">
      <c r="A109" t="s">
        <v>1034</v>
      </c>
      <c r="C109" t="s">
        <v>396</v>
      </c>
      <c r="D109" t="s">
        <v>102</v>
      </c>
      <c r="E109">
        <v>2023</v>
      </c>
      <c r="F109">
        <v>1</v>
      </c>
      <c r="G109">
        <v>3</v>
      </c>
      <c r="H109">
        <v>1</v>
      </c>
      <c r="J109">
        <v>1</v>
      </c>
      <c r="K109" t="s">
        <v>1170</v>
      </c>
      <c r="L109">
        <v>2030</v>
      </c>
      <c r="M109">
        <v>1</v>
      </c>
      <c r="O109" t="s">
        <v>1154</v>
      </c>
      <c r="P109" t="s">
        <v>1171</v>
      </c>
      <c r="Q109" t="s">
        <v>1172</v>
      </c>
      <c r="R109" t="s">
        <v>1173</v>
      </c>
      <c r="S109" t="s">
        <v>997</v>
      </c>
      <c r="T109">
        <v>3</v>
      </c>
      <c r="Y109">
        <v>7.2</v>
      </c>
      <c r="Z109" t="e">
        <v>#NAME?</v>
      </c>
    </row>
    <row r="110" spans="1:37">
      <c r="A110" t="s">
        <v>1034</v>
      </c>
      <c r="C110" t="s">
        <v>396</v>
      </c>
      <c r="D110" t="s">
        <v>102</v>
      </c>
      <c r="E110">
        <v>2023</v>
      </c>
      <c r="F110">
        <v>1</v>
      </c>
      <c r="G110">
        <v>3</v>
      </c>
      <c r="H110">
        <v>1</v>
      </c>
      <c r="J110">
        <v>1</v>
      </c>
      <c r="K110" t="s">
        <v>1674</v>
      </c>
      <c r="L110">
        <v>2030</v>
      </c>
      <c r="M110">
        <v>1</v>
      </c>
      <c r="N110" t="s">
        <v>1652</v>
      </c>
      <c r="O110" t="s">
        <v>1154</v>
      </c>
      <c r="Y110">
        <v>7.2</v>
      </c>
      <c r="Z110" t="e">
        <v>#NAME?</v>
      </c>
    </row>
    <row r="111" spans="1:37">
      <c r="A111" t="s">
        <v>1034</v>
      </c>
      <c r="C111" t="s">
        <v>591</v>
      </c>
      <c r="D111" t="s">
        <v>321</v>
      </c>
      <c r="E111">
        <v>2023</v>
      </c>
      <c r="F111">
        <v>0</v>
      </c>
      <c r="G111">
        <v>1</v>
      </c>
      <c r="H111">
        <v>0</v>
      </c>
      <c r="I111">
        <v>0</v>
      </c>
      <c r="J111">
        <v>1</v>
      </c>
      <c r="K111" t="s">
        <v>1184</v>
      </c>
      <c r="L111">
        <v>2030</v>
      </c>
      <c r="M111">
        <v>1</v>
      </c>
      <c r="O111" t="s">
        <v>593</v>
      </c>
      <c r="P111" t="s">
        <v>1185</v>
      </c>
      <c r="Q111" t="s">
        <v>1186</v>
      </c>
      <c r="W111" t="s">
        <v>594</v>
      </c>
      <c r="X111" t="s">
        <v>395</v>
      </c>
      <c r="Y111">
        <v>7.3</v>
      </c>
      <c r="Z111" t="e">
        <v>#NAME?</v>
      </c>
      <c r="AE111" t="s">
        <v>309</v>
      </c>
    </row>
    <row r="112" spans="1:37">
      <c r="A112" t="s">
        <v>1034</v>
      </c>
      <c r="B112" t="s">
        <v>1242</v>
      </c>
      <c r="C112" t="s">
        <v>1255</v>
      </c>
      <c r="D112" t="s">
        <v>298</v>
      </c>
      <c r="E112">
        <v>2023</v>
      </c>
      <c r="F112">
        <v>1</v>
      </c>
      <c r="G112">
        <v>3</v>
      </c>
      <c r="H112">
        <v>1</v>
      </c>
      <c r="J112">
        <v>1</v>
      </c>
      <c r="K112" t="s">
        <v>1675</v>
      </c>
      <c r="M112">
        <v>1</v>
      </c>
      <c r="O112" t="s">
        <v>1256</v>
      </c>
      <c r="W112" t="s">
        <v>451</v>
      </c>
      <c r="X112" t="s">
        <v>711</v>
      </c>
      <c r="Y112">
        <v>9.4</v>
      </c>
      <c r="Z112" t="e">
        <v>#NAME?</v>
      </c>
      <c r="AE112" t="s">
        <v>309</v>
      </c>
    </row>
    <row r="113" spans="1:37">
      <c r="A113" t="s">
        <v>1034</v>
      </c>
      <c r="B113" t="s">
        <v>1242</v>
      </c>
      <c r="C113" t="s">
        <v>1255</v>
      </c>
      <c r="D113" t="s">
        <v>298</v>
      </c>
      <c r="E113">
        <v>2023</v>
      </c>
      <c r="F113">
        <v>1</v>
      </c>
      <c r="G113">
        <v>3</v>
      </c>
      <c r="H113">
        <v>1</v>
      </c>
      <c r="J113">
        <v>1</v>
      </c>
      <c r="K113" t="s">
        <v>1676</v>
      </c>
      <c r="L113">
        <v>2027</v>
      </c>
      <c r="M113">
        <v>1</v>
      </c>
      <c r="O113" t="s">
        <v>1256</v>
      </c>
      <c r="W113" t="s">
        <v>451</v>
      </c>
      <c r="X113" t="s">
        <v>711</v>
      </c>
      <c r="Y113">
        <v>9.1</v>
      </c>
      <c r="Z113" t="e">
        <v>#NAME?</v>
      </c>
      <c r="AE113" t="s">
        <v>309</v>
      </c>
    </row>
    <row r="114" spans="1:37">
      <c r="A114" t="s">
        <v>1034</v>
      </c>
      <c r="B114" t="s">
        <v>1242</v>
      </c>
      <c r="C114" t="s">
        <v>1255</v>
      </c>
      <c r="D114" t="s">
        <v>298</v>
      </c>
      <c r="E114">
        <v>2023</v>
      </c>
      <c r="F114">
        <v>1</v>
      </c>
      <c r="G114">
        <v>3</v>
      </c>
      <c r="H114">
        <v>1</v>
      </c>
      <c r="J114">
        <v>1</v>
      </c>
      <c r="K114" t="s">
        <v>1258</v>
      </c>
      <c r="L114">
        <v>2035</v>
      </c>
      <c r="M114">
        <v>1</v>
      </c>
      <c r="O114" t="s">
        <v>1256</v>
      </c>
      <c r="W114" t="s">
        <v>451</v>
      </c>
      <c r="X114" t="s">
        <v>400</v>
      </c>
      <c r="Y114">
        <v>9.1</v>
      </c>
      <c r="Z114" t="e">
        <v>#NAME?</v>
      </c>
      <c r="AE114" t="s">
        <v>309</v>
      </c>
      <c r="AF114" t="s">
        <v>310</v>
      </c>
    </row>
    <row r="115" spans="1:37">
      <c r="A115" t="s">
        <v>1034</v>
      </c>
      <c r="B115" t="s">
        <v>1242</v>
      </c>
      <c r="C115" t="s">
        <v>1255</v>
      </c>
      <c r="D115" t="s">
        <v>298</v>
      </c>
      <c r="E115">
        <v>2023</v>
      </c>
      <c r="F115">
        <v>1</v>
      </c>
      <c r="G115">
        <v>3</v>
      </c>
      <c r="H115">
        <v>1</v>
      </c>
      <c r="J115">
        <v>1</v>
      </c>
      <c r="K115" t="s">
        <v>1677</v>
      </c>
      <c r="L115">
        <v>2025</v>
      </c>
      <c r="M115">
        <v>1</v>
      </c>
      <c r="O115" t="s">
        <v>1154</v>
      </c>
      <c r="Y115">
        <v>9.1</v>
      </c>
      <c r="Z115" t="e">
        <v>#NAME?</v>
      </c>
    </row>
    <row r="116" spans="1:37">
      <c r="A116" t="s">
        <v>1034</v>
      </c>
      <c r="B116" t="s">
        <v>1242</v>
      </c>
      <c r="C116" t="s">
        <v>1255</v>
      </c>
      <c r="D116" t="s">
        <v>298</v>
      </c>
      <c r="E116">
        <v>2023</v>
      </c>
      <c r="F116">
        <v>1</v>
      </c>
      <c r="G116">
        <v>3</v>
      </c>
      <c r="H116">
        <v>1</v>
      </c>
      <c r="J116">
        <v>1</v>
      </c>
      <c r="K116" t="s">
        <v>1262</v>
      </c>
      <c r="L116">
        <v>2027</v>
      </c>
      <c r="M116">
        <v>1</v>
      </c>
      <c r="O116" t="s">
        <v>1154</v>
      </c>
      <c r="Y116">
        <v>9.1</v>
      </c>
      <c r="Z116" t="e">
        <v>#NAME?</v>
      </c>
    </row>
    <row r="117" spans="1:37">
      <c r="A117" t="s">
        <v>1034</v>
      </c>
      <c r="B117" t="s">
        <v>1242</v>
      </c>
      <c r="C117" t="s">
        <v>1255</v>
      </c>
      <c r="D117" t="s">
        <v>298</v>
      </c>
      <c r="E117">
        <v>2023</v>
      </c>
      <c r="F117">
        <v>1</v>
      </c>
      <c r="G117">
        <v>3</v>
      </c>
      <c r="H117">
        <v>1</v>
      </c>
      <c r="J117">
        <v>1</v>
      </c>
      <c r="K117" t="s">
        <v>1678</v>
      </c>
      <c r="L117">
        <v>2030</v>
      </c>
      <c r="M117">
        <v>1</v>
      </c>
      <c r="O117" t="s">
        <v>1154</v>
      </c>
      <c r="Y117">
        <v>9.1</v>
      </c>
      <c r="Z117" t="e">
        <v>#NAME?</v>
      </c>
    </row>
    <row r="118" spans="1:37">
      <c r="A118" t="s">
        <v>1034</v>
      </c>
      <c r="B118" t="s">
        <v>1242</v>
      </c>
      <c r="C118" t="s">
        <v>1255</v>
      </c>
      <c r="D118" t="s">
        <v>298</v>
      </c>
      <c r="E118">
        <v>2023</v>
      </c>
      <c r="F118">
        <v>1</v>
      </c>
      <c r="G118">
        <v>3</v>
      </c>
      <c r="H118">
        <v>1</v>
      </c>
      <c r="J118">
        <v>1</v>
      </c>
      <c r="K118" t="s">
        <v>1263</v>
      </c>
      <c r="L118">
        <v>2030</v>
      </c>
      <c r="M118">
        <v>1</v>
      </c>
      <c r="O118" t="s">
        <v>1154</v>
      </c>
      <c r="Y118">
        <v>9.1</v>
      </c>
      <c r="Z118" t="e">
        <v>#NAME?</v>
      </c>
    </row>
    <row r="119" spans="1:37">
      <c r="A119" t="s">
        <v>1034</v>
      </c>
      <c r="B119" t="s">
        <v>1242</v>
      </c>
      <c r="C119" t="s">
        <v>1255</v>
      </c>
      <c r="D119" t="s">
        <v>298</v>
      </c>
      <c r="E119">
        <v>2023</v>
      </c>
      <c r="F119">
        <v>1</v>
      </c>
      <c r="G119">
        <v>3</v>
      </c>
      <c r="H119">
        <v>1</v>
      </c>
      <c r="J119">
        <v>1</v>
      </c>
      <c r="K119" t="s">
        <v>1265</v>
      </c>
      <c r="L119">
        <v>2030</v>
      </c>
      <c r="M119">
        <v>1</v>
      </c>
      <c r="O119" t="s">
        <v>1154</v>
      </c>
      <c r="Y119">
        <v>9.1</v>
      </c>
      <c r="Z119" t="e">
        <v>#NAME?</v>
      </c>
    </row>
    <row r="120" spans="1:37">
      <c r="A120" t="s">
        <v>1034</v>
      </c>
      <c r="B120" t="s">
        <v>1242</v>
      </c>
      <c r="C120" t="s">
        <v>1255</v>
      </c>
      <c r="D120" t="s">
        <v>298</v>
      </c>
      <c r="E120">
        <v>2023</v>
      </c>
      <c r="F120">
        <v>1</v>
      </c>
      <c r="G120">
        <v>3</v>
      </c>
      <c r="H120">
        <v>1</v>
      </c>
      <c r="J120">
        <v>1</v>
      </c>
      <c r="K120" t="s">
        <v>1266</v>
      </c>
      <c r="L120">
        <v>2031</v>
      </c>
      <c r="M120">
        <v>1</v>
      </c>
      <c r="O120" t="s">
        <v>1256</v>
      </c>
      <c r="W120" t="s">
        <v>451</v>
      </c>
      <c r="X120" t="s">
        <v>400</v>
      </c>
      <c r="Y120">
        <v>9.4</v>
      </c>
      <c r="Z120" t="e">
        <v>#NAME?</v>
      </c>
      <c r="AE120" t="s">
        <v>309</v>
      </c>
      <c r="AF120" t="s">
        <v>310</v>
      </c>
    </row>
    <row r="121" spans="1:37">
      <c r="A121" t="s">
        <v>1034</v>
      </c>
      <c r="B121" t="s">
        <v>1242</v>
      </c>
      <c r="C121" t="s">
        <v>1255</v>
      </c>
      <c r="D121" t="s">
        <v>298</v>
      </c>
      <c r="E121">
        <v>2023</v>
      </c>
      <c r="F121">
        <v>1</v>
      </c>
      <c r="G121">
        <v>3</v>
      </c>
      <c r="H121">
        <v>1</v>
      </c>
      <c r="J121">
        <v>1</v>
      </c>
      <c r="K121" t="s">
        <v>1270</v>
      </c>
      <c r="L121">
        <v>2030</v>
      </c>
      <c r="M121">
        <v>1</v>
      </c>
      <c r="O121" t="s">
        <v>1154</v>
      </c>
      <c r="Y121">
        <v>9.1</v>
      </c>
      <c r="Z121" t="e">
        <v>#NAME?</v>
      </c>
    </row>
    <row r="122" spans="1:37">
      <c r="A122" t="s">
        <v>1034</v>
      </c>
      <c r="B122" t="s">
        <v>1242</v>
      </c>
      <c r="C122" t="s">
        <v>1255</v>
      </c>
      <c r="D122" t="s">
        <v>298</v>
      </c>
      <c r="E122">
        <v>2023</v>
      </c>
      <c r="F122">
        <v>1</v>
      </c>
      <c r="G122">
        <v>3</v>
      </c>
      <c r="H122">
        <v>1</v>
      </c>
      <c r="J122">
        <v>1</v>
      </c>
      <c r="K122" t="s">
        <v>1679</v>
      </c>
      <c r="L122">
        <v>2030</v>
      </c>
      <c r="M122">
        <v>1</v>
      </c>
      <c r="O122" t="s">
        <v>1256</v>
      </c>
      <c r="W122" t="s">
        <v>451</v>
      </c>
      <c r="Y122">
        <v>9.4</v>
      </c>
      <c r="Z122" t="e">
        <v>#NAME?</v>
      </c>
      <c r="AE122" t="s">
        <v>309</v>
      </c>
    </row>
    <row r="123" spans="1:37">
      <c r="A123" t="s">
        <v>1034</v>
      </c>
      <c r="B123" t="s">
        <v>1242</v>
      </c>
      <c r="C123" t="s">
        <v>1255</v>
      </c>
      <c r="D123" t="s">
        <v>298</v>
      </c>
      <c r="E123">
        <v>2023</v>
      </c>
      <c r="F123">
        <v>1</v>
      </c>
      <c r="G123">
        <v>3</v>
      </c>
      <c r="H123">
        <v>1</v>
      </c>
      <c r="J123">
        <v>1</v>
      </c>
      <c r="K123" t="s">
        <v>1271</v>
      </c>
      <c r="L123">
        <v>2030</v>
      </c>
      <c r="M123">
        <v>1</v>
      </c>
      <c r="O123" t="s">
        <v>1256</v>
      </c>
      <c r="W123" t="s">
        <v>451</v>
      </c>
      <c r="Y123">
        <v>9.4</v>
      </c>
      <c r="Z123" t="e">
        <v>#NAME?</v>
      </c>
      <c r="AE123" t="s">
        <v>309</v>
      </c>
    </row>
    <row r="124" spans="1:37">
      <c r="A124" t="s">
        <v>1034</v>
      </c>
      <c r="B124" t="s">
        <v>1299</v>
      </c>
      <c r="C124" t="s">
        <v>1176</v>
      </c>
      <c r="D124" t="s">
        <v>321</v>
      </c>
      <c r="E124">
        <v>2020</v>
      </c>
      <c r="F124">
        <v>0</v>
      </c>
      <c r="G124">
        <v>1</v>
      </c>
      <c r="H124">
        <v>0</v>
      </c>
      <c r="I124">
        <v>0</v>
      </c>
      <c r="J124">
        <v>1</v>
      </c>
      <c r="K124" t="s">
        <v>1301</v>
      </c>
      <c r="L124">
        <v>2030</v>
      </c>
      <c r="M124">
        <v>1</v>
      </c>
      <c r="O124" t="s">
        <v>1203</v>
      </c>
      <c r="W124" t="s">
        <v>564</v>
      </c>
      <c r="X124" t="s">
        <v>315</v>
      </c>
      <c r="Y124">
        <v>9.4</v>
      </c>
      <c r="Z124" t="e">
        <v>#NAME?</v>
      </c>
      <c r="AA124" t="s">
        <v>190</v>
      </c>
      <c r="AB124" t="s">
        <v>1183</v>
      </c>
      <c r="AI124" t="s">
        <v>309</v>
      </c>
    </row>
    <row r="125" spans="1:37">
      <c r="A125" t="s">
        <v>1034</v>
      </c>
      <c r="B125" t="s">
        <v>1299</v>
      </c>
      <c r="C125" t="s">
        <v>1176</v>
      </c>
      <c r="D125" t="s">
        <v>321</v>
      </c>
      <c r="E125">
        <v>2020</v>
      </c>
      <c r="F125">
        <v>0</v>
      </c>
      <c r="G125">
        <v>1</v>
      </c>
      <c r="H125">
        <v>0</v>
      </c>
      <c r="I125">
        <v>0</v>
      </c>
      <c r="J125">
        <v>1</v>
      </c>
      <c r="K125" t="s">
        <v>1304</v>
      </c>
      <c r="L125">
        <v>2030</v>
      </c>
      <c r="M125">
        <v>1</v>
      </c>
      <c r="O125" t="s">
        <v>1203</v>
      </c>
      <c r="W125" t="s">
        <v>564</v>
      </c>
      <c r="X125" t="s">
        <v>315</v>
      </c>
      <c r="Y125">
        <v>11.2</v>
      </c>
      <c r="Z125" t="e">
        <v>#NAME?</v>
      </c>
      <c r="AA125" t="s">
        <v>196</v>
      </c>
      <c r="AB125" t="s">
        <v>1303</v>
      </c>
      <c r="AI125" t="s">
        <v>309</v>
      </c>
    </row>
    <row r="126" spans="1:37">
      <c r="A126" t="s">
        <v>1034</v>
      </c>
      <c r="B126" t="s">
        <v>1299</v>
      </c>
      <c r="C126" t="s">
        <v>1176</v>
      </c>
      <c r="D126" t="s">
        <v>321</v>
      </c>
      <c r="E126">
        <v>2020</v>
      </c>
      <c r="F126">
        <v>0</v>
      </c>
      <c r="G126">
        <v>1</v>
      </c>
      <c r="H126">
        <v>0</v>
      </c>
      <c r="I126">
        <v>0</v>
      </c>
      <c r="J126">
        <v>1</v>
      </c>
      <c r="K126" t="s">
        <v>1680</v>
      </c>
      <c r="L126">
        <v>2030</v>
      </c>
      <c r="M126">
        <v>1</v>
      </c>
      <c r="O126" t="s">
        <v>1203</v>
      </c>
      <c r="W126" t="s">
        <v>564</v>
      </c>
      <c r="X126" t="s">
        <v>315</v>
      </c>
      <c r="Y126">
        <v>9.4</v>
      </c>
      <c r="Z126" t="e">
        <v>#NAME?</v>
      </c>
      <c r="AI126" t="s">
        <v>309</v>
      </c>
    </row>
    <row r="127" spans="1:37">
      <c r="A127" t="s">
        <v>1034</v>
      </c>
      <c r="B127" t="s">
        <v>1187</v>
      </c>
      <c r="C127" t="s">
        <v>1324</v>
      </c>
      <c r="D127" t="s">
        <v>321</v>
      </c>
      <c r="E127">
        <v>2021</v>
      </c>
      <c r="F127">
        <v>0</v>
      </c>
      <c r="G127">
        <v>1</v>
      </c>
      <c r="H127">
        <v>0</v>
      </c>
      <c r="I127">
        <v>0</v>
      </c>
      <c r="J127">
        <v>1</v>
      </c>
      <c r="K127" t="s">
        <v>1325</v>
      </c>
      <c r="L127">
        <v>2030</v>
      </c>
      <c r="M127">
        <v>1</v>
      </c>
      <c r="N127" t="s">
        <v>1681</v>
      </c>
      <c r="O127" t="s">
        <v>1327</v>
      </c>
      <c r="R127" t="s">
        <v>1328</v>
      </c>
      <c r="W127" t="s">
        <v>315</v>
      </c>
      <c r="Y127">
        <v>13.2</v>
      </c>
      <c r="Z127" t="e">
        <v>#NAME?</v>
      </c>
      <c r="AI127" t="s">
        <v>309</v>
      </c>
      <c r="AK127" t="s">
        <v>310</v>
      </c>
    </row>
    <row r="128" spans="1:37">
      <c r="A128" t="s">
        <v>1336</v>
      </c>
      <c r="B128" t="s">
        <v>1337</v>
      </c>
      <c r="C128" t="s">
        <v>1338</v>
      </c>
      <c r="D128" t="s">
        <v>321</v>
      </c>
      <c r="E128">
        <v>2020</v>
      </c>
      <c r="F128">
        <v>0</v>
      </c>
      <c r="G128">
        <v>1</v>
      </c>
      <c r="H128">
        <v>0</v>
      </c>
      <c r="I128">
        <v>0</v>
      </c>
      <c r="J128">
        <v>1</v>
      </c>
      <c r="K128" t="s">
        <v>1440</v>
      </c>
      <c r="L128">
        <v>2030</v>
      </c>
      <c r="M128">
        <v>1</v>
      </c>
      <c r="N128" t="s">
        <v>1683</v>
      </c>
      <c r="O128" t="s">
        <v>696</v>
      </c>
      <c r="R128" t="s">
        <v>1427</v>
      </c>
      <c r="T128">
        <v>0</v>
      </c>
      <c r="Y128">
        <v>2.2000000000000002</v>
      </c>
      <c r="Z128" t="e">
        <v>#NAME?</v>
      </c>
    </row>
    <row r="129" spans="1:40">
      <c r="A129" t="s">
        <v>1336</v>
      </c>
      <c r="B129" t="s">
        <v>1337</v>
      </c>
      <c r="C129" t="s">
        <v>1338</v>
      </c>
      <c r="D129" t="s">
        <v>321</v>
      </c>
      <c r="E129">
        <v>2020</v>
      </c>
      <c r="F129">
        <v>0</v>
      </c>
      <c r="G129">
        <v>1</v>
      </c>
      <c r="H129">
        <v>0</v>
      </c>
      <c r="I129">
        <v>0</v>
      </c>
      <c r="J129">
        <v>1</v>
      </c>
      <c r="K129" t="s">
        <v>1432</v>
      </c>
      <c r="L129">
        <v>2030</v>
      </c>
      <c r="M129">
        <v>1</v>
      </c>
      <c r="N129" t="s">
        <v>1683</v>
      </c>
      <c r="O129" t="s">
        <v>696</v>
      </c>
      <c r="R129" t="s">
        <v>1427</v>
      </c>
      <c r="T129">
        <v>0</v>
      </c>
      <c r="Y129">
        <v>12.8</v>
      </c>
      <c r="Z129" t="e">
        <v>#NAME?</v>
      </c>
    </row>
    <row r="130" spans="1:40">
      <c r="A130" t="s">
        <v>1336</v>
      </c>
      <c r="B130" t="s">
        <v>1337</v>
      </c>
      <c r="C130" t="s">
        <v>1338</v>
      </c>
      <c r="D130" t="s">
        <v>321</v>
      </c>
      <c r="E130">
        <v>2020</v>
      </c>
      <c r="F130">
        <v>0</v>
      </c>
      <c r="G130">
        <v>1</v>
      </c>
      <c r="H130">
        <v>0</v>
      </c>
      <c r="I130">
        <v>0</v>
      </c>
      <c r="J130">
        <v>1</v>
      </c>
      <c r="K130" t="s">
        <v>1428</v>
      </c>
      <c r="L130">
        <v>2030</v>
      </c>
      <c r="M130">
        <v>1</v>
      </c>
      <c r="N130" t="s">
        <v>1683</v>
      </c>
      <c r="O130" t="s">
        <v>696</v>
      </c>
      <c r="R130" t="s">
        <v>1429</v>
      </c>
      <c r="T130">
        <v>0</v>
      </c>
      <c r="Y130">
        <v>2.4</v>
      </c>
      <c r="Z130" t="e">
        <v>#NAME?</v>
      </c>
    </row>
    <row r="131" spans="1:40">
      <c r="A131" t="s">
        <v>1336</v>
      </c>
      <c r="B131" t="s">
        <v>1337</v>
      </c>
      <c r="C131" t="s">
        <v>1338</v>
      </c>
      <c r="D131" t="s">
        <v>321</v>
      </c>
      <c r="E131">
        <v>2020</v>
      </c>
      <c r="F131">
        <v>0</v>
      </c>
      <c r="G131">
        <v>1</v>
      </c>
      <c r="H131">
        <v>0</v>
      </c>
      <c r="I131">
        <v>0</v>
      </c>
      <c r="J131">
        <v>1</v>
      </c>
      <c r="K131" t="s">
        <v>1426</v>
      </c>
      <c r="L131">
        <v>2030</v>
      </c>
      <c r="M131">
        <v>1</v>
      </c>
      <c r="N131" t="s">
        <v>1683</v>
      </c>
      <c r="O131" t="s">
        <v>696</v>
      </c>
      <c r="R131" t="s">
        <v>1427</v>
      </c>
      <c r="T131">
        <v>0</v>
      </c>
      <c r="Y131">
        <v>8.5</v>
      </c>
      <c r="Z131" t="e">
        <v>#NAME?</v>
      </c>
    </row>
    <row r="132" spans="1:40">
      <c r="A132" t="s">
        <v>1336</v>
      </c>
      <c r="B132" t="s">
        <v>1337</v>
      </c>
      <c r="C132" t="s">
        <v>1338</v>
      </c>
      <c r="D132" t="s">
        <v>321</v>
      </c>
      <c r="E132">
        <v>2020</v>
      </c>
      <c r="F132">
        <v>0</v>
      </c>
      <c r="G132">
        <v>1</v>
      </c>
      <c r="H132">
        <v>0</v>
      </c>
      <c r="I132">
        <v>0</v>
      </c>
      <c r="J132">
        <v>1</v>
      </c>
      <c r="K132" t="s">
        <v>1398</v>
      </c>
      <c r="L132">
        <v>2030</v>
      </c>
      <c r="M132">
        <v>1</v>
      </c>
      <c r="N132" t="s">
        <v>1683</v>
      </c>
      <c r="O132" t="s">
        <v>696</v>
      </c>
      <c r="R132" t="s">
        <v>1399</v>
      </c>
      <c r="T132">
        <v>0</v>
      </c>
      <c r="Y132">
        <v>2.4</v>
      </c>
      <c r="Z132" t="e">
        <v>#NAME?</v>
      </c>
    </row>
    <row r="133" spans="1:40">
      <c r="A133" t="s">
        <v>1336</v>
      </c>
      <c r="B133" t="s">
        <v>1337</v>
      </c>
      <c r="C133" t="s">
        <v>1338</v>
      </c>
      <c r="D133" t="s">
        <v>321</v>
      </c>
      <c r="E133">
        <v>2020</v>
      </c>
      <c r="F133">
        <v>0</v>
      </c>
      <c r="G133">
        <v>1</v>
      </c>
      <c r="H133">
        <v>0</v>
      </c>
      <c r="I133">
        <v>0</v>
      </c>
      <c r="J133">
        <v>1</v>
      </c>
      <c r="K133" t="s">
        <v>1445</v>
      </c>
      <c r="L133">
        <v>2030</v>
      </c>
      <c r="M133">
        <v>1</v>
      </c>
      <c r="N133" t="s">
        <v>1683</v>
      </c>
      <c r="O133" t="s">
        <v>696</v>
      </c>
      <c r="P133" t="s">
        <v>1446</v>
      </c>
      <c r="R133" t="s">
        <v>1447</v>
      </c>
      <c r="T133">
        <v>1</v>
      </c>
      <c r="Y133">
        <v>2.2000000000000002</v>
      </c>
      <c r="Z133" t="e">
        <v>#NAME?</v>
      </c>
    </row>
    <row r="134" spans="1:40">
      <c r="A134" t="s">
        <v>1336</v>
      </c>
      <c r="B134" t="s">
        <v>1337</v>
      </c>
      <c r="C134" t="s">
        <v>1338</v>
      </c>
      <c r="D134" t="s">
        <v>321</v>
      </c>
      <c r="E134">
        <v>2020</v>
      </c>
      <c r="F134">
        <v>0</v>
      </c>
      <c r="G134">
        <v>1</v>
      </c>
      <c r="H134">
        <v>0</v>
      </c>
      <c r="I134">
        <v>0</v>
      </c>
      <c r="J134">
        <v>1</v>
      </c>
      <c r="K134" t="s">
        <v>1386</v>
      </c>
      <c r="L134">
        <v>2030</v>
      </c>
      <c r="M134">
        <v>1</v>
      </c>
      <c r="N134" t="s">
        <v>1683</v>
      </c>
      <c r="O134" t="s">
        <v>696</v>
      </c>
      <c r="P134" t="s">
        <v>1387</v>
      </c>
      <c r="R134" t="s">
        <v>1388</v>
      </c>
      <c r="T134">
        <v>1</v>
      </c>
      <c r="Y134">
        <v>7.3</v>
      </c>
      <c r="Z134" t="e">
        <v>#NAME?</v>
      </c>
    </row>
    <row r="135" spans="1:40">
      <c r="A135" t="s">
        <v>1336</v>
      </c>
      <c r="B135" t="s">
        <v>1337</v>
      </c>
      <c r="C135" t="s">
        <v>1338</v>
      </c>
      <c r="D135" t="s">
        <v>321</v>
      </c>
      <c r="E135">
        <v>2020</v>
      </c>
      <c r="F135">
        <v>0</v>
      </c>
      <c r="G135">
        <v>1</v>
      </c>
      <c r="H135">
        <v>0</v>
      </c>
      <c r="I135">
        <v>0</v>
      </c>
      <c r="J135">
        <v>1</v>
      </c>
      <c r="K135" t="s">
        <v>1389</v>
      </c>
      <c r="L135">
        <v>2030</v>
      </c>
      <c r="M135">
        <v>1</v>
      </c>
      <c r="N135" t="s">
        <v>1683</v>
      </c>
      <c r="O135" t="s">
        <v>696</v>
      </c>
      <c r="P135" t="s">
        <v>1390</v>
      </c>
      <c r="R135" t="s">
        <v>1391</v>
      </c>
      <c r="T135">
        <v>1</v>
      </c>
      <c r="Y135">
        <v>15.5</v>
      </c>
      <c r="Z135" t="e">
        <v>#NAME?</v>
      </c>
    </row>
    <row r="136" spans="1:40">
      <c r="A136" t="s">
        <v>1336</v>
      </c>
      <c r="B136" t="s">
        <v>1337</v>
      </c>
      <c r="C136" t="s">
        <v>1338</v>
      </c>
      <c r="D136" t="s">
        <v>321</v>
      </c>
      <c r="E136">
        <v>2020</v>
      </c>
      <c r="F136">
        <v>0</v>
      </c>
      <c r="G136">
        <v>1</v>
      </c>
      <c r="H136">
        <v>0</v>
      </c>
      <c r="I136">
        <v>0</v>
      </c>
      <c r="J136">
        <v>1</v>
      </c>
      <c r="K136" t="s">
        <v>1400</v>
      </c>
      <c r="L136">
        <v>2030</v>
      </c>
      <c r="M136">
        <v>1</v>
      </c>
      <c r="N136" t="s">
        <v>1683</v>
      </c>
      <c r="O136" t="s">
        <v>696</v>
      </c>
      <c r="R136" t="s">
        <v>1401</v>
      </c>
      <c r="T136">
        <v>1</v>
      </c>
      <c r="Y136">
        <v>2.4</v>
      </c>
      <c r="Z136" t="e">
        <v>#NAME?</v>
      </c>
    </row>
    <row r="137" spans="1:40" ht="160">
      <c r="A137" t="s">
        <v>1336</v>
      </c>
      <c r="B137" t="s">
        <v>1337</v>
      </c>
      <c r="C137" t="s">
        <v>1338</v>
      </c>
      <c r="D137" t="s">
        <v>321</v>
      </c>
      <c r="E137">
        <v>2020</v>
      </c>
      <c r="F137">
        <v>0</v>
      </c>
      <c r="G137">
        <v>1</v>
      </c>
      <c r="H137">
        <v>0</v>
      </c>
      <c r="I137">
        <v>0</v>
      </c>
      <c r="J137">
        <v>1</v>
      </c>
      <c r="K137" t="s">
        <v>1411</v>
      </c>
      <c r="L137">
        <v>2030</v>
      </c>
      <c r="M137">
        <v>1</v>
      </c>
      <c r="N137" t="s">
        <v>1683</v>
      </c>
      <c r="O137" t="s">
        <v>696</v>
      </c>
      <c r="P137" t="s">
        <v>1412</v>
      </c>
      <c r="R137" s="270" t="s">
        <v>1413</v>
      </c>
      <c r="T137">
        <v>1</v>
      </c>
      <c r="Y137">
        <v>2.1</v>
      </c>
      <c r="Z137" t="e">
        <v>#NAME?</v>
      </c>
    </row>
    <row r="138" spans="1:40" ht="409.6">
      <c r="A138" t="s">
        <v>1336</v>
      </c>
      <c r="B138" t="s">
        <v>1337</v>
      </c>
      <c r="C138" t="s">
        <v>1338</v>
      </c>
      <c r="D138" t="s">
        <v>321</v>
      </c>
      <c r="E138">
        <v>2020</v>
      </c>
      <c r="F138">
        <v>0</v>
      </c>
      <c r="G138">
        <v>1</v>
      </c>
      <c r="H138">
        <v>0</v>
      </c>
      <c r="I138">
        <v>0</v>
      </c>
      <c r="J138">
        <v>1</v>
      </c>
      <c r="K138" t="s">
        <v>1423</v>
      </c>
      <c r="L138">
        <v>2030</v>
      </c>
      <c r="M138">
        <v>1</v>
      </c>
      <c r="N138" t="s">
        <v>1683</v>
      </c>
      <c r="O138" t="s">
        <v>696</v>
      </c>
      <c r="P138" t="s">
        <v>1424</v>
      </c>
      <c r="R138" s="270" t="s">
        <v>1425</v>
      </c>
      <c r="T138">
        <v>1</v>
      </c>
      <c r="Y138">
        <v>8.3000000000000007</v>
      </c>
      <c r="Z138" t="e">
        <v>#NAME?</v>
      </c>
    </row>
    <row r="139" spans="1:40">
      <c r="A139" t="s">
        <v>1336</v>
      </c>
      <c r="B139" t="s">
        <v>1337</v>
      </c>
      <c r="C139" t="s">
        <v>1338</v>
      </c>
      <c r="D139" t="s">
        <v>321</v>
      </c>
      <c r="E139">
        <v>2020</v>
      </c>
      <c r="F139">
        <v>0</v>
      </c>
      <c r="G139">
        <v>1</v>
      </c>
      <c r="H139">
        <v>0</v>
      </c>
      <c r="I139">
        <v>0</v>
      </c>
      <c r="J139">
        <v>1</v>
      </c>
      <c r="K139" t="s">
        <v>1448</v>
      </c>
      <c r="L139">
        <v>2030</v>
      </c>
      <c r="M139">
        <v>1</v>
      </c>
      <c r="N139" t="s">
        <v>1683</v>
      </c>
      <c r="O139" t="s">
        <v>696</v>
      </c>
      <c r="P139" t="s">
        <v>1449</v>
      </c>
      <c r="R139" t="s">
        <v>1450</v>
      </c>
      <c r="T139">
        <v>2</v>
      </c>
      <c r="Y139">
        <v>2.4</v>
      </c>
      <c r="Z139" t="e">
        <v>#NAME?</v>
      </c>
    </row>
    <row r="140" spans="1:40">
      <c r="A140" t="s">
        <v>1336</v>
      </c>
      <c r="B140" t="s">
        <v>1337</v>
      </c>
      <c r="C140" t="s">
        <v>1338</v>
      </c>
      <c r="D140" t="s">
        <v>321</v>
      </c>
      <c r="E140">
        <v>2020</v>
      </c>
      <c r="F140">
        <v>0</v>
      </c>
      <c r="G140">
        <v>1</v>
      </c>
      <c r="H140">
        <v>0</v>
      </c>
      <c r="I140">
        <v>0</v>
      </c>
      <c r="J140">
        <v>1</v>
      </c>
      <c r="K140" t="s">
        <v>1444</v>
      </c>
      <c r="L140">
        <v>2030</v>
      </c>
      <c r="M140">
        <v>1</v>
      </c>
      <c r="N140" t="s">
        <v>1683</v>
      </c>
      <c r="O140" t="s">
        <v>696</v>
      </c>
      <c r="R140" t="s">
        <v>1427</v>
      </c>
      <c r="T140">
        <v>2</v>
      </c>
      <c r="Y140">
        <v>2.2000000000000002</v>
      </c>
      <c r="Z140" t="e">
        <v>#NAME?</v>
      </c>
    </row>
    <row r="141" spans="1:40">
      <c r="A141" t="s">
        <v>1336</v>
      </c>
      <c r="B141" t="s">
        <v>1337</v>
      </c>
      <c r="C141" t="s">
        <v>1338</v>
      </c>
      <c r="D141" t="s">
        <v>321</v>
      </c>
      <c r="E141">
        <v>2020</v>
      </c>
      <c r="F141">
        <v>0</v>
      </c>
      <c r="G141">
        <v>1</v>
      </c>
      <c r="H141">
        <v>0</v>
      </c>
      <c r="I141">
        <v>0</v>
      </c>
      <c r="J141">
        <v>1</v>
      </c>
      <c r="K141" t="s">
        <v>1441</v>
      </c>
      <c r="L141">
        <v>2030</v>
      </c>
      <c r="M141">
        <v>1</v>
      </c>
      <c r="N141" t="s">
        <v>1692</v>
      </c>
      <c r="O141" t="s">
        <v>696</v>
      </c>
      <c r="P141" t="s">
        <v>1442</v>
      </c>
      <c r="R141" t="s">
        <v>1443</v>
      </c>
      <c r="T141">
        <v>2</v>
      </c>
      <c r="Y141">
        <v>2.1</v>
      </c>
      <c r="Z141" t="e">
        <v>#NAME?</v>
      </c>
    </row>
    <row r="142" spans="1:40">
      <c r="A142" t="s">
        <v>1336</v>
      </c>
      <c r="B142" t="s">
        <v>1337</v>
      </c>
      <c r="C142" t="s">
        <v>1338</v>
      </c>
      <c r="D142" t="s">
        <v>321</v>
      </c>
      <c r="E142">
        <v>2020</v>
      </c>
      <c r="F142">
        <v>0</v>
      </c>
      <c r="G142">
        <v>1</v>
      </c>
      <c r="H142">
        <v>0</v>
      </c>
      <c r="I142">
        <v>0</v>
      </c>
      <c r="J142">
        <v>1</v>
      </c>
      <c r="K142" t="s">
        <v>1437</v>
      </c>
      <c r="L142">
        <v>2030</v>
      </c>
      <c r="M142">
        <v>1</v>
      </c>
      <c r="N142" t="s">
        <v>1683</v>
      </c>
      <c r="O142" t="s">
        <v>696</v>
      </c>
      <c r="P142" t="s">
        <v>1438</v>
      </c>
      <c r="R142" t="s">
        <v>1439</v>
      </c>
      <c r="T142">
        <v>2</v>
      </c>
      <c r="Y142">
        <v>2.1</v>
      </c>
      <c r="Z142" t="e">
        <v>#NAME?</v>
      </c>
    </row>
    <row r="143" spans="1:40">
      <c r="A143" t="s">
        <v>1336</v>
      </c>
      <c r="B143" t="s">
        <v>1337</v>
      </c>
      <c r="C143" t="s">
        <v>1338</v>
      </c>
      <c r="D143" t="s">
        <v>321</v>
      </c>
      <c r="E143">
        <v>2020</v>
      </c>
      <c r="F143">
        <v>0</v>
      </c>
      <c r="G143">
        <v>1</v>
      </c>
      <c r="H143">
        <v>0</v>
      </c>
      <c r="I143">
        <v>0</v>
      </c>
      <c r="J143">
        <v>1</v>
      </c>
      <c r="K143" t="s">
        <v>1434</v>
      </c>
      <c r="L143">
        <v>2030</v>
      </c>
      <c r="M143">
        <v>1</v>
      </c>
      <c r="N143" t="s">
        <v>1683</v>
      </c>
      <c r="O143" t="s">
        <v>696</v>
      </c>
      <c r="P143" t="s">
        <v>1435</v>
      </c>
      <c r="R143" t="s">
        <v>1436</v>
      </c>
      <c r="T143">
        <v>2</v>
      </c>
      <c r="Y143">
        <v>2.1</v>
      </c>
      <c r="Z143" t="e">
        <v>#NAME?</v>
      </c>
    </row>
    <row r="144" spans="1:40">
      <c r="A144" t="s">
        <v>1336</v>
      </c>
      <c r="B144" t="s">
        <v>1337</v>
      </c>
      <c r="C144" t="s">
        <v>1338</v>
      </c>
      <c r="D144" t="s">
        <v>321</v>
      </c>
      <c r="E144">
        <v>2020</v>
      </c>
      <c r="F144">
        <v>0</v>
      </c>
      <c r="G144">
        <v>1</v>
      </c>
      <c r="H144">
        <v>0</v>
      </c>
      <c r="I144">
        <v>0</v>
      </c>
      <c r="J144">
        <v>1</v>
      </c>
      <c r="K144" t="s">
        <v>1347</v>
      </c>
      <c r="L144">
        <v>2030</v>
      </c>
      <c r="M144">
        <v>1</v>
      </c>
      <c r="N144" t="s">
        <v>1683</v>
      </c>
      <c r="O144" t="s">
        <v>696</v>
      </c>
      <c r="P144" t="s">
        <v>1349</v>
      </c>
      <c r="Q144" t="s">
        <v>1341</v>
      </c>
      <c r="R144" t="s">
        <v>1350</v>
      </c>
      <c r="S144" t="s">
        <v>363</v>
      </c>
      <c r="T144">
        <v>2</v>
      </c>
      <c r="W144" t="s">
        <v>617</v>
      </c>
      <c r="X144" t="s">
        <v>1351</v>
      </c>
      <c r="Y144">
        <v>2.4</v>
      </c>
      <c r="Z144" t="e">
        <v>#NAME?</v>
      </c>
      <c r="AA144" t="s">
        <v>1352</v>
      </c>
      <c r="AB144" t="s">
        <v>1353</v>
      </c>
      <c r="AC144" t="s">
        <v>1354</v>
      </c>
      <c r="AD144" t="s">
        <v>1355</v>
      </c>
      <c r="AL144" t="s">
        <v>310</v>
      </c>
      <c r="AN144" t="s">
        <v>309</v>
      </c>
    </row>
    <row r="145" spans="1:40" ht="176">
      <c r="A145" t="s">
        <v>1336</v>
      </c>
      <c r="B145" t="s">
        <v>1337</v>
      </c>
      <c r="C145" t="s">
        <v>1338</v>
      </c>
      <c r="D145" t="s">
        <v>321</v>
      </c>
      <c r="E145">
        <v>2020</v>
      </c>
      <c r="F145">
        <v>0</v>
      </c>
      <c r="G145">
        <v>1</v>
      </c>
      <c r="H145">
        <v>0</v>
      </c>
      <c r="I145">
        <v>0</v>
      </c>
      <c r="J145">
        <v>1</v>
      </c>
      <c r="K145" t="s">
        <v>1356</v>
      </c>
      <c r="L145">
        <v>2030</v>
      </c>
      <c r="M145">
        <v>1</v>
      </c>
      <c r="N145" s="270" t="s">
        <v>1694</v>
      </c>
      <c r="O145" t="s">
        <v>696</v>
      </c>
      <c r="P145" t="s">
        <v>1358</v>
      </c>
      <c r="Q145" t="s">
        <v>1341</v>
      </c>
      <c r="R145" t="s">
        <v>1359</v>
      </c>
      <c r="S145" t="s">
        <v>303</v>
      </c>
      <c r="T145">
        <v>2</v>
      </c>
      <c r="W145" t="s">
        <v>617</v>
      </c>
      <c r="X145" t="s">
        <v>1351</v>
      </c>
      <c r="Y145">
        <v>12.4</v>
      </c>
      <c r="Z145" t="e">
        <v>#NAME?</v>
      </c>
      <c r="AA145" t="s">
        <v>1360</v>
      </c>
      <c r="AB145" s="270" t="s">
        <v>1361</v>
      </c>
      <c r="AC145" t="s">
        <v>1362</v>
      </c>
      <c r="AD145" t="s">
        <v>1355</v>
      </c>
      <c r="AL145" t="s">
        <v>310</v>
      </c>
      <c r="AN145" t="s">
        <v>309</v>
      </c>
    </row>
    <row r="146" spans="1:40" ht="380">
      <c r="A146" t="s">
        <v>1336</v>
      </c>
      <c r="B146" t="s">
        <v>1337</v>
      </c>
      <c r="C146" t="s">
        <v>1338</v>
      </c>
      <c r="D146" t="s">
        <v>321</v>
      </c>
      <c r="E146">
        <v>2020</v>
      </c>
      <c r="F146">
        <v>0</v>
      </c>
      <c r="G146">
        <v>1</v>
      </c>
      <c r="H146">
        <v>0</v>
      </c>
      <c r="I146">
        <v>0</v>
      </c>
      <c r="J146">
        <v>1</v>
      </c>
      <c r="K146" t="s">
        <v>1696</v>
      </c>
      <c r="L146">
        <v>2030</v>
      </c>
      <c r="M146">
        <v>1</v>
      </c>
      <c r="N146" t="s">
        <v>1683</v>
      </c>
      <c r="O146" t="s">
        <v>696</v>
      </c>
      <c r="P146" s="270" t="s">
        <v>1372</v>
      </c>
      <c r="Q146" t="s">
        <v>424</v>
      </c>
      <c r="R146" t="s">
        <v>1373</v>
      </c>
      <c r="S146" t="s">
        <v>363</v>
      </c>
      <c r="T146">
        <v>2</v>
      </c>
      <c r="W146" t="s">
        <v>617</v>
      </c>
      <c r="Y146">
        <v>14.4</v>
      </c>
      <c r="Z146" t="e">
        <v>#NAME?</v>
      </c>
      <c r="AA146" t="s">
        <v>1374</v>
      </c>
      <c r="AB146" s="270" t="s">
        <v>1375</v>
      </c>
      <c r="AC146" t="s">
        <v>1376</v>
      </c>
      <c r="AD146" t="s">
        <v>1377</v>
      </c>
      <c r="AL146" t="s">
        <v>310</v>
      </c>
      <c r="AN146" t="s">
        <v>309</v>
      </c>
    </row>
    <row r="147" spans="1:40">
      <c r="A147" t="s">
        <v>1336</v>
      </c>
      <c r="B147" t="s">
        <v>1337</v>
      </c>
      <c r="C147" t="s">
        <v>1338</v>
      </c>
      <c r="D147" t="s">
        <v>321</v>
      </c>
      <c r="E147">
        <v>2020</v>
      </c>
      <c r="F147">
        <v>0</v>
      </c>
      <c r="G147">
        <v>1</v>
      </c>
      <c r="H147">
        <v>0</v>
      </c>
      <c r="I147">
        <v>0</v>
      </c>
      <c r="J147">
        <v>1</v>
      </c>
      <c r="K147" t="s">
        <v>1378</v>
      </c>
      <c r="L147">
        <v>2030</v>
      </c>
      <c r="M147">
        <v>1</v>
      </c>
      <c r="N147" t="s">
        <v>1683</v>
      </c>
      <c r="O147" t="s">
        <v>696</v>
      </c>
      <c r="P147" t="s">
        <v>1379</v>
      </c>
      <c r="R147" t="s">
        <v>1380</v>
      </c>
      <c r="T147">
        <v>2</v>
      </c>
      <c r="Y147">
        <v>13.2</v>
      </c>
      <c r="Z147" t="e">
        <v>#NAME?</v>
      </c>
    </row>
    <row r="148" spans="1:40">
      <c r="A148" t="s">
        <v>1336</v>
      </c>
      <c r="B148" t="s">
        <v>1337</v>
      </c>
      <c r="C148" t="s">
        <v>1338</v>
      </c>
      <c r="D148" t="s">
        <v>321</v>
      </c>
      <c r="E148">
        <v>2020</v>
      </c>
      <c r="F148">
        <v>0</v>
      </c>
      <c r="G148">
        <v>1</v>
      </c>
      <c r="H148">
        <v>0</v>
      </c>
      <c r="I148">
        <v>0</v>
      </c>
      <c r="J148">
        <v>1</v>
      </c>
      <c r="K148" t="s">
        <v>1381</v>
      </c>
      <c r="L148">
        <v>2030</v>
      </c>
      <c r="M148">
        <v>1</v>
      </c>
      <c r="N148" t="s">
        <v>1683</v>
      </c>
      <c r="O148" t="s">
        <v>696</v>
      </c>
      <c r="P148" t="s">
        <v>1382</v>
      </c>
      <c r="R148" t="s">
        <v>1383</v>
      </c>
      <c r="T148">
        <v>2</v>
      </c>
      <c r="Y148">
        <v>6.4</v>
      </c>
      <c r="Z148" t="e">
        <v>#NAME?</v>
      </c>
    </row>
    <row r="149" spans="1:40">
      <c r="A149" t="s">
        <v>1336</v>
      </c>
      <c r="B149" t="s">
        <v>1337</v>
      </c>
      <c r="C149" t="s">
        <v>1338</v>
      </c>
      <c r="D149" t="s">
        <v>321</v>
      </c>
      <c r="E149">
        <v>2020</v>
      </c>
      <c r="F149">
        <v>0</v>
      </c>
      <c r="G149">
        <v>1</v>
      </c>
      <c r="H149">
        <v>0</v>
      </c>
      <c r="I149">
        <v>0</v>
      </c>
      <c r="J149">
        <v>1</v>
      </c>
      <c r="K149" t="s">
        <v>1700</v>
      </c>
      <c r="L149">
        <v>2030</v>
      </c>
      <c r="M149">
        <v>1</v>
      </c>
      <c r="N149" t="s">
        <v>1683</v>
      </c>
      <c r="O149" t="s">
        <v>696</v>
      </c>
      <c r="P149" t="s">
        <v>1384</v>
      </c>
      <c r="R149" t="s">
        <v>1385</v>
      </c>
      <c r="T149">
        <v>2</v>
      </c>
      <c r="Y149">
        <v>2.4</v>
      </c>
      <c r="Z149" t="e">
        <v>#NAME?</v>
      </c>
    </row>
    <row r="150" spans="1:40">
      <c r="A150" t="s">
        <v>1336</v>
      </c>
      <c r="B150" t="s">
        <v>1337</v>
      </c>
      <c r="C150" t="s">
        <v>1338</v>
      </c>
      <c r="D150" t="s">
        <v>321</v>
      </c>
      <c r="E150">
        <v>2020</v>
      </c>
      <c r="F150">
        <v>0</v>
      </c>
      <c r="G150">
        <v>1</v>
      </c>
      <c r="H150">
        <v>0</v>
      </c>
      <c r="I150">
        <v>0</v>
      </c>
      <c r="J150">
        <v>1</v>
      </c>
      <c r="K150" t="s">
        <v>1395</v>
      </c>
      <c r="L150">
        <v>2030</v>
      </c>
      <c r="M150">
        <v>1</v>
      </c>
      <c r="N150" t="s">
        <v>1683</v>
      </c>
      <c r="O150" t="s">
        <v>696</v>
      </c>
      <c r="P150" t="s">
        <v>1396</v>
      </c>
      <c r="R150" t="s">
        <v>1397</v>
      </c>
      <c r="T150">
        <v>2</v>
      </c>
      <c r="Y150">
        <v>12.3</v>
      </c>
      <c r="Z150" t="e">
        <v>#NAME?</v>
      </c>
    </row>
    <row r="151" spans="1:40">
      <c r="A151" t="s">
        <v>1336</v>
      </c>
      <c r="B151" t="s">
        <v>1337</v>
      </c>
      <c r="C151" t="s">
        <v>1338</v>
      </c>
      <c r="D151" t="s">
        <v>321</v>
      </c>
      <c r="E151">
        <v>2020</v>
      </c>
      <c r="F151">
        <v>0</v>
      </c>
      <c r="G151">
        <v>1</v>
      </c>
      <c r="H151">
        <v>0</v>
      </c>
      <c r="I151">
        <v>0</v>
      </c>
      <c r="J151">
        <v>1</v>
      </c>
      <c r="K151" t="s">
        <v>1414</v>
      </c>
      <c r="L151">
        <v>2030</v>
      </c>
      <c r="M151">
        <v>1</v>
      </c>
      <c r="N151" t="s">
        <v>1683</v>
      </c>
      <c r="O151" t="s">
        <v>696</v>
      </c>
      <c r="P151" t="s">
        <v>1415</v>
      </c>
      <c r="R151" t="s">
        <v>1416</v>
      </c>
      <c r="T151">
        <v>2</v>
      </c>
      <c r="Y151">
        <v>8.1999999999999993</v>
      </c>
      <c r="Z151" t="e">
        <v>#NAME?</v>
      </c>
    </row>
    <row r="152" spans="1:40" ht="320">
      <c r="A152" t="s">
        <v>1336</v>
      </c>
      <c r="B152" t="s">
        <v>1337</v>
      </c>
      <c r="C152" t="s">
        <v>1338</v>
      </c>
      <c r="D152" t="s">
        <v>321</v>
      </c>
      <c r="E152">
        <v>2020</v>
      </c>
      <c r="F152">
        <v>0</v>
      </c>
      <c r="G152">
        <v>1</v>
      </c>
      <c r="H152">
        <v>0</v>
      </c>
      <c r="I152">
        <v>0</v>
      </c>
      <c r="J152">
        <v>1</v>
      </c>
      <c r="K152" t="s">
        <v>1710</v>
      </c>
      <c r="L152">
        <v>2030</v>
      </c>
      <c r="M152">
        <v>1</v>
      </c>
      <c r="N152" t="s">
        <v>1683</v>
      </c>
      <c r="O152" t="s">
        <v>696</v>
      </c>
      <c r="P152" t="s">
        <v>1418</v>
      </c>
      <c r="R152" s="270" t="s">
        <v>1419</v>
      </c>
      <c r="T152">
        <v>2</v>
      </c>
      <c r="Y152">
        <v>9.1</v>
      </c>
      <c r="Z152" t="e">
        <v>#NAME?</v>
      </c>
    </row>
    <row r="153" spans="1:40">
      <c r="A153" t="s">
        <v>1336</v>
      </c>
      <c r="B153" t="s">
        <v>1337</v>
      </c>
      <c r="C153" t="s">
        <v>1338</v>
      </c>
      <c r="D153" t="s">
        <v>321</v>
      </c>
      <c r="E153">
        <v>2020</v>
      </c>
      <c r="F153">
        <v>0</v>
      </c>
      <c r="G153">
        <v>1</v>
      </c>
      <c r="H153">
        <v>0</v>
      </c>
      <c r="I153">
        <v>0</v>
      </c>
      <c r="J153">
        <v>1</v>
      </c>
      <c r="K153" t="s">
        <v>1420</v>
      </c>
      <c r="L153">
        <v>2030</v>
      </c>
      <c r="M153">
        <v>1</v>
      </c>
      <c r="N153" t="s">
        <v>1683</v>
      </c>
      <c r="O153" t="s">
        <v>696</v>
      </c>
      <c r="P153" t="s">
        <v>1421</v>
      </c>
      <c r="R153" t="s">
        <v>1422</v>
      </c>
      <c r="T153">
        <v>2</v>
      </c>
      <c r="Y153">
        <v>2.4</v>
      </c>
      <c r="Z153" t="e">
        <v>#NAME?</v>
      </c>
    </row>
    <row r="154" spans="1:40" ht="240">
      <c r="A154" t="s">
        <v>1336</v>
      </c>
      <c r="B154" t="s">
        <v>1337</v>
      </c>
      <c r="C154" t="s">
        <v>1338</v>
      </c>
      <c r="D154" t="s">
        <v>321</v>
      </c>
      <c r="E154">
        <v>2020</v>
      </c>
      <c r="F154">
        <v>0</v>
      </c>
      <c r="G154">
        <v>1</v>
      </c>
      <c r="H154">
        <v>0</v>
      </c>
      <c r="I154">
        <v>0</v>
      </c>
      <c r="J154">
        <v>1</v>
      </c>
      <c r="K154" t="s">
        <v>1704</v>
      </c>
      <c r="L154">
        <v>2030</v>
      </c>
      <c r="M154">
        <v>1</v>
      </c>
      <c r="N154" s="270" t="s">
        <v>1705</v>
      </c>
      <c r="O154" t="s">
        <v>696</v>
      </c>
      <c r="P154" t="s">
        <v>1364</v>
      </c>
      <c r="Q154" t="s">
        <v>1341</v>
      </c>
      <c r="R154" t="s">
        <v>1365</v>
      </c>
      <c r="S154" t="s">
        <v>363</v>
      </c>
      <c r="T154">
        <v>3</v>
      </c>
      <c r="W154" t="s">
        <v>617</v>
      </c>
      <c r="X154" t="s">
        <v>1351</v>
      </c>
      <c r="Y154">
        <v>12.4</v>
      </c>
      <c r="Z154" t="e">
        <v>#NAME?</v>
      </c>
      <c r="AA154" t="s">
        <v>214</v>
      </c>
      <c r="AB154" t="s">
        <v>1366</v>
      </c>
      <c r="AC154" t="s">
        <v>1367</v>
      </c>
      <c r="AD154" t="s">
        <v>1355</v>
      </c>
      <c r="AL154" t="s">
        <v>310</v>
      </c>
      <c r="AN154" t="s">
        <v>309</v>
      </c>
    </row>
    <row r="155" spans="1:40" ht="240">
      <c r="A155" t="s">
        <v>1336</v>
      </c>
      <c r="B155" t="s">
        <v>1337</v>
      </c>
      <c r="C155" t="s">
        <v>1338</v>
      </c>
      <c r="D155" t="s">
        <v>321</v>
      </c>
      <c r="E155">
        <v>2020</v>
      </c>
      <c r="F155">
        <v>0</v>
      </c>
      <c r="G155">
        <v>1</v>
      </c>
      <c r="H155">
        <v>0</v>
      </c>
      <c r="I155">
        <v>0</v>
      </c>
      <c r="J155">
        <v>1</v>
      </c>
      <c r="K155" t="s">
        <v>1706</v>
      </c>
      <c r="L155">
        <v>2030</v>
      </c>
      <c r="M155">
        <v>1</v>
      </c>
      <c r="N155" s="270" t="s">
        <v>1705</v>
      </c>
      <c r="O155" t="s">
        <v>696</v>
      </c>
      <c r="P155" t="s">
        <v>1368</v>
      </c>
      <c r="Q155" t="s">
        <v>1341</v>
      </c>
      <c r="R155" t="s">
        <v>1369</v>
      </c>
      <c r="S155" t="s">
        <v>363</v>
      </c>
      <c r="T155">
        <v>3</v>
      </c>
      <c r="X155" t="s">
        <v>1351</v>
      </c>
      <c r="Y155">
        <v>12.4</v>
      </c>
      <c r="Z155" t="e">
        <v>#NAME?</v>
      </c>
      <c r="AA155" t="s">
        <v>214</v>
      </c>
      <c r="AB155" t="s">
        <v>1367</v>
      </c>
      <c r="AC155" t="s">
        <v>1370</v>
      </c>
      <c r="AD155" t="s">
        <v>1355</v>
      </c>
      <c r="AL155" t="s">
        <v>310</v>
      </c>
      <c r="AN155" t="s">
        <v>309</v>
      </c>
    </row>
    <row r="156" spans="1:40">
      <c r="A156" t="s">
        <v>1336</v>
      </c>
      <c r="B156" t="s">
        <v>1337</v>
      </c>
      <c r="C156" t="s">
        <v>1338</v>
      </c>
      <c r="D156" t="s">
        <v>321</v>
      </c>
      <c r="E156">
        <v>2020</v>
      </c>
      <c r="F156">
        <v>0</v>
      </c>
      <c r="G156">
        <v>1</v>
      </c>
      <c r="H156">
        <v>0</v>
      </c>
      <c r="I156">
        <v>0</v>
      </c>
      <c r="J156">
        <v>1</v>
      </c>
      <c r="K156" t="s">
        <v>1392</v>
      </c>
      <c r="L156">
        <v>2030</v>
      </c>
      <c r="M156">
        <v>1</v>
      </c>
      <c r="N156" t="s">
        <v>1683</v>
      </c>
      <c r="O156" t="s">
        <v>696</v>
      </c>
      <c r="P156" t="s">
        <v>1393</v>
      </c>
      <c r="R156" t="s">
        <v>1394</v>
      </c>
      <c r="T156">
        <v>3</v>
      </c>
      <c r="Y156">
        <v>2.5</v>
      </c>
      <c r="Z156" t="e">
        <v>#NAME?</v>
      </c>
    </row>
    <row r="157" spans="1:40">
      <c r="A157" t="s">
        <v>1336</v>
      </c>
      <c r="B157" t="s">
        <v>1337</v>
      </c>
      <c r="C157" t="s">
        <v>1338</v>
      </c>
      <c r="D157" t="s">
        <v>321</v>
      </c>
      <c r="E157">
        <v>2020</v>
      </c>
      <c r="F157">
        <v>0</v>
      </c>
      <c r="G157">
        <v>1</v>
      </c>
      <c r="H157">
        <v>0</v>
      </c>
      <c r="I157">
        <v>0</v>
      </c>
      <c r="J157">
        <v>1</v>
      </c>
      <c r="K157" t="s">
        <v>1402</v>
      </c>
      <c r="L157">
        <v>2030</v>
      </c>
      <c r="M157">
        <v>1</v>
      </c>
      <c r="N157" t="s">
        <v>1683</v>
      </c>
      <c r="O157" t="s">
        <v>696</v>
      </c>
      <c r="P157" t="s">
        <v>1403</v>
      </c>
      <c r="R157" t="s">
        <v>1404</v>
      </c>
      <c r="T157">
        <v>3</v>
      </c>
      <c r="Y157">
        <v>2.2999999999999998</v>
      </c>
      <c r="Z157" t="e">
        <v>#NAME?</v>
      </c>
    </row>
    <row r="158" spans="1:40">
      <c r="A158" t="s">
        <v>1336</v>
      </c>
      <c r="B158" t="s">
        <v>1337</v>
      </c>
      <c r="C158" t="s">
        <v>1338</v>
      </c>
      <c r="D158" t="s">
        <v>321</v>
      </c>
      <c r="E158">
        <v>2020</v>
      </c>
      <c r="F158">
        <v>0</v>
      </c>
      <c r="G158">
        <v>1</v>
      </c>
      <c r="H158">
        <v>0</v>
      </c>
      <c r="I158">
        <v>0</v>
      </c>
      <c r="J158">
        <v>1</v>
      </c>
      <c r="K158" t="s">
        <v>1405</v>
      </c>
      <c r="L158">
        <v>2030</v>
      </c>
      <c r="M158">
        <v>1</v>
      </c>
      <c r="N158" t="s">
        <v>1683</v>
      </c>
      <c r="O158" t="s">
        <v>696</v>
      </c>
      <c r="P158" t="s">
        <v>1406</v>
      </c>
      <c r="R158" t="s">
        <v>1407</v>
      </c>
      <c r="T158">
        <v>3</v>
      </c>
      <c r="Y158">
        <v>2.2999999999999998</v>
      </c>
      <c r="Z158" t="e">
        <v>#NAME?</v>
      </c>
    </row>
    <row r="159" spans="1:40" ht="409.6">
      <c r="A159" t="s">
        <v>1336</v>
      </c>
      <c r="B159" t="s">
        <v>1337</v>
      </c>
      <c r="C159" t="s">
        <v>1338</v>
      </c>
      <c r="D159" t="s">
        <v>321</v>
      </c>
      <c r="E159">
        <v>2020</v>
      </c>
      <c r="F159">
        <v>0</v>
      </c>
      <c r="G159">
        <v>1</v>
      </c>
      <c r="H159">
        <v>0</v>
      </c>
      <c r="I159">
        <v>0</v>
      </c>
      <c r="J159">
        <v>1</v>
      </c>
      <c r="K159" t="s">
        <v>1408</v>
      </c>
      <c r="L159">
        <v>2030</v>
      </c>
      <c r="M159">
        <v>1</v>
      </c>
      <c r="N159" t="s">
        <v>1683</v>
      </c>
      <c r="O159" t="s">
        <v>696</v>
      </c>
      <c r="P159" t="s">
        <v>1409</v>
      </c>
      <c r="R159" s="270" t="s">
        <v>1410</v>
      </c>
      <c r="T159">
        <v>3</v>
      </c>
      <c r="Y159">
        <v>2.2999999999999998</v>
      </c>
      <c r="Z159" t="e">
        <v>#NAME?</v>
      </c>
    </row>
    <row r="160" spans="1:40" ht="409.6">
      <c r="A160" t="s">
        <v>792</v>
      </c>
      <c r="B160" t="s">
        <v>802</v>
      </c>
      <c r="C160" t="s">
        <v>803</v>
      </c>
      <c r="D160" t="s">
        <v>1712</v>
      </c>
      <c r="E160">
        <v>2023</v>
      </c>
      <c r="F160">
        <v>1</v>
      </c>
      <c r="G160">
        <v>3</v>
      </c>
      <c r="H160">
        <v>1</v>
      </c>
      <c r="J160">
        <v>1</v>
      </c>
      <c r="K160" t="s">
        <v>829</v>
      </c>
      <c r="L160">
        <v>2030</v>
      </c>
      <c r="M160">
        <v>1</v>
      </c>
      <c r="O160" t="s">
        <v>805</v>
      </c>
      <c r="R160" s="270" t="s">
        <v>1506</v>
      </c>
      <c r="T160">
        <v>0</v>
      </c>
      <c r="Y160">
        <v>14.2</v>
      </c>
      <c r="Z160" t="e">
        <v>#NAME?</v>
      </c>
    </row>
    <row r="161" spans="1:39">
      <c r="A161" t="s">
        <v>792</v>
      </c>
      <c r="B161" t="s">
        <v>802</v>
      </c>
      <c r="C161" t="s">
        <v>803</v>
      </c>
      <c r="D161" t="s">
        <v>1712</v>
      </c>
      <c r="E161">
        <v>2023</v>
      </c>
      <c r="F161">
        <v>1</v>
      </c>
      <c r="G161">
        <v>3</v>
      </c>
      <c r="H161">
        <v>1</v>
      </c>
      <c r="J161">
        <v>1</v>
      </c>
      <c r="K161" t="s">
        <v>831</v>
      </c>
      <c r="L161">
        <v>2030</v>
      </c>
      <c r="M161">
        <v>1</v>
      </c>
      <c r="O161" t="s">
        <v>805</v>
      </c>
      <c r="R161" t="s">
        <v>832</v>
      </c>
      <c r="T161">
        <v>0</v>
      </c>
      <c r="Y161">
        <v>6.6</v>
      </c>
      <c r="Z161" t="e">
        <v>#NAME?</v>
      </c>
    </row>
    <row r="162" spans="1:39">
      <c r="A162" t="s">
        <v>792</v>
      </c>
      <c r="B162" t="s">
        <v>802</v>
      </c>
      <c r="C162" t="s">
        <v>803</v>
      </c>
      <c r="D162" t="s">
        <v>1712</v>
      </c>
      <c r="E162">
        <v>2023</v>
      </c>
      <c r="F162">
        <v>1</v>
      </c>
      <c r="G162">
        <v>3</v>
      </c>
      <c r="H162">
        <v>1</v>
      </c>
      <c r="J162">
        <v>1</v>
      </c>
      <c r="K162" t="s">
        <v>838</v>
      </c>
      <c r="M162">
        <v>1</v>
      </c>
      <c r="O162" t="s">
        <v>805</v>
      </c>
      <c r="R162" t="s">
        <v>1751</v>
      </c>
      <c r="T162">
        <v>0</v>
      </c>
      <c r="U162" t="s">
        <v>840</v>
      </c>
      <c r="V162" t="s">
        <v>841</v>
      </c>
      <c r="Y162" t="s">
        <v>1500</v>
      </c>
      <c r="Z162" t="e">
        <v>#NAME?</v>
      </c>
    </row>
    <row r="163" spans="1:39">
      <c r="A163" t="s">
        <v>792</v>
      </c>
      <c r="B163" t="s">
        <v>802</v>
      </c>
      <c r="C163" t="s">
        <v>803</v>
      </c>
      <c r="D163" t="s">
        <v>1712</v>
      </c>
      <c r="E163">
        <v>2023</v>
      </c>
      <c r="F163">
        <v>1</v>
      </c>
      <c r="G163">
        <v>3</v>
      </c>
      <c r="H163">
        <v>1</v>
      </c>
      <c r="J163">
        <v>1</v>
      </c>
      <c r="K163" t="s">
        <v>937</v>
      </c>
      <c r="M163">
        <v>1</v>
      </c>
      <c r="O163" t="s">
        <v>805</v>
      </c>
      <c r="R163" t="s">
        <v>1501</v>
      </c>
      <c r="T163">
        <v>0</v>
      </c>
      <c r="Y163" t="s">
        <v>1500</v>
      </c>
      <c r="Z163" t="e">
        <v>#NAME?</v>
      </c>
    </row>
    <row r="164" spans="1:39">
      <c r="A164" t="s">
        <v>792</v>
      </c>
      <c r="B164" t="s">
        <v>802</v>
      </c>
      <c r="C164" t="s">
        <v>803</v>
      </c>
      <c r="D164" t="s">
        <v>1712</v>
      </c>
      <c r="E164">
        <v>2023</v>
      </c>
      <c r="F164">
        <v>1</v>
      </c>
      <c r="G164">
        <v>3</v>
      </c>
      <c r="H164">
        <v>1</v>
      </c>
      <c r="J164">
        <v>1</v>
      </c>
      <c r="K164" t="s">
        <v>842</v>
      </c>
      <c r="M164">
        <v>1</v>
      </c>
      <c r="O164" t="s">
        <v>805</v>
      </c>
      <c r="R164" t="s">
        <v>1499</v>
      </c>
      <c r="T164">
        <v>0</v>
      </c>
      <c r="Y164" t="s">
        <v>1500</v>
      </c>
      <c r="Z164" t="e">
        <v>#NAME?</v>
      </c>
    </row>
    <row r="165" spans="1:39">
      <c r="A165" t="s">
        <v>792</v>
      </c>
      <c r="B165" t="s">
        <v>802</v>
      </c>
      <c r="C165" t="s">
        <v>803</v>
      </c>
      <c r="D165" t="s">
        <v>1712</v>
      </c>
      <c r="E165">
        <v>2023</v>
      </c>
      <c r="F165">
        <v>1</v>
      </c>
      <c r="G165">
        <v>3</v>
      </c>
      <c r="H165">
        <v>1</v>
      </c>
      <c r="J165">
        <v>1</v>
      </c>
      <c r="K165" t="s">
        <v>941</v>
      </c>
      <c r="L165">
        <v>2030</v>
      </c>
      <c r="M165">
        <v>1</v>
      </c>
      <c r="O165" t="s">
        <v>805</v>
      </c>
      <c r="R165" t="s">
        <v>1497</v>
      </c>
      <c r="T165">
        <v>0</v>
      </c>
      <c r="Y165">
        <v>15.1</v>
      </c>
      <c r="Z165" t="e">
        <v>#NAME?</v>
      </c>
    </row>
    <row r="166" spans="1:39">
      <c r="A166" t="s">
        <v>792</v>
      </c>
      <c r="B166" t="s">
        <v>802</v>
      </c>
      <c r="C166" t="s">
        <v>852</v>
      </c>
      <c r="D166" t="s">
        <v>298</v>
      </c>
      <c r="E166">
        <v>2019</v>
      </c>
      <c r="F166">
        <v>1</v>
      </c>
      <c r="G166">
        <v>3</v>
      </c>
      <c r="H166">
        <v>1</v>
      </c>
      <c r="J166">
        <v>1</v>
      </c>
      <c r="K166" t="s">
        <v>1491</v>
      </c>
      <c r="M166">
        <v>1</v>
      </c>
      <c r="N166" t="s">
        <v>854</v>
      </c>
      <c r="O166" t="s">
        <v>855</v>
      </c>
      <c r="R166" t="s">
        <v>856</v>
      </c>
      <c r="T166">
        <v>0</v>
      </c>
      <c r="W166" t="s">
        <v>594</v>
      </c>
      <c r="Y166">
        <v>14.6</v>
      </c>
      <c r="Z166" t="e">
        <v>#NAME?</v>
      </c>
      <c r="AM166" t="s">
        <v>309</v>
      </c>
    </row>
    <row r="167" spans="1:39">
      <c r="A167" t="s">
        <v>792</v>
      </c>
      <c r="B167" t="s">
        <v>857</v>
      </c>
      <c r="C167" t="s">
        <v>857</v>
      </c>
      <c r="D167" t="s">
        <v>321</v>
      </c>
      <c r="E167">
        <v>2020</v>
      </c>
      <c r="F167">
        <v>0</v>
      </c>
      <c r="G167">
        <v>1</v>
      </c>
      <c r="H167">
        <v>0</v>
      </c>
      <c r="I167">
        <v>0</v>
      </c>
      <c r="J167">
        <v>1</v>
      </c>
      <c r="K167" t="s">
        <v>858</v>
      </c>
      <c r="L167">
        <v>2030</v>
      </c>
      <c r="M167">
        <v>1</v>
      </c>
      <c r="O167" t="s">
        <v>859</v>
      </c>
      <c r="R167" t="s">
        <v>1490</v>
      </c>
      <c r="S167" t="s">
        <v>861</v>
      </c>
      <c r="T167">
        <v>0</v>
      </c>
      <c r="X167" t="s">
        <v>862</v>
      </c>
      <c r="Y167" t="s">
        <v>863</v>
      </c>
      <c r="Z167" t="e">
        <v>#NAME?</v>
      </c>
      <c r="AA167" t="s">
        <v>212</v>
      </c>
      <c r="AM167" t="s">
        <v>309</v>
      </c>
    </row>
    <row r="168" spans="1:39">
      <c r="A168" t="s">
        <v>792</v>
      </c>
      <c r="B168" t="s">
        <v>857</v>
      </c>
      <c r="C168" t="s">
        <v>857</v>
      </c>
      <c r="D168" t="s">
        <v>321</v>
      </c>
      <c r="E168">
        <v>2020</v>
      </c>
      <c r="F168">
        <v>0</v>
      </c>
      <c r="G168">
        <v>1</v>
      </c>
      <c r="H168">
        <v>0</v>
      </c>
      <c r="I168">
        <v>0</v>
      </c>
      <c r="J168">
        <v>1</v>
      </c>
      <c r="K168" t="s">
        <v>869</v>
      </c>
      <c r="L168">
        <v>2030</v>
      </c>
      <c r="M168">
        <v>1</v>
      </c>
      <c r="N168" t="s">
        <v>870</v>
      </c>
      <c r="O168" t="s">
        <v>859</v>
      </c>
      <c r="R168" t="s">
        <v>1487</v>
      </c>
      <c r="S168" t="s">
        <v>872</v>
      </c>
      <c r="T168">
        <v>0</v>
      </c>
      <c r="X168" t="s">
        <v>862</v>
      </c>
      <c r="Y168">
        <v>15.5</v>
      </c>
      <c r="Z168" t="e">
        <v>#NAME?</v>
      </c>
      <c r="AA168" t="s">
        <v>212</v>
      </c>
    </row>
    <row r="169" spans="1:39">
      <c r="A169" t="s">
        <v>792</v>
      </c>
      <c r="B169" t="s">
        <v>857</v>
      </c>
      <c r="C169" t="s">
        <v>857</v>
      </c>
      <c r="D169" t="s">
        <v>321</v>
      </c>
      <c r="E169">
        <v>2020</v>
      </c>
      <c r="F169">
        <v>0</v>
      </c>
      <c r="G169">
        <v>1</v>
      </c>
      <c r="H169">
        <v>0</v>
      </c>
      <c r="I169">
        <v>0</v>
      </c>
      <c r="J169">
        <v>1</v>
      </c>
      <c r="K169" t="s">
        <v>878</v>
      </c>
      <c r="L169">
        <v>2030</v>
      </c>
      <c r="M169">
        <v>1</v>
      </c>
      <c r="O169" t="s">
        <v>859</v>
      </c>
      <c r="R169" t="s">
        <v>879</v>
      </c>
      <c r="S169" t="s">
        <v>861</v>
      </c>
      <c r="T169">
        <v>0</v>
      </c>
      <c r="X169" t="s">
        <v>862</v>
      </c>
      <c r="Y169">
        <v>2.4</v>
      </c>
      <c r="Z169" t="e">
        <v>#NAME?</v>
      </c>
      <c r="AA169" t="s">
        <v>212</v>
      </c>
    </row>
    <row r="170" spans="1:39">
      <c r="A170" t="s">
        <v>792</v>
      </c>
      <c r="B170" t="s">
        <v>793</v>
      </c>
      <c r="C170" t="s">
        <v>794</v>
      </c>
      <c r="D170" t="s">
        <v>321</v>
      </c>
      <c r="E170">
        <v>2021</v>
      </c>
      <c r="F170">
        <v>0</v>
      </c>
      <c r="G170">
        <v>1</v>
      </c>
      <c r="H170">
        <v>0</v>
      </c>
      <c r="I170">
        <v>0</v>
      </c>
      <c r="J170">
        <v>1</v>
      </c>
      <c r="K170" t="s">
        <v>795</v>
      </c>
      <c r="L170">
        <v>2030</v>
      </c>
      <c r="M170">
        <v>1</v>
      </c>
      <c r="O170" t="s">
        <v>796</v>
      </c>
      <c r="R170" t="s">
        <v>797</v>
      </c>
      <c r="T170">
        <v>1</v>
      </c>
      <c r="U170" t="s">
        <v>798</v>
      </c>
      <c r="W170" t="s">
        <v>344</v>
      </c>
      <c r="Y170">
        <v>15.3</v>
      </c>
      <c r="Z170" t="e">
        <v>#NAME?</v>
      </c>
      <c r="AA170" t="s">
        <v>190</v>
      </c>
      <c r="AB170" t="s">
        <v>800</v>
      </c>
      <c r="AC170" t="s">
        <v>801</v>
      </c>
      <c r="AM170" t="s">
        <v>309</v>
      </c>
    </row>
    <row r="171" spans="1:39">
      <c r="A171" t="s">
        <v>792</v>
      </c>
      <c r="B171" t="s">
        <v>802</v>
      </c>
      <c r="C171" t="s">
        <v>803</v>
      </c>
      <c r="D171" t="s">
        <v>1712</v>
      </c>
      <c r="E171">
        <v>2023</v>
      </c>
      <c r="F171">
        <v>1</v>
      </c>
      <c r="G171">
        <v>3</v>
      </c>
      <c r="H171">
        <v>1</v>
      </c>
      <c r="J171">
        <v>1</v>
      </c>
      <c r="K171" t="s">
        <v>816</v>
      </c>
      <c r="L171">
        <v>2030</v>
      </c>
      <c r="M171">
        <v>1</v>
      </c>
      <c r="N171" t="s">
        <v>817</v>
      </c>
      <c r="O171" t="s">
        <v>805</v>
      </c>
      <c r="Q171" t="s">
        <v>818</v>
      </c>
      <c r="R171" t="s">
        <v>1511</v>
      </c>
      <c r="T171">
        <v>1</v>
      </c>
      <c r="U171" t="s">
        <v>331</v>
      </c>
      <c r="W171" t="s">
        <v>820</v>
      </c>
      <c r="X171" t="s">
        <v>811</v>
      </c>
      <c r="Y171">
        <v>15.5</v>
      </c>
      <c r="Z171" t="e">
        <v>#NAME?</v>
      </c>
      <c r="AA171" t="s">
        <v>821</v>
      </c>
      <c r="AB171" t="s">
        <v>822</v>
      </c>
    </row>
    <row r="172" spans="1:39">
      <c r="A172" t="s">
        <v>792</v>
      </c>
      <c r="B172" t="s">
        <v>802</v>
      </c>
      <c r="C172" t="s">
        <v>803</v>
      </c>
      <c r="D172" t="s">
        <v>1712</v>
      </c>
      <c r="E172">
        <v>2023</v>
      </c>
      <c r="F172">
        <v>1</v>
      </c>
      <c r="G172">
        <v>3</v>
      </c>
      <c r="H172">
        <v>0</v>
      </c>
      <c r="J172">
        <v>1</v>
      </c>
      <c r="K172" t="s">
        <v>823</v>
      </c>
      <c r="L172">
        <v>2030</v>
      </c>
      <c r="M172">
        <v>1</v>
      </c>
      <c r="O172" t="s">
        <v>805</v>
      </c>
      <c r="R172" t="s">
        <v>1752</v>
      </c>
      <c r="T172">
        <v>1</v>
      </c>
      <c r="Y172" t="s">
        <v>825</v>
      </c>
      <c r="Z172" t="e">
        <v>#NAME?</v>
      </c>
    </row>
    <row r="173" spans="1:39" ht="409.6">
      <c r="A173" t="s">
        <v>792</v>
      </c>
      <c r="B173" t="s">
        <v>802</v>
      </c>
      <c r="C173" t="s">
        <v>803</v>
      </c>
      <c r="D173" t="s">
        <v>1712</v>
      </c>
      <c r="E173">
        <v>2023</v>
      </c>
      <c r="F173">
        <v>1</v>
      </c>
      <c r="G173">
        <v>3</v>
      </c>
      <c r="H173">
        <v>1</v>
      </c>
      <c r="J173">
        <v>1</v>
      </c>
      <c r="K173" t="s">
        <v>827</v>
      </c>
      <c r="L173">
        <v>2040</v>
      </c>
      <c r="M173">
        <v>1</v>
      </c>
      <c r="O173" t="s">
        <v>805</v>
      </c>
      <c r="R173" s="270" t="s">
        <v>1507</v>
      </c>
      <c r="T173">
        <v>1</v>
      </c>
      <c r="Y173">
        <v>14.2</v>
      </c>
      <c r="Z173" t="e">
        <v>#NAME?</v>
      </c>
    </row>
    <row r="174" spans="1:39">
      <c r="A174" t="s">
        <v>792</v>
      </c>
      <c r="B174" t="s">
        <v>802</v>
      </c>
      <c r="C174" t="s">
        <v>803</v>
      </c>
      <c r="D174" t="s">
        <v>1712</v>
      </c>
      <c r="E174">
        <v>2023</v>
      </c>
      <c r="F174">
        <v>1</v>
      </c>
      <c r="G174">
        <v>3</v>
      </c>
      <c r="H174">
        <v>1</v>
      </c>
      <c r="J174">
        <v>1</v>
      </c>
      <c r="K174" t="s">
        <v>930</v>
      </c>
      <c r="L174">
        <v>2030</v>
      </c>
      <c r="M174">
        <v>1</v>
      </c>
      <c r="O174" t="s">
        <v>805</v>
      </c>
      <c r="R174" t="s">
        <v>1480</v>
      </c>
      <c r="T174">
        <v>1</v>
      </c>
      <c r="Y174">
        <v>15.5</v>
      </c>
      <c r="Z174" t="e">
        <v>#NAME?</v>
      </c>
    </row>
    <row r="175" spans="1:39">
      <c r="A175" t="s">
        <v>792</v>
      </c>
      <c r="B175" t="s">
        <v>802</v>
      </c>
      <c r="C175" t="s">
        <v>803</v>
      </c>
      <c r="D175" t="s">
        <v>1712</v>
      </c>
      <c r="E175">
        <v>2023</v>
      </c>
      <c r="F175">
        <v>1</v>
      </c>
      <c r="G175">
        <v>3</v>
      </c>
      <c r="H175">
        <v>1</v>
      </c>
      <c r="J175">
        <v>1</v>
      </c>
      <c r="K175" t="s">
        <v>836</v>
      </c>
      <c r="L175">
        <v>2030</v>
      </c>
      <c r="M175">
        <v>1</v>
      </c>
      <c r="O175" t="s">
        <v>805</v>
      </c>
      <c r="R175" t="s">
        <v>1503</v>
      </c>
      <c r="T175">
        <v>1</v>
      </c>
      <c r="Y175" t="s">
        <v>1500</v>
      </c>
      <c r="Z175" t="e">
        <v>#NAME?</v>
      </c>
    </row>
    <row r="176" spans="1:39">
      <c r="A176" t="s">
        <v>792</v>
      </c>
      <c r="B176" t="s">
        <v>802</v>
      </c>
      <c r="C176" t="s">
        <v>803</v>
      </c>
      <c r="D176" t="s">
        <v>1712</v>
      </c>
      <c r="E176">
        <v>2023</v>
      </c>
      <c r="F176">
        <v>1</v>
      </c>
      <c r="G176">
        <v>3</v>
      </c>
      <c r="H176">
        <v>1</v>
      </c>
      <c r="J176">
        <v>1</v>
      </c>
      <c r="K176" t="s">
        <v>813</v>
      </c>
      <c r="L176">
        <v>2030</v>
      </c>
      <c r="M176">
        <v>1</v>
      </c>
      <c r="N176" t="s">
        <v>814</v>
      </c>
      <c r="R176" t="s">
        <v>815</v>
      </c>
      <c r="T176">
        <v>2</v>
      </c>
      <c r="Y176">
        <v>15.2</v>
      </c>
      <c r="Z176" t="e">
        <v>#NAME?</v>
      </c>
    </row>
    <row r="177" spans="1:39">
      <c r="A177" t="s">
        <v>792</v>
      </c>
      <c r="B177" t="s">
        <v>802</v>
      </c>
      <c r="C177" t="s">
        <v>803</v>
      </c>
      <c r="D177" t="s">
        <v>1712</v>
      </c>
      <c r="E177">
        <v>2023</v>
      </c>
      <c r="F177">
        <v>1</v>
      </c>
      <c r="G177">
        <v>3</v>
      </c>
      <c r="H177">
        <v>1</v>
      </c>
      <c r="J177">
        <v>1</v>
      </c>
      <c r="K177" t="s">
        <v>834</v>
      </c>
      <c r="M177">
        <v>1</v>
      </c>
      <c r="O177" t="s">
        <v>805</v>
      </c>
      <c r="R177" t="s">
        <v>1504</v>
      </c>
      <c r="T177">
        <v>2</v>
      </c>
      <c r="Y177" t="s">
        <v>1500</v>
      </c>
      <c r="Z177" t="e">
        <v>#NAME?</v>
      </c>
    </row>
    <row r="178" spans="1:39">
      <c r="A178" t="s">
        <v>792</v>
      </c>
      <c r="B178" t="s">
        <v>802</v>
      </c>
      <c r="C178" t="s">
        <v>803</v>
      </c>
      <c r="D178" t="s">
        <v>1712</v>
      </c>
      <c r="E178">
        <v>2023</v>
      </c>
      <c r="F178">
        <v>1</v>
      </c>
      <c r="G178">
        <v>3</v>
      </c>
      <c r="H178">
        <v>1</v>
      </c>
      <c r="J178">
        <v>1</v>
      </c>
      <c r="K178" t="s">
        <v>844</v>
      </c>
      <c r="L178">
        <v>2030</v>
      </c>
      <c r="M178">
        <v>1</v>
      </c>
      <c r="O178" t="s">
        <v>805</v>
      </c>
      <c r="R178" t="s">
        <v>1498</v>
      </c>
      <c r="T178">
        <v>2</v>
      </c>
      <c r="Y178">
        <v>14.2</v>
      </c>
      <c r="Z178" t="e">
        <v>#NAME?</v>
      </c>
    </row>
    <row r="179" spans="1:39">
      <c r="A179" t="s">
        <v>792</v>
      </c>
      <c r="B179" t="s">
        <v>802</v>
      </c>
      <c r="C179" t="s">
        <v>846</v>
      </c>
      <c r="D179" t="s">
        <v>321</v>
      </c>
      <c r="E179">
        <v>2023</v>
      </c>
      <c r="F179">
        <v>0</v>
      </c>
      <c r="G179">
        <v>1</v>
      </c>
      <c r="H179">
        <v>0</v>
      </c>
      <c r="I179">
        <v>0</v>
      </c>
      <c r="J179">
        <v>1</v>
      </c>
      <c r="K179" t="s">
        <v>847</v>
      </c>
      <c r="M179">
        <v>1</v>
      </c>
      <c r="O179" t="s">
        <v>593</v>
      </c>
      <c r="R179" t="s">
        <v>848</v>
      </c>
      <c r="S179" t="s">
        <v>849</v>
      </c>
      <c r="T179">
        <v>2</v>
      </c>
      <c r="W179" t="s">
        <v>594</v>
      </c>
      <c r="X179" t="s">
        <v>850</v>
      </c>
      <c r="Y179">
        <v>14.4</v>
      </c>
      <c r="Z179" t="e">
        <v>#NAME?</v>
      </c>
      <c r="AB179" t="s">
        <v>851</v>
      </c>
      <c r="AM179" t="s">
        <v>309</v>
      </c>
    </row>
    <row r="180" spans="1:39">
      <c r="A180" t="s">
        <v>792</v>
      </c>
      <c r="B180" t="s">
        <v>857</v>
      </c>
      <c r="C180" t="s">
        <v>857</v>
      </c>
      <c r="D180" t="s">
        <v>321</v>
      </c>
      <c r="E180">
        <v>2020</v>
      </c>
      <c r="F180">
        <v>0</v>
      </c>
      <c r="G180">
        <v>1</v>
      </c>
      <c r="H180">
        <v>0</v>
      </c>
      <c r="I180">
        <v>0</v>
      </c>
      <c r="J180">
        <v>1</v>
      </c>
      <c r="K180" t="s">
        <v>864</v>
      </c>
      <c r="L180">
        <v>2030</v>
      </c>
      <c r="M180">
        <v>1</v>
      </c>
      <c r="N180" t="s">
        <v>865</v>
      </c>
      <c r="O180" t="s">
        <v>859</v>
      </c>
      <c r="R180" t="s">
        <v>1489</v>
      </c>
      <c r="S180" t="s">
        <v>303</v>
      </c>
      <c r="T180">
        <v>2</v>
      </c>
      <c r="U180" t="s">
        <v>867</v>
      </c>
      <c r="V180" t="s">
        <v>868</v>
      </c>
      <c r="X180" t="s">
        <v>862</v>
      </c>
      <c r="Y180">
        <v>15.5</v>
      </c>
      <c r="Z180" t="e">
        <v>#NAME?</v>
      </c>
      <c r="AA180" t="s">
        <v>212</v>
      </c>
    </row>
    <row r="181" spans="1:39">
      <c r="A181" t="s">
        <v>792</v>
      </c>
      <c r="B181" t="s">
        <v>857</v>
      </c>
      <c r="C181" t="s">
        <v>857</v>
      </c>
      <c r="D181" t="s">
        <v>321</v>
      </c>
      <c r="E181">
        <v>2020</v>
      </c>
      <c r="F181">
        <v>0</v>
      </c>
      <c r="G181">
        <v>1</v>
      </c>
      <c r="H181">
        <v>0</v>
      </c>
      <c r="I181">
        <v>0</v>
      </c>
      <c r="J181">
        <v>1</v>
      </c>
      <c r="K181" t="s">
        <v>873</v>
      </c>
      <c r="L181">
        <v>2030</v>
      </c>
      <c r="M181">
        <v>1</v>
      </c>
      <c r="O181" t="s">
        <v>859</v>
      </c>
      <c r="R181" t="s">
        <v>874</v>
      </c>
      <c r="S181" t="s">
        <v>303</v>
      </c>
      <c r="T181">
        <v>2</v>
      </c>
      <c r="U181" t="s">
        <v>875</v>
      </c>
      <c r="V181" t="s">
        <v>876</v>
      </c>
      <c r="X181" t="s">
        <v>862</v>
      </c>
      <c r="Y181">
        <v>2.4</v>
      </c>
      <c r="Z181" t="e">
        <v>#NAME?</v>
      </c>
      <c r="AA181" t="s">
        <v>212</v>
      </c>
      <c r="AM181" t="s">
        <v>309</v>
      </c>
    </row>
    <row r="182" spans="1:39">
      <c r="A182" t="s">
        <v>792</v>
      </c>
      <c r="B182" t="s">
        <v>857</v>
      </c>
      <c r="C182" t="s">
        <v>857</v>
      </c>
      <c r="D182" t="s">
        <v>321</v>
      </c>
      <c r="E182">
        <v>2020</v>
      </c>
      <c r="F182">
        <v>0</v>
      </c>
      <c r="G182">
        <v>1</v>
      </c>
      <c r="H182">
        <v>0</v>
      </c>
      <c r="I182">
        <v>0</v>
      </c>
      <c r="J182">
        <v>1</v>
      </c>
      <c r="K182" t="s">
        <v>887</v>
      </c>
      <c r="L182">
        <v>2030</v>
      </c>
      <c r="M182">
        <v>1</v>
      </c>
      <c r="O182" t="s">
        <v>859</v>
      </c>
      <c r="Q182" t="s">
        <v>888</v>
      </c>
      <c r="R182" t="s">
        <v>1477</v>
      </c>
      <c r="S182" t="s">
        <v>303</v>
      </c>
      <c r="T182">
        <v>2</v>
      </c>
      <c r="U182" t="s">
        <v>331</v>
      </c>
      <c r="X182" t="s">
        <v>862</v>
      </c>
      <c r="Y182">
        <v>15.1</v>
      </c>
      <c r="Z182" t="e">
        <v>#NAME?</v>
      </c>
      <c r="AA182" t="s">
        <v>212</v>
      </c>
    </row>
    <row r="183" spans="1:39" ht="80">
      <c r="A183" t="s">
        <v>792</v>
      </c>
      <c r="B183" t="s">
        <v>857</v>
      </c>
      <c r="C183" t="s">
        <v>857</v>
      </c>
      <c r="D183" t="s">
        <v>321</v>
      </c>
      <c r="E183">
        <v>2020</v>
      </c>
      <c r="G183">
        <v>1</v>
      </c>
      <c r="H183">
        <v>0</v>
      </c>
      <c r="I183">
        <v>0</v>
      </c>
      <c r="J183">
        <v>1</v>
      </c>
      <c r="K183" t="s">
        <v>974</v>
      </c>
      <c r="L183">
        <v>2030</v>
      </c>
      <c r="M183">
        <v>1</v>
      </c>
      <c r="N183" t="s">
        <v>961</v>
      </c>
      <c r="O183" t="s">
        <v>859</v>
      </c>
      <c r="Q183" t="s">
        <v>975</v>
      </c>
      <c r="R183" t="s">
        <v>1476</v>
      </c>
      <c r="S183" t="s">
        <v>519</v>
      </c>
      <c r="T183">
        <v>2</v>
      </c>
      <c r="U183" t="s">
        <v>977</v>
      </c>
      <c r="V183" s="270" t="s">
        <v>978</v>
      </c>
      <c r="X183" t="s">
        <v>862</v>
      </c>
      <c r="Y183">
        <v>14.5</v>
      </c>
      <c r="Z183" t="e">
        <v>#NAME?</v>
      </c>
      <c r="AA183" t="s">
        <v>212</v>
      </c>
    </row>
    <row r="184" spans="1:39">
      <c r="A184" t="s">
        <v>792</v>
      </c>
      <c r="B184" t="s">
        <v>857</v>
      </c>
      <c r="C184" t="s">
        <v>857</v>
      </c>
      <c r="D184" t="s">
        <v>321</v>
      </c>
      <c r="E184">
        <v>2020</v>
      </c>
      <c r="G184">
        <v>1</v>
      </c>
      <c r="H184">
        <v>0</v>
      </c>
      <c r="I184">
        <v>0</v>
      </c>
      <c r="J184">
        <v>1</v>
      </c>
      <c r="K184" t="s">
        <v>979</v>
      </c>
      <c r="L184">
        <v>2030</v>
      </c>
      <c r="M184">
        <v>1</v>
      </c>
      <c r="N184" t="s">
        <v>961</v>
      </c>
      <c r="O184" t="s">
        <v>859</v>
      </c>
      <c r="Q184" t="s">
        <v>975</v>
      </c>
      <c r="R184" t="s">
        <v>1475</v>
      </c>
      <c r="S184" t="s">
        <v>519</v>
      </c>
      <c r="T184">
        <v>2</v>
      </c>
      <c r="U184" t="s">
        <v>981</v>
      </c>
      <c r="V184" t="s">
        <v>982</v>
      </c>
      <c r="W184" t="s">
        <v>344</v>
      </c>
      <c r="X184" t="s">
        <v>862</v>
      </c>
      <c r="Y184">
        <v>15.1</v>
      </c>
      <c r="Z184" t="e">
        <v>#NAME?</v>
      </c>
      <c r="AA184" t="s">
        <v>212</v>
      </c>
      <c r="AM184" t="s">
        <v>309</v>
      </c>
    </row>
    <row r="185" spans="1:39" ht="96">
      <c r="A185" t="s">
        <v>792</v>
      </c>
      <c r="B185" t="s">
        <v>802</v>
      </c>
      <c r="C185" t="s">
        <v>803</v>
      </c>
      <c r="D185" t="s">
        <v>1712</v>
      </c>
      <c r="E185">
        <v>2023</v>
      </c>
      <c r="F185">
        <v>1</v>
      </c>
      <c r="G185">
        <v>3</v>
      </c>
      <c r="H185">
        <v>1</v>
      </c>
      <c r="J185">
        <v>1</v>
      </c>
      <c r="K185" t="s">
        <v>804</v>
      </c>
      <c r="L185">
        <v>2030</v>
      </c>
      <c r="M185">
        <v>1</v>
      </c>
      <c r="O185" t="s">
        <v>805</v>
      </c>
      <c r="R185" s="270" t="s">
        <v>1513</v>
      </c>
      <c r="S185" t="s">
        <v>807</v>
      </c>
      <c r="T185">
        <v>3</v>
      </c>
      <c r="U185" t="s">
        <v>808</v>
      </c>
      <c r="V185" t="s">
        <v>809</v>
      </c>
      <c r="W185" t="s">
        <v>810</v>
      </c>
      <c r="X185" t="s">
        <v>811</v>
      </c>
      <c r="Y185">
        <v>15.2</v>
      </c>
      <c r="Z185" t="e">
        <v>#NAME?</v>
      </c>
      <c r="AA185" t="s">
        <v>203</v>
      </c>
      <c r="AB185" t="s">
        <v>812</v>
      </c>
    </row>
    <row r="186" spans="1:39" ht="395">
      <c r="A186" t="s">
        <v>792</v>
      </c>
      <c r="B186" t="s">
        <v>857</v>
      </c>
      <c r="C186" t="s">
        <v>857</v>
      </c>
      <c r="D186" t="s">
        <v>321</v>
      </c>
      <c r="E186">
        <v>2020</v>
      </c>
      <c r="F186">
        <v>0</v>
      </c>
      <c r="G186">
        <v>1</v>
      </c>
      <c r="H186">
        <v>0</v>
      </c>
      <c r="I186">
        <v>0</v>
      </c>
      <c r="J186">
        <v>1</v>
      </c>
      <c r="K186" t="s">
        <v>880</v>
      </c>
      <c r="L186">
        <v>2030</v>
      </c>
      <c r="M186">
        <v>1</v>
      </c>
      <c r="N186" s="270" t="s">
        <v>881</v>
      </c>
      <c r="O186" t="s">
        <v>859</v>
      </c>
      <c r="R186" t="s">
        <v>882</v>
      </c>
      <c r="S186" t="s">
        <v>440</v>
      </c>
      <c r="T186">
        <v>3</v>
      </c>
      <c r="U186" t="s">
        <v>331</v>
      </c>
      <c r="X186" t="s">
        <v>862</v>
      </c>
      <c r="Y186">
        <v>12.4</v>
      </c>
      <c r="Z186" t="e">
        <v>#NAME?</v>
      </c>
      <c r="AA186" t="s">
        <v>212</v>
      </c>
    </row>
    <row r="187" spans="1:39" ht="256">
      <c r="A187" t="s">
        <v>792</v>
      </c>
      <c r="B187" t="s">
        <v>857</v>
      </c>
      <c r="C187" t="s">
        <v>857</v>
      </c>
      <c r="D187" t="s">
        <v>321</v>
      </c>
      <c r="E187">
        <v>2020</v>
      </c>
      <c r="F187">
        <v>0</v>
      </c>
      <c r="G187">
        <v>1</v>
      </c>
      <c r="H187">
        <v>0</v>
      </c>
      <c r="I187">
        <v>0</v>
      </c>
      <c r="J187">
        <v>1</v>
      </c>
      <c r="K187" t="s">
        <v>883</v>
      </c>
      <c r="L187">
        <v>2030</v>
      </c>
      <c r="M187">
        <v>1</v>
      </c>
      <c r="O187" t="s">
        <v>859</v>
      </c>
      <c r="Q187" t="s">
        <v>884</v>
      </c>
      <c r="R187" s="270" t="s">
        <v>1478</v>
      </c>
      <c r="S187" t="s">
        <v>886</v>
      </c>
      <c r="T187">
        <v>3</v>
      </c>
      <c r="U187" t="s">
        <v>331</v>
      </c>
      <c r="X187" t="s">
        <v>862</v>
      </c>
      <c r="Y187">
        <v>15.1</v>
      </c>
      <c r="Z187" t="e">
        <v>#NAME?</v>
      </c>
      <c r="AA187" t="s">
        <v>212</v>
      </c>
    </row>
    <row r="188" spans="1:39">
      <c r="A188" t="s">
        <v>792</v>
      </c>
      <c r="B188" t="s">
        <v>802</v>
      </c>
      <c r="C188" t="s">
        <v>803</v>
      </c>
      <c r="D188" t="s">
        <v>1712</v>
      </c>
      <c r="E188">
        <v>2023</v>
      </c>
      <c r="F188">
        <v>1</v>
      </c>
      <c r="G188">
        <v>3</v>
      </c>
      <c r="H188">
        <v>1</v>
      </c>
      <c r="J188">
        <v>1</v>
      </c>
      <c r="K188" t="s">
        <v>921</v>
      </c>
      <c r="L188">
        <v>2030</v>
      </c>
      <c r="M188">
        <v>1</v>
      </c>
      <c r="N188" t="s">
        <v>814</v>
      </c>
      <c r="Y188">
        <v>15.2</v>
      </c>
      <c r="Z188" t="e">
        <v>#NAME?</v>
      </c>
    </row>
    <row r="189" spans="1:39">
      <c r="A189" t="s">
        <v>792</v>
      </c>
      <c r="B189" t="s">
        <v>802</v>
      </c>
      <c r="C189" t="s">
        <v>803</v>
      </c>
      <c r="D189" t="s">
        <v>1712</v>
      </c>
      <c r="E189">
        <v>2023</v>
      </c>
      <c r="F189">
        <v>1</v>
      </c>
      <c r="G189">
        <v>3</v>
      </c>
      <c r="H189">
        <v>1</v>
      </c>
      <c r="J189">
        <v>1</v>
      </c>
      <c r="K189" t="s">
        <v>922</v>
      </c>
      <c r="L189">
        <v>2030</v>
      </c>
      <c r="M189">
        <v>1</v>
      </c>
      <c r="O189" t="s">
        <v>805</v>
      </c>
      <c r="W189" t="s">
        <v>923</v>
      </c>
      <c r="X189" t="s">
        <v>811</v>
      </c>
      <c r="Y189">
        <v>15.3</v>
      </c>
      <c r="Z189" t="e">
        <v>#NAME?</v>
      </c>
    </row>
    <row r="190" spans="1:39">
      <c r="A190" t="s">
        <v>792</v>
      </c>
      <c r="B190" t="s">
        <v>802</v>
      </c>
      <c r="C190" t="s">
        <v>803</v>
      </c>
      <c r="D190" t="s">
        <v>1712</v>
      </c>
      <c r="E190">
        <v>2023</v>
      </c>
      <c r="F190">
        <v>1</v>
      </c>
      <c r="G190">
        <v>3</v>
      </c>
      <c r="H190">
        <v>1</v>
      </c>
      <c r="J190">
        <v>1</v>
      </c>
      <c r="K190" t="s">
        <v>924</v>
      </c>
      <c r="L190">
        <v>2030</v>
      </c>
      <c r="M190">
        <v>1</v>
      </c>
      <c r="N190" t="s">
        <v>925</v>
      </c>
      <c r="O190" t="s">
        <v>805</v>
      </c>
      <c r="R190" t="s">
        <v>926</v>
      </c>
      <c r="W190" t="s">
        <v>820</v>
      </c>
      <c r="X190" t="s">
        <v>811</v>
      </c>
      <c r="Y190">
        <v>2.4</v>
      </c>
      <c r="Z190" t="e">
        <v>#NAME?</v>
      </c>
    </row>
    <row r="191" spans="1:39">
      <c r="A191" t="s">
        <v>792</v>
      </c>
      <c r="B191" t="s">
        <v>802</v>
      </c>
      <c r="C191" t="s">
        <v>803</v>
      </c>
      <c r="D191" t="s">
        <v>1712</v>
      </c>
      <c r="E191">
        <v>2023</v>
      </c>
      <c r="F191">
        <v>1</v>
      </c>
      <c r="G191">
        <v>3</v>
      </c>
      <c r="H191">
        <v>1</v>
      </c>
      <c r="J191">
        <v>1</v>
      </c>
      <c r="K191" t="s">
        <v>931</v>
      </c>
      <c r="L191">
        <v>2030</v>
      </c>
      <c r="M191">
        <v>1</v>
      </c>
      <c r="N191" t="s">
        <v>932</v>
      </c>
      <c r="O191" t="s">
        <v>457</v>
      </c>
      <c r="Y191">
        <v>15.2</v>
      </c>
      <c r="Z191" t="e">
        <v>#NAME?</v>
      </c>
    </row>
    <row r="192" spans="1:39">
      <c r="A192" t="s">
        <v>792</v>
      </c>
      <c r="B192" t="s">
        <v>802</v>
      </c>
      <c r="C192" t="s">
        <v>803</v>
      </c>
      <c r="D192" t="s">
        <v>1712</v>
      </c>
      <c r="E192">
        <v>2023</v>
      </c>
      <c r="F192">
        <v>1</v>
      </c>
      <c r="G192">
        <v>3</v>
      </c>
      <c r="H192">
        <v>1</v>
      </c>
      <c r="J192">
        <v>1</v>
      </c>
      <c r="K192" t="s">
        <v>933</v>
      </c>
      <c r="L192">
        <v>2030</v>
      </c>
      <c r="M192">
        <v>1</v>
      </c>
      <c r="N192" t="s">
        <v>932</v>
      </c>
      <c r="O192" t="s">
        <v>457</v>
      </c>
      <c r="Y192">
        <v>11.4</v>
      </c>
      <c r="Z192" t="e">
        <v>#NAME?</v>
      </c>
    </row>
    <row r="193" spans="1:41" ht="409.6">
      <c r="A193" t="s">
        <v>792</v>
      </c>
      <c r="B193" t="s">
        <v>802</v>
      </c>
      <c r="C193" t="s">
        <v>803</v>
      </c>
      <c r="D193" t="s">
        <v>1712</v>
      </c>
      <c r="E193">
        <v>2023</v>
      </c>
      <c r="F193">
        <v>1</v>
      </c>
      <c r="G193">
        <v>3</v>
      </c>
      <c r="H193">
        <v>1</v>
      </c>
      <c r="J193">
        <v>1</v>
      </c>
      <c r="K193" s="270" t="s">
        <v>934</v>
      </c>
      <c r="L193">
        <v>2030</v>
      </c>
      <c r="M193">
        <v>1</v>
      </c>
      <c r="N193" t="s">
        <v>932</v>
      </c>
      <c r="O193" t="s">
        <v>457</v>
      </c>
      <c r="Y193">
        <v>11.4</v>
      </c>
      <c r="Z193" t="e">
        <v>#NAME?</v>
      </c>
    </row>
    <row r="194" spans="1:41">
      <c r="A194" t="s">
        <v>792</v>
      </c>
      <c r="B194" t="s">
        <v>802</v>
      </c>
      <c r="C194" t="s">
        <v>852</v>
      </c>
      <c r="D194" t="s">
        <v>298</v>
      </c>
      <c r="E194">
        <v>2019</v>
      </c>
      <c r="F194">
        <v>1</v>
      </c>
      <c r="G194">
        <v>3</v>
      </c>
      <c r="H194">
        <v>1</v>
      </c>
      <c r="J194">
        <v>1</v>
      </c>
      <c r="K194" t="s">
        <v>944</v>
      </c>
      <c r="M194">
        <v>1</v>
      </c>
      <c r="O194" t="s">
        <v>593</v>
      </c>
      <c r="W194" t="s">
        <v>862</v>
      </c>
      <c r="X194" t="s">
        <v>850</v>
      </c>
      <c r="Y194">
        <v>14.4</v>
      </c>
      <c r="Z194" t="e">
        <v>#NAME?</v>
      </c>
      <c r="AM194" t="s">
        <v>309</v>
      </c>
    </row>
    <row r="195" spans="1:41" ht="96">
      <c r="A195" t="s">
        <v>1514</v>
      </c>
      <c r="B195" t="s">
        <v>793</v>
      </c>
      <c r="C195" s="270" t="s">
        <v>1552</v>
      </c>
      <c r="D195" t="s">
        <v>321</v>
      </c>
      <c r="E195">
        <v>2021</v>
      </c>
      <c r="F195">
        <v>0</v>
      </c>
      <c r="G195">
        <v>1</v>
      </c>
      <c r="H195">
        <v>0</v>
      </c>
      <c r="I195">
        <v>0</v>
      </c>
      <c r="J195">
        <v>1</v>
      </c>
      <c r="K195" t="s">
        <v>1730</v>
      </c>
      <c r="L195">
        <v>2030</v>
      </c>
      <c r="M195">
        <v>1</v>
      </c>
      <c r="O195" t="s">
        <v>1534</v>
      </c>
      <c r="P195" t="s">
        <v>1564</v>
      </c>
      <c r="Q195" t="s">
        <v>1565</v>
      </c>
      <c r="R195" t="s">
        <v>1566</v>
      </c>
      <c r="S195" t="s">
        <v>519</v>
      </c>
      <c r="T195">
        <v>0</v>
      </c>
      <c r="W195" t="s">
        <v>1332</v>
      </c>
      <c r="Y195">
        <v>12.4</v>
      </c>
      <c r="Z195" t="e">
        <v>#NAME?</v>
      </c>
    </row>
    <row r="196" spans="1:41" ht="208">
      <c r="A196" t="s">
        <v>1514</v>
      </c>
      <c r="B196" t="s">
        <v>793</v>
      </c>
      <c r="C196" s="270" t="s">
        <v>1552</v>
      </c>
      <c r="D196" t="s">
        <v>321</v>
      </c>
      <c r="E196">
        <v>2021</v>
      </c>
      <c r="F196">
        <v>0</v>
      </c>
      <c r="G196">
        <v>1</v>
      </c>
      <c r="H196">
        <v>0</v>
      </c>
      <c r="I196">
        <v>0</v>
      </c>
      <c r="J196">
        <v>1</v>
      </c>
      <c r="K196" t="s">
        <v>1713</v>
      </c>
      <c r="L196">
        <v>2030</v>
      </c>
      <c r="M196">
        <v>1</v>
      </c>
      <c r="N196" t="s">
        <v>1714</v>
      </c>
      <c r="O196" t="s">
        <v>602</v>
      </c>
      <c r="P196" t="s">
        <v>1715</v>
      </c>
      <c r="Q196" t="s">
        <v>1716</v>
      </c>
      <c r="R196" s="270" t="s">
        <v>1753</v>
      </c>
      <c r="S196" t="s">
        <v>303</v>
      </c>
      <c r="T196">
        <v>1</v>
      </c>
      <c r="W196" t="s">
        <v>606</v>
      </c>
      <c r="Y196">
        <v>11.6</v>
      </c>
      <c r="Z196" t="e">
        <v>#NAME?</v>
      </c>
      <c r="AA196" t="s">
        <v>197</v>
      </c>
      <c r="AB196" t="s">
        <v>1718</v>
      </c>
      <c r="AL196" t="s">
        <v>309</v>
      </c>
    </row>
    <row r="197" spans="1:41">
      <c r="A197" t="s">
        <v>1514</v>
      </c>
      <c r="B197" t="s">
        <v>793</v>
      </c>
      <c r="C197" t="s">
        <v>389</v>
      </c>
      <c r="D197" t="s">
        <v>101</v>
      </c>
      <c r="E197">
        <v>2022</v>
      </c>
      <c r="F197">
        <v>0</v>
      </c>
      <c r="G197">
        <v>2</v>
      </c>
      <c r="H197">
        <v>0</v>
      </c>
      <c r="I197">
        <v>1</v>
      </c>
      <c r="J197">
        <v>1</v>
      </c>
      <c r="K197" t="s">
        <v>1719</v>
      </c>
      <c r="L197">
        <v>2040</v>
      </c>
      <c r="M197">
        <v>1</v>
      </c>
      <c r="N197" t="s">
        <v>391</v>
      </c>
      <c r="O197" t="s">
        <v>392</v>
      </c>
      <c r="R197" t="s">
        <v>1720</v>
      </c>
      <c r="T197">
        <v>2</v>
      </c>
      <c r="W197" t="s">
        <v>606</v>
      </c>
      <c r="X197" t="s">
        <v>1525</v>
      </c>
      <c r="Y197">
        <v>6.3</v>
      </c>
      <c r="Z197" t="e">
        <v>#NAME?</v>
      </c>
      <c r="AO197" t="s">
        <v>309</v>
      </c>
    </row>
    <row r="198" spans="1:41">
      <c r="A198" t="s">
        <v>1514</v>
      </c>
      <c r="B198" t="s">
        <v>793</v>
      </c>
      <c r="C198" t="s">
        <v>794</v>
      </c>
      <c r="D198" t="s">
        <v>321</v>
      </c>
      <c r="E198">
        <v>2021</v>
      </c>
      <c r="F198">
        <v>0</v>
      </c>
      <c r="G198">
        <v>1</v>
      </c>
      <c r="H198">
        <v>0</v>
      </c>
      <c r="I198">
        <v>0</v>
      </c>
      <c r="J198">
        <v>1</v>
      </c>
      <c r="K198" t="s">
        <v>1721</v>
      </c>
      <c r="L198">
        <v>2050</v>
      </c>
      <c r="M198">
        <v>1</v>
      </c>
      <c r="O198" t="s">
        <v>796</v>
      </c>
      <c r="P198" t="s">
        <v>1542</v>
      </c>
      <c r="Q198" t="s">
        <v>1543</v>
      </c>
      <c r="R198" t="s">
        <v>1544</v>
      </c>
      <c r="S198" t="s">
        <v>519</v>
      </c>
      <c r="T198">
        <v>2</v>
      </c>
      <c r="W198" t="s">
        <v>923</v>
      </c>
      <c r="X198" t="s">
        <v>1332</v>
      </c>
      <c r="Y198">
        <v>15.3</v>
      </c>
      <c r="Z198" t="e">
        <v>#NAME?</v>
      </c>
      <c r="AA198" t="s">
        <v>190</v>
      </c>
      <c r="AB198" t="s">
        <v>1545</v>
      </c>
      <c r="AL198" t="s">
        <v>309</v>
      </c>
    </row>
    <row r="199" spans="1:41" ht="224">
      <c r="A199" t="s">
        <v>1514</v>
      </c>
      <c r="B199" t="s">
        <v>793</v>
      </c>
      <c r="C199" t="s">
        <v>794</v>
      </c>
      <c r="D199" t="s">
        <v>321</v>
      </c>
      <c r="E199">
        <v>2021</v>
      </c>
      <c r="F199">
        <v>0</v>
      </c>
      <c r="G199">
        <v>1</v>
      </c>
      <c r="H199">
        <v>0</v>
      </c>
      <c r="I199">
        <v>0</v>
      </c>
      <c r="J199">
        <v>1</v>
      </c>
      <c r="K199" t="s">
        <v>1722</v>
      </c>
      <c r="L199">
        <v>2030</v>
      </c>
      <c r="M199">
        <v>1</v>
      </c>
      <c r="N199" t="s">
        <v>1723</v>
      </c>
      <c r="O199" t="s">
        <v>1534</v>
      </c>
      <c r="P199" t="s">
        <v>1724</v>
      </c>
      <c r="Q199" t="s">
        <v>1341</v>
      </c>
      <c r="R199" s="270" t="s">
        <v>1754</v>
      </c>
      <c r="S199" t="s">
        <v>519</v>
      </c>
      <c r="T199">
        <v>2</v>
      </c>
      <c r="Y199">
        <v>12.4</v>
      </c>
      <c r="Z199" t="e">
        <v>#NAME?</v>
      </c>
    </row>
    <row r="200" spans="1:41" ht="96">
      <c r="A200" t="s">
        <v>1514</v>
      </c>
      <c r="B200" t="s">
        <v>793</v>
      </c>
      <c r="C200" s="270" t="s">
        <v>1552</v>
      </c>
      <c r="D200" t="s">
        <v>321</v>
      </c>
      <c r="E200">
        <v>2021</v>
      </c>
      <c r="F200">
        <v>0</v>
      </c>
      <c r="G200">
        <v>1</v>
      </c>
      <c r="H200">
        <v>0</v>
      </c>
      <c r="I200">
        <v>0</v>
      </c>
      <c r="J200">
        <v>1</v>
      </c>
      <c r="K200" t="s">
        <v>1726</v>
      </c>
      <c r="L200">
        <v>2030</v>
      </c>
      <c r="M200">
        <v>1</v>
      </c>
      <c r="N200" t="s">
        <v>1727</v>
      </c>
      <c r="O200" t="s">
        <v>1534</v>
      </c>
      <c r="P200" t="s">
        <v>1572</v>
      </c>
      <c r="Q200" t="s">
        <v>1573</v>
      </c>
      <c r="R200" t="s">
        <v>1574</v>
      </c>
      <c r="S200" t="s">
        <v>519</v>
      </c>
      <c r="T200">
        <v>2</v>
      </c>
      <c r="W200" t="s">
        <v>1332</v>
      </c>
      <c r="Y200">
        <v>11.1</v>
      </c>
      <c r="Z200" t="e">
        <v>#NAME?</v>
      </c>
      <c r="AA200" t="s">
        <v>195</v>
      </c>
      <c r="AB200" t="s">
        <v>1575</v>
      </c>
      <c r="AL200" t="s">
        <v>309</v>
      </c>
    </row>
    <row r="201" spans="1:41" ht="96">
      <c r="A201" t="s">
        <v>1514</v>
      </c>
      <c r="B201" t="s">
        <v>793</v>
      </c>
      <c r="C201" s="270" t="s">
        <v>1552</v>
      </c>
      <c r="D201" t="s">
        <v>321</v>
      </c>
      <c r="E201">
        <v>2021</v>
      </c>
      <c r="F201">
        <v>0</v>
      </c>
      <c r="G201">
        <v>1</v>
      </c>
      <c r="H201">
        <v>0</v>
      </c>
      <c r="I201">
        <v>0</v>
      </c>
      <c r="J201">
        <v>1</v>
      </c>
      <c r="K201" t="s">
        <v>1730</v>
      </c>
      <c r="L201">
        <v>2030</v>
      </c>
      <c r="M201">
        <v>1</v>
      </c>
      <c r="O201" t="s">
        <v>1534</v>
      </c>
      <c r="P201" t="s">
        <v>1561</v>
      </c>
      <c r="Q201" t="s">
        <v>1562</v>
      </c>
      <c r="R201" t="s">
        <v>1563</v>
      </c>
      <c r="S201" t="s">
        <v>519</v>
      </c>
      <c r="T201">
        <v>2</v>
      </c>
      <c r="W201" t="s">
        <v>1332</v>
      </c>
      <c r="X201" t="s">
        <v>1525</v>
      </c>
      <c r="Y201">
        <v>6.3</v>
      </c>
      <c r="Z201" t="e">
        <v>#NAME?</v>
      </c>
      <c r="AL201" t="s">
        <v>309</v>
      </c>
    </row>
    <row r="202" spans="1:41" ht="240">
      <c r="A202" t="s">
        <v>1514</v>
      </c>
      <c r="B202" t="s">
        <v>793</v>
      </c>
      <c r="C202" s="270" t="s">
        <v>1552</v>
      </c>
      <c r="D202" t="s">
        <v>321</v>
      </c>
      <c r="E202">
        <v>2021</v>
      </c>
      <c r="F202">
        <v>0</v>
      </c>
      <c r="G202">
        <v>1</v>
      </c>
      <c r="H202">
        <v>0</v>
      </c>
      <c r="I202">
        <v>0</v>
      </c>
      <c r="J202">
        <v>1</v>
      </c>
      <c r="K202" t="s">
        <v>1732</v>
      </c>
      <c r="L202">
        <v>2030</v>
      </c>
      <c r="M202">
        <v>1</v>
      </c>
      <c r="N202" t="s">
        <v>1723</v>
      </c>
      <c r="O202" t="s">
        <v>1534</v>
      </c>
      <c r="P202" t="s">
        <v>1550</v>
      </c>
      <c r="Q202" t="s">
        <v>1341</v>
      </c>
      <c r="R202" s="270" t="s">
        <v>1551</v>
      </c>
      <c r="S202" t="s">
        <v>519</v>
      </c>
      <c r="T202">
        <v>2</v>
      </c>
      <c r="Y202">
        <v>12.4</v>
      </c>
      <c r="Z202" t="e">
        <v>#NAME?</v>
      </c>
    </row>
    <row r="203" spans="1:41">
      <c r="A203" t="s">
        <v>1514</v>
      </c>
      <c r="B203" t="s">
        <v>599</v>
      </c>
      <c r="C203" t="s">
        <v>389</v>
      </c>
      <c r="D203" t="s">
        <v>101</v>
      </c>
      <c r="E203">
        <v>2022</v>
      </c>
      <c r="F203">
        <v>0</v>
      </c>
      <c r="G203">
        <v>2</v>
      </c>
      <c r="H203">
        <v>0</v>
      </c>
      <c r="I203">
        <v>1</v>
      </c>
      <c r="J203">
        <v>1</v>
      </c>
      <c r="K203" t="s">
        <v>1734</v>
      </c>
      <c r="L203">
        <v>2040</v>
      </c>
      <c r="M203">
        <v>1</v>
      </c>
      <c r="N203" t="s">
        <v>391</v>
      </c>
      <c r="O203" t="s">
        <v>392</v>
      </c>
      <c r="R203" t="s">
        <v>1528</v>
      </c>
      <c r="T203">
        <v>2</v>
      </c>
      <c r="U203" t="s">
        <v>331</v>
      </c>
      <c r="W203" t="s">
        <v>1525</v>
      </c>
      <c r="Y203">
        <v>6.3</v>
      </c>
      <c r="Z203" t="e">
        <v>#NAME?</v>
      </c>
    </row>
    <row r="204" spans="1:41">
      <c r="A204" t="s">
        <v>1514</v>
      </c>
      <c r="B204" t="s">
        <v>793</v>
      </c>
      <c r="C204" t="s">
        <v>389</v>
      </c>
      <c r="D204" t="s">
        <v>101</v>
      </c>
      <c r="E204">
        <v>2022</v>
      </c>
      <c r="F204">
        <v>0</v>
      </c>
      <c r="G204">
        <v>2</v>
      </c>
      <c r="H204">
        <v>0</v>
      </c>
      <c r="I204">
        <v>1</v>
      </c>
      <c r="J204">
        <v>1</v>
      </c>
      <c r="K204" t="s">
        <v>1736</v>
      </c>
      <c r="L204">
        <v>2040</v>
      </c>
      <c r="M204">
        <v>1</v>
      </c>
      <c r="N204" t="s">
        <v>391</v>
      </c>
      <c r="O204" t="s">
        <v>392</v>
      </c>
      <c r="R204" t="s">
        <v>1737</v>
      </c>
      <c r="T204">
        <v>3</v>
      </c>
      <c r="W204" t="s">
        <v>606</v>
      </c>
      <c r="X204" t="s">
        <v>1525</v>
      </c>
      <c r="Y204">
        <v>6.3</v>
      </c>
      <c r="Z204" t="e">
        <v>#NAME?</v>
      </c>
      <c r="AO204" t="s">
        <v>309</v>
      </c>
    </row>
    <row r="205" spans="1:41" ht="96">
      <c r="A205" t="s">
        <v>1514</v>
      </c>
      <c r="B205" t="s">
        <v>793</v>
      </c>
      <c r="C205" s="270" t="s">
        <v>1552</v>
      </c>
      <c r="D205" t="s">
        <v>321</v>
      </c>
      <c r="E205">
        <v>2021</v>
      </c>
      <c r="F205">
        <v>0</v>
      </c>
      <c r="G205">
        <v>1</v>
      </c>
      <c r="H205">
        <v>0</v>
      </c>
      <c r="I205">
        <v>0</v>
      </c>
      <c r="J205">
        <v>1</v>
      </c>
      <c r="K205" t="s">
        <v>1729</v>
      </c>
      <c r="L205">
        <v>2030</v>
      </c>
      <c r="M205">
        <v>1</v>
      </c>
      <c r="O205" t="s">
        <v>1534</v>
      </c>
      <c r="P205" t="s">
        <v>1568</v>
      </c>
      <c r="Q205" t="s">
        <v>1569</v>
      </c>
      <c r="R205" t="s">
        <v>1570</v>
      </c>
      <c r="S205" t="s">
        <v>519</v>
      </c>
      <c r="T205">
        <v>3</v>
      </c>
      <c r="W205" t="s">
        <v>1332</v>
      </c>
      <c r="X205" t="s">
        <v>862</v>
      </c>
      <c r="Y205">
        <v>12.4</v>
      </c>
      <c r="Z205" t="e">
        <v>#NAME?</v>
      </c>
      <c r="AL205" t="s">
        <v>309</v>
      </c>
    </row>
    <row r="206" spans="1:41" ht="96">
      <c r="A206" t="s">
        <v>1514</v>
      </c>
      <c r="B206" t="s">
        <v>793</v>
      </c>
      <c r="C206" s="270" t="s">
        <v>1552</v>
      </c>
      <c r="D206" t="s">
        <v>321</v>
      </c>
      <c r="E206">
        <v>2021</v>
      </c>
      <c r="F206">
        <v>0</v>
      </c>
      <c r="G206">
        <v>1</v>
      </c>
      <c r="H206">
        <v>0</v>
      </c>
      <c r="I206">
        <v>0</v>
      </c>
      <c r="J206">
        <v>1</v>
      </c>
      <c r="K206" t="s">
        <v>1553</v>
      </c>
      <c r="L206">
        <v>2030</v>
      </c>
      <c r="M206">
        <v>1</v>
      </c>
      <c r="O206" t="s">
        <v>1534</v>
      </c>
      <c r="P206" t="s">
        <v>1554</v>
      </c>
      <c r="Q206" t="s">
        <v>1555</v>
      </c>
      <c r="R206" t="s">
        <v>1556</v>
      </c>
      <c r="S206" t="s">
        <v>363</v>
      </c>
      <c r="T206">
        <v>3</v>
      </c>
      <c r="U206" t="s">
        <v>1557</v>
      </c>
      <c r="V206" t="s">
        <v>1558</v>
      </c>
      <c r="W206" t="s">
        <v>1332</v>
      </c>
      <c r="Y206">
        <v>3.9</v>
      </c>
      <c r="Z206" t="e">
        <v>#NAME?</v>
      </c>
      <c r="AA206" t="s">
        <v>190</v>
      </c>
      <c r="AB206" t="s">
        <v>1559</v>
      </c>
      <c r="AL206" t="s">
        <v>309</v>
      </c>
    </row>
    <row r="207" spans="1:41" ht="96">
      <c r="A207" t="s">
        <v>1514</v>
      </c>
      <c r="B207" t="s">
        <v>793</v>
      </c>
      <c r="C207" s="270" t="s">
        <v>1552</v>
      </c>
      <c r="D207" t="s">
        <v>321</v>
      </c>
      <c r="E207">
        <v>2021</v>
      </c>
      <c r="F207">
        <v>0</v>
      </c>
      <c r="G207">
        <v>1</v>
      </c>
      <c r="H207">
        <v>0</v>
      </c>
      <c r="I207">
        <v>0</v>
      </c>
      <c r="J207">
        <v>1</v>
      </c>
      <c r="K207" t="s">
        <v>1739</v>
      </c>
      <c r="L207">
        <v>2030</v>
      </c>
      <c r="M207">
        <v>1</v>
      </c>
      <c r="N207" t="s">
        <v>1740</v>
      </c>
      <c r="O207" t="s">
        <v>1534</v>
      </c>
      <c r="P207" t="s">
        <v>1547</v>
      </c>
      <c r="Q207" t="s">
        <v>1341</v>
      </c>
      <c r="R207" t="s">
        <v>1548</v>
      </c>
      <c r="S207" t="s">
        <v>440</v>
      </c>
      <c r="T207">
        <v>3</v>
      </c>
      <c r="W207" t="s">
        <v>923</v>
      </c>
      <c r="X207" t="s">
        <v>1332</v>
      </c>
      <c r="Y207">
        <v>12.4</v>
      </c>
      <c r="Z207" t="e">
        <v>#NAME?</v>
      </c>
      <c r="AL207" t="s">
        <v>309</v>
      </c>
    </row>
    <row r="208" spans="1:41" ht="409.6">
      <c r="A208" t="s">
        <v>1514</v>
      </c>
      <c r="B208" t="s">
        <v>599</v>
      </c>
      <c r="C208" t="s">
        <v>389</v>
      </c>
      <c r="D208" t="s">
        <v>101</v>
      </c>
      <c r="E208">
        <v>2022</v>
      </c>
      <c r="F208">
        <v>0</v>
      </c>
      <c r="G208">
        <v>2</v>
      </c>
      <c r="H208">
        <v>0</v>
      </c>
      <c r="I208">
        <v>1</v>
      </c>
      <c r="J208">
        <v>1</v>
      </c>
      <c r="K208" t="s">
        <v>1742</v>
      </c>
      <c r="L208">
        <v>2040</v>
      </c>
      <c r="M208">
        <v>1</v>
      </c>
      <c r="N208" s="270" t="s">
        <v>1743</v>
      </c>
      <c r="O208" t="s">
        <v>392</v>
      </c>
      <c r="P208" t="s">
        <v>1533</v>
      </c>
      <c r="R208" s="270" t="s">
        <v>1755</v>
      </c>
      <c r="T208">
        <v>3</v>
      </c>
      <c r="U208" t="s">
        <v>331</v>
      </c>
      <c r="W208" t="s">
        <v>1525</v>
      </c>
      <c r="X208" t="s">
        <v>1532</v>
      </c>
      <c r="Y208">
        <v>6.2</v>
      </c>
      <c r="Z208" t="e">
        <v>#NAME?</v>
      </c>
      <c r="AA208" t="s">
        <v>821</v>
      </c>
      <c r="AB208" t="s">
        <v>1533</v>
      </c>
    </row>
    <row r="209" spans="1:41">
      <c r="A209" t="s">
        <v>1514</v>
      </c>
      <c r="B209" t="s">
        <v>599</v>
      </c>
      <c r="C209" t="s">
        <v>389</v>
      </c>
      <c r="D209" t="s">
        <v>101</v>
      </c>
      <c r="E209">
        <v>2022</v>
      </c>
      <c r="F209">
        <v>0</v>
      </c>
      <c r="G209">
        <v>2</v>
      </c>
      <c r="H209">
        <v>0</v>
      </c>
      <c r="I209">
        <v>1</v>
      </c>
      <c r="J209">
        <v>1</v>
      </c>
      <c r="K209" t="s">
        <v>1745</v>
      </c>
      <c r="L209">
        <v>2040</v>
      </c>
      <c r="M209">
        <v>1</v>
      </c>
      <c r="N209" t="s">
        <v>391</v>
      </c>
      <c r="O209" t="s">
        <v>392</v>
      </c>
      <c r="R209" t="s">
        <v>1524</v>
      </c>
      <c r="S209" t="s">
        <v>997</v>
      </c>
      <c r="T209">
        <v>3</v>
      </c>
      <c r="U209" t="s">
        <v>331</v>
      </c>
      <c r="W209" t="s">
        <v>606</v>
      </c>
      <c r="X209" t="s">
        <v>1525</v>
      </c>
      <c r="Y209">
        <v>6.3</v>
      </c>
      <c r="Z209" t="e">
        <v>#NAME?</v>
      </c>
      <c r="AO209" t="s">
        <v>309</v>
      </c>
    </row>
    <row r="210" spans="1:41">
      <c r="A210" t="s">
        <v>1514</v>
      </c>
      <c r="B210" t="s">
        <v>1517</v>
      </c>
      <c r="C210" t="s">
        <v>1747</v>
      </c>
      <c r="D210" t="s">
        <v>298</v>
      </c>
      <c r="E210">
        <v>2019</v>
      </c>
      <c r="F210">
        <v>1</v>
      </c>
      <c r="G210">
        <v>3</v>
      </c>
      <c r="H210">
        <v>1</v>
      </c>
      <c r="J210">
        <v>1</v>
      </c>
      <c r="K210" t="s">
        <v>1748</v>
      </c>
      <c r="L210">
        <v>2025</v>
      </c>
      <c r="M210">
        <v>1</v>
      </c>
      <c r="O210" t="s">
        <v>1534</v>
      </c>
      <c r="W210" t="s">
        <v>1332</v>
      </c>
      <c r="X210" t="s">
        <v>1351</v>
      </c>
      <c r="Y210">
        <v>12.4</v>
      </c>
      <c r="Z210" t="e">
        <v>#NAME?</v>
      </c>
      <c r="AL210" t="s">
        <v>309</v>
      </c>
    </row>
    <row r="211" spans="1:41">
      <c r="A211" t="s">
        <v>1514</v>
      </c>
      <c r="C211" t="s">
        <v>1529</v>
      </c>
      <c r="D211" t="s">
        <v>101</v>
      </c>
      <c r="E211">
        <v>2022</v>
      </c>
      <c r="F211">
        <v>0</v>
      </c>
      <c r="G211">
        <v>2</v>
      </c>
      <c r="H211">
        <v>0</v>
      </c>
      <c r="I211">
        <v>1</v>
      </c>
      <c r="J211">
        <v>1</v>
      </c>
      <c r="K211" t="s">
        <v>1756</v>
      </c>
      <c r="M211">
        <v>1</v>
      </c>
      <c r="Z211" t="e">
        <v>#NAME?</v>
      </c>
    </row>
    <row r="212" spans="1:41">
      <c r="A212" t="s">
        <v>1514</v>
      </c>
      <c r="C212" t="s">
        <v>1529</v>
      </c>
      <c r="D212" t="s">
        <v>102</v>
      </c>
      <c r="E212">
        <v>2020</v>
      </c>
      <c r="F212">
        <v>1</v>
      </c>
      <c r="G212">
        <v>3</v>
      </c>
      <c r="H212">
        <v>1</v>
      </c>
      <c r="J212">
        <v>1</v>
      </c>
      <c r="K212" t="s">
        <v>1757</v>
      </c>
      <c r="M212">
        <v>1</v>
      </c>
      <c r="Z212" t="e">
        <v>#NAME?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18"/>
  <sheetViews>
    <sheetView workbookViewId="0"/>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295</v>
      </c>
      <c r="B2" t="s">
        <v>296</v>
      </c>
      <c r="C2" t="s">
        <v>297</v>
      </c>
      <c r="D2" t="s">
        <v>298</v>
      </c>
      <c r="E2">
        <v>2021</v>
      </c>
      <c r="F2">
        <v>1</v>
      </c>
      <c r="G2">
        <v>3</v>
      </c>
      <c r="H2">
        <v>1</v>
      </c>
      <c r="J2">
        <v>1</v>
      </c>
      <c r="K2" t="s">
        <v>299</v>
      </c>
      <c r="L2">
        <v>2050</v>
      </c>
      <c r="M2">
        <v>1</v>
      </c>
      <c r="O2" t="s">
        <v>300</v>
      </c>
      <c r="P2" t="s">
        <v>301</v>
      </c>
      <c r="Q2" t="s">
        <v>302</v>
      </c>
      <c r="S2" t="s">
        <v>303</v>
      </c>
      <c r="T2">
        <v>2</v>
      </c>
      <c r="U2" t="s">
        <v>304</v>
      </c>
      <c r="V2" t="s">
        <v>305</v>
      </c>
      <c r="W2" t="s">
        <v>306</v>
      </c>
      <c r="Y2">
        <v>13.2</v>
      </c>
      <c r="Z2" t="s">
        <v>307</v>
      </c>
      <c r="AA2" t="s">
        <v>190</v>
      </c>
      <c r="AB2" t="s">
        <v>308</v>
      </c>
      <c r="AK2" t="s">
        <v>309</v>
      </c>
      <c r="BA2" t="s">
        <v>310</v>
      </c>
      <c r="BB2" t="s">
        <v>310</v>
      </c>
      <c r="BC2" t="s">
        <v>310</v>
      </c>
      <c r="BI2" t="s">
        <v>310</v>
      </c>
    </row>
    <row r="3" spans="1:62" ht="409.6">
      <c r="A3" t="s">
        <v>295</v>
      </c>
      <c r="B3" t="s">
        <v>296</v>
      </c>
      <c r="C3" t="s">
        <v>297</v>
      </c>
      <c r="D3" t="s">
        <v>298</v>
      </c>
      <c r="E3">
        <v>2021</v>
      </c>
      <c r="F3">
        <v>1</v>
      </c>
      <c r="G3">
        <v>3</v>
      </c>
      <c r="H3">
        <v>1</v>
      </c>
      <c r="J3">
        <v>1</v>
      </c>
      <c r="K3" t="s">
        <v>311</v>
      </c>
      <c r="L3">
        <v>2030</v>
      </c>
      <c r="M3">
        <v>1</v>
      </c>
      <c r="O3" t="s">
        <v>300</v>
      </c>
      <c r="P3" t="s">
        <v>312</v>
      </c>
      <c r="Q3" t="s">
        <v>313</v>
      </c>
      <c r="R3" s="270" t="s">
        <v>314</v>
      </c>
      <c r="S3" t="s">
        <v>303</v>
      </c>
      <c r="T3">
        <v>2</v>
      </c>
      <c r="U3" t="s">
        <v>304</v>
      </c>
      <c r="V3" t="s">
        <v>305</v>
      </c>
      <c r="W3" t="s">
        <v>306</v>
      </c>
      <c r="X3" t="s">
        <v>315</v>
      </c>
      <c r="Y3">
        <v>13.2</v>
      </c>
      <c r="Z3" t="s">
        <v>307</v>
      </c>
      <c r="AA3" t="s">
        <v>190</v>
      </c>
      <c r="AB3" t="s">
        <v>308</v>
      </c>
      <c r="AK3" t="s">
        <v>309</v>
      </c>
      <c r="BA3" t="s">
        <v>310</v>
      </c>
      <c r="BB3" t="s">
        <v>310</v>
      </c>
      <c r="BC3" t="s">
        <v>310</v>
      </c>
      <c r="BI3" t="s">
        <v>310</v>
      </c>
    </row>
    <row r="4" spans="1:62">
      <c r="A4" t="s">
        <v>295</v>
      </c>
      <c r="C4" t="s">
        <v>316</v>
      </c>
      <c r="D4" t="s">
        <v>110</v>
      </c>
      <c r="E4">
        <v>2022</v>
      </c>
      <c r="F4">
        <v>0</v>
      </c>
      <c r="G4">
        <v>2</v>
      </c>
      <c r="H4">
        <v>0</v>
      </c>
      <c r="I4">
        <v>1</v>
      </c>
      <c r="J4">
        <v>1</v>
      </c>
      <c r="K4" t="s">
        <v>317</v>
      </c>
      <c r="L4">
        <v>2030</v>
      </c>
      <c r="M4">
        <v>1</v>
      </c>
      <c r="O4" t="s">
        <v>300</v>
      </c>
      <c r="R4" t="s">
        <v>318</v>
      </c>
      <c r="T4">
        <v>2</v>
      </c>
      <c r="W4" t="s">
        <v>315</v>
      </c>
      <c r="Y4">
        <v>13.2</v>
      </c>
      <c r="Z4" t="s">
        <v>307</v>
      </c>
      <c r="AA4" t="s">
        <v>190</v>
      </c>
      <c r="AB4" t="s">
        <v>319</v>
      </c>
      <c r="AK4" t="s">
        <v>310</v>
      </c>
      <c r="AL4" t="s">
        <v>309</v>
      </c>
    </row>
    <row r="5" spans="1:62">
      <c r="A5" t="s">
        <v>295</v>
      </c>
      <c r="C5" t="s">
        <v>320</v>
      </c>
      <c r="D5" t="s">
        <v>321</v>
      </c>
      <c r="E5">
        <v>2020</v>
      </c>
      <c r="F5">
        <v>0</v>
      </c>
      <c r="K5" t="s">
        <v>322</v>
      </c>
      <c r="L5">
        <v>2030</v>
      </c>
      <c r="N5" t="s">
        <v>323</v>
      </c>
      <c r="W5" t="s">
        <v>315</v>
      </c>
      <c r="Z5" t="e">
        <v>#N/A</v>
      </c>
      <c r="AA5" t="s">
        <v>190</v>
      </c>
      <c r="AB5" t="s">
        <v>319</v>
      </c>
      <c r="AK5" t="s">
        <v>310</v>
      </c>
      <c r="AL5" t="s">
        <v>309</v>
      </c>
    </row>
    <row r="6" spans="1:62">
      <c r="A6" t="s">
        <v>295</v>
      </c>
      <c r="C6" t="s">
        <v>324</v>
      </c>
      <c r="D6" t="s">
        <v>321</v>
      </c>
      <c r="E6">
        <v>2020</v>
      </c>
      <c r="F6">
        <v>0</v>
      </c>
      <c r="G6">
        <v>1</v>
      </c>
      <c r="H6">
        <v>0</v>
      </c>
      <c r="I6">
        <v>0</v>
      </c>
      <c r="J6">
        <v>1</v>
      </c>
      <c r="K6" t="s">
        <v>325</v>
      </c>
      <c r="L6">
        <v>2030</v>
      </c>
      <c r="M6">
        <v>1</v>
      </c>
      <c r="O6" t="s">
        <v>326</v>
      </c>
      <c r="P6" t="s">
        <v>327</v>
      </c>
      <c r="Q6" t="s">
        <v>328</v>
      </c>
      <c r="R6" t="s">
        <v>329</v>
      </c>
      <c r="S6" t="s">
        <v>330</v>
      </c>
      <c r="T6">
        <v>2</v>
      </c>
      <c r="U6" t="s">
        <v>331</v>
      </c>
      <c r="W6" t="s">
        <v>332</v>
      </c>
      <c r="X6" t="s">
        <v>315</v>
      </c>
      <c r="Y6">
        <v>13.2</v>
      </c>
      <c r="Z6" t="s">
        <v>307</v>
      </c>
      <c r="AA6" t="s">
        <v>197</v>
      </c>
      <c r="AB6" t="s">
        <v>333</v>
      </c>
      <c r="AE6" t="s">
        <v>310</v>
      </c>
      <c r="AJ6" t="s">
        <v>309</v>
      </c>
    </row>
    <row r="7" spans="1:62">
      <c r="A7" t="s">
        <v>295</v>
      </c>
      <c r="B7" t="s">
        <v>334</v>
      </c>
      <c r="C7" t="s">
        <v>335</v>
      </c>
      <c r="D7" t="s">
        <v>298</v>
      </c>
      <c r="E7">
        <v>2023</v>
      </c>
      <c r="F7">
        <v>1</v>
      </c>
      <c r="G7">
        <v>3</v>
      </c>
      <c r="H7">
        <v>1</v>
      </c>
      <c r="J7">
        <v>1</v>
      </c>
      <c r="K7" t="s">
        <v>336</v>
      </c>
      <c r="L7">
        <v>2030</v>
      </c>
      <c r="M7">
        <v>1</v>
      </c>
      <c r="O7" t="s">
        <v>337</v>
      </c>
      <c r="P7" t="s">
        <v>338</v>
      </c>
      <c r="Q7" t="s">
        <v>339</v>
      </c>
      <c r="R7" t="s">
        <v>340</v>
      </c>
      <c r="S7" t="s">
        <v>341</v>
      </c>
      <c r="T7">
        <v>2</v>
      </c>
      <c r="U7" t="s">
        <v>342</v>
      </c>
      <c r="V7" t="s">
        <v>343</v>
      </c>
      <c r="W7" t="s">
        <v>344</v>
      </c>
      <c r="X7" t="s">
        <v>345</v>
      </c>
      <c r="Y7">
        <v>13.2</v>
      </c>
      <c r="Z7" t="s">
        <v>307</v>
      </c>
      <c r="AA7" t="s">
        <v>189</v>
      </c>
      <c r="AB7" t="s">
        <v>346</v>
      </c>
      <c r="AK7" t="s">
        <v>309</v>
      </c>
    </row>
    <row r="8" spans="1:62" ht="350">
      <c r="A8" t="s">
        <v>295</v>
      </c>
      <c r="B8" t="s">
        <v>334</v>
      </c>
      <c r="C8" t="s">
        <v>335</v>
      </c>
      <c r="D8" t="s">
        <v>298</v>
      </c>
      <c r="E8">
        <v>2023</v>
      </c>
      <c r="F8">
        <v>1</v>
      </c>
      <c r="G8">
        <v>3</v>
      </c>
      <c r="H8">
        <v>1</v>
      </c>
      <c r="J8">
        <v>1</v>
      </c>
      <c r="K8" t="s">
        <v>347</v>
      </c>
      <c r="L8">
        <v>2025</v>
      </c>
      <c r="M8">
        <v>1</v>
      </c>
      <c r="O8" t="s">
        <v>337</v>
      </c>
      <c r="P8" t="s">
        <v>338</v>
      </c>
      <c r="Q8" t="s">
        <v>348</v>
      </c>
      <c r="R8" s="270" t="s">
        <v>349</v>
      </c>
      <c r="S8" t="s">
        <v>350</v>
      </c>
      <c r="T8">
        <v>2</v>
      </c>
      <c r="U8" t="s">
        <v>342</v>
      </c>
      <c r="V8" t="s">
        <v>343</v>
      </c>
      <c r="W8" t="s">
        <v>344</v>
      </c>
      <c r="X8" t="s">
        <v>345</v>
      </c>
      <c r="Y8">
        <v>13.2</v>
      </c>
      <c r="Z8" t="s">
        <v>307</v>
      </c>
      <c r="AA8" t="s">
        <v>189</v>
      </c>
      <c r="AB8" t="s">
        <v>346</v>
      </c>
      <c r="AK8" t="s">
        <v>309</v>
      </c>
    </row>
    <row r="9" spans="1:62" ht="80">
      <c r="A9" t="s">
        <v>295</v>
      </c>
      <c r="B9" t="s">
        <v>334</v>
      </c>
      <c r="C9" t="s">
        <v>335</v>
      </c>
      <c r="D9" t="s">
        <v>298</v>
      </c>
      <c r="E9">
        <v>2023</v>
      </c>
      <c r="F9">
        <v>1</v>
      </c>
      <c r="G9">
        <v>3</v>
      </c>
      <c r="H9">
        <v>1</v>
      </c>
      <c r="J9">
        <v>1</v>
      </c>
      <c r="K9" t="s">
        <v>351</v>
      </c>
      <c r="L9">
        <v>2030</v>
      </c>
      <c r="M9">
        <v>1</v>
      </c>
      <c r="N9" t="s">
        <v>352</v>
      </c>
      <c r="O9" t="s">
        <v>337</v>
      </c>
      <c r="P9" t="s">
        <v>353</v>
      </c>
      <c r="Q9" t="s">
        <v>354</v>
      </c>
      <c r="R9" t="s">
        <v>355</v>
      </c>
      <c r="S9" t="s">
        <v>356</v>
      </c>
      <c r="T9">
        <v>1</v>
      </c>
      <c r="U9" t="s">
        <v>342</v>
      </c>
      <c r="V9" s="270" t="s">
        <v>357</v>
      </c>
      <c r="W9" t="s">
        <v>344</v>
      </c>
      <c r="X9" t="s">
        <v>345</v>
      </c>
      <c r="Y9">
        <v>13.2</v>
      </c>
      <c r="Z9" t="s">
        <v>307</v>
      </c>
      <c r="AA9" t="s">
        <v>201</v>
      </c>
      <c r="AB9" t="s">
        <v>346</v>
      </c>
      <c r="AK9" t="s">
        <v>309</v>
      </c>
    </row>
    <row r="10" spans="1:62" ht="208">
      <c r="A10" t="s">
        <v>295</v>
      </c>
      <c r="B10" t="s">
        <v>334</v>
      </c>
      <c r="C10" t="s">
        <v>358</v>
      </c>
      <c r="D10" t="s">
        <v>298</v>
      </c>
      <c r="E10">
        <v>2023</v>
      </c>
      <c r="F10">
        <v>1</v>
      </c>
      <c r="G10">
        <v>3</v>
      </c>
      <c r="H10">
        <v>1</v>
      </c>
      <c r="J10">
        <v>1</v>
      </c>
      <c r="K10" t="s">
        <v>359</v>
      </c>
      <c r="L10">
        <v>2030</v>
      </c>
      <c r="M10">
        <v>1</v>
      </c>
      <c r="O10" t="s">
        <v>300</v>
      </c>
      <c r="P10" t="s">
        <v>360</v>
      </c>
      <c r="Q10" t="s">
        <v>361</v>
      </c>
      <c r="R10" s="270" t="s">
        <v>362</v>
      </c>
      <c r="S10" t="s">
        <v>363</v>
      </c>
      <c r="T10">
        <v>3</v>
      </c>
      <c r="W10" t="s">
        <v>306</v>
      </c>
      <c r="Y10">
        <v>13.2</v>
      </c>
      <c r="Z10" t="s">
        <v>307</v>
      </c>
      <c r="AK10" t="s">
        <v>309</v>
      </c>
    </row>
    <row r="11" spans="1:62">
      <c r="A11" t="s">
        <v>295</v>
      </c>
      <c r="B11" t="s">
        <v>364</v>
      </c>
      <c r="C11" t="s">
        <v>365</v>
      </c>
      <c r="D11" t="s">
        <v>321</v>
      </c>
      <c r="E11">
        <v>2021</v>
      </c>
      <c r="F11">
        <v>0</v>
      </c>
      <c r="G11">
        <v>0</v>
      </c>
      <c r="H11">
        <v>0</v>
      </c>
      <c r="I11">
        <v>0</v>
      </c>
      <c r="J11">
        <v>1</v>
      </c>
      <c r="K11" t="s">
        <v>366</v>
      </c>
      <c r="L11">
        <v>2050</v>
      </c>
      <c r="M11">
        <v>0</v>
      </c>
      <c r="O11" t="s">
        <v>367</v>
      </c>
      <c r="R11" t="s">
        <v>368</v>
      </c>
      <c r="W11" t="s">
        <v>369</v>
      </c>
      <c r="Y11">
        <v>13.1</v>
      </c>
      <c r="Z11" t="s">
        <v>307</v>
      </c>
      <c r="AB11" t="s">
        <v>370</v>
      </c>
      <c r="AK11" t="s">
        <v>309</v>
      </c>
    </row>
    <row r="12" spans="1:62">
      <c r="A12" t="s">
        <v>295</v>
      </c>
      <c r="B12" t="s">
        <v>371</v>
      </c>
      <c r="C12" t="s">
        <v>372</v>
      </c>
      <c r="D12" t="s">
        <v>298</v>
      </c>
      <c r="E12">
        <v>2023</v>
      </c>
      <c r="F12">
        <v>1</v>
      </c>
      <c r="Z12" t="e">
        <v>#N/A</v>
      </c>
    </row>
    <row r="13" spans="1:62">
      <c r="A13" t="s">
        <v>295</v>
      </c>
      <c r="B13" t="s">
        <v>373</v>
      </c>
      <c r="C13" t="s">
        <v>374</v>
      </c>
      <c r="D13" t="s">
        <v>103</v>
      </c>
      <c r="E13">
        <v>2021</v>
      </c>
      <c r="F13">
        <v>0</v>
      </c>
      <c r="N13" t="s">
        <v>375</v>
      </c>
    </row>
    <row r="14" spans="1:62" ht="409.6">
      <c r="A14" t="s">
        <v>295</v>
      </c>
      <c r="B14" t="s">
        <v>334</v>
      </c>
      <c r="C14" t="s">
        <v>376</v>
      </c>
      <c r="D14" t="s">
        <v>102</v>
      </c>
      <c r="E14">
        <v>2023</v>
      </c>
      <c r="F14">
        <v>1</v>
      </c>
      <c r="G14">
        <v>3</v>
      </c>
      <c r="H14">
        <v>1</v>
      </c>
      <c r="J14">
        <v>1</v>
      </c>
      <c r="K14" t="s">
        <v>377</v>
      </c>
      <c r="L14">
        <v>2030</v>
      </c>
      <c r="M14">
        <v>1</v>
      </c>
      <c r="N14" t="s">
        <v>378</v>
      </c>
      <c r="O14" t="s">
        <v>300</v>
      </c>
      <c r="R14" s="270" t="s">
        <v>379</v>
      </c>
      <c r="T14">
        <v>2</v>
      </c>
      <c r="Z14" t="e">
        <v>#N/A</v>
      </c>
    </row>
    <row r="15" spans="1:62">
      <c r="A15" t="s">
        <v>295</v>
      </c>
      <c r="B15" t="s">
        <v>334</v>
      </c>
      <c r="C15" t="s">
        <v>376</v>
      </c>
      <c r="D15" t="s">
        <v>102</v>
      </c>
      <c r="E15">
        <v>2023</v>
      </c>
      <c r="F15">
        <v>1</v>
      </c>
      <c r="G15">
        <v>3</v>
      </c>
      <c r="H15">
        <v>1</v>
      </c>
      <c r="J15">
        <v>1</v>
      </c>
      <c r="K15" t="s">
        <v>380</v>
      </c>
      <c r="L15">
        <v>2030</v>
      </c>
      <c r="M15">
        <v>1</v>
      </c>
      <c r="O15" t="s">
        <v>300</v>
      </c>
      <c r="R15" t="s">
        <v>381</v>
      </c>
      <c r="T15">
        <v>2</v>
      </c>
      <c r="U15" t="s">
        <v>382</v>
      </c>
      <c r="V15" t="s">
        <v>383</v>
      </c>
      <c r="W15" t="s">
        <v>315</v>
      </c>
      <c r="Y15">
        <v>13.2</v>
      </c>
      <c r="Z15" t="s">
        <v>307</v>
      </c>
      <c r="AK15" t="s">
        <v>309</v>
      </c>
    </row>
    <row r="16" spans="1:62" ht="409.6">
      <c r="A16" t="s">
        <v>295</v>
      </c>
      <c r="B16" t="s">
        <v>334</v>
      </c>
      <c r="C16" t="s">
        <v>320</v>
      </c>
      <c r="D16" t="s">
        <v>321</v>
      </c>
      <c r="E16">
        <v>2020</v>
      </c>
      <c r="F16">
        <v>0</v>
      </c>
      <c r="G16">
        <v>1</v>
      </c>
      <c r="H16">
        <v>0</v>
      </c>
      <c r="I16">
        <v>0</v>
      </c>
      <c r="J16">
        <v>1</v>
      </c>
      <c r="K16" s="270" t="s">
        <v>384</v>
      </c>
      <c r="L16">
        <v>2030</v>
      </c>
      <c r="M16">
        <v>1</v>
      </c>
      <c r="O16" t="s">
        <v>300</v>
      </c>
      <c r="P16" t="s">
        <v>385</v>
      </c>
      <c r="Q16" t="s">
        <v>386</v>
      </c>
      <c r="R16" t="s">
        <v>387</v>
      </c>
      <c r="S16" t="s">
        <v>330</v>
      </c>
      <c r="T16">
        <v>2</v>
      </c>
      <c r="Y16">
        <v>7.2</v>
      </c>
      <c r="Z16" t="s">
        <v>388</v>
      </c>
    </row>
    <row r="17" spans="1:42">
      <c r="A17" t="s">
        <v>295</v>
      </c>
      <c r="B17" t="s">
        <v>334</v>
      </c>
      <c r="C17" t="s">
        <v>389</v>
      </c>
      <c r="D17" t="s">
        <v>101</v>
      </c>
      <c r="E17">
        <v>2022</v>
      </c>
      <c r="F17">
        <v>0</v>
      </c>
      <c r="G17">
        <v>2</v>
      </c>
      <c r="H17">
        <v>0</v>
      </c>
      <c r="I17">
        <v>1</v>
      </c>
      <c r="J17">
        <v>1</v>
      </c>
      <c r="K17" t="s">
        <v>390</v>
      </c>
      <c r="L17">
        <v>2040</v>
      </c>
      <c r="M17">
        <v>1</v>
      </c>
      <c r="N17" t="s">
        <v>391</v>
      </c>
      <c r="O17" t="s">
        <v>392</v>
      </c>
      <c r="R17" t="s">
        <v>393</v>
      </c>
      <c r="S17" t="s">
        <v>394</v>
      </c>
      <c r="T17">
        <v>3</v>
      </c>
      <c r="U17" t="s">
        <v>331</v>
      </c>
      <c r="W17" t="s">
        <v>395</v>
      </c>
      <c r="Y17">
        <v>13.2</v>
      </c>
      <c r="Z17" t="s">
        <v>307</v>
      </c>
      <c r="AE17" t="s">
        <v>309</v>
      </c>
    </row>
    <row r="18" spans="1:42">
      <c r="A18" t="s">
        <v>295</v>
      </c>
      <c r="B18" t="s">
        <v>334</v>
      </c>
      <c r="C18" t="s">
        <v>396</v>
      </c>
      <c r="D18" t="s">
        <v>102</v>
      </c>
      <c r="E18">
        <v>2023</v>
      </c>
      <c r="F18" t="s">
        <v>397</v>
      </c>
      <c r="K18" t="s">
        <v>398</v>
      </c>
      <c r="L18">
        <v>2030</v>
      </c>
      <c r="N18" t="s">
        <v>399</v>
      </c>
      <c r="W18" t="s">
        <v>400</v>
      </c>
      <c r="X18" t="s">
        <v>401</v>
      </c>
      <c r="Y18">
        <v>9.4</v>
      </c>
      <c r="Z18" t="s">
        <v>402</v>
      </c>
      <c r="AF18" t="s">
        <v>309</v>
      </c>
      <c r="AP18" t="s">
        <v>310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J25"/>
  <sheetViews>
    <sheetView workbookViewId="0"/>
  </sheetViews>
  <sheetFormatPr baseColWidth="10" defaultColWidth="8.83203125" defaultRowHeight="15"/>
  <cols>
    <col min="1" max="1" width="84.6640625" bestFit="1" customWidth="1"/>
    <col min="2" max="3" width="255.66406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255.6640625" bestFit="1" customWidth="1"/>
    <col min="15" max="15" width="51.5" bestFit="1" customWidth="1"/>
    <col min="16" max="16" width="46" bestFit="1" customWidth="1"/>
    <col min="17" max="17" width="89.33203125" bestFit="1" customWidth="1"/>
    <col min="18" max="18" width="255.6640625" bestFit="1" customWidth="1"/>
    <col min="19" max="19" width="109.33203125" bestFit="1" customWidth="1"/>
    <col min="20" max="20" width="9.33203125" bestFit="1" customWidth="1"/>
    <col min="21" max="21" width="76.33203125" bestFit="1" customWidth="1"/>
    <col min="22" max="22" width="119.1640625" bestFit="1" customWidth="1"/>
    <col min="23" max="23" width="21.33203125" bestFit="1" customWidth="1"/>
    <col min="24" max="24" width="21.5" bestFit="1" customWidth="1"/>
    <col min="25" max="25" width="33.1640625" bestFit="1" customWidth="1"/>
    <col min="26" max="26" width="11.5" bestFit="1" customWidth="1"/>
    <col min="27" max="27" width="43" bestFit="1" customWidth="1"/>
    <col min="28" max="28" width="98.5" bestFit="1" customWidth="1"/>
    <col min="29" max="29" width="39" bestFit="1" customWidth="1"/>
    <col min="30" max="30" width="38.5" bestFit="1" customWidth="1"/>
  </cols>
  <sheetData>
    <row r="1" spans="1:62" ht="32">
      <c r="A1" s="271" t="s">
        <v>1758</v>
      </c>
    </row>
    <row r="3" spans="1:62">
      <c r="A3" t="s">
        <v>234</v>
      </c>
      <c r="B3"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295</v>
      </c>
      <c r="B4" t="s">
        <v>296</v>
      </c>
      <c r="C4" t="s">
        <v>297</v>
      </c>
      <c r="D4" t="s">
        <v>298</v>
      </c>
      <c r="E4">
        <v>2021</v>
      </c>
      <c r="F4">
        <v>1</v>
      </c>
      <c r="G4">
        <v>3</v>
      </c>
      <c r="H4">
        <v>1</v>
      </c>
      <c r="J4">
        <v>1</v>
      </c>
      <c r="K4" t="s">
        <v>299</v>
      </c>
      <c r="L4">
        <v>2050</v>
      </c>
      <c r="M4">
        <v>1</v>
      </c>
      <c r="O4" t="s">
        <v>300</v>
      </c>
      <c r="P4" t="s">
        <v>301</v>
      </c>
      <c r="Q4" t="s">
        <v>302</v>
      </c>
      <c r="S4" t="s">
        <v>303</v>
      </c>
      <c r="T4">
        <v>2</v>
      </c>
      <c r="U4" t="s">
        <v>304</v>
      </c>
      <c r="V4" t="s">
        <v>305</v>
      </c>
      <c r="W4" t="s">
        <v>306</v>
      </c>
      <c r="Y4">
        <v>13.2</v>
      </c>
      <c r="Z4" t="s">
        <v>307</v>
      </c>
      <c r="AA4" t="s">
        <v>190</v>
      </c>
      <c r="AB4" t="s">
        <v>308</v>
      </c>
      <c r="AK4" t="s">
        <v>309</v>
      </c>
      <c r="BA4" t="s">
        <v>310</v>
      </c>
      <c r="BB4" t="s">
        <v>310</v>
      </c>
      <c r="BC4" t="s">
        <v>310</v>
      </c>
      <c r="BI4" t="s">
        <v>310</v>
      </c>
    </row>
    <row r="5" spans="1:62" ht="48">
      <c r="A5" t="s">
        <v>295</v>
      </c>
      <c r="B5" t="s">
        <v>296</v>
      </c>
      <c r="C5" t="s">
        <v>297</v>
      </c>
      <c r="D5" t="s">
        <v>298</v>
      </c>
      <c r="E5">
        <v>2021</v>
      </c>
      <c r="F5">
        <v>1</v>
      </c>
      <c r="G5">
        <v>3</v>
      </c>
      <c r="H5">
        <v>1</v>
      </c>
      <c r="J5">
        <v>1</v>
      </c>
      <c r="K5" t="s">
        <v>311</v>
      </c>
      <c r="L5">
        <v>2030</v>
      </c>
      <c r="M5">
        <v>1</v>
      </c>
      <c r="O5" t="s">
        <v>300</v>
      </c>
      <c r="P5" t="s">
        <v>312</v>
      </c>
      <c r="Q5" t="s">
        <v>313</v>
      </c>
      <c r="R5" s="270" t="s">
        <v>314</v>
      </c>
      <c r="S5" t="s">
        <v>303</v>
      </c>
      <c r="T5">
        <v>2</v>
      </c>
      <c r="U5" t="s">
        <v>304</v>
      </c>
      <c r="V5" t="s">
        <v>305</v>
      </c>
      <c r="W5" t="s">
        <v>306</v>
      </c>
      <c r="X5" t="s">
        <v>315</v>
      </c>
      <c r="Y5">
        <v>13.2</v>
      </c>
      <c r="Z5" t="s">
        <v>307</v>
      </c>
      <c r="AA5" t="s">
        <v>190</v>
      </c>
      <c r="AB5" t="s">
        <v>308</v>
      </c>
      <c r="AK5" t="s">
        <v>309</v>
      </c>
      <c r="BA5" t="s">
        <v>310</v>
      </c>
      <c r="BB5" t="s">
        <v>310</v>
      </c>
      <c r="BC5" t="s">
        <v>310</v>
      </c>
      <c r="BI5" t="s">
        <v>310</v>
      </c>
    </row>
    <row r="6" spans="1:62">
      <c r="A6" t="s">
        <v>295</v>
      </c>
      <c r="C6" t="s">
        <v>316</v>
      </c>
      <c r="D6" t="s">
        <v>110</v>
      </c>
      <c r="E6">
        <v>2022</v>
      </c>
      <c r="F6">
        <v>0</v>
      </c>
      <c r="G6">
        <v>2</v>
      </c>
      <c r="H6">
        <v>0</v>
      </c>
      <c r="I6">
        <v>1</v>
      </c>
      <c r="J6">
        <v>1</v>
      </c>
      <c r="K6" t="s">
        <v>317</v>
      </c>
      <c r="L6">
        <v>2030</v>
      </c>
      <c r="M6">
        <v>1</v>
      </c>
      <c r="O6" t="s">
        <v>300</v>
      </c>
      <c r="R6" t="s">
        <v>318</v>
      </c>
      <c r="T6">
        <v>2</v>
      </c>
      <c r="W6" t="s">
        <v>315</v>
      </c>
      <c r="Y6">
        <v>13.2</v>
      </c>
      <c r="Z6" t="s">
        <v>307</v>
      </c>
      <c r="AA6" t="s">
        <v>190</v>
      </c>
      <c r="AB6" t="s">
        <v>319</v>
      </c>
      <c r="AK6" t="s">
        <v>310</v>
      </c>
      <c r="AL6" t="s">
        <v>309</v>
      </c>
    </row>
    <row r="7" spans="1:62">
      <c r="A7" t="s">
        <v>295</v>
      </c>
      <c r="C7" t="s">
        <v>320</v>
      </c>
      <c r="D7" t="s">
        <v>321</v>
      </c>
      <c r="E7">
        <v>2020</v>
      </c>
      <c r="F7">
        <v>0</v>
      </c>
      <c r="G7">
        <v>1</v>
      </c>
      <c r="H7">
        <v>0</v>
      </c>
      <c r="I7">
        <v>0</v>
      </c>
      <c r="J7">
        <v>1</v>
      </c>
      <c r="K7" t="s">
        <v>1759</v>
      </c>
      <c r="L7">
        <v>2030</v>
      </c>
      <c r="M7">
        <v>1</v>
      </c>
      <c r="N7" t="s">
        <v>1760</v>
      </c>
      <c r="O7" t="s">
        <v>300</v>
      </c>
      <c r="W7" t="s">
        <v>315</v>
      </c>
      <c r="Y7">
        <v>13.2</v>
      </c>
      <c r="Z7" t="s">
        <v>307</v>
      </c>
      <c r="AA7" t="s">
        <v>190</v>
      </c>
      <c r="AB7" t="s">
        <v>319</v>
      </c>
      <c r="AK7" t="s">
        <v>310</v>
      </c>
      <c r="AL7" t="s">
        <v>309</v>
      </c>
    </row>
    <row r="8" spans="1:62">
      <c r="A8" t="s">
        <v>295</v>
      </c>
      <c r="C8" t="s">
        <v>324</v>
      </c>
      <c r="D8" t="s">
        <v>321</v>
      </c>
      <c r="E8">
        <v>2020</v>
      </c>
      <c r="F8">
        <v>0</v>
      </c>
      <c r="G8">
        <v>1</v>
      </c>
      <c r="H8">
        <v>0</v>
      </c>
      <c r="I8">
        <v>0</v>
      </c>
      <c r="J8">
        <v>1</v>
      </c>
      <c r="K8" t="s">
        <v>325</v>
      </c>
      <c r="L8">
        <v>2030</v>
      </c>
      <c r="M8">
        <v>1</v>
      </c>
      <c r="O8" t="s">
        <v>326</v>
      </c>
      <c r="P8" t="s">
        <v>327</v>
      </c>
      <c r="Q8" t="s">
        <v>328</v>
      </c>
      <c r="R8" t="s">
        <v>329</v>
      </c>
      <c r="S8" t="s">
        <v>330</v>
      </c>
      <c r="T8">
        <v>2</v>
      </c>
      <c r="U8" t="s">
        <v>331</v>
      </c>
      <c r="W8" t="s">
        <v>332</v>
      </c>
      <c r="X8" t="s">
        <v>315</v>
      </c>
      <c r="Y8">
        <v>13.2</v>
      </c>
      <c r="Z8" t="s">
        <v>307</v>
      </c>
      <c r="AA8" t="s">
        <v>197</v>
      </c>
      <c r="AB8" t="s">
        <v>333</v>
      </c>
      <c r="AE8" t="s">
        <v>310</v>
      </c>
      <c r="AJ8" t="s">
        <v>309</v>
      </c>
    </row>
    <row r="9" spans="1:62">
      <c r="A9" t="s">
        <v>295</v>
      </c>
      <c r="B9" t="s">
        <v>334</v>
      </c>
      <c r="C9" t="s">
        <v>335</v>
      </c>
      <c r="D9" t="s">
        <v>298</v>
      </c>
      <c r="E9">
        <v>2023</v>
      </c>
      <c r="F9">
        <v>1</v>
      </c>
      <c r="G9">
        <v>3</v>
      </c>
      <c r="H9">
        <v>1</v>
      </c>
      <c r="J9">
        <v>1</v>
      </c>
      <c r="K9" t="s">
        <v>336</v>
      </c>
      <c r="L9">
        <v>2030</v>
      </c>
      <c r="M9">
        <v>1</v>
      </c>
      <c r="O9" t="s">
        <v>337</v>
      </c>
      <c r="P9" t="s">
        <v>338</v>
      </c>
      <c r="Q9" t="s">
        <v>339</v>
      </c>
      <c r="R9" t="s">
        <v>340</v>
      </c>
      <c r="S9" t="s">
        <v>341</v>
      </c>
      <c r="T9">
        <v>2</v>
      </c>
      <c r="U9" t="s">
        <v>342</v>
      </c>
      <c r="V9" t="s">
        <v>343</v>
      </c>
      <c r="W9" t="s">
        <v>344</v>
      </c>
      <c r="X9" t="s">
        <v>345</v>
      </c>
      <c r="Y9">
        <v>13.2</v>
      </c>
      <c r="Z9" t="s">
        <v>307</v>
      </c>
      <c r="AA9" t="s">
        <v>189</v>
      </c>
      <c r="AB9" t="s">
        <v>346</v>
      </c>
      <c r="AK9" t="s">
        <v>309</v>
      </c>
    </row>
    <row r="10" spans="1:62" ht="48">
      <c r="A10" t="s">
        <v>295</v>
      </c>
      <c r="B10" t="s">
        <v>334</v>
      </c>
      <c r="C10" t="s">
        <v>335</v>
      </c>
      <c r="D10" t="s">
        <v>298</v>
      </c>
      <c r="E10">
        <v>2023</v>
      </c>
      <c r="F10">
        <v>1</v>
      </c>
      <c r="G10">
        <v>3</v>
      </c>
      <c r="H10">
        <v>1</v>
      </c>
      <c r="J10">
        <v>1</v>
      </c>
      <c r="K10" t="s">
        <v>347</v>
      </c>
      <c r="L10">
        <v>2025</v>
      </c>
      <c r="M10">
        <v>1</v>
      </c>
      <c r="O10" t="s">
        <v>337</v>
      </c>
      <c r="P10" t="s">
        <v>338</v>
      </c>
      <c r="Q10" t="s">
        <v>348</v>
      </c>
      <c r="R10" s="270" t="s">
        <v>349</v>
      </c>
      <c r="S10" t="s">
        <v>350</v>
      </c>
      <c r="T10">
        <v>2</v>
      </c>
      <c r="U10" t="s">
        <v>342</v>
      </c>
      <c r="V10" t="s">
        <v>343</v>
      </c>
      <c r="W10" t="s">
        <v>344</v>
      </c>
      <c r="X10" t="s">
        <v>345</v>
      </c>
      <c r="Y10">
        <v>13.2</v>
      </c>
      <c r="Z10" t="s">
        <v>307</v>
      </c>
      <c r="AA10" t="s">
        <v>189</v>
      </c>
      <c r="AB10" t="s">
        <v>346</v>
      </c>
      <c r="AK10" t="s">
        <v>309</v>
      </c>
    </row>
    <row r="11" spans="1:62">
      <c r="A11" t="s">
        <v>295</v>
      </c>
      <c r="B11" t="s">
        <v>1150</v>
      </c>
      <c r="C11" t="s">
        <v>405</v>
      </c>
      <c r="D11" t="s">
        <v>321</v>
      </c>
      <c r="E11">
        <v>2022</v>
      </c>
      <c r="F11">
        <v>0</v>
      </c>
      <c r="G11">
        <v>1</v>
      </c>
      <c r="H11">
        <v>0</v>
      </c>
      <c r="I11">
        <v>0</v>
      </c>
      <c r="J11">
        <v>1</v>
      </c>
      <c r="K11" t="s">
        <v>437</v>
      </c>
      <c r="L11">
        <v>2030</v>
      </c>
      <c r="M11">
        <v>1</v>
      </c>
      <c r="N11" t="s">
        <v>528</v>
      </c>
      <c r="O11" t="s">
        <v>407</v>
      </c>
      <c r="R11" t="s">
        <v>439</v>
      </c>
      <c r="S11" t="s">
        <v>440</v>
      </c>
      <c r="T11">
        <v>3</v>
      </c>
      <c r="U11" t="s">
        <v>331</v>
      </c>
      <c r="W11" t="s">
        <v>400</v>
      </c>
      <c r="X11" t="s">
        <v>401</v>
      </c>
      <c r="Y11">
        <v>9.4</v>
      </c>
      <c r="Z11" t="s">
        <v>402</v>
      </c>
      <c r="AA11" t="s">
        <v>216</v>
      </c>
      <c r="AB11" t="s">
        <v>441</v>
      </c>
      <c r="AE11" t="s">
        <v>310</v>
      </c>
      <c r="AF11" t="s">
        <v>309</v>
      </c>
    </row>
    <row r="12" spans="1:62">
      <c r="A12" t="s">
        <v>295</v>
      </c>
      <c r="B12" t="s">
        <v>1150</v>
      </c>
      <c r="C12" t="s">
        <v>405</v>
      </c>
      <c r="D12" t="s">
        <v>321</v>
      </c>
      <c r="E12">
        <v>2022</v>
      </c>
      <c r="F12">
        <v>0</v>
      </c>
      <c r="G12">
        <v>1</v>
      </c>
      <c r="H12">
        <v>0</v>
      </c>
      <c r="I12">
        <v>0</v>
      </c>
      <c r="J12">
        <v>1</v>
      </c>
      <c r="K12" t="s">
        <v>442</v>
      </c>
      <c r="L12">
        <v>2030</v>
      </c>
      <c r="M12">
        <v>1</v>
      </c>
      <c r="N12" t="s">
        <v>1761</v>
      </c>
      <c r="O12" t="s">
        <v>407</v>
      </c>
      <c r="R12" t="s">
        <v>444</v>
      </c>
      <c r="S12" t="s">
        <v>445</v>
      </c>
      <c r="T12">
        <v>0</v>
      </c>
      <c r="U12" t="s">
        <v>331</v>
      </c>
      <c r="W12" t="s">
        <v>400</v>
      </c>
      <c r="Y12">
        <v>9.1</v>
      </c>
      <c r="Z12" t="s">
        <v>402</v>
      </c>
      <c r="AA12" t="s">
        <v>216</v>
      </c>
      <c r="AB12" t="s">
        <v>441</v>
      </c>
      <c r="AE12" t="s">
        <v>310</v>
      </c>
      <c r="AF12" t="s">
        <v>309</v>
      </c>
    </row>
    <row r="13" spans="1:62">
      <c r="A13" t="s">
        <v>295</v>
      </c>
      <c r="B13" t="s">
        <v>364</v>
      </c>
      <c r="C13" t="s">
        <v>365</v>
      </c>
      <c r="D13" t="s">
        <v>321</v>
      </c>
      <c r="E13">
        <v>2021</v>
      </c>
      <c r="F13">
        <v>0</v>
      </c>
      <c r="G13">
        <v>0</v>
      </c>
      <c r="H13">
        <v>0</v>
      </c>
      <c r="I13">
        <v>0</v>
      </c>
      <c r="J13">
        <v>1</v>
      </c>
      <c r="K13" t="s">
        <v>366</v>
      </c>
      <c r="L13">
        <v>2050</v>
      </c>
      <c r="M13">
        <v>0</v>
      </c>
      <c r="O13" t="s">
        <v>367</v>
      </c>
      <c r="R13" t="s">
        <v>368</v>
      </c>
      <c r="W13" t="s">
        <v>369</v>
      </c>
      <c r="Y13">
        <v>13.1</v>
      </c>
      <c r="Z13" t="s">
        <v>307</v>
      </c>
      <c r="AB13" t="s">
        <v>370</v>
      </c>
      <c r="AK13" t="s">
        <v>309</v>
      </c>
    </row>
    <row r="14" spans="1:62" ht="48">
      <c r="A14" t="s">
        <v>295</v>
      </c>
      <c r="B14" t="s">
        <v>334</v>
      </c>
      <c r="C14" t="s">
        <v>335</v>
      </c>
      <c r="D14" t="s">
        <v>298</v>
      </c>
      <c r="E14">
        <v>2023</v>
      </c>
      <c r="F14">
        <v>1</v>
      </c>
      <c r="G14">
        <v>3</v>
      </c>
      <c r="H14">
        <v>1</v>
      </c>
      <c r="J14">
        <v>1</v>
      </c>
      <c r="K14" t="s">
        <v>351</v>
      </c>
      <c r="L14">
        <v>2030</v>
      </c>
      <c r="M14">
        <v>1</v>
      </c>
      <c r="N14" t="s">
        <v>352</v>
      </c>
      <c r="O14" t="s">
        <v>337</v>
      </c>
      <c r="P14" t="s">
        <v>353</v>
      </c>
      <c r="Q14" t="s">
        <v>354</v>
      </c>
      <c r="R14" t="s">
        <v>355</v>
      </c>
      <c r="S14" t="s">
        <v>356</v>
      </c>
      <c r="T14">
        <v>1</v>
      </c>
      <c r="U14" t="s">
        <v>342</v>
      </c>
      <c r="V14" s="270" t="s">
        <v>357</v>
      </c>
      <c r="W14" t="s">
        <v>344</v>
      </c>
      <c r="X14" t="s">
        <v>345</v>
      </c>
      <c r="Y14">
        <v>13.2</v>
      </c>
      <c r="Z14" t="s">
        <v>307</v>
      </c>
      <c r="AA14" t="s">
        <v>201</v>
      </c>
      <c r="AB14" t="s">
        <v>346</v>
      </c>
      <c r="AK14" t="s">
        <v>309</v>
      </c>
    </row>
    <row r="15" spans="1:62">
      <c r="A15" t="s">
        <v>295</v>
      </c>
      <c r="B15" t="s">
        <v>334</v>
      </c>
      <c r="C15" t="s">
        <v>396</v>
      </c>
      <c r="D15" t="s">
        <v>102</v>
      </c>
      <c r="E15">
        <v>2023</v>
      </c>
      <c r="F15">
        <v>1</v>
      </c>
      <c r="G15">
        <v>3</v>
      </c>
      <c r="H15">
        <v>1</v>
      </c>
      <c r="J15">
        <v>1</v>
      </c>
      <c r="K15" t="s">
        <v>1170</v>
      </c>
      <c r="L15">
        <v>2030</v>
      </c>
      <c r="M15">
        <v>1</v>
      </c>
      <c r="O15" t="s">
        <v>1154</v>
      </c>
      <c r="P15" t="s">
        <v>1171</v>
      </c>
      <c r="Q15" t="s">
        <v>1172</v>
      </c>
      <c r="R15" t="s">
        <v>1762</v>
      </c>
      <c r="S15" t="s">
        <v>394</v>
      </c>
      <c r="T15">
        <v>3</v>
      </c>
      <c r="Y15">
        <v>7.2</v>
      </c>
      <c r="Z15" t="s">
        <v>388</v>
      </c>
    </row>
    <row r="16" spans="1:62">
      <c r="A16" t="s">
        <v>295</v>
      </c>
      <c r="B16" t="s">
        <v>334</v>
      </c>
      <c r="C16" t="s">
        <v>396</v>
      </c>
      <c r="D16" t="s">
        <v>102</v>
      </c>
      <c r="E16">
        <v>2023</v>
      </c>
      <c r="F16">
        <v>1</v>
      </c>
      <c r="G16">
        <v>3</v>
      </c>
      <c r="H16">
        <v>1</v>
      </c>
      <c r="J16">
        <v>1</v>
      </c>
      <c r="K16" t="s">
        <v>1763</v>
      </c>
      <c r="L16">
        <v>2030</v>
      </c>
      <c r="M16">
        <v>1</v>
      </c>
      <c r="O16" t="s">
        <v>1154</v>
      </c>
      <c r="P16" t="s">
        <v>385</v>
      </c>
      <c r="Q16" t="s">
        <v>386</v>
      </c>
      <c r="R16" t="s">
        <v>387</v>
      </c>
      <c r="S16" t="s">
        <v>330</v>
      </c>
      <c r="T16">
        <v>2</v>
      </c>
      <c r="Y16">
        <v>7.2</v>
      </c>
      <c r="Z16" t="s">
        <v>388</v>
      </c>
    </row>
    <row r="17" spans="1:42">
      <c r="A17" t="s">
        <v>295</v>
      </c>
      <c r="B17" t="s">
        <v>334</v>
      </c>
      <c r="C17" t="s">
        <v>396</v>
      </c>
      <c r="D17" t="s">
        <v>102</v>
      </c>
      <c r="E17">
        <v>2023</v>
      </c>
      <c r="F17">
        <v>1</v>
      </c>
      <c r="G17">
        <v>3</v>
      </c>
      <c r="H17">
        <v>1</v>
      </c>
      <c r="J17">
        <v>1</v>
      </c>
      <c r="K17" t="s">
        <v>398</v>
      </c>
      <c r="L17">
        <v>2030</v>
      </c>
      <c r="M17">
        <v>1</v>
      </c>
      <c r="O17" t="s">
        <v>407</v>
      </c>
      <c r="R17" t="s">
        <v>408</v>
      </c>
      <c r="S17" t="s">
        <v>473</v>
      </c>
      <c r="T17">
        <v>1</v>
      </c>
      <c r="Y17">
        <v>7.2</v>
      </c>
      <c r="Z17" t="s">
        <v>388</v>
      </c>
    </row>
    <row r="18" spans="1:42">
      <c r="A18" t="s">
        <v>295</v>
      </c>
      <c r="B18" t="s">
        <v>334</v>
      </c>
      <c r="C18" t="s">
        <v>396</v>
      </c>
      <c r="D18" t="s">
        <v>102</v>
      </c>
      <c r="E18">
        <v>2023</v>
      </c>
      <c r="F18">
        <v>1</v>
      </c>
      <c r="G18">
        <v>3</v>
      </c>
      <c r="H18">
        <v>1</v>
      </c>
      <c r="J18">
        <v>1</v>
      </c>
      <c r="K18" t="s">
        <v>474</v>
      </c>
      <c r="L18">
        <v>2030</v>
      </c>
      <c r="M18">
        <v>1</v>
      </c>
      <c r="O18" t="s">
        <v>407</v>
      </c>
      <c r="R18" t="s">
        <v>408</v>
      </c>
      <c r="S18" t="s">
        <v>473</v>
      </c>
      <c r="T18">
        <v>1</v>
      </c>
      <c r="W18" t="s">
        <v>416</v>
      </c>
      <c r="Y18">
        <v>9.1</v>
      </c>
      <c r="Z18" t="s">
        <v>402</v>
      </c>
      <c r="AE18" t="s">
        <v>309</v>
      </c>
    </row>
    <row r="19" spans="1:42" ht="32">
      <c r="A19" t="s">
        <v>295</v>
      </c>
      <c r="B19" t="s">
        <v>334</v>
      </c>
      <c r="C19" t="s">
        <v>358</v>
      </c>
      <c r="D19" t="s">
        <v>298</v>
      </c>
      <c r="E19">
        <v>2023</v>
      </c>
      <c r="F19">
        <v>1</v>
      </c>
      <c r="G19">
        <v>3</v>
      </c>
      <c r="H19">
        <v>1</v>
      </c>
      <c r="J19">
        <v>1</v>
      </c>
      <c r="K19" t="s">
        <v>359</v>
      </c>
      <c r="L19">
        <v>2030</v>
      </c>
      <c r="M19">
        <v>1</v>
      </c>
      <c r="O19" t="s">
        <v>300</v>
      </c>
      <c r="P19" t="s">
        <v>360</v>
      </c>
      <c r="Q19" t="s">
        <v>361</v>
      </c>
      <c r="R19" s="270" t="s">
        <v>362</v>
      </c>
      <c r="S19" t="s">
        <v>363</v>
      </c>
      <c r="T19">
        <v>3</v>
      </c>
      <c r="W19" t="s">
        <v>306</v>
      </c>
      <c r="Y19">
        <v>13.2</v>
      </c>
      <c r="Z19" t="s">
        <v>307</v>
      </c>
      <c r="AK19" t="s">
        <v>309</v>
      </c>
    </row>
    <row r="20" spans="1:42" ht="64">
      <c r="A20" t="s">
        <v>295</v>
      </c>
      <c r="B20" t="s">
        <v>334</v>
      </c>
      <c r="C20" t="s">
        <v>396</v>
      </c>
      <c r="D20" t="s">
        <v>102</v>
      </c>
      <c r="E20">
        <v>2023</v>
      </c>
      <c r="F20">
        <v>1</v>
      </c>
      <c r="G20">
        <v>3</v>
      </c>
      <c r="H20">
        <v>1</v>
      </c>
      <c r="J20">
        <v>1</v>
      </c>
      <c r="K20" s="270" t="s">
        <v>480</v>
      </c>
      <c r="M20">
        <v>1</v>
      </c>
      <c r="O20" t="s">
        <v>407</v>
      </c>
      <c r="Y20">
        <v>7.2</v>
      </c>
      <c r="Z20" t="s">
        <v>388</v>
      </c>
    </row>
    <row r="21" spans="1:42">
      <c r="A21" t="s">
        <v>295</v>
      </c>
      <c r="B21" t="s">
        <v>334</v>
      </c>
      <c r="C21" t="s">
        <v>389</v>
      </c>
      <c r="D21" t="s">
        <v>101</v>
      </c>
      <c r="E21">
        <v>2022</v>
      </c>
      <c r="F21">
        <v>0</v>
      </c>
      <c r="G21">
        <v>2</v>
      </c>
      <c r="H21">
        <v>0</v>
      </c>
      <c r="I21">
        <v>1</v>
      </c>
      <c r="J21">
        <v>1</v>
      </c>
      <c r="K21" t="s">
        <v>390</v>
      </c>
      <c r="L21">
        <v>2040</v>
      </c>
      <c r="M21">
        <v>1</v>
      </c>
      <c r="N21" t="s">
        <v>391</v>
      </c>
      <c r="O21" t="s">
        <v>392</v>
      </c>
      <c r="R21" t="s">
        <v>393</v>
      </c>
      <c r="S21" t="s">
        <v>394</v>
      </c>
      <c r="T21">
        <v>3</v>
      </c>
      <c r="U21" t="s">
        <v>331</v>
      </c>
      <c r="W21" t="s">
        <v>395</v>
      </c>
      <c r="Y21">
        <v>13.2</v>
      </c>
      <c r="Z21" t="s">
        <v>307</v>
      </c>
      <c r="AE21" t="s">
        <v>309</v>
      </c>
    </row>
    <row r="22" spans="1:42">
      <c r="A22" t="s">
        <v>295</v>
      </c>
      <c r="B22" t="s">
        <v>334</v>
      </c>
      <c r="C22" t="s">
        <v>376</v>
      </c>
      <c r="D22" t="s">
        <v>102</v>
      </c>
      <c r="E22">
        <v>2023</v>
      </c>
      <c r="F22">
        <v>1</v>
      </c>
      <c r="G22">
        <v>3</v>
      </c>
      <c r="H22">
        <v>1</v>
      </c>
      <c r="J22">
        <v>1</v>
      </c>
      <c r="K22" t="s">
        <v>380</v>
      </c>
      <c r="L22">
        <v>2030</v>
      </c>
      <c r="M22">
        <v>1</v>
      </c>
      <c r="O22" t="s">
        <v>300</v>
      </c>
      <c r="R22" t="s">
        <v>381</v>
      </c>
      <c r="T22">
        <v>2</v>
      </c>
      <c r="U22" t="s">
        <v>382</v>
      </c>
      <c r="V22" t="s">
        <v>383</v>
      </c>
      <c r="W22" t="s">
        <v>315</v>
      </c>
      <c r="Y22">
        <v>13.2</v>
      </c>
      <c r="Z22" t="s">
        <v>307</v>
      </c>
      <c r="AK22" t="s">
        <v>309</v>
      </c>
    </row>
    <row r="23" spans="1:42">
      <c r="A23" t="s">
        <v>295</v>
      </c>
      <c r="B23" t="s">
        <v>371</v>
      </c>
      <c r="C23" t="s">
        <v>372</v>
      </c>
      <c r="D23" t="s">
        <v>298</v>
      </c>
      <c r="E23">
        <v>2023</v>
      </c>
      <c r="F23">
        <v>1</v>
      </c>
      <c r="G23" t="e">
        <v>#VALUE!</v>
      </c>
      <c r="Y23">
        <v>13.2</v>
      </c>
      <c r="Z23" t="s">
        <v>307</v>
      </c>
    </row>
    <row r="24" spans="1:42">
      <c r="A24" t="s">
        <v>295</v>
      </c>
      <c r="B24" t="s">
        <v>373</v>
      </c>
      <c r="C24" t="s">
        <v>374</v>
      </c>
      <c r="D24" t="s">
        <v>103</v>
      </c>
      <c r="E24">
        <v>2021</v>
      </c>
      <c r="F24">
        <v>0</v>
      </c>
      <c r="G24" t="e">
        <v>#VALUE!</v>
      </c>
      <c r="N24" t="s">
        <v>375</v>
      </c>
    </row>
    <row r="25" spans="1:42">
      <c r="A25" t="s">
        <v>295</v>
      </c>
      <c r="B25" t="s">
        <v>334</v>
      </c>
      <c r="C25" t="s">
        <v>396</v>
      </c>
      <c r="D25" t="s">
        <v>102</v>
      </c>
      <c r="E25">
        <v>2023</v>
      </c>
      <c r="F25">
        <v>1</v>
      </c>
      <c r="G25" t="e">
        <v>#VALUE!</v>
      </c>
      <c r="K25" t="s">
        <v>398</v>
      </c>
      <c r="L25">
        <v>2030</v>
      </c>
      <c r="N25" t="s">
        <v>399</v>
      </c>
      <c r="O25" t="s">
        <v>407</v>
      </c>
      <c r="R25" t="s">
        <v>408</v>
      </c>
      <c r="T25">
        <v>1</v>
      </c>
      <c r="W25" t="s">
        <v>400</v>
      </c>
      <c r="X25" t="s">
        <v>401</v>
      </c>
      <c r="Y25">
        <v>9.4</v>
      </c>
      <c r="Z25" t="s">
        <v>402</v>
      </c>
      <c r="AF25" t="s">
        <v>309</v>
      </c>
      <c r="AP25" t="s">
        <v>310</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J27"/>
  <sheetViews>
    <sheetView workbookViewId="0"/>
  </sheetViews>
  <sheetFormatPr baseColWidth="10" defaultColWidth="8.83203125" defaultRowHeight="15"/>
  <cols>
    <col min="1" max="1" width="84.6640625" bestFit="1" customWidth="1"/>
    <col min="2" max="2" width="68.1640625" bestFit="1" customWidth="1"/>
    <col min="3" max="3" width="147.33203125" bestFit="1" customWidth="1"/>
    <col min="4" max="4" width="146" bestFit="1" customWidth="1"/>
    <col min="5" max="5" width="20.5" bestFit="1" customWidth="1"/>
    <col min="6" max="6" width="13.83203125" bestFit="1" customWidth="1"/>
    <col min="7" max="7" width="13.5" bestFit="1" customWidth="1"/>
    <col min="8" max="8" width="24" bestFit="1" customWidth="1"/>
    <col min="9" max="9" width="23.5" bestFit="1" customWidth="1"/>
    <col min="11" max="11" width="255.6640625" bestFit="1" customWidth="1"/>
    <col min="12" max="12" width="11.1640625" bestFit="1" customWidth="1"/>
    <col min="13" max="13" width="13" bestFit="1" customWidth="1"/>
    <col min="14" max="14" width="120.6640625" bestFit="1" customWidth="1"/>
    <col min="15" max="15" width="49.1640625" bestFit="1" customWidth="1"/>
    <col min="16" max="16" width="42.5" bestFit="1" customWidth="1"/>
    <col min="17" max="17" width="23.83203125" bestFit="1" customWidth="1"/>
    <col min="18" max="18" width="255.6640625" bestFit="1" customWidth="1"/>
    <col min="19" max="19" width="22.5" bestFit="1" customWidth="1"/>
    <col min="20" max="20" width="9.33203125" bestFit="1" customWidth="1"/>
    <col min="21" max="21" width="47.6640625" bestFit="1" customWidth="1"/>
    <col min="22" max="22" width="87.5" bestFit="1" customWidth="1"/>
    <col min="23" max="23" width="13.33203125" bestFit="1" customWidth="1"/>
    <col min="24" max="24" width="21.6640625" bestFit="1" customWidth="1"/>
    <col min="25" max="25" width="33.1640625" bestFit="1" customWidth="1"/>
    <col min="26" max="26" width="11.5" bestFit="1" customWidth="1"/>
    <col min="27" max="27" width="32.5" bestFit="1" customWidth="1"/>
    <col min="28" max="28" width="70.33203125" bestFit="1" customWidth="1"/>
    <col min="29" max="29" width="39" bestFit="1" customWidth="1"/>
    <col min="30" max="30" width="38.5" bestFit="1" customWidth="1"/>
  </cols>
  <sheetData>
    <row r="1" spans="1:62" ht="48">
      <c r="A1" s="271" t="s">
        <v>1764</v>
      </c>
    </row>
    <row r="3" spans="1:62" ht="32">
      <c r="A3" s="270" t="s">
        <v>234</v>
      </c>
      <c r="B3" s="270" t="s">
        <v>235</v>
      </c>
      <c r="C3" t="s">
        <v>236</v>
      </c>
      <c r="D3" t="s">
        <v>81</v>
      </c>
      <c r="E3" t="s">
        <v>237</v>
      </c>
      <c r="F3" t="s">
        <v>238</v>
      </c>
      <c r="G3" t="s">
        <v>239</v>
      </c>
      <c r="H3" t="s">
        <v>240</v>
      </c>
      <c r="I3" t="s">
        <v>241</v>
      </c>
      <c r="J3" t="s">
        <v>242</v>
      </c>
      <c r="K3" t="s">
        <v>243</v>
      </c>
      <c r="L3" t="s">
        <v>244</v>
      </c>
      <c r="M3" t="s">
        <v>245</v>
      </c>
      <c r="N3" t="s">
        <v>246</v>
      </c>
      <c r="O3" t="s">
        <v>247</v>
      </c>
      <c r="P3" t="s">
        <v>248</v>
      </c>
      <c r="Q3" t="s">
        <v>249</v>
      </c>
      <c r="R3" t="s">
        <v>250</v>
      </c>
      <c r="S3" t="s">
        <v>251</v>
      </c>
      <c r="T3" t="s">
        <v>252</v>
      </c>
      <c r="U3" t="s">
        <v>253</v>
      </c>
      <c r="V3" t="s">
        <v>254</v>
      </c>
      <c r="W3" t="s">
        <v>255</v>
      </c>
      <c r="X3" t="s">
        <v>256</v>
      </c>
      <c r="Y3" t="s">
        <v>257</v>
      </c>
      <c r="Z3" t="s">
        <v>258</v>
      </c>
      <c r="AA3" t="s">
        <v>259</v>
      </c>
      <c r="AB3" t="s">
        <v>260</v>
      </c>
      <c r="AC3" t="s">
        <v>261</v>
      </c>
      <c r="AD3" t="s">
        <v>262</v>
      </c>
      <c r="AE3" t="s">
        <v>263</v>
      </c>
      <c r="AF3" t="s">
        <v>264</v>
      </c>
      <c r="AG3" t="s">
        <v>265</v>
      </c>
      <c r="AH3" t="s">
        <v>266</v>
      </c>
      <c r="AI3" t="s">
        <v>267</v>
      </c>
      <c r="AJ3" t="s">
        <v>268</v>
      </c>
      <c r="AK3" t="s">
        <v>269</v>
      </c>
      <c r="AL3" t="s">
        <v>270</v>
      </c>
      <c r="AM3" t="s">
        <v>271</v>
      </c>
      <c r="AN3" t="s">
        <v>272</v>
      </c>
      <c r="AO3" t="s">
        <v>273</v>
      </c>
      <c r="AP3" t="s">
        <v>274</v>
      </c>
      <c r="AQ3" t="s">
        <v>275</v>
      </c>
      <c r="AR3" t="s">
        <v>276</v>
      </c>
      <c r="AS3" t="s">
        <v>277</v>
      </c>
      <c r="AT3" t="s">
        <v>278</v>
      </c>
      <c r="AU3" t="s">
        <v>279</v>
      </c>
      <c r="AV3" t="s">
        <v>280</v>
      </c>
      <c r="AW3" t="s">
        <v>281</v>
      </c>
      <c r="AX3" t="s">
        <v>282</v>
      </c>
      <c r="AY3" t="s">
        <v>283</v>
      </c>
      <c r="AZ3" t="s">
        <v>284</v>
      </c>
      <c r="BA3" t="s">
        <v>285</v>
      </c>
      <c r="BB3" t="s">
        <v>286</v>
      </c>
      <c r="BC3" t="s">
        <v>287</v>
      </c>
      <c r="BD3" t="s">
        <v>288</v>
      </c>
      <c r="BE3" t="s">
        <v>289</v>
      </c>
      <c r="BF3" t="s">
        <v>290</v>
      </c>
      <c r="BG3" t="s">
        <v>291</v>
      </c>
      <c r="BH3" t="s">
        <v>292</v>
      </c>
      <c r="BI3" t="s">
        <v>293</v>
      </c>
      <c r="BJ3" t="s">
        <v>294</v>
      </c>
    </row>
    <row r="4" spans="1:62">
      <c r="A4" t="s">
        <v>792</v>
      </c>
      <c r="B4" t="s">
        <v>164</v>
      </c>
      <c r="C4" t="s">
        <v>895</v>
      </c>
      <c r="D4" t="s">
        <v>321</v>
      </c>
      <c r="E4">
        <v>2021</v>
      </c>
      <c r="F4">
        <v>0</v>
      </c>
      <c r="G4">
        <v>0</v>
      </c>
      <c r="H4">
        <v>0</v>
      </c>
      <c r="I4">
        <v>0</v>
      </c>
      <c r="J4">
        <v>1</v>
      </c>
      <c r="K4" t="s">
        <v>896</v>
      </c>
      <c r="L4">
        <v>2030</v>
      </c>
      <c r="M4">
        <v>0</v>
      </c>
      <c r="N4" t="s">
        <v>897</v>
      </c>
      <c r="O4" t="s">
        <v>898</v>
      </c>
      <c r="R4" t="s">
        <v>899</v>
      </c>
      <c r="T4">
        <v>3</v>
      </c>
      <c r="W4" t="s">
        <v>810</v>
      </c>
      <c r="Y4">
        <v>15.2</v>
      </c>
      <c r="Z4" t="s">
        <v>799</v>
      </c>
      <c r="AA4" t="s">
        <v>203</v>
      </c>
      <c r="AB4" t="s">
        <v>812</v>
      </c>
      <c r="AM4" t="s">
        <v>309</v>
      </c>
    </row>
    <row r="5" spans="1:62" ht="48">
      <c r="A5" t="s">
        <v>792</v>
      </c>
      <c r="B5" t="s">
        <v>164</v>
      </c>
      <c r="C5" t="s">
        <v>895</v>
      </c>
      <c r="D5" t="s">
        <v>321</v>
      </c>
      <c r="E5">
        <v>2021</v>
      </c>
      <c r="F5">
        <v>0</v>
      </c>
      <c r="G5">
        <v>0</v>
      </c>
      <c r="H5">
        <v>0</v>
      </c>
      <c r="I5">
        <v>0</v>
      </c>
      <c r="J5">
        <v>1</v>
      </c>
      <c r="K5" t="s">
        <v>900</v>
      </c>
      <c r="L5">
        <v>2030</v>
      </c>
      <c r="M5">
        <v>0</v>
      </c>
      <c r="N5" t="s">
        <v>897</v>
      </c>
      <c r="O5" t="s">
        <v>898</v>
      </c>
      <c r="R5" s="270" t="s">
        <v>901</v>
      </c>
      <c r="T5">
        <v>2</v>
      </c>
      <c r="W5" t="s">
        <v>810</v>
      </c>
      <c r="Y5">
        <v>15.2</v>
      </c>
      <c r="Z5" t="s">
        <v>799</v>
      </c>
      <c r="AA5" t="s">
        <v>203</v>
      </c>
      <c r="AB5" t="s">
        <v>812</v>
      </c>
      <c r="AK5" t="s">
        <v>310</v>
      </c>
      <c r="AM5" t="s">
        <v>309</v>
      </c>
    </row>
    <row r="6" spans="1:62">
      <c r="A6" t="s">
        <v>792</v>
      </c>
      <c r="B6" t="s">
        <v>164</v>
      </c>
      <c r="C6" t="s">
        <v>895</v>
      </c>
      <c r="D6" t="s">
        <v>321</v>
      </c>
      <c r="E6">
        <v>2021</v>
      </c>
      <c r="F6">
        <v>0</v>
      </c>
      <c r="G6">
        <v>0</v>
      </c>
      <c r="H6">
        <v>0</v>
      </c>
      <c r="I6">
        <v>0</v>
      </c>
      <c r="J6">
        <v>1</v>
      </c>
      <c r="K6" t="s">
        <v>902</v>
      </c>
      <c r="L6">
        <v>2030</v>
      </c>
      <c r="M6">
        <v>0</v>
      </c>
      <c r="N6" t="s">
        <v>897</v>
      </c>
      <c r="O6" t="s">
        <v>898</v>
      </c>
      <c r="R6" t="s">
        <v>903</v>
      </c>
      <c r="T6">
        <v>3</v>
      </c>
      <c r="W6" t="s">
        <v>810</v>
      </c>
      <c r="Y6">
        <v>15.2</v>
      </c>
      <c r="Z6" t="s">
        <v>799</v>
      </c>
      <c r="AA6" t="s">
        <v>203</v>
      </c>
      <c r="AB6" t="s">
        <v>812</v>
      </c>
      <c r="AM6" t="s">
        <v>309</v>
      </c>
    </row>
    <row r="7" spans="1:62">
      <c r="A7" t="s">
        <v>792</v>
      </c>
      <c r="B7" t="s">
        <v>802</v>
      </c>
      <c r="C7" t="s">
        <v>803</v>
      </c>
      <c r="D7" t="s">
        <v>298</v>
      </c>
      <c r="E7">
        <v>2023</v>
      </c>
      <c r="F7">
        <v>1</v>
      </c>
      <c r="G7">
        <v>3</v>
      </c>
      <c r="H7">
        <v>1</v>
      </c>
      <c r="J7">
        <v>1</v>
      </c>
      <c r="K7" t="s">
        <v>804</v>
      </c>
      <c r="L7">
        <v>2030</v>
      </c>
      <c r="M7">
        <v>1</v>
      </c>
      <c r="O7" t="s">
        <v>805</v>
      </c>
      <c r="R7" t="s">
        <v>806</v>
      </c>
      <c r="S7" t="s">
        <v>807</v>
      </c>
      <c r="T7">
        <v>3</v>
      </c>
      <c r="U7" t="s">
        <v>808</v>
      </c>
      <c r="V7" t="s">
        <v>809</v>
      </c>
      <c r="W7" t="s">
        <v>810</v>
      </c>
      <c r="X7" t="s">
        <v>811</v>
      </c>
      <c r="Y7">
        <v>15.2</v>
      </c>
      <c r="Z7" t="s">
        <v>799</v>
      </c>
      <c r="AA7" t="s">
        <v>203</v>
      </c>
      <c r="AB7" t="s">
        <v>812</v>
      </c>
    </row>
    <row r="8" spans="1:62">
      <c r="A8" t="s">
        <v>792</v>
      </c>
      <c r="B8" t="s">
        <v>802</v>
      </c>
      <c r="C8" t="s">
        <v>846</v>
      </c>
      <c r="D8" t="s">
        <v>321</v>
      </c>
      <c r="E8">
        <v>2023</v>
      </c>
      <c r="F8">
        <v>0</v>
      </c>
      <c r="G8">
        <v>1</v>
      </c>
      <c r="H8">
        <v>0</v>
      </c>
      <c r="I8">
        <v>0</v>
      </c>
      <c r="J8">
        <v>1</v>
      </c>
      <c r="K8" t="s">
        <v>847</v>
      </c>
      <c r="M8">
        <v>1</v>
      </c>
      <c r="O8" t="s">
        <v>593</v>
      </c>
      <c r="R8" t="s">
        <v>848</v>
      </c>
      <c r="S8" t="s">
        <v>849</v>
      </c>
      <c r="T8">
        <v>2</v>
      </c>
      <c r="W8" t="s">
        <v>594</v>
      </c>
      <c r="X8" t="s">
        <v>850</v>
      </c>
      <c r="Y8">
        <v>14.4</v>
      </c>
      <c r="Z8" t="s">
        <v>826</v>
      </c>
      <c r="AB8" t="s">
        <v>851</v>
      </c>
      <c r="AM8" t="s">
        <v>309</v>
      </c>
    </row>
    <row r="9" spans="1:62">
      <c r="A9" t="s">
        <v>792</v>
      </c>
      <c r="B9" t="s">
        <v>802</v>
      </c>
      <c r="C9" t="s">
        <v>852</v>
      </c>
      <c r="D9" t="s">
        <v>298</v>
      </c>
      <c r="E9">
        <v>2019</v>
      </c>
      <c r="F9">
        <v>1</v>
      </c>
      <c r="G9">
        <v>3</v>
      </c>
      <c r="H9">
        <v>1</v>
      </c>
      <c r="J9">
        <v>1</v>
      </c>
      <c r="K9" t="s">
        <v>853</v>
      </c>
      <c r="M9">
        <v>1</v>
      </c>
      <c r="N9" t="s">
        <v>854</v>
      </c>
      <c r="O9" t="s">
        <v>855</v>
      </c>
      <c r="R9" t="s">
        <v>856</v>
      </c>
      <c r="T9">
        <v>0</v>
      </c>
      <c r="W9" t="s">
        <v>594</v>
      </c>
      <c r="Y9">
        <v>14.6</v>
      </c>
      <c r="Z9" t="s">
        <v>826</v>
      </c>
      <c r="AM9" t="s">
        <v>309</v>
      </c>
    </row>
    <row r="10" spans="1:62">
      <c r="A10" t="s">
        <v>792</v>
      </c>
      <c r="B10" t="s">
        <v>857</v>
      </c>
      <c r="C10" t="s">
        <v>857</v>
      </c>
      <c r="D10" t="s">
        <v>321</v>
      </c>
      <c r="E10">
        <v>2020</v>
      </c>
      <c r="F10">
        <v>0</v>
      </c>
      <c r="G10">
        <v>0</v>
      </c>
      <c r="H10">
        <v>0</v>
      </c>
      <c r="I10">
        <v>0</v>
      </c>
      <c r="J10">
        <v>1</v>
      </c>
      <c r="K10" t="s">
        <v>953</v>
      </c>
      <c r="L10">
        <v>2030</v>
      </c>
      <c r="M10">
        <v>0</v>
      </c>
      <c r="N10" t="s">
        <v>954</v>
      </c>
      <c r="O10" t="s">
        <v>859</v>
      </c>
      <c r="P10" t="s">
        <v>955</v>
      </c>
      <c r="Q10" t="s">
        <v>955</v>
      </c>
      <c r="R10" t="s">
        <v>956</v>
      </c>
      <c r="S10" t="s">
        <v>861</v>
      </c>
      <c r="T10">
        <v>0</v>
      </c>
      <c r="W10" t="s">
        <v>862</v>
      </c>
      <c r="X10" t="s">
        <v>594</v>
      </c>
      <c r="Y10">
        <v>14.4</v>
      </c>
      <c r="Z10" t="s">
        <v>826</v>
      </c>
      <c r="AA10" t="s">
        <v>212</v>
      </c>
      <c r="AM10" t="s">
        <v>309</v>
      </c>
    </row>
    <row r="11" spans="1:62">
      <c r="A11" t="s">
        <v>792</v>
      </c>
      <c r="B11" t="s">
        <v>857</v>
      </c>
      <c r="C11" t="s">
        <v>857</v>
      </c>
      <c r="D11" t="s">
        <v>321</v>
      </c>
      <c r="E11">
        <v>2020</v>
      </c>
      <c r="F11">
        <v>0</v>
      </c>
      <c r="G11">
        <v>0</v>
      </c>
      <c r="H11">
        <v>0</v>
      </c>
      <c r="I11">
        <v>0</v>
      </c>
      <c r="J11">
        <v>1</v>
      </c>
      <c r="K11" t="s">
        <v>957</v>
      </c>
      <c r="L11">
        <v>2030</v>
      </c>
      <c r="M11">
        <v>0</v>
      </c>
      <c r="O11" t="s">
        <v>859</v>
      </c>
      <c r="P11" t="s">
        <v>958</v>
      </c>
      <c r="R11" t="s">
        <v>959</v>
      </c>
      <c r="S11" t="s">
        <v>519</v>
      </c>
      <c r="T11">
        <v>2</v>
      </c>
      <c r="W11" t="s">
        <v>862</v>
      </c>
      <c r="X11" t="s">
        <v>594</v>
      </c>
      <c r="Y11">
        <v>14.4</v>
      </c>
      <c r="Z11" t="s">
        <v>826</v>
      </c>
      <c r="AA11" t="s">
        <v>212</v>
      </c>
      <c r="AM11" t="s">
        <v>309</v>
      </c>
    </row>
    <row r="12" spans="1:62">
      <c r="A12" t="s">
        <v>792</v>
      </c>
      <c r="B12" t="s">
        <v>857</v>
      </c>
      <c r="C12" t="s">
        <v>857</v>
      </c>
      <c r="D12" t="s">
        <v>321</v>
      </c>
      <c r="E12">
        <v>2020</v>
      </c>
      <c r="F12">
        <v>0</v>
      </c>
      <c r="G12">
        <v>1</v>
      </c>
      <c r="H12">
        <v>0</v>
      </c>
      <c r="I12">
        <v>0</v>
      </c>
      <c r="J12">
        <v>1</v>
      </c>
      <c r="K12" t="s">
        <v>858</v>
      </c>
      <c r="L12">
        <v>2030</v>
      </c>
      <c r="M12">
        <v>1</v>
      </c>
      <c r="N12" t="s">
        <v>1765</v>
      </c>
      <c r="O12" t="s">
        <v>859</v>
      </c>
      <c r="R12" t="s">
        <v>860</v>
      </c>
      <c r="S12" t="s">
        <v>861</v>
      </c>
      <c r="T12">
        <v>0</v>
      </c>
      <c r="X12" t="s">
        <v>862</v>
      </c>
      <c r="Y12" t="s">
        <v>863</v>
      </c>
      <c r="Z12" t="s">
        <v>607</v>
      </c>
      <c r="AA12" t="s">
        <v>212</v>
      </c>
      <c r="AM12" t="s">
        <v>309</v>
      </c>
    </row>
    <row r="13" spans="1:62">
      <c r="A13" t="s">
        <v>792</v>
      </c>
      <c r="B13" t="s">
        <v>857</v>
      </c>
      <c r="C13" t="s">
        <v>857</v>
      </c>
      <c r="D13" t="s">
        <v>321</v>
      </c>
      <c r="E13">
        <v>2020</v>
      </c>
      <c r="F13">
        <v>0</v>
      </c>
      <c r="G13">
        <v>1</v>
      </c>
      <c r="H13">
        <v>0</v>
      </c>
      <c r="I13">
        <v>0</v>
      </c>
      <c r="J13">
        <v>1</v>
      </c>
      <c r="K13" t="s">
        <v>864</v>
      </c>
      <c r="L13">
        <v>2030</v>
      </c>
      <c r="M13">
        <v>1</v>
      </c>
      <c r="N13" t="s">
        <v>865</v>
      </c>
      <c r="O13" t="s">
        <v>859</v>
      </c>
      <c r="R13" t="s">
        <v>866</v>
      </c>
      <c r="S13" t="s">
        <v>303</v>
      </c>
      <c r="T13">
        <v>2</v>
      </c>
      <c r="U13" t="s">
        <v>867</v>
      </c>
      <c r="V13" t="s">
        <v>868</v>
      </c>
      <c r="X13" t="s">
        <v>862</v>
      </c>
      <c r="Y13">
        <v>15.5</v>
      </c>
      <c r="Z13" t="s">
        <v>799</v>
      </c>
      <c r="AA13" t="s">
        <v>212</v>
      </c>
    </row>
    <row r="14" spans="1:62">
      <c r="A14" t="s">
        <v>792</v>
      </c>
      <c r="B14" t="s">
        <v>857</v>
      </c>
      <c r="C14" t="s">
        <v>857</v>
      </c>
      <c r="D14" t="s">
        <v>321</v>
      </c>
      <c r="E14">
        <v>2020</v>
      </c>
      <c r="F14">
        <v>0</v>
      </c>
      <c r="G14">
        <v>1</v>
      </c>
      <c r="H14">
        <v>0</v>
      </c>
      <c r="I14">
        <v>0</v>
      </c>
      <c r="J14">
        <v>1</v>
      </c>
      <c r="K14" t="s">
        <v>869</v>
      </c>
      <c r="L14">
        <v>2030</v>
      </c>
      <c r="M14">
        <v>1</v>
      </c>
      <c r="N14" t="s">
        <v>870</v>
      </c>
      <c r="O14" t="s">
        <v>859</v>
      </c>
      <c r="R14" t="s">
        <v>871</v>
      </c>
      <c r="S14" t="s">
        <v>872</v>
      </c>
      <c r="T14">
        <v>0</v>
      </c>
      <c r="X14" t="s">
        <v>862</v>
      </c>
      <c r="Y14">
        <v>15.5</v>
      </c>
      <c r="Z14" t="s">
        <v>799</v>
      </c>
      <c r="AA14" t="s">
        <v>212</v>
      </c>
    </row>
    <row r="15" spans="1:62">
      <c r="A15" t="s">
        <v>792</v>
      </c>
      <c r="B15" t="s">
        <v>857</v>
      </c>
      <c r="C15" t="s">
        <v>857</v>
      </c>
      <c r="D15" t="s">
        <v>321</v>
      </c>
      <c r="E15">
        <v>2020</v>
      </c>
      <c r="F15">
        <v>0</v>
      </c>
      <c r="G15">
        <v>0</v>
      </c>
      <c r="H15">
        <v>0</v>
      </c>
      <c r="I15">
        <v>0</v>
      </c>
      <c r="J15">
        <v>0</v>
      </c>
      <c r="K15" t="s">
        <v>960</v>
      </c>
      <c r="L15">
        <v>2030</v>
      </c>
      <c r="M15">
        <v>1</v>
      </c>
      <c r="N15" t="s">
        <v>961</v>
      </c>
      <c r="O15" t="s">
        <v>859</v>
      </c>
      <c r="R15" t="s">
        <v>962</v>
      </c>
      <c r="S15" t="s">
        <v>861</v>
      </c>
      <c r="T15">
        <v>0</v>
      </c>
      <c r="X15" t="s">
        <v>862</v>
      </c>
      <c r="Y15">
        <v>6.6</v>
      </c>
      <c r="Z15" t="s">
        <v>833</v>
      </c>
      <c r="AA15" t="s">
        <v>212</v>
      </c>
      <c r="AJ15" t="s">
        <v>310</v>
      </c>
      <c r="AM15" t="s">
        <v>309</v>
      </c>
    </row>
    <row r="16" spans="1:62">
      <c r="A16" t="s">
        <v>792</v>
      </c>
      <c r="B16" t="s">
        <v>857</v>
      </c>
      <c r="C16" t="s">
        <v>857</v>
      </c>
      <c r="D16" t="s">
        <v>321</v>
      </c>
      <c r="E16">
        <v>2020</v>
      </c>
      <c r="F16">
        <v>0</v>
      </c>
      <c r="G16">
        <v>0</v>
      </c>
      <c r="H16">
        <v>0</v>
      </c>
      <c r="I16">
        <v>0</v>
      </c>
      <c r="J16">
        <v>1</v>
      </c>
      <c r="K16" t="s">
        <v>963</v>
      </c>
      <c r="L16">
        <v>2030</v>
      </c>
      <c r="M16">
        <v>0</v>
      </c>
      <c r="O16" t="s">
        <v>859</v>
      </c>
      <c r="R16" t="s">
        <v>964</v>
      </c>
      <c r="S16" t="s">
        <v>303</v>
      </c>
      <c r="T16">
        <v>2</v>
      </c>
      <c r="X16" t="s">
        <v>862</v>
      </c>
      <c r="Y16">
        <v>15.3</v>
      </c>
      <c r="Z16" t="s">
        <v>799</v>
      </c>
      <c r="AA16" t="s">
        <v>212</v>
      </c>
      <c r="AM16" t="s">
        <v>309</v>
      </c>
      <c r="AN16" t="s">
        <v>310</v>
      </c>
    </row>
    <row r="17" spans="1:39">
      <c r="A17" t="s">
        <v>792</v>
      </c>
      <c r="B17" t="s">
        <v>857</v>
      </c>
      <c r="C17" t="s">
        <v>857</v>
      </c>
      <c r="D17" t="s">
        <v>321</v>
      </c>
      <c r="E17">
        <v>2020</v>
      </c>
      <c r="F17">
        <v>0</v>
      </c>
      <c r="G17">
        <v>0</v>
      </c>
      <c r="H17">
        <v>0</v>
      </c>
      <c r="I17">
        <v>0</v>
      </c>
      <c r="J17">
        <v>0</v>
      </c>
      <c r="K17" t="s">
        <v>965</v>
      </c>
      <c r="L17">
        <v>2030</v>
      </c>
      <c r="M17">
        <v>1</v>
      </c>
      <c r="N17" t="s">
        <v>961</v>
      </c>
      <c r="O17" t="s">
        <v>859</v>
      </c>
      <c r="R17" t="s">
        <v>966</v>
      </c>
      <c r="S17" t="s">
        <v>303</v>
      </c>
      <c r="T17">
        <v>2</v>
      </c>
      <c r="U17" t="s">
        <v>331</v>
      </c>
      <c r="X17" t="s">
        <v>862</v>
      </c>
      <c r="Y17">
        <v>15.2</v>
      </c>
      <c r="Z17" t="s">
        <v>799</v>
      </c>
      <c r="AA17" t="s">
        <v>212</v>
      </c>
      <c r="AM17" t="s">
        <v>309</v>
      </c>
    </row>
    <row r="18" spans="1:39">
      <c r="A18" t="s">
        <v>792</v>
      </c>
      <c r="B18" t="s">
        <v>857</v>
      </c>
      <c r="C18" t="s">
        <v>857</v>
      </c>
      <c r="D18" t="s">
        <v>321</v>
      </c>
      <c r="E18">
        <v>2020</v>
      </c>
      <c r="F18">
        <v>0</v>
      </c>
      <c r="G18">
        <v>1</v>
      </c>
      <c r="H18">
        <v>0</v>
      </c>
      <c r="I18">
        <v>0</v>
      </c>
      <c r="J18">
        <v>1</v>
      </c>
      <c r="K18" t="s">
        <v>873</v>
      </c>
      <c r="L18">
        <v>2030</v>
      </c>
      <c r="M18">
        <v>1</v>
      </c>
      <c r="N18" s="270"/>
      <c r="O18" t="s">
        <v>859</v>
      </c>
      <c r="R18" t="s">
        <v>874</v>
      </c>
      <c r="S18" t="s">
        <v>303</v>
      </c>
      <c r="T18">
        <v>2</v>
      </c>
      <c r="U18" t="s">
        <v>875</v>
      </c>
      <c r="V18" t="s">
        <v>876</v>
      </c>
      <c r="X18" t="s">
        <v>862</v>
      </c>
      <c r="Y18">
        <v>2.4</v>
      </c>
      <c r="Z18" t="s">
        <v>877</v>
      </c>
      <c r="AA18" t="s">
        <v>212</v>
      </c>
      <c r="AM18" t="s">
        <v>309</v>
      </c>
    </row>
    <row r="19" spans="1:39">
      <c r="A19" t="s">
        <v>792</v>
      </c>
      <c r="B19" t="s">
        <v>857</v>
      </c>
      <c r="C19" t="s">
        <v>857</v>
      </c>
      <c r="D19" t="s">
        <v>321</v>
      </c>
      <c r="E19">
        <v>2020</v>
      </c>
      <c r="F19">
        <v>0</v>
      </c>
      <c r="G19">
        <v>1</v>
      </c>
      <c r="H19">
        <v>0</v>
      </c>
      <c r="I19">
        <v>0</v>
      </c>
      <c r="J19">
        <v>1</v>
      </c>
      <c r="K19" t="s">
        <v>878</v>
      </c>
      <c r="L19">
        <v>2030</v>
      </c>
      <c r="M19">
        <v>1</v>
      </c>
      <c r="O19" t="s">
        <v>859</v>
      </c>
      <c r="R19" t="s">
        <v>879</v>
      </c>
      <c r="S19" t="s">
        <v>861</v>
      </c>
      <c r="T19">
        <v>0</v>
      </c>
      <c r="X19" t="s">
        <v>862</v>
      </c>
      <c r="Y19">
        <v>2.4</v>
      </c>
      <c r="Z19" t="s">
        <v>877</v>
      </c>
      <c r="AA19" t="s">
        <v>212</v>
      </c>
    </row>
    <row r="20" spans="1:39">
      <c r="A20" t="s">
        <v>792</v>
      </c>
      <c r="B20" t="s">
        <v>857</v>
      </c>
      <c r="C20" t="s">
        <v>857</v>
      </c>
      <c r="D20" t="s">
        <v>321</v>
      </c>
      <c r="E20">
        <v>2020</v>
      </c>
      <c r="F20">
        <v>0</v>
      </c>
      <c r="G20">
        <v>1</v>
      </c>
      <c r="H20">
        <v>0</v>
      </c>
      <c r="I20">
        <v>0</v>
      </c>
      <c r="J20">
        <v>1</v>
      </c>
      <c r="K20" t="s">
        <v>880</v>
      </c>
      <c r="L20">
        <v>2030</v>
      </c>
      <c r="M20">
        <v>1</v>
      </c>
      <c r="N20" t="s">
        <v>881</v>
      </c>
      <c r="O20" t="s">
        <v>859</v>
      </c>
      <c r="R20" t="s">
        <v>882</v>
      </c>
      <c r="S20" t="s">
        <v>440</v>
      </c>
      <c r="T20">
        <v>3</v>
      </c>
      <c r="U20" t="s">
        <v>331</v>
      </c>
      <c r="X20" t="s">
        <v>862</v>
      </c>
      <c r="Y20">
        <v>12.4</v>
      </c>
      <c r="Z20" t="s">
        <v>614</v>
      </c>
      <c r="AA20" t="s">
        <v>212</v>
      </c>
    </row>
    <row r="21" spans="1:39">
      <c r="A21" t="s">
        <v>792</v>
      </c>
      <c r="B21" t="s">
        <v>857</v>
      </c>
      <c r="C21" t="s">
        <v>857</v>
      </c>
      <c r="D21" t="s">
        <v>321</v>
      </c>
      <c r="E21">
        <v>2020</v>
      </c>
      <c r="F21">
        <v>0</v>
      </c>
      <c r="G21">
        <v>0</v>
      </c>
      <c r="H21">
        <v>0</v>
      </c>
      <c r="I21">
        <v>0</v>
      </c>
      <c r="J21">
        <v>0</v>
      </c>
      <c r="K21" t="s">
        <v>967</v>
      </c>
      <c r="L21">
        <v>2030</v>
      </c>
      <c r="M21">
        <v>1</v>
      </c>
      <c r="N21" t="s">
        <v>961</v>
      </c>
      <c r="O21" t="s">
        <v>859</v>
      </c>
      <c r="R21" t="s">
        <v>968</v>
      </c>
      <c r="S21" t="s">
        <v>969</v>
      </c>
      <c r="T21">
        <v>1</v>
      </c>
      <c r="U21" t="s">
        <v>331</v>
      </c>
      <c r="X21" t="s">
        <v>862</v>
      </c>
      <c r="Y21">
        <v>15.5</v>
      </c>
      <c r="Z21" t="s">
        <v>799</v>
      </c>
      <c r="AA21" t="s">
        <v>212</v>
      </c>
    </row>
    <row r="22" spans="1:39">
      <c r="A22" t="s">
        <v>792</v>
      </c>
      <c r="B22" t="s">
        <v>857</v>
      </c>
      <c r="C22" t="s">
        <v>857</v>
      </c>
      <c r="D22" t="s">
        <v>321</v>
      </c>
      <c r="E22">
        <v>2020</v>
      </c>
      <c r="F22">
        <v>0</v>
      </c>
      <c r="G22">
        <v>0</v>
      </c>
      <c r="H22">
        <v>0</v>
      </c>
      <c r="I22">
        <v>0</v>
      </c>
      <c r="J22">
        <v>0</v>
      </c>
      <c r="K22" t="s">
        <v>970</v>
      </c>
      <c r="L22">
        <v>2030</v>
      </c>
      <c r="M22">
        <v>1</v>
      </c>
      <c r="N22" t="s">
        <v>961</v>
      </c>
      <c r="O22" t="s">
        <v>859</v>
      </c>
      <c r="R22" t="s">
        <v>971</v>
      </c>
      <c r="S22" t="s">
        <v>861</v>
      </c>
      <c r="T22">
        <v>0</v>
      </c>
      <c r="U22" t="s">
        <v>331</v>
      </c>
      <c r="X22" t="s">
        <v>862</v>
      </c>
      <c r="Y22">
        <v>15.5</v>
      </c>
      <c r="Z22" t="s">
        <v>799</v>
      </c>
      <c r="AA22" t="s">
        <v>212</v>
      </c>
    </row>
    <row r="23" spans="1:39">
      <c r="A23" t="s">
        <v>792</v>
      </c>
      <c r="B23" t="s">
        <v>857</v>
      </c>
      <c r="C23" t="s">
        <v>857</v>
      </c>
      <c r="D23" t="s">
        <v>321</v>
      </c>
      <c r="E23">
        <v>2020</v>
      </c>
      <c r="F23">
        <v>0</v>
      </c>
      <c r="G23">
        <v>0</v>
      </c>
      <c r="H23">
        <v>0</v>
      </c>
      <c r="I23">
        <v>0</v>
      </c>
      <c r="J23">
        <v>1</v>
      </c>
      <c r="K23" t="s">
        <v>972</v>
      </c>
      <c r="L23">
        <v>2030</v>
      </c>
      <c r="M23">
        <v>0</v>
      </c>
      <c r="O23" t="s">
        <v>859</v>
      </c>
      <c r="R23" t="s">
        <v>973</v>
      </c>
      <c r="S23" t="s">
        <v>861</v>
      </c>
      <c r="T23">
        <v>0</v>
      </c>
      <c r="U23" t="s">
        <v>331</v>
      </c>
      <c r="X23" t="s">
        <v>862</v>
      </c>
      <c r="Y23">
        <v>15.1</v>
      </c>
      <c r="Z23" t="s">
        <v>799</v>
      </c>
      <c r="AA23" t="s">
        <v>212</v>
      </c>
    </row>
    <row r="24" spans="1:39">
      <c r="A24" t="s">
        <v>792</v>
      </c>
      <c r="B24" t="s">
        <v>857</v>
      </c>
      <c r="C24" t="s">
        <v>857</v>
      </c>
      <c r="D24" t="s">
        <v>321</v>
      </c>
      <c r="E24">
        <v>2020</v>
      </c>
      <c r="F24">
        <v>0</v>
      </c>
      <c r="G24">
        <v>1</v>
      </c>
      <c r="H24">
        <v>0</v>
      </c>
      <c r="I24">
        <v>0</v>
      </c>
      <c r="J24">
        <v>1</v>
      </c>
      <c r="K24" t="s">
        <v>883</v>
      </c>
      <c r="L24">
        <v>2030</v>
      </c>
      <c r="M24">
        <v>1</v>
      </c>
      <c r="O24" t="s">
        <v>859</v>
      </c>
      <c r="Q24" t="s">
        <v>884</v>
      </c>
      <c r="R24" t="s">
        <v>885</v>
      </c>
      <c r="S24" t="s">
        <v>886</v>
      </c>
      <c r="T24">
        <v>3</v>
      </c>
      <c r="U24" t="s">
        <v>331</v>
      </c>
      <c r="V24" s="270"/>
      <c r="X24" t="s">
        <v>862</v>
      </c>
      <c r="Y24">
        <v>15.1</v>
      </c>
      <c r="Z24" t="s">
        <v>799</v>
      </c>
      <c r="AA24" t="s">
        <v>212</v>
      </c>
    </row>
    <row r="25" spans="1:39">
      <c r="A25" t="s">
        <v>792</v>
      </c>
      <c r="B25" t="s">
        <v>857</v>
      </c>
      <c r="C25" t="s">
        <v>857</v>
      </c>
      <c r="D25" t="s">
        <v>321</v>
      </c>
      <c r="E25">
        <v>2020</v>
      </c>
      <c r="F25">
        <v>0</v>
      </c>
      <c r="G25">
        <v>1</v>
      </c>
      <c r="H25">
        <v>0</v>
      </c>
      <c r="I25">
        <v>0</v>
      </c>
      <c r="J25">
        <v>1</v>
      </c>
      <c r="K25" t="s">
        <v>887</v>
      </c>
      <c r="L25">
        <v>2030</v>
      </c>
      <c r="M25">
        <v>1</v>
      </c>
      <c r="O25" t="s">
        <v>859</v>
      </c>
      <c r="Q25" t="s">
        <v>888</v>
      </c>
      <c r="R25" t="s">
        <v>889</v>
      </c>
      <c r="S25" t="s">
        <v>303</v>
      </c>
      <c r="T25">
        <v>2</v>
      </c>
      <c r="U25" t="s">
        <v>331</v>
      </c>
      <c r="X25" t="s">
        <v>862</v>
      </c>
      <c r="Y25">
        <v>15.1</v>
      </c>
      <c r="Z25" t="s">
        <v>799</v>
      </c>
      <c r="AA25" t="s">
        <v>212</v>
      </c>
    </row>
    <row r="26" spans="1:39" ht="16">
      <c r="A26" t="s">
        <v>792</v>
      </c>
      <c r="B26" t="s">
        <v>857</v>
      </c>
      <c r="C26" t="s">
        <v>857</v>
      </c>
      <c r="D26" t="s">
        <v>321</v>
      </c>
      <c r="E26">
        <v>2020</v>
      </c>
      <c r="F26">
        <v>0</v>
      </c>
      <c r="G26">
        <v>0</v>
      </c>
      <c r="H26">
        <v>0</v>
      </c>
      <c r="I26">
        <v>0</v>
      </c>
      <c r="J26">
        <v>0</v>
      </c>
      <c r="K26" t="s">
        <v>974</v>
      </c>
      <c r="L26">
        <v>2030</v>
      </c>
      <c r="M26">
        <v>1</v>
      </c>
      <c r="N26" t="s">
        <v>961</v>
      </c>
      <c r="O26" t="s">
        <v>859</v>
      </c>
      <c r="Q26" t="s">
        <v>975</v>
      </c>
      <c r="R26" s="270" t="s">
        <v>976</v>
      </c>
      <c r="S26" t="s">
        <v>519</v>
      </c>
      <c r="T26">
        <v>2</v>
      </c>
      <c r="U26" t="s">
        <v>977</v>
      </c>
      <c r="V26" t="s">
        <v>978</v>
      </c>
      <c r="X26" t="s">
        <v>862</v>
      </c>
      <c r="Y26">
        <v>14.5</v>
      </c>
      <c r="Z26" t="s">
        <v>826</v>
      </c>
      <c r="AA26" t="s">
        <v>212</v>
      </c>
    </row>
    <row r="27" spans="1:39">
      <c r="A27" t="s">
        <v>792</v>
      </c>
      <c r="B27" t="s">
        <v>857</v>
      </c>
      <c r="C27" t="s">
        <v>857</v>
      </c>
      <c r="D27" t="s">
        <v>321</v>
      </c>
      <c r="E27">
        <v>2020</v>
      </c>
      <c r="F27">
        <v>0</v>
      </c>
      <c r="G27">
        <v>0</v>
      </c>
      <c r="H27">
        <v>0</v>
      </c>
      <c r="I27">
        <v>0</v>
      </c>
      <c r="J27">
        <v>0</v>
      </c>
      <c r="K27" t="s">
        <v>979</v>
      </c>
      <c r="L27">
        <v>2030</v>
      </c>
      <c r="M27">
        <v>1</v>
      </c>
      <c r="N27" t="s">
        <v>961</v>
      </c>
      <c r="O27" t="s">
        <v>859</v>
      </c>
      <c r="Q27" t="s">
        <v>975</v>
      </c>
      <c r="R27" t="s">
        <v>980</v>
      </c>
      <c r="S27" t="s">
        <v>519</v>
      </c>
      <c r="T27">
        <v>2</v>
      </c>
      <c r="U27" t="s">
        <v>981</v>
      </c>
      <c r="V27" t="s">
        <v>982</v>
      </c>
      <c r="W27" t="s">
        <v>344</v>
      </c>
      <c r="X27" t="s">
        <v>862</v>
      </c>
      <c r="Y27">
        <v>15.1</v>
      </c>
      <c r="Z27" t="s">
        <v>799</v>
      </c>
      <c r="AA27" t="s">
        <v>212</v>
      </c>
      <c r="AM27" t="s">
        <v>309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J55"/>
  <sheetViews>
    <sheetView workbookViewId="0">
      <selection activeCell="J1" sqref="J1"/>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403</v>
      </c>
      <c r="B2" t="s">
        <v>404</v>
      </c>
      <c r="C2" t="s">
        <v>405</v>
      </c>
      <c r="D2" t="s">
        <v>321</v>
      </c>
      <c r="E2">
        <v>2022</v>
      </c>
      <c r="F2">
        <v>0</v>
      </c>
      <c r="G2">
        <v>1</v>
      </c>
      <c r="H2">
        <v>0</v>
      </c>
      <c r="I2">
        <v>0</v>
      </c>
      <c r="J2">
        <v>1</v>
      </c>
      <c r="K2" t="s">
        <v>406</v>
      </c>
      <c r="L2">
        <v>2030</v>
      </c>
      <c r="M2">
        <v>1</v>
      </c>
      <c r="O2" t="s">
        <v>407</v>
      </c>
      <c r="R2" t="s">
        <v>408</v>
      </c>
      <c r="T2">
        <v>1</v>
      </c>
      <c r="U2" t="s">
        <v>331</v>
      </c>
      <c r="W2" t="s">
        <v>400</v>
      </c>
      <c r="X2" t="s">
        <v>401</v>
      </c>
      <c r="Y2">
        <v>9.4</v>
      </c>
      <c r="Z2" t="s">
        <v>402</v>
      </c>
      <c r="AF2" t="s">
        <v>309</v>
      </c>
      <c r="AP2" t="s">
        <v>310</v>
      </c>
    </row>
    <row r="3" spans="1:62">
      <c r="A3" t="s">
        <v>403</v>
      </c>
      <c r="B3" t="s">
        <v>409</v>
      </c>
      <c r="C3" t="s">
        <v>410</v>
      </c>
      <c r="D3" t="s">
        <v>321</v>
      </c>
      <c r="E3">
        <v>2020</v>
      </c>
      <c r="F3">
        <v>0</v>
      </c>
      <c r="G3">
        <v>1</v>
      </c>
      <c r="H3">
        <v>0</v>
      </c>
      <c r="I3">
        <v>0</v>
      </c>
      <c r="J3">
        <v>1</v>
      </c>
      <c r="K3" t="s">
        <v>411</v>
      </c>
      <c r="L3">
        <v>2030</v>
      </c>
      <c r="M3">
        <v>1</v>
      </c>
      <c r="O3" t="s">
        <v>412</v>
      </c>
      <c r="P3" t="s">
        <v>413</v>
      </c>
      <c r="Q3" t="s">
        <v>414</v>
      </c>
      <c r="R3" t="s">
        <v>415</v>
      </c>
      <c r="T3">
        <v>2</v>
      </c>
      <c r="W3" t="s">
        <v>416</v>
      </c>
      <c r="Y3">
        <v>7.2</v>
      </c>
      <c r="Z3" t="s">
        <v>388</v>
      </c>
      <c r="AA3" t="s">
        <v>417</v>
      </c>
      <c r="AB3" t="s">
        <v>418</v>
      </c>
      <c r="AE3" t="s">
        <v>309</v>
      </c>
    </row>
    <row r="4" spans="1:62">
      <c r="A4" t="s">
        <v>403</v>
      </c>
      <c r="B4" t="s">
        <v>409</v>
      </c>
      <c r="C4" t="s">
        <v>410</v>
      </c>
      <c r="D4" t="s">
        <v>321</v>
      </c>
      <c r="E4">
        <v>2020</v>
      </c>
      <c r="F4">
        <v>0</v>
      </c>
      <c r="G4">
        <v>1</v>
      </c>
      <c r="H4">
        <v>0</v>
      </c>
      <c r="I4">
        <v>0</v>
      </c>
      <c r="J4">
        <v>1</v>
      </c>
      <c r="K4" t="s">
        <v>419</v>
      </c>
      <c r="L4">
        <v>2030</v>
      </c>
      <c r="M4">
        <v>1</v>
      </c>
      <c r="O4" t="s">
        <v>412</v>
      </c>
      <c r="P4" t="s">
        <v>420</v>
      </c>
      <c r="Q4" t="s">
        <v>421</v>
      </c>
      <c r="R4" t="s">
        <v>422</v>
      </c>
      <c r="T4">
        <v>2</v>
      </c>
      <c r="W4" t="s">
        <v>416</v>
      </c>
      <c r="Y4">
        <v>7.2</v>
      </c>
      <c r="Z4" t="s">
        <v>388</v>
      </c>
      <c r="AA4" t="s">
        <v>417</v>
      </c>
      <c r="AB4" t="s">
        <v>418</v>
      </c>
      <c r="AE4" t="s">
        <v>309</v>
      </c>
    </row>
    <row r="5" spans="1:62">
      <c r="A5" t="s">
        <v>403</v>
      </c>
      <c r="B5" t="s">
        <v>409</v>
      </c>
      <c r="C5" t="s">
        <v>423</v>
      </c>
      <c r="D5" t="s">
        <v>321</v>
      </c>
      <c r="E5">
        <v>2023</v>
      </c>
      <c r="F5">
        <v>0</v>
      </c>
      <c r="M5" t="s">
        <v>424</v>
      </c>
    </row>
    <row r="6" spans="1:62">
      <c r="A6" t="s">
        <v>403</v>
      </c>
      <c r="B6" t="s">
        <v>409</v>
      </c>
      <c r="C6" t="s">
        <v>425</v>
      </c>
      <c r="D6" t="s">
        <v>321</v>
      </c>
      <c r="E6">
        <v>2023</v>
      </c>
      <c r="F6">
        <v>0</v>
      </c>
      <c r="M6" t="s">
        <v>424</v>
      </c>
    </row>
    <row r="7" spans="1:62">
      <c r="A7" t="s">
        <v>403</v>
      </c>
      <c r="B7" t="s">
        <v>426</v>
      </c>
      <c r="C7" t="s">
        <v>427</v>
      </c>
      <c r="D7" t="s">
        <v>321</v>
      </c>
      <c r="E7">
        <v>2020</v>
      </c>
      <c r="F7">
        <v>0</v>
      </c>
      <c r="G7">
        <v>1</v>
      </c>
      <c r="H7">
        <v>0</v>
      </c>
      <c r="I7">
        <v>0</v>
      </c>
      <c r="J7">
        <v>1</v>
      </c>
      <c r="K7" t="s">
        <v>428</v>
      </c>
      <c r="L7">
        <v>2030</v>
      </c>
      <c r="M7">
        <v>1</v>
      </c>
      <c r="O7" t="s">
        <v>429</v>
      </c>
      <c r="P7" t="s">
        <v>430</v>
      </c>
      <c r="Q7" t="s">
        <v>431</v>
      </c>
      <c r="R7" t="s">
        <v>432</v>
      </c>
      <c r="S7" t="s">
        <v>363</v>
      </c>
      <c r="T7">
        <v>3</v>
      </c>
      <c r="U7" t="s">
        <v>433</v>
      </c>
      <c r="V7" t="s">
        <v>434</v>
      </c>
      <c r="W7" t="s">
        <v>416</v>
      </c>
      <c r="Y7">
        <v>7.2</v>
      </c>
      <c r="Z7" t="s">
        <v>388</v>
      </c>
      <c r="AE7" t="s">
        <v>309</v>
      </c>
    </row>
    <row r="8" spans="1:62">
      <c r="A8" t="s">
        <v>403</v>
      </c>
      <c r="B8" t="s">
        <v>435</v>
      </c>
      <c r="C8" t="s">
        <v>436</v>
      </c>
      <c r="D8" t="s">
        <v>298</v>
      </c>
      <c r="E8">
        <v>2022</v>
      </c>
      <c r="F8">
        <v>1</v>
      </c>
      <c r="M8" t="s">
        <v>424</v>
      </c>
    </row>
    <row r="9" spans="1:62">
      <c r="A9" t="s">
        <v>403</v>
      </c>
      <c r="C9" t="s">
        <v>405</v>
      </c>
      <c r="D9" t="s">
        <v>321</v>
      </c>
      <c r="E9">
        <v>2022</v>
      </c>
      <c r="F9">
        <v>0</v>
      </c>
      <c r="G9">
        <v>1</v>
      </c>
      <c r="H9">
        <v>0</v>
      </c>
      <c r="I9">
        <v>0</v>
      </c>
      <c r="J9">
        <v>1</v>
      </c>
      <c r="K9" t="s">
        <v>437</v>
      </c>
      <c r="L9">
        <v>2030</v>
      </c>
      <c r="M9">
        <v>1</v>
      </c>
      <c r="N9" t="s">
        <v>438</v>
      </c>
      <c r="O9" t="s">
        <v>407</v>
      </c>
      <c r="R9" t="s">
        <v>439</v>
      </c>
      <c r="S9" t="s">
        <v>440</v>
      </c>
      <c r="T9">
        <v>3</v>
      </c>
      <c r="U9" t="s">
        <v>331</v>
      </c>
      <c r="W9" t="s">
        <v>400</v>
      </c>
      <c r="X9" t="s">
        <v>401</v>
      </c>
      <c r="Y9">
        <v>9.4</v>
      </c>
      <c r="Z9" t="s">
        <v>402</v>
      </c>
      <c r="AA9" t="s">
        <v>216</v>
      </c>
      <c r="AB9" t="s">
        <v>441</v>
      </c>
      <c r="AE9" t="s">
        <v>310</v>
      </c>
      <c r="AF9" t="s">
        <v>309</v>
      </c>
    </row>
    <row r="10" spans="1:62" ht="409.6">
      <c r="A10" t="s">
        <v>403</v>
      </c>
      <c r="C10" t="s">
        <v>405</v>
      </c>
      <c r="D10" t="s">
        <v>321</v>
      </c>
      <c r="E10">
        <v>2022</v>
      </c>
      <c r="F10">
        <v>0</v>
      </c>
      <c r="G10">
        <v>1</v>
      </c>
      <c r="H10">
        <v>0</v>
      </c>
      <c r="I10">
        <v>0</v>
      </c>
      <c r="J10">
        <v>1</v>
      </c>
      <c r="K10" t="s">
        <v>442</v>
      </c>
      <c r="L10">
        <v>2030</v>
      </c>
      <c r="M10">
        <v>1</v>
      </c>
      <c r="N10" s="270" t="s">
        <v>443</v>
      </c>
      <c r="O10" t="s">
        <v>407</v>
      </c>
      <c r="R10" t="s">
        <v>444</v>
      </c>
      <c r="S10" t="s">
        <v>445</v>
      </c>
      <c r="T10">
        <v>0</v>
      </c>
      <c r="U10" t="s">
        <v>331</v>
      </c>
      <c r="W10" t="s">
        <v>400</v>
      </c>
      <c r="Y10">
        <v>9.1</v>
      </c>
      <c r="Z10" t="s">
        <v>402</v>
      </c>
      <c r="AA10" t="s">
        <v>216</v>
      </c>
      <c r="AB10" t="s">
        <v>441</v>
      </c>
      <c r="AE10" t="s">
        <v>310</v>
      </c>
      <c r="AF10" t="s">
        <v>309</v>
      </c>
    </row>
    <row r="11" spans="1:62">
      <c r="A11" t="s">
        <v>403</v>
      </c>
      <c r="B11" t="s">
        <v>446</v>
      </c>
      <c r="C11" t="s">
        <v>447</v>
      </c>
      <c r="D11" t="s">
        <v>298</v>
      </c>
      <c r="E11">
        <v>2018</v>
      </c>
      <c r="F11">
        <v>1</v>
      </c>
      <c r="G11">
        <v>3</v>
      </c>
      <c r="H11">
        <v>1</v>
      </c>
      <c r="J11">
        <v>1</v>
      </c>
      <c r="K11" t="s">
        <v>448</v>
      </c>
      <c r="L11">
        <v>2030</v>
      </c>
      <c r="M11">
        <v>1</v>
      </c>
      <c r="N11" t="s">
        <v>449</v>
      </c>
      <c r="O11" t="s">
        <v>450</v>
      </c>
      <c r="W11" t="s">
        <v>451</v>
      </c>
      <c r="Y11">
        <v>9.1</v>
      </c>
      <c r="Z11" t="s">
        <v>402</v>
      </c>
      <c r="AE11" t="s">
        <v>309</v>
      </c>
    </row>
    <row r="12" spans="1:62">
      <c r="A12" t="s">
        <v>403</v>
      </c>
      <c r="B12" t="s">
        <v>446</v>
      </c>
      <c r="C12" t="s">
        <v>452</v>
      </c>
      <c r="D12" t="s">
        <v>453</v>
      </c>
      <c r="E12">
        <v>2022</v>
      </c>
      <c r="F12">
        <v>1</v>
      </c>
    </row>
    <row r="13" spans="1:62">
      <c r="A13" t="s">
        <v>403</v>
      </c>
      <c r="B13" t="s">
        <v>446</v>
      </c>
      <c r="C13" t="s">
        <v>454</v>
      </c>
      <c r="D13" t="s">
        <v>321</v>
      </c>
      <c r="E13">
        <v>2020</v>
      </c>
      <c r="F13">
        <v>0</v>
      </c>
    </row>
    <row r="14" spans="1:62">
      <c r="A14" t="s">
        <v>403</v>
      </c>
      <c r="B14" t="s">
        <v>334</v>
      </c>
      <c r="C14" t="s">
        <v>150</v>
      </c>
      <c r="D14" t="s">
        <v>321</v>
      </c>
      <c r="E14">
        <v>2022</v>
      </c>
      <c r="F14">
        <v>0</v>
      </c>
      <c r="G14">
        <v>1</v>
      </c>
      <c r="H14">
        <v>0</v>
      </c>
      <c r="I14">
        <v>0</v>
      </c>
      <c r="J14">
        <v>1</v>
      </c>
      <c r="K14" t="s">
        <v>455</v>
      </c>
      <c r="L14">
        <v>2025</v>
      </c>
      <c r="M14">
        <v>1</v>
      </c>
      <c r="N14" t="s">
        <v>456</v>
      </c>
      <c r="O14" t="s">
        <v>457</v>
      </c>
      <c r="R14" t="s">
        <v>458</v>
      </c>
      <c r="T14">
        <v>2</v>
      </c>
      <c r="W14" t="s">
        <v>416</v>
      </c>
      <c r="Y14">
        <v>7.2</v>
      </c>
      <c r="Z14" t="s">
        <v>388</v>
      </c>
      <c r="AB14" t="s">
        <v>459</v>
      </c>
      <c r="AC14" t="s">
        <v>460</v>
      </c>
      <c r="AD14" t="s">
        <v>461</v>
      </c>
      <c r="AE14" t="s">
        <v>310</v>
      </c>
      <c r="AJ14" t="s">
        <v>309</v>
      </c>
    </row>
    <row r="15" spans="1:62">
      <c r="A15" t="s">
        <v>403</v>
      </c>
      <c r="B15" t="s">
        <v>462</v>
      </c>
      <c r="C15" t="s">
        <v>463</v>
      </c>
      <c r="D15" t="s">
        <v>101</v>
      </c>
      <c r="E15">
        <v>2021</v>
      </c>
      <c r="F15">
        <v>0</v>
      </c>
      <c r="G15">
        <v>2</v>
      </c>
      <c r="H15">
        <v>0</v>
      </c>
      <c r="I15">
        <v>1</v>
      </c>
      <c r="J15">
        <v>1</v>
      </c>
      <c r="K15" t="s">
        <v>464</v>
      </c>
      <c r="L15">
        <v>2030</v>
      </c>
      <c r="M15">
        <v>1</v>
      </c>
      <c r="O15" t="s">
        <v>465</v>
      </c>
      <c r="P15" t="s">
        <v>466</v>
      </c>
      <c r="R15" t="s">
        <v>467</v>
      </c>
      <c r="W15" t="s">
        <v>332</v>
      </c>
      <c r="X15" t="s">
        <v>468</v>
      </c>
      <c r="Y15">
        <v>7.3</v>
      </c>
      <c r="Z15" t="s">
        <v>388</v>
      </c>
      <c r="AE15" t="s">
        <v>310</v>
      </c>
      <c r="AJ15" t="s">
        <v>309</v>
      </c>
    </row>
    <row r="16" spans="1:62">
      <c r="A16" t="s">
        <v>403</v>
      </c>
      <c r="B16" t="s">
        <v>462</v>
      </c>
      <c r="C16" t="s">
        <v>463</v>
      </c>
      <c r="D16" t="s">
        <v>101</v>
      </c>
      <c r="E16">
        <v>2021</v>
      </c>
      <c r="F16">
        <v>0</v>
      </c>
      <c r="H16">
        <v>0</v>
      </c>
      <c r="I16">
        <v>1</v>
      </c>
      <c r="K16" t="s">
        <v>469</v>
      </c>
      <c r="L16">
        <v>2030</v>
      </c>
      <c r="M16">
        <v>1</v>
      </c>
      <c r="N16" t="s">
        <v>470</v>
      </c>
      <c r="O16" t="s">
        <v>465</v>
      </c>
      <c r="P16" t="s">
        <v>471</v>
      </c>
      <c r="Q16">
        <v>1</v>
      </c>
      <c r="R16" t="s">
        <v>472</v>
      </c>
      <c r="W16" t="s">
        <v>332</v>
      </c>
      <c r="X16" t="s">
        <v>468</v>
      </c>
      <c r="Z16" t="e">
        <v>#N/A</v>
      </c>
      <c r="AE16" t="s">
        <v>310</v>
      </c>
      <c r="AJ16" t="s">
        <v>309</v>
      </c>
    </row>
    <row r="17" spans="1:36">
      <c r="A17" t="s">
        <v>403</v>
      </c>
      <c r="C17" t="s">
        <v>396</v>
      </c>
      <c r="D17" t="s">
        <v>102</v>
      </c>
      <c r="E17">
        <v>2023</v>
      </c>
      <c r="F17">
        <v>1</v>
      </c>
      <c r="G17">
        <v>3</v>
      </c>
      <c r="H17">
        <v>1</v>
      </c>
      <c r="J17">
        <v>1</v>
      </c>
      <c r="K17" t="s">
        <v>398</v>
      </c>
      <c r="L17">
        <v>2030</v>
      </c>
      <c r="M17">
        <v>1</v>
      </c>
      <c r="N17" t="s">
        <v>438</v>
      </c>
      <c r="O17" t="s">
        <v>407</v>
      </c>
      <c r="R17" t="s">
        <v>408</v>
      </c>
      <c r="S17" t="s">
        <v>473</v>
      </c>
      <c r="T17">
        <v>1</v>
      </c>
      <c r="Y17">
        <v>7.2</v>
      </c>
      <c r="Z17" t="s">
        <v>388</v>
      </c>
    </row>
    <row r="18" spans="1:36">
      <c r="A18" t="s">
        <v>403</v>
      </c>
      <c r="C18" t="s">
        <v>396</v>
      </c>
      <c r="D18" t="s">
        <v>102</v>
      </c>
      <c r="E18">
        <v>2023</v>
      </c>
      <c r="F18">
        <v>1</v>
      </c>
      <c r="G18">
        <v>3</v>
      </c>
      <c r="H18">
        <v>1</v>
      </c>
      <c r="J18">
        <v>1</v>
      </c>
      <c r="K18" t="s">
        <v>474</v>
      </c>
      <c r="L18">
        <v>2030</v>
      </c>
      <c r="M18">
        <v>1</v>
      </c>
      <c r="N18" t="s">
        <v>438</v>
      </c>
      <c r="O18" t="s">
        <v>407</v>
      </c>
      <c r="R18" t="s">
        <v>408</v>
      </c>
      <c r="S18" t="s">
        <v>473</v>
      </c>
      <c r="T18">
        <v>1</v>
      </c>
      <c r="W18" t="s">
        <v>416</v>
      </c>
      <c r="Y18">
        <v>9.1</v>
      </c>
      <c r="Z18" t="s">
        <v>402</v>
      </c>
      <c r="AE18" t="s">
        <v>309</v>
      </c>
    </row>
    <row r="19" spans="1:36">
      <c r="A19" t="s">
        <v>403</v>
      </c>
      <c r="B19" t="s">
        <v>462</v>
      </c>
      <c r="C19" t="s">
        <v>463</v>
      </c>
      <c r="D19" t="s">
        <v>101</v>
      </c>
      <c r="E19">
        <v>2021</v>
      </c>
      <c r="F19">
        <v>0</v>
      </c>
      <c r="G19">
        <v>2</v>
      </c>
      <c r="H19">
        <v>0</v>
      </c>
      <c r="I19">
        <v>1</v>
      </c>
      <c r="J19">
        <v>1</v>
      </c>
      <c r="K19" t="s">
        <v>475</v>
      </c>
      <c r="L19">
        <v>2030</v>
      </c>
      <c r="M19">
        <v>1</v>
      </c>
      <c r="O19" t="s">
        <v>465</v>
      </c>
      <c r="P19" t="s">
        <v>476</v>
      </c>
      <c r="Q19">
        <v>1</v>
      </c>
      <c r="R19" t="s">
        <v>467</v>
      </c>
      <c r="W19" t="s">
        <v>332</v>
      </c>
      <c r="X19" t="s">
        <v>468</v>
      </c>
      <c r="Y19">
        <v>7.2</v>
      </c>
      <c r="Z19" t="s">
        <v>388</v>
      </c>
      <c r="AE19" t="s">
        <v>310</v>
      </c>
      <c r="AJ19" t="s">
        <v>309</v>
      </c>
    </row>
    <row r="20" spans="1:36">
      <c r="A20" t="s">
        <v>403</v>
      </c>
      <c r="B20" t="s">
        <v>462</v>
      </c>
      <c r="C20" t="s">
        <v>463</v>
      </c>
      <c r="D20" t="s">
        <v>101</v>
      </c>
      <c r="E20">
        <v>2021</v>
      </c>
      <c r="F20">
        <v>0</v>
      </c>
      <c r="G20">
        <v>2</v>
      </c>
      <c r="H20">
        <v>0</v>
      </c>
      <c r="I20">
        <v>1</v>
      </c>
      <c r="J20">
        <v>1</v>
      </c>
      <c r="K20" t="s">
        <v>477</v>
      </c>
      <c r="L20">
        <v>2050</v>
      </c>
      <c r="M20">
        <v>1</v>
      </c>
      <c r="O20" t="s">
        <v>326</v>
      </c>
      <c r="P20" t="s">
        <v>478</v>
      </c>
      <c r="Q20">
        <v>1</v>
      </c>
      <c r="R20" t="s">
        <v>467</v>
      </c>
      <c r="W20" t="s">
        <v>332</v>
      </c>
      <c r="X20" t="s">
        <v>468</v>
      </c>
      <c r="Y20">
        <v>7.3</v>
      </c>
      <c r="Z20" t="s">
        <v>388</v>
      </c>
      <c r="AE20" t="s">
        <v>310</v>
      </c>
      <c r="AJ20" t="s">
        <v>309</v>
      </c>
    </row>
    <row r="21" spans="1:36" ht="409.6">
      <c r="A21" t="s">
        <v>403</v>
      </c>
      <c r="C21" t="s">
        <v>396</v>
      </c>
      <c r="D21" t="s">
        <v>102</v>
      </c>
      <c r="E21">
        <v>2023</v>
      </c>
      <c r="F21" t="s">
        <v>479</v>
      </c>
      <c r="G21">
        <v>3</v>
      </c>
      <c r="H21">
        <v>1</v>
      </c>
      <c r="J21">
        <v>1</v>
      </c>
      <c r="K21" s="270" t="s">
        <v>480</v>
      </c>
      <c r="M21">
        <v>1</v>
      </c>
      <c r="N21" t="s">
        <v>438</v>
      </c>
      <c r="O21" t="s">
        <v>407</v>
      </c>
      <c r="Y21">
        <v>7.2</v>
      </c>
      <c r="Z21" t="s">
        <v>388</v>
      </c>
    </row>
    <row r="22" spans="1:36">
      <c r="A22" t="s">
        <v>403</v>
      </c>
      <c r="B22" t="s">
        <v>462</v>
      </c>
      <c r="C22" t="s">
        <v>463</v>
      </c>
      <c r="D22" t="s">
        <v>101</v>
      </c>
      <c r="E22">
        <v>2021</v>
      </c>
      <c r="F22">
        <v>0</v>
      </c>
      <c r="G22">
        <v>2</v>
      </c>
      <c r="H22">
        <v>0</v>
      </c>
      <c r="I22">
        <v>1</v>
      </c>
      <c r="J22">
        <v>1</v>
      </c>
      <c r="K22" t="s">
        <v>481</v>
      </c>
      <c r="L22">
        <v>2030</v>
      </c>
      <c r="M22">
        <v>1</v>
      </c>
      <c r="O22" t="s">
        <v>465</v>
      </c>
      <c r="P22" t="s">
        <v>482</v>
      </c>
      <c r="Q22">
        <v>1</v>
      </c>
      <c r="R22" t="s">
        <v>467</v>
      </c>
      <c r="W22" t="s">
        <v>332</v>
      </c>
      <c r="X22" t="s">
        <v>468</v>
      </c>
      <c r="Y22">
        <v>7.3</v>
      </c>
      <c r="Z22" t="s">
        <v>388</v>
      </c>
      <c r="AE22" t="s">
        <v>310</v>
      </c>
      <c r="AJ22" t="s">
        <v>309</v>
      </c>
    </row>
    <row r="23" spans="1:36">
      <c r="A23" t="s">
        <v>403</v>
      </c>
      <c r="B23" t="s">
        <v>462</v>
      </c>
      <c r="C23" t="s">
        <v>463</v>
      </c>
      <c r="D23" t="s">
        <v>101</v>
      </c>
      <c r="E23">
        <v>2021</v>
      </c>
      <c r="F23">
        <v>0</v>
      </c>
      <c r="K23" t="s">
        <v>483</v>
      </c>
      <c r="L23">
        <v>2033</v>
      </c>
      <c r="M23" t="s">
        <v>424</v>
      </c>
      <c r="N23" t="s">
        <v>484</v>
      </c>
      <c r="P23" t="s">
        <v>485</v>
      </c>
      <c r="Q23">
        <v>1</v>
      </c>
      <c r="R23" t="s">
        <v>467</v>
      </c>
      <c r="W23" t="s">
        <v>332</v>
      </c>
      <c r="X23" t="s">
        <v>468</v>
      </c>
      <c r="Z23" t="e">
        <v>#N/A</v>
      </c>
      <c r="AE23" t="s">
        <v>310</v>
      </c>
      <c r="AJ23" t="s">
        <v>309</v>
      </c>
    </row>
    <row r="24" spans="1:36">
      <c r="A24" t="s">
        <v>403</v>
      </c>
      <c r="B24" t="s">
        <v>462</v>
      </c>
      <c r="C24" t="s">
        <v>463</v>
      </c>
      <c r="D24" t="s">
        <v>101</v>
      </c>
      <c r="E24">
        <v>2021</v>
      </c>
      <c r="F24">
        <v>0</v>
      </c>
      <c r="K24" t="s">
        <v>486</v>
      </c>
      <c r="L24">
        <v>2027</v>
      </c>
      <c r="M24" t="s">
        <v>424</v>
      </c>
      <c r="N24" t="s">
        <v>484</v>
      </c>
      <c r="P24" t="s">
        <v>487</v>
      </c>
      <c r="Q24">
        <v>1</v>
      </c>
      <c r="R24" t="s">
        <v>467</v>
      </c>
      <c r="W24" t="s">
        <v>332</v>
      </c>
      <c r="X24" t="s">
        <v>468</v>
      </c>
      <c r="Z24" t="e">
        <v>#N/A</v>
      </c>
      <c r="AE24" t="s">
        <v>310</v>
      </c>
      <c r="AJ24" t="s">
        <v>309</v>
      </c>
    </row>
    <row r="25" spans="1:36">
      <c r="A25" t="s">
        <v>403</v>
      </c>
      <c r="B25" t="s">
        <v>462</v>
      </c>
      <c r="C25" t="s">
        <v>463</v>
      </c>
      <c r="D25" t="s">
        <v>101</v>
      </c>
      <c r="E25">
        <v>2021</v>
      </c>
      <c r="F25">
        <v>0</v>
      </c>
      <c r="G25">
        <v>2</v>
      </c>
      <c r="H25">
        <v>0</v>
      </c>
      <c r="I25">
        <v>1</v>
      </c>
      <c r="J25">
        <v>1</v>
      </c>
      <c r="K25" t="s">
        <v>488</v>
      </c>
      <c r="L25">
        <v>2030</v>
      </c>
      <c r="M25">
        <v>1</v>
      </c>
      <c r="O25" t="s">
        <v>465</v>
      </c>
      <c r="P25" t="s">
        <v>489</v>
      </c>
      <c r="Q25">
        <v>1</v>
      </c>
      <c r="R25" t="s">
        <v>467</v>
      </c>
      <c r="W25" t="s">
        <v>332</v>
      </c>
      <c r="X25" t="s">
        <v>468</v>
      </c>
      <c r="Y25">
        <v>7.3</v>
      </c>
      <c r="Z25" t="s">
        <v>388</v>
      </c>
      <c r="AE25" t="s">
        <v>310</v>
      </c>
      <c r="AJ25" t="s">
        <v>309</v>
      </c>
    </row>
    <row r="26" spans="1:36">
      <c r="A26" t="s">
        <v>403</v>
      </c>
      <c r="B26" t="s">
        <v>462</v>
      </c>
      <c r="C26" t="s">
        <v>463</v>
      </c>
      <c r="D26" t="s">
        <v>101</v>
      </c>
      <c r="E26">
        <v>2021</v>
      </c>
      <c r="F26">
        <v>0</v>
      </c>
      <c r="G26">
        <v>2</v>
      </c>
      <c r="H26">
        <v>0</v>
      </c>
      <c r="I26">
        <v>1</v>
      </c>
      <c r="J26">
        <v>1</v>
      </c>
      <c r="K26" t="s">
        <v>490</v>
      </c>
      <c r="L26">
        <v>2030</v>
      </c>
      <c r="M26">
        <v>1</v>
      </c>
      <c r="O26" t="s">
        <v>465</v>
      </c>
      <c r="P26" t="s">
        <v>491</v>
      </c>
      <c r="Q26" t="s">
        <v>492</v>
      </c>
      <c r="R26" t="s">
        <v>493</v>
      </c>
      <c r="S26" t="s">
        <v>494</v>
      </c>
      <c r="T26">
        <v>1</v>
      </c>
      <c r="U26" t="s">
        <v>331</v>
      </c>
      <c r="W26" t="s">
        <v>332</v>
      </c>
      <c r="X26" t="s">
        <v>468</v>
      </c>
      <c r="Y26">
        <v>7.3</v>
      </c>
      <c r="Z26" t="s">
        <v>388</v>
      </c>
      <c r="AE26" t="s">
        <v>310</v>
      </c>
      <c r="AJ26" t="s">
        <v>309</v>
      </c>
    </row>
    <row r="27" spans="1:36">
      <c r="A27" t="s">
        <v>403</v>
      </c>
      <c r="B27" t="s">
        <v>462</v>
      </c>
      <c r="C27" t="s">
        <v>463</v>
      </c>
      <c r="D27" t="s">
        <v>101</v>
      </c>
      <c r="E27">
        <v>2021</v>
      </c>
      <c r="F27">
        <v>0</v>
      </c>
      <c r="G27">
        <v>2</v>
      </c>
      <c r="H27">
        <v>0</v>
      </c>
      <c r="I27">
        <v>1</v>
      </c>
      <c r="J27">
        <v>1</v>
      </c>
      <c r="K27" t="s">
        <v>495</v>
      </c>
      <c r="L27">
        <v>2030</v>
      </c>
      <c r="M27">
        <v>1</v>
      </c>
      <c r="O27" t="s">
        <v>465</v>
      </c>
      <c r="P27" t="s">
        <v>496</v>
      </c>
      <c r="Q27" t="s">
        <v>497</v>
      </c>
      <c r="R27" t="s">
        <v>329</v>
      </c>
      <c r="S27" t="s">
        <v>330</v>
      </c>
      <c r="T27">
        <v>2</v>
      </c>
      <c r="U27" t="s">
        <v>498</v>
      </c>
      <c r="W27" t="s">
        <v>332</v>
      </c>
      <c r="X27" t="s">
        <v>468</v>
      </c>
      <c r="Y27">
        <v>7.3</v>
      </c>
      <c r="Z27" t="s">
        <v>388</v>
      </c>
      <c r="AB27" t="s">
        <v>499</v>
      </c>
      <c r="AE27" t="s">
        <v>310</v>
      </c>
      <c r="AJ27" t="s">
        <v>309</v>
      </c>
    </row>
    <row r="28" spans="1:36">
      <c r="A28" t="s">
        <v>403</v>
      </c>
      <c r="B28" t="s">
        <v>462</v>
      </c>
      <c r="C28" t="s">
        <v>324</v>
      </c>
      <c r="D28" t="s">
        <v>321</v>
      </c>
      <c r="E28">
        <v>2020</v>
      </c>
      <c r="F28">
        <v>0</v>
      </c>
      <c r="G28">
        <v>1</v>
      </c>
      <c r="H28">
        <v>0</v>
      </c>
      <c r="I28">
        <v>0</v>
      </c>
      <c r="J28">
        <v>1</v>
      </c>
      <c r="K28" t="s">
        <v>500</v>
      </c>
      <c r="L28">
        <v>2030</v>
      </c>
      <c r="M28">
        <v>1</v>
      </c>
      <c r="O28" t="s">
        <v>465</v>
      </c>
      <c r="P28" t="s">
        <v>501</v>
      </c>
      <c r="Q28" t="s">
        <v>502</v>
      </c>
      <c r="R28" t="s">
        <v>503</v>
      </c>
      <c r="S28" t="s">
        <v>330</v>
      </c>
      <c r="T28">
        <v>2</v>
      </c>
      <c r="U28" t="s">
        <v>498</v>
      </c>
      <c r="W28" t="s">
        <v>332</v>
      </c>
      <c r="X28" t="s">
        <v>468</v>
      </c>
      <c r="Y28">
        <v>7.3</v>
      </c>
      <c r="Z28" t="s">
        <v>388</v>
      </c>
      <c r="AB28" t="s">
        <v>499</v>
      </c>
      <c r="AE28" t="s">
        <v>310</v>
      </c>
      <c r="AJ28" t="s">
        <v>309</v>
      </c>
    </row>
    <row r="29" spans="1:36">
      <c r="A29" t="s">
        <v>403</v>
      </c>
      <c r="B29" t="s">
        <v>462</v>
      </c>
      <c r="C29" t="s">
        <v>324</v>
      </c>
      <c r="D29" t="s">
        <v>321</v>
      </c>
      <c r="E29">
        <v>2020</v>
      </c>
      <c r="F29">
        <v>0</v>
      </c>
      <c r="G29">
        <v>1</v>
      </c>
      <c r="H29">
        <v>0</v>
      </c>
      <c r="I29">
        <v>0</v>
      </c>
      <c r="J29">
        <v>1</v>
      </c>
      <c r="K29" t="s">
        <v>504</v>
      </c>
      <c r="L29">
        <v>2030</v>
      </c>
      <c r="M29">
        <v>1</v>
      </c>
      <c r="O29" t="s">
        <v>465</v>
      </c>
      <c r="P29" t="s">
        <v>505</v>
      </c>
      <c r="Q29" t="s">
        <v>506</v>
      </c>
      <c r="R29" t="s">
        <v>507</v>
      </c>
      <c r="S29" t="s">
        <v>494</v>
      </c>
      <c r="T29">
        <v>1</v>
      </c>
      <c r="U29" t="s">
        <v>508</v>
      </c>
      <c r="V29" t="s">
        <v>509</v>
      </c>
      <c r="W29" t="s">
        <v>332</v>
      </c>
      <c r="X29" t="s">
        <v>468</v>
      </c>
      <c r="Y29">
        <v>7.3</v>
      </c>
      <c r="Z29" t="s">
        <v>388</v>
      </c>
      <c r="AA29" t="s">
        <v>192</v>
      </c>
      <c r="AB29" t="s">
        <v>510</v>
      </c>
      <c r="AE29" t="s">
        <v>310</v>
      </c>
      <c r="AJ29" t="s">
        <v>309</v>
      </c>
    </row>
    <row r="30" spans="1:36">
      <c r="A30" t="s">
        <v>403</v>
      </c>
      <c r="B30" t="s">
        <v>462</v>
      </c>
      <c r="C30" t="s">
        <v>511</v>
      </c>
      <c r="D30" t="s">
        <v>102</v>
      </c>
      <c r="E30">
        <v>2023</v>
      </c>
      <c r="F30">
        <v>1</v>
      </c>
      <c r="G30">
        <v>3</v>
      </c>
      <c r="H30">
        <v>1</v>
      </c>
      <c r="J30">
        <v>1</v>
      </c>
      <c r="K30" t="s">
        <v>512</v>
      </c>
      <c r="L30">
        <v>2030</v>
      </c>
      <c r="M30">
        <v>1</v>
      </c>
      <c r="O30" t="s">
        <v>465</v>
      </c>
      <c r="R30" t="s">
        <v>329</v>
      </c>
      <c r="S30" t="s">
        <v>330</v>
      </c>
      <c r="T30">
        <v>2</v>
      </c>
      <c r="Y30">
        <v>7.3</v>
      </c>
      <c r="Z30" t="s">
        <v>388</v>
      </c>
    </row>
    <row r="31" spans="1:36">
      <c r="A31" t="s">
        <v>403</v>
      </c>
      <c r="C31" t="s">
        <v>511</v>
      </c>
      <c r="D31" t="s">
        <v>102</v>
      </c>
      <c r="E31">
        <v>2023</v>
      </c>
      <c r="F31">
        <v>1</v>
      </c>
      <c r="G31">
        <v>3</v>
      </c>
      <c r="H31">
        <v>1</v>
      </c>
      <c r="J31">
        <v>1</v>
      </c>
      <c r="K31" t="s">
        <v>513</v>
      </c>
      <c r="L31">
        <v>2030</v>
      </c>
      <c r="M31">
        <v>1</v>
      </c>
      <c r="O31" t="s">
        <v>465</v>
      </c>
      <c r="R31" t="s">
        <v>514</v>
      </c>
      <c r="S31" t="s">
        <v>330</v>
      </c>
      <c r="T31">
        <v>2</v>
      </c>
      <c r="Y31">
        <v>7.3</v>
      </c>
      <c r="Z31" t="s">
        <v>388</v>
      </c>
    </row>
    <row r="32" spans="1:36" ht="144">
      <c r="A32" t="s">
        <v>403</v>
      </c>
      <c r="B32" t="s">
        <v>462</v>
      </c>
      <c r="C32" t="s">
        <v>511</v>
      </c>
      <c r="D32" t="s">
        <v>102</v>
      </c>
      <c r="E32">
        <v>2023</v>
      </c>
      <c r="F32">
        <v>1</v>
      </c>
      <c r="G32">
        <v>3</v>
      </c>
      <c r="H32">
        <v>1</v>
      </c>
      <c r="J32">
        <v>1</v>
      </c>
      <c r="K32" t="s">
        <v>515</v>
      </c>
      <c r="L32">
        <v>2030</v>
      </c>
      <c r="M32">
        <v>1</v>
      </c>
      <c r="O32" t="s">
        <v>465</v>
      </c>
      <c r="P32" t="s">
        <v>516</v>
      </c>
      <c r="Q32" t="s">
        <v>517</v>
      </c>
      <c r="R32" s="270" t="s">
        <v>518</v>
      </c>
      <c r="S32" t="s">
        <v>519</v>
      </c>
      <c r="T32">
        <v>2</v>
      </c>
      <c r="U32" t="s">
        <v>331</v>
      </c>
      <c r="W32" t="s">
        <v>468</v>
      </c>
      <c r="Y32">
        <v>7.3</v>
      </c>
      <c r="Z32" t="s">
        <v>388</v>
      </c>
      <c r="AA32" t="s">
        <v>201</v>
      </c>
      <c r="AB32" t="s">
        <v>520</v>
      </c>
      <c r="AE32" t="s">
        <v>309</v>
      </c>
    </row>
    <row r="33" spans="1:42">
      <c r="A33" t="s">
        <v>403</v>
      </c>
      <c r="C33" t="s">
        <v>405</v>
      </c>
      <c r="D33" t="s">
        <v>321</v>
      </c>
      <c r="E33">
        <v>2022</v>
      </c>
      <c r="F33">
        <v>0</v>
      </c>
      <c r="K33" t="s">
        <v>521</v>
      </c>
      <c r="L33">
        <v>2030</v>
      </c>
      <c r="N33" t="s">
        <v>522</v>
      </c>
      <c r="O33" t="s">
        <v>429</v>
      </c>
      <c r="P33" t="s">
        <v>523</v>
      </c>
      <c r="Q33" t="s">
        <v>524</v>
      </c>
      <c r="S33" t="s">
        <v>525</v>
      </c>
      <c r="W33" t="s">
        <v>416</v>
      </c>
      <c r="Z33" t="e">
        <v>#N/A</v>
      </c>
      <c r="AA33" t="s">
        <v>190</v>
      </c>
      <c r="AB33" t="s">
        <v>526</v>
      </c>
      <c r="AE33" t="s">
        <v>309</v>
      </c>
    </row>
    <row r="34" spans="1:42">
      <c r="A34" t="s">
        <v>403</v>
      </c>
      <c r="B34" t="s">
        <v>462</v>
      </c>
      <c r="C34" t="s">
        <v>405</v>
      </c>
      <c r="D34" t="s">
        <v>321</v>
      </c>
      <c r="E34">
        <v>2022</v>
      </c>
      <c r="F34">
        <v>0</v>
      </c>
      <c r="G34">
        <v>1</v>
      </c>
      <c r="H34">
        <v>0</v>
      </c>
      <c r="I34">
        <v>0</v>
      </c>
      <c r="J34">
        <v>1</v>
      </c>
      <c r="K34" t="s">
        <v>527</v>
      </c>
      <c r="L34">
        <v>2027</v>
      </c>
      <c r="M34">
        <v>1</v>
      </c>
      <c r="N34" t="s">
        <v>528</v>
      </c>
      <c r="O34" t="s">
        <v>465</v>
      </c>
      <c r="P34" t="s">
        <v>529</v>
      </c>
      <c r="Q34" t="s">
        <v>530</v>
      </c>
      <c r="R34" t="s">
        <v>531</v>
      </c>
      <c r="S34" t="s">
        <v>519</v>
      </c>
      <c r="T34">
        <v>2</v>
      </c>
      <c r="U34" t="s">
        <v>331</v>
      </c>
      <c r="W34" t="s">
        <v>395</v>
      </c>
      <c r="Y34">
        <v>7.3</v>
      </c>
      <c r="Z34" t="s">
        <v>388</v>
      </c>
      <c r="AA34" t="s">
        <v>196</v>
      </c>
      <c r="AB34" t="s">
        <v>532</v>
      </c>
      <c r="AE34" t="s">
        <v>309</v>
      </c>
    </row>
    <row r="35" spans="1:42">
      <c r="A35" t="s">
        <v>403</v>
      </c>
      <c r="C35" t="s">
        <v>405</v>
      </c>
      <c r="D35" t="s">
        <v>321</v>
      </c>
      <c r="E35">
        <v>2022</v>
      </c>
      <c r="F35">
        <v>0</v>
      </c>
      <c r="K35" t="s">
        <v>533</v>
      </c>
      <c r="L35">
        <v>2030</v>
      </c>
      <c r="N35" t="s">
        <v>522</v>
      </c>
      <c r="O35" t="s">
        <v>465</v>
      </c>
      <c r="P35" t="s">
        <v>534</v>
      </c>
      <c r="Q35">
        <v>0.13</v>
      </c>
      <c r="R35" t="s">
        <v>535</v>
      </c>
      <c r="S35" t="s">
        <v>330</v>
      </c>
      <c r="T35">
        <v>2</v>
      </c>
      <c r="U35" t="s">
        <v>331</v>
      </c>
      <c r="W35" t="s">
        <v>395</v>
      </c>
      <c r="Z35" t="e">
        <v>#N/A</v>
      </c>
      <c r="AA35" t="s">
        <v>197</v>
      </c>
      <c r="AB35" t="s">
        <v>536</v>
      </c>
      <c r="AE35" t="s">
        <v>309</v>
      </c>
    </row>
    <row r="36" spans="1:42">
      <c r="A36" t="s">
        <v>403</v>
      </c>
      <c r="C36" t="s">
        <v>150</v>
      </c>
      <c r="D36" t="s">
        <v>321</v>
      </c>
      <c r="E36">
        <v>2022</v>
      </c>
      <c r="F36">
        <v>0</v>
      </c>
      <c r="G36">
        <v>1</v>
      </c>
      <c r="H36">
        <v>0</v>
      </c>
      <c r="I36">
        <v>0</v>
      </c>
      <c r="J36">
        <v>1</v>
      </c>
      <c r="K36" t="s">
        <v>537</v>
      </c>
      <c r="L36">
        <v>2030</v>
      </c>
      <c r="M36">
        <v>1</v>
      </c>
      <c r="O36" t="s">
        <v>538</v>
      </c>
      <c r="R36" t="s">
        <v>539</v>
      </c>
      <c r="S36" t="s">
        <v>303</v>
      </c>
      <c r="T36">
        <v>2</v>
      </c>
      <c r="W36" t="s">
        <v>416</v>
      </c>
      <c r="Y36">
        <v>7.2</v>
      </c>
      <c r="Z36" t="s">
        <v>388</v>
      </c>
      <c r="AA36" t="s">
        <v>217</v>
      </c>
      <c r="AB36" t="s">
        <v>540</v>
      </c>
      <c r="AE36" t="s">
        <v>309</v>
      </c>
    </row>
    <row r="37" spans="1:42" ht="64">
      <c r="A37" t="s">
        <v>403</v>
      </c>
      <c r="C37" t="s">
        <v>150</v>
      </c>
      <c r="D37" t="s">
        <v>321</v>
      </c>
      <c r="E37">
        <v>2022</v>
      </c>
      <c r="F37">
        <v>0</v>
      </c>
      <c r="G37">
        <v>1</v>
      </c>
      <c r="H37">
        <v>0</v>
      </c>
      <c r="I37">
        <v>0</v>
      </c>
      <c r="J37">
        <v>1</v>
      </c>
      <c r="K37" t="s">
        <v>541</v>
      </c>
      <c r="L37">
        <v>2030</v>
      </c>
      <c r="M37">
        <v>1</v>
      </c>
      <c r="O37" t="s">
        <v>538</v>
      </c>
      <c r="R37" s="270" t="s">
        <v>542</v>
      </c>
      <c r="S37" t="s">
        <v>303</v>
      </c>
      <c r="T37">
        <v>2</v>
      </c>
      <c r="U37" t="s">
        <v>331</v>
      </c>
      <c r="W37" t="s">
        <v>416</v>
      </c>
      <c r="Y37">
        <v>7.2</v>
      </c>
      <c r="Z37" t="s">
        <v>388</v>
      </c>
      <c r="AE37" t="s">
        <v>309</v>
      </c>
    </row>
    <row r="38" spans="1:42" ht="64">
      <c r="A38" t="s">
        <v>403</v>
      </c>
      <c r="C38" t="s">
        <v>150</v>
      </c>
      <c r="D38" t="s">
        <v>321</v>
      </c>
      <c r="E38">
        <v>2022</v>
      </c>
      <c r="F38">
        <v>0</v>
      </c>
      <c r="G38">
        <v>1</v>
      </c>
      <c r="H38">
        <v>0</v>
      </c>
      <c r="I38">
        <v>0</v>
      </c>
      <c r="J38">
        <v>1</v>
      </c>
      <c r="K38" t="s">
        <v>543</v>
      </c>
      <c r="L38">
        <v>2030</v>
      </c>
      <c r="M38">
        <v>1</v>
      </c>
      <c r="O38" t="s">
        <v>538</v>
      </c>
      <c r="R38" s="270" t="s">
        <v>544</v>
      </c>
      <c r="S38" t="s">
        <v>303</v>
      </c>
      <c r="T38">
        <v>2</v>
      </c>
      <c r="U38" t="s">
        <v>331</v>
      </c>
      <c r="W38" t="s">
        <v>416</v>
      </c>
      <c r="Y38">
        <v>7.2</v>
      </c>
      <c r="Z38" t="s">
        <v>388</v>
      </c>
      <c r="AA38" t="s">
        <v>217</v>
      </c>
      <c r="AB38" t="s">
        <v>540</v>
      </c>
      <c r="AE38" t="s">
        <v>309</v>
      </c>
    </row>
    <row r="39" spans="1:42">
      <c r="A39" t="s">
        <v>403</v>
      </c>
      <c r="C39" t="s">
        <v>150</v>
      </c>
      <c r="D39" t="s">
        <v>321</v>
      </c>
      <c r="E39">
        <v>2022</v>
      </c>
      <c r="F39">
        <v>0</v>
      </c>
      <c r="G39">
        <v>0</v>
      </c>
      <c r="H39">
        <v>0</v>
      </c>
      <c r="I39">
        <v>0</v>
      </c>
      <c r="J39">
        <v>1</v>
      </c>
      <c r="K39" t="s">
        <v>545</v>
      </c>
      <c r="M39">
        <v>0</v>
      </c>
      <c r="O39" t="s">
        <v>538</v>
      </c>
      <c r="R39" t="s">
        <v>546</v>
      </c>
      <c r="T39">
        <v>0</v>
      </c>
      <c r="W39" t="s">
        <v>416</v>
      </c>
      <c r="Y39">
        <v>7.1</v>
      </c>
      <c r="Z39" t="s">
        <v>388</v>
      </c>
      <c r="AE39" t="s">
        <v>310</v>
      </c>
      <c r="AJ39" t="s">
        <v>309</v>
      </c>
    </row>
    <row r="40" spans="1:42">
      <c r="A40" t="s">
        <v>403</v>
      </c>
      <c r="B40" t="s">
        <v>462</v>
      </c>
      <c r="C40" t="s">
        <v>150</v>
      </c>
      <c r="D40" t="s">
        <v>321</v>
      </c>
      <c r="E40">
        <v>2022</v>
      </c>
      <c r="F40">
        <v>0</v>
      </c>
      <c r="G40">
        <v>1</v>
      </c>
      <c r="H40">
        <v>0</v>
      </c>
      <c r="I40">
        <v>0</v>
      </c>
      <c r="J40">
        <v>1</v>
      </c>
      <c r="K40" t="s">
        <v>547</v>
      </c>
      <c r="M40">
        <v>1</v>
      </c>
      <c r="O40" t="s">
        <v>538</v>
      </c>
      <c r="R40" t="s">
        <v>467</v>
      </c>
      <c r="U40" t="s">
        <v>498</v>
      </c>
      <c r="W40" t="s">
        <v>416</v>
      </c>
      <c r="X40" t="s">
        <v>332</v>
      </c>
      <c r="Z40" t="e">
        <v>#N/A</v>
      </c>
      <c r="AE40" t="s">
        <v>310</v>
      </c>
      <c r="AJ40" t="s">
        <v>309</v>
      </c>
    </row>
    <row r="41" spans="1:42">
      <c r="A41" t="s">
        <v>403</v>
      </c>
      <c r="C41" t="s">
        <v>396</v>
      </c>
      <c r="D41" t="s">
        <v>102</v>
      </c>
      <c r="E41">
        <v>2023</v>
      </c>
      <c r="F41">
        <v>1</v>
      </c>
      <c r="G41">
        <v>3</v>
      </c>
      <c r="H41">
        <v>1</v>
      </c>
      <c r="J41">
        <v>1</v>
      </c>
      <c r="K41" t="s">
        <v>548</v>
      </c>
      <c r="L41">
        <v>2030</v>
      </c>
      <c r="M41">
        <v>1</v>
      </c>
      <c r="O41" t="s">
        <v>429</v>
      </c>
      <c r="P41" t="s">
        <v>549</v>
      </c>
      <c r="Q41">
        <v>0.42499999999999999</v>
      </c>
      <c r="R41" t="s">
        <v>550</v>
      </c>
      <c r="S41" t="s">
        <v>363</v>
      </c>
      <c r="T41">
        <v>2</v>
      </c>
      <c r="U41" t="s">
        <v>433</v>
      </c>
      <c r="V41" t="s">
        <v>551</v>
      </c>
      <c r="Y41">
        <v>7.2</v>
      </c>
      <c r="Z41" t="s">
        <v>388</v>
      </c>
      <c r="AA41" t="s">
        <v>197</v>
      </c>
      <c r="AB41" t="s">
        <v>552</v>
      </c>
      <c r="AE41" t="s">
        <v>309</v>
      </c>
    </row>
    <row r="42" spans="1:42">
      <c r="A42" t="s">
        <v>403</v>
      </c>
      <c r="C42" t="s">
        <v>396</v>
      </c>
      <c r="D42" t="s">
        <v>102</v>
      </c>
      <c r="E42">
        <v>2023</v>
      </c>
      <c r="F42">
        <v>1</v>
      </c>
      <c r="G42">
        <v>3</v>
      </c>
      <c r="H42">
        <v>1</v>
      </c>
      <c r="J42">
        <v>1</v>
      </c>
      <c r="K42" t="s">
        <v>553</v>
      </c>
      <c r="L42">
        <v>2030</v>
      </c>
      <c r="M42">
        <v>1</v>
      </c>
      <c r="O42" t="s">
        <v>429</v>
      </c>
      <c r="Y42">
        <v>7.2</v>
      </c>
      <c r="Z42" t="s">
        <v>388</v>
      </c>
    </row>
    <row r="43" spans="1:42">
      <c r="A43" t="s">
        <v>403</v>
      </c>
      <c r="C43" t="s">
        <v>396</v>
      </c>
      <c r="D43" t="s">
        <v>102</v>
      </c>
      <c r="E43">
        <v>2023</v>
      </c>
      <c r="F43">
        <v>1</v>
      </c>
      <c r="G43">
        <v>3</v>
      </c>
      <c r="H43">
        <v>1</v>
      </c>
      <c r="J43">
        <v>1</v>
      </c>
      <c r="K43" t="s">
        <v>554</v>
      </c>
      <c r="L43">
        <v>2030</v>
      </c>
      <c r="M43">
        <v>1</v>
      </c>
      <c r="O43" t="s">
        <v>465</v>
      </c>
      <c r="Y43">
        <v>7.2</v>
      </c>
      <c r="Z43" t="s">
        <v>388</v>
      </c>
    </row>
    <row r="44" spans="1:42">
      <c r="A44" t="s">
        <v>403</v>
      </c>
      <c r="C44" t="s">
        <v>396</v>
      </c>
      <c r="D44" t="s">
        <v>102</v>
      </c>
      <c r="E44">
        <v>2023</v>
      </c>
      <c r="F44">
        <v>1</v>
      </c>
      <c r="G44">
        <v>3</v>
      </c>
      <c r="H44">
        <v>1</v>
      </c>
      <c r="J44">
        <v>1</v>
      </c>
      <c r="K44" t="s">
        <v>555</v>
      </c>
      <c r="L44">
        <v>2030</v>
      </c>
      <c r="M44">
        <v>1</v>
      </c>
      <c r="O44" t="s">
        <v>429</v>
      </c>
      <c r="P44" t="s">
        <v>556</v>
      </c>
      <c r="Q44" t="s">
        <v>557</v>
      </c>
      <c r="R44" t="s">
        <v>558</v>
      </c>
      <c r="S44" t="s">
        <v>559</v>
      </c>
      <c r="T44">
        <v>2</v>
      </c>
      <c r="W44" t="s">
        <v>416</v>
      </c>
      <c r="X44" t="s">
        <v>401</v>
      </c>
      <c r="Y44">
        <v>7.2</v>
      </c>
      <c r="Z44" t="s">
        <v>388</v>
      </c>
      <c r="AA44" t="s">
        <v>197</v>
      </c>
      <c r="AB44" t="s">
        <v>560</v>
      </c>
      <c r="AE44" t="s">
        <v>309</v>
      </c>
      <c r="AP44" t="s">
        <v>310</v>
      </c>
    </row>
    <row r="45" spans="1:42">
      <c r="A45" t="s">
        <v>403</v>
      </c>
      <c r="C45" t="s">
        <v>396</v>
      </c>
      <c r="D45" t="s">
        <v>102</v>
      </c>
      <c r="E45">
        <v>2023</v>
      </c>
      <c r="F45">
        <v>1</v>
      </c>
      <c r="G45">
        <v>3</v>
      </c>
      <c r="H45">
        <v>1</v>
      </c>
      <c r="J45">
        <v>1</v>
      </c>
      <c r="K45" t="s">
        <v>561</v>
      </c>
      <c r="L45">
        <v>2030</v>
      </c>
      <c r="M45">
        <v>1</v>
      </c>
      <c r="O45" t="s">
        <v>429</v>
      </c>
      <c r="P45" t="s">
        <v>562</v>
      </c>
      <c r="Q45">
        <v>0.28999999999999998</v>
      </c>
      <c r="R45" t="s">
        <v>563</v>
      </c>
      <c r="S45" t="s">
        <v>330</v>
      </c>
      <c r="T45">
        <v>2</v>
      </c>
      <c r="U45" t="s">
        <v>331</v>
      </c>
      <c r="W45" t="s">
        <v>564</v>
      </c>
      <c r="X45" t="s">
        <v>315</v>
      </c>
      <c r="Y45">
        <v>13.2</v>
      </c>
      <c r="Z45" t="s">
        <v>307</v>
      </c>
      <c r="AA45" t="s">
        <v>190</v>
      </c>
      <c r="AB45" t="s">
        <v>565</v>
      </c>
      <c r="AE45" t="s">
        <v>310</v>
      </c>
      <c r="AI45" t="s">
        <v>309</v>
      </c>
      <c r="AK45" t="s">
        <v>310</v>
      </c>
    </row>
    <row r="46" spans="1:42">
      <c r="A46" t="s">
        <v>403</v>
      </c>
      <c r="C46" t="s">
        <v>396</v>
      </c>
      <c r="D46" t="s">
        <v>102</v>
      </c>
      <c r="E46">
        <v>2023</v>
      </c>
      <c r="F46">
        <v>1</v>
      </c>
      <c r="G46">
        <v>3</v>
      </c>
      <c r="H46">
        <v>1</v>
      </c>
      <c r="J46">
        <v>1</v>
      </c>
      <c r="K46" t="s">
        <v>566</v>
      </c>
      <c r="L46">
        <v>2030</v>
      </c>
      <c r="M46">
        <v>1</v>
      </c>
      <c r="O46" t="s">
        <v>429</v>
      </c>
      <c r="P46" t="s">
        <v>567</v>
      </c>
      <c r="Q46" t="s">
        <v>568</v>
      </c>
      <c r="R46" t="s">
        <v>550</v>
      </c>
      <c r="S46" t="s">
        <v>569</v>
      </c>
      <c r="T46">
        <v>2</v>
      </c>
      <c r="U46" t="s">
        <v>331</v>
      </c>
      <c r="W46" t="s">
        <v>416</v>
      </c>
      <c r="Y46">
        <v>7.2</v>
      </c>
      <c r="Z46" t="s">
        <v>388</v>
      </c>
      <c r="AA46" t="s">
        <v>197</v>
      </c>
      <c r="AB46" t="s">
        <v>570</v>
      </c>
      <c r="AE46" t="s">
        <v>309</v>
      </c>
    </row>
    <row r="47" spans="1:42">
      <c r="A47" t="s">
        <v>403</v>
      </c>
      <c r="C47" t="s">
        <v>396</v>
      </c>
      <c r="D47" t="s">
        <v>102</v>
      </c>
      <c r="E47">
        <v>2023</v>
      </c>
      <c r="F47">
        <v>1</v>
      </c>
      <c r="G47">
        <v>3</v>
      </c>
      <c r="H47">
        <v>1</v>
      </c>
      <c r="J47">
        <v>1</v>
      </c>
      <c r="K47" t="s">
        <v>571</v>
      </c>
      <c r="L47">
        <v>2030</v>
      </c>
      <c r="M47">
        <v>1</v>
      </c>
      <c r="O47" t="s">
        <v>429</v>
      </c>
      <c r="P47" t="s">
        <v>572</v>
      </c>
      <c r="Q47">
        <v>0.65</v>
      </c>
      <c r="R47" t="s">
        <v>573</v>
      </c>
      <c r="S47" t="s">
        <v>363</v>
      </c>
      <c r="T47">
        <v>2</v>
      </c>
      <c r="U47" t="s">
        <v>433</v>
      </c>
      <c r="W47" t="s">
        <v>416</v>
      </c>
      <c r="Y47">
        <v>7.2</v>
      </c>
      <c r="Z47" t="s">
        <v>388</v>
      </c>
      <c r="AE47" t="s">
        <v>309</v>
      </c>
    </row>
    <row r="48" spans="1:42">
      <c r="A48" t="s">
        <v>403</v>
      </c>
      <c r="C48" t="s">
        <v>396</v>
      </c>
      <c r="D48" t="s">
        <v>102</v>
      </c>
      <c r="E48">
        <v>2023</v>
      </c>
      <c r="F48">
        <v>1</v>
      </c>
      <c r="G48">
        <v>3</v>
      </c>
      <c r="H48">
        <v>1</v>
      </c>
      <c r="J48">
        <v>1</v>
      </c>
      <c r="K48" t="s">
        <v>574</v>
      </c>
      <c r="L48">
        <v>2030</v>
      </c>
      <c r="M48">
        <v>1</v>
      </c>
      <c r="O48" t="s">
        <v>465</v>
      </c>
      <c r="P48" t="s">
        <v>575</v>
      </c>
      <c r="Q48" t="s">
        <v>576</v>
      </c>
      <c r="R48" t="s">
        <v>577</v>
      </c>
      <c r="S48" t="s">
        <v>330</v>
      </c>
      <c r="T48">
        <v>2</v>
      </c>
      <c r="W48" t="s">
        <v>395</v>
      </c>
      <c r="Y48">
        <v>7.2</v>
      </c>
      <c r="Z48" t="s">
        <v>388</v>
      </c>
      <c r="AA48" t="s">
        <v>201</v>
      </c>
      <c r="AB48" t="s">
        <v>578</v>
      </c>
      <c r="AE48" t="s">
        <v>309</v>
      </c>
    </row>
    <row r="49" spans="1:36">
      <c r="A49" t="s">
        <v>403</v>
      </c>
      <c r="B49" t="s">
        <v>426</v>
      </c>
      <c r="C49" t="s">
        <v>396</v>
      </c>
      <c r="D49" t="s">
        <v>102</v>
      </c>
      <c r="E49">
        <v>2023</v>
      </c>
      <c r="F49">
        <v>1</v>
      </c>
      <c r="G49">
        <v>3</v>
      </c>
      <c r="H49">
        <v>1</v>
      </c>
      <c r="J49">
        <v>1</v>
      </c>
      <c r="K49" t="s">
        <v>579</v>
      </c>
      <c r="L49">
        <v>2030</v>
      </c>
      <c r="M49">
        <v>1</v>
      </c>
      <c r="N49" t="s">
        <v>580</v>
      </c>
      <c r="O49" t="s">
        <v>450</v>
      </c>
      <c r="R49" t="s">
        <v>581</v>
      </c>
      <c r="T49">
        <v>0</v>
      </c>
      <c r="W49" t="s">
        <v>451</v>
      </c>
      <c r="Y49">
        <v>9.4</v>
      </c>
      <c r="Z49" t="s">
        <v>402</v>
      </c>
      <c r="AE49" t="s">
        <v>309</v>
      </c>
    </row>
    <row r="50" spans="1:36">
      <c r="A50" t="s">
        <v>403</v>
      </c>
      <c r="C50" t="s">
        <v>396</v>
      </c>
      <c r="D50" t="s">
        <v>102</v>
      </c>
      <c r="E50">
        <v>2023</v>
      </c>
      <c r="F50">
        <v>1</v>
      </c>
      <c r="G50">
        <v>3</v>
      </c>
      <c r="H50">
        <v>1</v>
      </c>
      <c r="J50">
        <v>1</v>
      </c>
      <c r="K50" t="s">
        <v>582</v>
      </c>
      <c r="L50">
        <v>2030</v>
      </c>
      <c r="M50">
        <v>1</v>
      </c>
      <c r="O50" t="s">
        <v>465</v>
      </c>
      <c r="P50" t="s">
        <v>583</v>
      </c>
      <c r="Q50" t="s">
        <v>584</v>
      </c>
      <c r="R50" t="s">
        <v>585</v>
      </c>
      <c r="T50">
        <v>0</v>
      </c>
      <c r="W50" t="s">
        <v>332</v>
      </c>
      <c r="X50" t="s">
        <v>416</v>
      </c>
      <c r="Y50">
        <v>7.2</v>
      </c>
      <c r="Z50" t="s">
        <v>388</v>
      </c>
      <c r="AE50" t="s">
        <v>310</v>
      </c>
      <c r="AJ50" t="s">
        <v>309</v>
      </c>
    </row>
    <row r="51" spans="1:36">
      <c r="A51" t="s">
        <v>403</v>
      </c>
      <c r="B51" t="s">
        <v>435</v>
      </c>
      <c r="C51" t="s">
        <v>436</v>
      </c>
      <c r="D51" t="s">
        <v>298</v>
      </c>
      <c r="E51">
        <v>2022</v>
      </c>
      <c r="F51">
        <v>1</v>
      </c>
    </row>
    <row r="52" spans="1:36">
      <c r="A52" t="s">
        <v>403</v>
      </c>
      <c r="B52" t="s">
        <v>426</v>
      </c>
      <c r="C52" t="s">
        <v>586</v>
      </c>
      <c r="D52" t="s">
        <v>110</v>
      </c>
      <c r="E52">
        <v>2023</v>
      </c>
      <c r="F52">
        <v>0</v>
      </c>
    </row>
    <row r="53" spans="1:36">
      <c r="A53" t="s">
        <v>403</v>
      </c>
      <c r="B53" t="s">
        <v>462</v>
      </c>
      <c r="C53" t="s">
        <v>511</v>
      </c>
      <c r="D53" t="s">
        <v>102</v>
      </c>
      <c r="E53">
        <v>2023</v>
      </c>
      <c r="F53">
        <v>1</v>
      </c>
      <c r="G53">
        <v>3</v>
      </c>
      <c r="H53">
        <v>1</v>
      </c>
      <c r="J53">
        <v>1</v>
      </c>
      <c r="K53" t="s">
        <v>587</v>
      </c>
      <c r="L53">
        <v>2030</v>
      </c>
      <c r="M53">
        <v>1</v>
      </c>
      <c r="O53" t="s">
        <v>465</v>
      </c>
      <c r="P53" t="s">
        <v>588</v>
      </c>
      <c r="Q53">
        <v>1.9E-2</v>
      </c>
      <c r="R53" t="s">
        <v>589</v>
      </c>
      <c r="S53" t="s">
        <v>330</v>
      </c>
      <c r="T53">
        <v>2</v>
      </c>
      <c r="U53" t="s">
        <v>498</v>
      </c>
      <c r="W53" t="s">
        <v>468</v>
      </c>
      <c r="Y53">
        <v>7.3</v>
      </c>
      <c r="Z53" t="s">
        <v>388</v>
      </c>
      <c r="AA53" t="s">
        <v>197</v>
      </c>
      <c r="AB53" t="s">
        <v>590</v>
      </c>
      <c r="AE53" t="s">
        <v>309</v>
      </c>
    </row>
    <row r="54" spans="1:36">
      <c r="A54" t="s">
        <v>403</v>
      </c>
      <c r="C54" t="s">
        <v>591</v>
      </c>
      <c r="D54" t="s">
        <v>321</v>
      </c>
      <c r="E54">
        <v>2023</v>
      </c>
      <c r="F54">
        <v>0</v>
      </c>
      <c r="G54">
        <v>0</v>
      </c>
      <c r="H54">
        <v>0</v>
      </c>
      <c r="I54">
        <v>0</v>
      </c>
      <c r="J54">
        <v>1</v>
      </c>
      <c r="K54" t="s">
        <v>592</v>
      </c>
      <c r="M54">
        <v>0</v>
      </c>
      <c r="O54" t="s">
        <v>593</v>
      </c>
      <c r="W54" t="s">
        <v>594</v>
      </c>
      <c r="X54" t="s">
        <v>395</v>
      </c>
      <c r="Y54">
        <v>7.2</v>
      </c>
      <c r="Z54" t="s">
        <v>388</v>
      </c>
      <c r="AE54" t="s">
        <v>309</v>
      </c>
    </row>
    <row r="55" spans="1:36">
      <c r="A55" t="s">
        <v>403</v>
      </c>
      <c r="B55" t="s">
        <v>462</v>
      </c>
      <c r="C55" t="s">
        <v>511</v>
      </c>
      <c r="D55" t="s">
        <v>102</v>
      </c>
      <c r="E55">
        <v>2023</v>
      </c>
      <c r="F55">
        <v>1</v>
      </c>
      <c r="G55">
        <v>3</v>
      </c>
      <c r="H55">
        <v>1</v>
      </c>
      <c r="J55">
        <v>1</v>
      </c>
      <c r="K55" t="s">
        <v>595</v>
      </c>
      <c r="L55">
        <v>2030</v>
      </c>
      <c r="M55">
        <v>1</v>
      </c>
      <c r="O55" t="s">
        <v>465</v>
      </c>
      <c r="P55" t="s">
        <v>596</v>
      </c>
      <c r="Q55">
        <v>0.03</v>
      </c>
      <c r="R55" t="s">
        <v>597</v>
      </c>
      <c r="S55" t="s">
        <v>330</v>
      </c>
      <c r="T55">
        <v>2</v>
      </c>
      <c r="U55" t="s">
        <v>498</v>
      </c>
      <c r="W55" t="s">
        <v>332</v>
      </c>
      <c r="X55" t="s">
        <v>395</v>
      </c>
      <c r="Y55">
        <v>7.3</v>
      </c>
      <c r="Z55" t="s">
        <v>388</v>
      </c>
      <c r="AB55" t="s">
        <v>499</v>
      </c>
      <c r="AJ55" t="s">
        <v>309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49"/>
  <sheetViews>
    <sheetView workbookViewId="0">
      <selection activeCell="J6" sqref="J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s">
        <v>614</v>
      </c>
      <c r="AO3" t="s">
        <v>309</v>
      </c>
    </row>
    <row r="4" spans="1:62">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c r="A6" t="s">
        <v>598</v>
      </c>
      <c r="B6" t="s">
        <v>599</v>
      </c>
      <c r="C6" t="s">
        <v>625</v>
      </c>
      <c r="D6" t="s">
        <v>102</v>
      </c>
      <c r="E6">
        <v>2012</v>
      </c>
      <c r="F6">
        <v>1</v>
      </c>
      <c r="G6">
        <v>2</v>
      </c>
      <c r="H6">
        <v>1</v>
      </c>
      <c r="K6" s="270" t="s">
        <v>626</v>
      </c>
      <c r="M6">
        <v>1</v>
      </c>
      <c r="N6" t="s">
        <v>627</v>
      </c>
      <c r="O6" t="s">
        <v>602</v>
      </c>
      <c r="U6" t="s">
        <v>331</v>
      </c>
      <c r="W6" t="s">
        <v>628</v>
      </c>
      <c r="X6" t="s">
        <v>623</v>
      </c>
      <c r="Y6">
        <v>12.5</v>
      </c>
      <c r="Z6" t="s">
        <v>614</v>
      </c>
      <c r="AA6" t="s">
        <v>197</v>
      </c>
      <c r="AB6" t="s">
        <v>629</v>
      </c>
      <c r="AO6" t="s">
        <v>309</v>
      </c>
    </row>
    <row r="7" spans="1:62" ht="409.6">
      <c r="A7" t="s">
        <v>598</v>
      </c>
      <c r="B7" t="s">
        <v>599</v>
      </c>
      <c r="C7" t="s">
        <v>625</v>
      </c>
      <c r="D7" t="s">
        <v>102</v>
      </c>
      <c r="E7">
        <v>2012</v>
      </c>
      <c r="F7">
        <v>1</v>
      </c>
      <c r="G7">
        <v>2</v>
      </c>
      <c r="H7">
        <v>1</v>
      </c>
      <c r="K7" s="270" t="s">
        <v>630</v>
      </c>
      <c r="M7">
        <v>1</v>
      </c>
      <c r="O7" t="s">
        <v>602</v>
      </c>
      <c r="U7" t="s">
        <v>331</v>
      </c>
      <c r="W7" t="s">
        <v>628</v>
      </c>
      <c r="X7" t="s">
        <v>623</v>
      </c>
      <c r="Y7">
        <v>12.5</v>
      </c>
      <c r="Z7" t="s">
        <v>614</v>
      </c>
      <c r="AA7" t="s">
        <v>197</v>
      </c>
      <c r="AB7" t="s">
        <v>629</v>
      </c>
      <c r="AO7" t="s">
        <v>309</v>
      </c>
    </row>
    <row r="8" spans="1:62" ht="409.6">
      <c r="A8" t="s">
        <v>598</v>
      </c>
      <c r="B8" t="s">
        <v>599</v>
      </c>
      <c r="C8" t="s">
        <v>625</v>
      </c>
      <c r="D8" t="s">
        <v>102</v>
      </c>
      <c r="E8">
        <v>2012</v>
      </c>
      <c r="F8">
        <v>1</v>
      </c>
      <c r="G8">
        <v>2</v>
      </c>
      <c r="H8">
        <v>1</v>
      </c>
      <c r="K8" s="270" t="s">
        <v>631</v>
      </c>
      <c r="M8">
        <v>1</v>
      </c>
      <c r="O8" t="s">
        <v>602</v>
      </c>
      <c r="U8" t="s">
        <v>331</v>
      </c>
      <c r="W8" t="s">
        <v>628</v>
      </c>
      <c r="X8" t="s">
        <v>623</v>
      </c>
      <c r="Y8">
        <v>12.5</v>
      </c>
      <c r="Z8" t="s">
        <v>614</v>
      </c>
      <c r="AA8" t="s">
        <v>197</v>
      </c>
      <c r="AB8" t="s">
        <v>629</v>
      </c>
      <c r="AO8" t="s">
        <v>309</v>
      </c>
    </row>
    <row r="9" spans="1:62">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c r="A36" t="s">
        <v>598</v>
      </c>
      <c r="B36" t="s">
        <v>739</v>
      </c>
    </row>
    <row r="37" spans="1:4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s">
        <v>614</v>
      </c>
      <c r="AA42" t="s">
        <v>754</v>
      </c>
      <c r="AB42" t="s">
        <v>760</v>
      </c>
      <c r="AC42" t="s">
        <v>761</v>
      </c>
    </row>
    <row r="43" spans="1:41">
      <c r="A43" t="s">
        <v>598</v>
      </c>
      <c r="B43" t="s">
        <v>740</v>
      </c>
      <c r="C43" t="s">
        <v>766</v>
      </c>
      <c r="D43" t="s">
        <v>321</v>
      </c>
      <c r="E43">
        <v>2020</v>
      </c>
      <c r="F43">
        <v>0</v>
      </c>
      <c r="M43" t="s">
        <v>424</v>
      </c>
    </row>
    <row r="44" spans="1:4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24"/>
  <sheetViews>
    <sheetView topLeftCell="D1" workbookViewId="0">
      <selection activeCell="J15" sqref="J15"/>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4.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1</v>
      </c>
      <c r="H2">
        <v>0</v>
      </c>
      <c r="I2">
        <v>0</v>
      </c>
      <c r="J2">
        <v>1</v>
      </c>
      <c r="K2" t="s">
        <v>795</v>
      </c>
      <c r="L2">
        <v>2030</v>
      </c>
      <c r="M2">
        <v>1</v>
      </c>
      <c r="O2" t="s">
        <v>796</v>
      </c>
      <c r="R2" t="s">
        <v>797</v>
      </c>
      <c r="T2">
        <v>1</v>
      </c>
      <c r="U2" t="s">
        <v>798</v>
      </c>
      <c r="W2" t="s">
        <v>344</v>
      </c>
      <c r="Y2">
        <v>15.3</v>
      </c>
      <c r="Z2" t="s">
        <v>799</v>
      </c>
      <c r="AA2" t="s">
        <v>190</v>
      </c>
      <c r="AB2" t="s">
        <v>800</v>
      </c>
      <c r="AC2" t="s">
        <v>801</v>
      </c>
      <c r="AM2" t="s">
        <v>309</v>
      </c>
    </row>
    <row r="3" spans="1:62" ht="96">
      <c r="A3" t="s">
        <v>792</v>
      </c>
      <c r="B3" t="s">
        <v>802</v>
      </c>
      <c r="C3" t="s">
        <v>803</v>
      </c>
      <c r="D3" t="s">
        <v>298</v>
      </c>
      <c r="E3">
        <v>2023</v>
      </c>
      <c r="F3">
        <v>1</v>
      </c>
      <c r="G3">
        <v>3</v>
      </c>
      <c r="H3">
        <v>1</v>
      </c>
      <c r="J3">
        <v>1</v>
      </c>
      <c r="K3" t="s">
        <v>804</v>
      </c>
      <c r="L3">
        <v>2030</v>
      </c>
      <c r="M3">
        <v>1</v>
      </c>
      <c r="O3" t="s">
        <v>805</v>
      </c>
      <c r="R3" s="270" t="s">
        <v>806</v>
      </c>
      <c r="S3" t="s">
        <v>807</v>
      </c>
      <c r="T3">
        <v>3</v>
      </c>
      <c r="U3" t="s">
        <v>808</v>
      </c>
      <c r="V3" t="s">
        <v>809</v>
      </c>
      <c r="W3" t="s">
        <v>810</v>
      </c>
      <c r="X3" t="s">
        <v>811</v>
      </c>
      <c r="Y3">
        <v>15.2</v>
      </c>
      <c r="Z3" t="s">
        <v>799</v>
      </c>
      <c r="AA3" t="s">
        <v>203</v>
      </c>
      <c r="AB3" t="s">
        <v>812</v>
      </c>
    </row>
    <row r="4" spans="1:62">
      <c r="A4" t="s">
        <v>792</v>
      </c>
      <c r="B4" t="s">
        <v>802</v>
      </c>
      <c r="C4" t="s">
        <v>803</v>
      </c>
      <c r="D4" t="s">
        <v>298</v>
      </c>
      <c r="E4">
        <v>2023</v>
      </c>
      <c r="F4">
        <v>1</v>
      </c>
      <c r="G4">
        <v>3</v>
      </c>
      <c r="H4">
        <v>1</v>
      </c>
      <c r="J4">
        <v>1</v>
      </c>
      <c r="K4" t="s">
        <v>813</v>
      </c>
      <c r="L4">
        <v>2030</v>
      </c>
      <c r="M4">
        <v>1</v>
      </c>
      <c r="N4" t="s">
        <v>814</v>
      </c>
      <c r="R4" t="s">
        <v>815</v>
      </c>
      <c r="T4">
        <v>2</v>
      </c>
      <c r="Y4">
        <v>15.2</v>
      </c>
      <c r="Z4" t="s">
        <v>799</v>
      </c>
    </row>
    <row r="5" spans="1:62">
      <c r="A5" t="s">
        <v>792</v>
      </c>
      <c r="B5" t="s">
        <v>802</v>
      </c>
      <c r="C5" t="s">
        <v>803</v>
      </c>
      <c r="D5" t="s">
        <v>298</v>
      </c>
      <c r="E5">
        <v>2023</v>
      </c>
      <c r="F5">
        <v>1</v>
      </c>
      <c r="G5">
        <v>3</v>
      </c>
      <c r="H5">
        <v>1</v>
      </c>
      <c r="J5">
        <v>1</v>
      </c>
      <c r="K5" t="s">
        <v>816</v>
      </c>
      <c r="L5">
        <v>2030</v>
      </c>
      <c r="M5">
        <v>1</v>
      </c>
      <c r="N5" t="s">
        <v>817</v>
      </c>
      <c r="O5" t="s">
        <v>805</v>
      </c>
      <c r="Q5" t="s">
        <v>818</v>
      </c>
      <c r="R5" t="s">
        <v>819</v>
      </c>
      <c r="T5">
        <v>1</v>
      </c>
      <c r="U5" t="s">
        <v>331</v>
      </c>
      <c r="W5" t="s">
        <v>820</v>
      </c>
      <c r="X5" t="s">
        <v>811</v>
      </c>
      <c r="Y5">
        <v>15.5</v>
      </c>
      <c r="Z5" t="s">
        <v>799</v>
      </c>
      <c r="AA5" t="s">
        <v>821</v>
      </c>
      <c r="AB5" t="s">
        <v>822</v>
      </c>
    </row>
    <row r="6" spans="1:62">
      <c r="A6" t="s">
        <v>792</v>
      </c>
      <c r="B6" t="s">
        <v>802</v>
      </c>
      <c r="C6" t="s">
        <v>803</v>
      </c>
      <c r="D6" t="s">
        <v>298</v>
      </c>
      <c r="E6">
        <v>2023</v>
      </c>
      <c r="F6">
        <v>1</v>
      </c>
      <c r="G6">
        <v>3</v>
      </c>
      <c r="H6">
        <v>0</v>
      </c>
      <c r="J6">
        <v>1</v>
      </c>
      <c r="K6" t="s">
        <v>823</v>
      </c>
      <c r="L6">
        <v>2030</v>
      </c>
      <c r="M6">
        <v>1</v>
      </c>
      <c r="O6" t="s">
        <v>805</v>
      </c>
      <c r="R6" t="s">
        <v>824</v>
      </c>
      <c r="T6">
        <v>1</v>
      </c>
      <c r="Y6" t="s">
        <v>825</v>
      </c>
      <c r="Z6" t="s">
        <v>826</v>
      </c>
    </row>
    <row r="7" spans="1:62">
      <c r="A7" t="s">
        <v>792</v>
      </c>
      <c r="B7" t="s">
        <v>802</v>
      </c>
      <c r="C7" t="s">
        <v>803</v>
      </c>
      <c r="D7" t="s">
        <v>298</v>
      </c>
      <c r="E7">
        <v>2023</v>
      </c>
      <c r="F7">
        <v>1</v>
      </c>
      <c r="G7">
        <v>3</v>
      </c>
      <c r="H7">
        <v>1</v>
      </c>
      <c r="J7">
        <v>1</v>
      </c>
      <c r="K7" t="s">
        <v>827</v>
      </c>
      <c r="L7">
        <v>2040</v>
      </c>
      <c r="M7">
        <v>1</v>
      </c>
      <c r="O7" t="s">
        <v>805</v>
      </c>
      <c r="R7" t="s">
        <v>828</v>
      </c>
      <c r="T7">
        <v>1</v>
      </c>
      <c r="Y7">
        <v>14.2</v>
      </c>
      <c r="Z7" t="s">
        <v>826</v>
      </c>
    </row>
    <row r="8" spans="1:62" ht="409.6">
      <c r="A8" t="s">
        <v>792</v>
      </c>
      <c r="B8" t="s">
        <v>802</v>
      </c>
      <c r="C8" t="s">
        <v>803</v>
      </c>
      <c r="D8" t="s">
        <v>298</v>
      </c>
      <c r="E8">
        <v>2023</v>
      </c>
      <c r="F8">
        <v>1</v>
      </c>
      <c r="G8">
        <v>3</v>
      </c>
      <c r="H8">
        <v>1</v>
      </c>
      <c r="J8">
        <v>1</v>
      </c>
      <c r="K8" t="s">
        <v>829</v>
      </c>
      <c r="L8">
        <v>2030</v>
      </c>
      <c r="M8">
        <v>1</v>
      </c>
      <c r="O8" t="s">
        <v>805</v>
      </c>
      <c r="R8" s="270" t="s">
        <v>830</v>
      </c>
      <c r="T8">
        <v>2</v>
      </c>
      <c r="Y8">
        <v>14.2</v>
      </c>
      <c r="Z8" t="s">
        <v>826</v>
      </c>
    </row>
    <row r="9" spans="1:62">
      <c r="A9" t="s">
        <v>792</v>
      </c>
      <c r="B9" t="s">
        <v>802</v>
      </c>
      <c r="C9" t="s">
        <v>803</v>
      </c>
      <c r="D9" t="s">
        <v>298</v>
      </c>
      <c r="E9">
        <v>2023</v>
      </c>
      <c r="F9">
        <v>1</v>
      </c>
      <c r="G9">
        <v>3</v>
      </c>
      <c r="H9">
        <v>1</v>
      </c>
      <c r="J9">
        <v>1</v>
      </c>
      <c r="K9" t="s">
        <v>831</v>
      </c>
      <c r="L9">
        <v>2030</v>
      </c>
      <c r="M9">
        <v>1</v>
      </c>
      <c r="O9" t="s">
        <v>805</v>
      </c>
      <c r="R9" t="s">
        <v>832</v>
      </c>
      <c r="T9">
        <v>0</v>
      </c>
      <c r="Y9">
        <v>6.6</v>
      </c>
      <c r="Z9" t="s">
        <v>833</v>
      </c>
    </row>
    <row r="10" spans="1:62">
      <c r="A10" t="s">
        <v>792</v>
      </c>
      <c r="B10" t="s">
        <v>802</v>
      </c>
      <c r="C10" t="s">
        <v>803</v>
      </c>
      <c r="D10" t="s">
        <v>298</v>
      </c>
      <c r="E10">
        <v>2023</v>
      </c>
      <c r="F10">
        <v>1</v>
      </c>
      <c r="G10">
        <v>3</v>
      </c>
      <c r="H10">
        <v>1</v>
      </c>
      <c r="J10">
        <v>1</v>
      </c>
      <c r="K10" t="s">
        <v>834</v>
      </c>
      <c r="M10">
        <v>1</v>
      </c>
      <c r="O10" t="s">
        <v>805</v>
      </c>
      <c r="R10" t="s">
        <v>835</v>
      </c>
      <c r="T10">
        <v>2</v>
      </c>
      <c r="Z10" t="e">
        <v>#N/A</v>
      </c>
    </row>
    <row r="11" spans="1:62">
      <c r="A11" t="s">
        <v>792</v>
      </c>
      <c r="B11" t="s">
        <v>802</v>
      </c>
      <c r="C11" t="s">
        <v>803</v>
      </c>
      <c r="D11" t="s">
        <v>298</v>
      </c>
      <c r="E11">
        <v>2023</v>
      </c>
      <c r="F11">
        <v>1</v>
      </c>
      <c r="G11">
        <v>3</v>
      </c>
      <c r="H11">
        <v>1</v>
      </c>
      <c r="J11">
        <v>1</v>
      </c>
      <c r="K11" t="s">
        <v>836</v>
      </c>
      <c r="L11">
        <v>2030</v>
      </c>
      <c r="M11">
        <v>1</v>
      </c>
      <c r="O11" t="s">
        <v>805</v>
      </c>
      <c r="R11" t="s">
        <v>837</v>
      </c>
      <c r="T11">
        <v>1</v>
      </c>
      <c r="Z11" t="e">
        <v>#N/A</v>
      </c>
    </row>
    <row r="12" spans="1:62" ht="288">
      <c r="A12" t="s">
        <v>792</v>
      </c>
      <c r="B12" t="s">
        <v>802</v>
      </c>
      <c r="C12" t="s">
        <v>803</v>
      </c>
      <c r="D12" t="s">
        <v>298</v>
      </c>
      <c r="E12">
        <v>2023</v>
      </c>
      <c r="F12">
        <v>1</v>
      </c>
      <c r="G12">
        <v>3</v>
      </c>
      <c r="H12">
        <v>1</v>
      </c>
      <c r="J12">
        <v>1</v>
      </c>
      <c r="K12" t="s">
        <v>838</v>
      </c>
      <c r="M12">
        <v>1</v>
      </c>
      <c r="O12" t="s">
        <v>805</v>
      </c>
      <c r="R12" s="270" t="s">
        <v>839</v>
      </c>
      <c r="T12">
        <v>2</v>
      </c>
      <c r="U12" t="s">
        <v>840</v>
      </c>
      <c r="V12" t="s">
        <v>841</v>
      </c>
      <c r="Z12" t="e">
        <v>#N/A</v>
      </c>
    </row>
    <row r="13" spans="1:62" ht="409.6">
      <c r="A13" t="s">
        <v>792</v>
      </c>
      <c r="B13" t="s">
        <v>802</v>
      </c>
      <c r="C13" t="s">
        <v>803</v>
      </c>
      <c r="D13" t="s">
        <v>298</v>
      </c>
      <c r="E13">
        <v>2023</v>
      </c>
      <c r="F13">
        <v>1</v>
      </c>
      <c r="G13">
        <v>3</v>
      </c>
      <c r="H13">
        <v>1</v>
      </c>
      <c r="J13">
        <v>1</v>
      </c>
      <c r="K13" t="s">
        <v>842</v>
      </c>
      <c r="M13">
        <v>1</v>
      </c>
      <c r="O13" t="s">
        <v>805</v>
      </c>
      <c r="R13" s="270" t="s">
        <v>843</v>
      </c>
      <c r="T13">
        <v>2</v>
      </c>
      <c r="Z13" t="e">
        <v>#N/A</v>
      </c>
    </row>
    <row r="14" spans="1:62">
      <c r="A14" t="s">
        <v>792</v>
      </c>
      <c r="B14" t="s">
        <v>802</v>
      </c>
      <c r="C14" t="s">
        <v>803</v>
      </c>
      <c r="D14" t="s">
        <v>298</v>
      </c>
      <c r="E14">
        <v>2023</v>
      </c>
      <c r="F14">
        <v>1</v>
      </c>
      <c r="G14">
        <v>3</v>
      </c>
      <c r="H14">
        <v>1</v>
      </c>
      <c r="J14">
        <v>1</v>
      </c>
      <c r="K14" t="s">
        <v>844</v>
      </c>
      <c r="L14">
        <v>2030</v>
      </c>
      <c r="M14">
        <v>1</v>
      </c>
      <c r="O14" t="s">
        <v>805</v>
      </c>
      <c r="R14" t="s">
        <v>845</v>
      </c>
      <c r="T14">
        <v>2</v>
      </c>
      <c r="Y14">
        <v>14.2</v>
      </c>
      <c r="Z14" t="s">
        <v>826</v>
      </c>
    </row>
    <row r="15" spans="1:62">
      <c r="A15" t="s">
        <v>792</v>
      </c>
      <c r="B15" t="s">
        <v>802</v>
      </c>
      <c r="C15" t="s">
        <v>846</v>
      </c>
      <c r="D15" t="s">
        <v>321</v>
      </c>
      <c r="E15">
        <v>2023</v>
      </c>
      <c r="F15">
        <v>0</v>
      </c>
      <c r="G15">
        <v>1</v>
      </c>
      <c r="H15">
        <v>0</v>
      </c>
      <c r="I15">
        <v>0</v>
      </c>
      <c r="J15">
        <v>1</v>
      </c>
      <c r="K15" t="s">
        <v>847</v>
      </c>
      <c r="M15">
        <v>1</v>
      </c>
      <c r="O15" t="s">
        <v>593</v>
      </c>
      <c r="R15" t="s">
        <v>848</v>
      </c>
      <c r="S15" t="s">
        <v>849</v>
      </c>
      <c r="T15">
        <v>2</v>
      </c>
      <c r="W15" t="s">
        <v>594</v>
      </c>
      <c r="X15" t="s">
        <v>850</v>
      </c>
      <c r="Y15">
        <v>14.4</v>
      </c>
      <c r="Z15" t="s">
        <v>826</v>
      </c>
      <c r="AB15" t="s">
        <v>851</v>
      </c>
      <c r="AM15" t="s">
        <v>309</v>
      </c>
    </row>
    <row r="16" spans="1:62">
      <c r="A16" t="s">
        <v>792</v>
      </c>
      <c r="B16" t="s">
        <v>802</v>
      </c>
      <c r="C16" t="s">
        <v>852</v>
      </c>
      <c r="D16" t="s">
        <v>298</v>
      </c>
      <c r="E16">
        <v>2019</v>
      </c>
      <c r="F16">
        <v>1</v>
      </c>
      <c r="G16">
        <v>3</v>
      </c>
      <c r="H16">
        <v>1</v>
      </c>
      <c r="J16">
        <v>1</v>
      </c>
      <c r="K16" t="s">
        <v>853</v>
      </c>
      <c r="M16">
        <v>1</v>
      </c>
      <c r="N16" t="s">
        <v>854</v>
      </c>
      <c r="O16" t="s">
        <v>855</v>
      </c>
      <c r="R16" t="s">
        <v>856</v>
      </c>
      <c r="T16">
        <v>0</v>
      </c>
      <c r="W16" t="s">
        <v>594</v>
      </c>
      <c r="Y16">
        <v>14.6</v>
      </c>
      <c r="Z16" t="s">
        <v>826</v>
      </c>
      <c r="AM16" t="s">
        <v>309</v>
      </c>
    </row>
    <row r="17" spans="1:39">
      <c r="A17" t="s">
        <v>792</v>
      </c>
      <c r="B17" t="s">
        <v>857</v>
      </c>
      <c r="C17" t="s">
        <v>857</v>
      </c>
      <c r="D17" t="s">
        <v>321</v>
      </c>
      <c r="E17">
        <v>2020</v>
      </c>
      <c r="F17">
        <v>0</v>
      </c>
      <c r="G17">
        <v>1</v>
      </c>
      <c r="H17">
        <v>0</v>
      </c>
      <c r="I17">
        <v>0</v>
      </c>
      <c r="J17">
        <v>1</v>
      </c>
      <c r="K17" t="s">
        <v>858</v>
      </c>
      <c r="L17">
        <v>2030</v>
      </c>
      <c r="M17">
        <v>1</v>
      </c>
      <c r="O17" t="s">
        <v>859</v>
      </c>
      <c r="R17" t="s">
        <v>860</v>
      </c>
      <c r="S17" t="s">
        <v>861</v>
      </c>
      <c r="T17">
        <v>0</v>
      </c>
      <c r="X17" t="s">
        <v>862</v>
      </c>
      <c r="Y17" t="s">
        <v>863</v>
      </c>
      <c r="Z17" t="s">
        <v>607</v>
      </c>
      <c r="AA17" t="s">
        <v>212</v>
      </c>
      <c r="AM17" t="s">
        <v>309</v>
      </c>
    </row>
    <row r="18" spans="1:39">
      <c r="A18" t="s">
        <v>792</v>
      </c>
      <c r="B18" t="s">
        <v>857</v>
      </c>
      <c r="C18" t="s">
        <v>857</v>
      </c>
      <c r="D18" t="s">
        <v>321</v>
      </c>
      <c r="E18">
        <v>2020</v>
      </c>
      <c r="F18">
        <v>0</v>
      </c>
      <c r="G18">
        <v>1</v>
      </c>
      <c r="H18">
        <v>0</v>
      </c>
      <c r="I18">
        <v>0</v>
      </c>
      <c r="J18">
        <v>1</v>
      </c>
      <c r="K18" t="s">
        <v>864</v>
      </c>
      <c r="L18">
        <v>2030</v>
      </c>
      <c r="M18">
        <v>1</v>
      </c>
      <c r="N18" t="s">
        <v>865</v>
      </c>
      <c r="O18" t="s">
        <v>859</v>
      </c>
      <c r="R18" t="s">
        <v>866</v>
      </c>
      <c r="S18" t="s">
        <v>303</v>
      </c>
      <c r="T18">
        <v>2</v>
      </c>
      <c r="U18" t="s">
        <v>867</v>
      </c>
      <c r="V18" t="s">
        <v>868</v>
      </c>
      <c r="X18" t="s">
        <v>862</v>
      </c>
      <c r="Y18">
        <v>15.5</v>
      </c>
      <c r="Z18" t="s">
        <v>799</v>
      </c>
      <c r="AA18" t="s">
        <v>212</v>
      </c>
    </row>
    <row r="19" spans="1:39">
      <c r="A19" t="s">
        <v>792</v>
      </c>
      <c r="B19" t="s">
        <v>857</v>
      </c>
      <c r="C19" t="s">
        <v>857</v>
      </c>
      <c r="D19" t="s">
        <v>321</v>
      </c>
      <c r="E19">
        <v>2020</v>
      </c>
      <c r="F19">
        <v>0</v>
      </c>
      <c r="G19">
        <v>1</v>
      </c>
      <c r="H19">
        <v>0</v>
      </c>
      <c r="I19">
        <v>0</v>
      </c>
      <c r="J19">
        <v>1</v>
      </c>
      <c r="K19" t="s">
        <v>869</v>
      </c>
      <c r="L19">
        <v>2030</v>
      </c>
      <c r="M19">
        <v>1</v>
      </c>
      <c r="N19" t="s">
        <v>870</v>
      </c>
      <c r="O19" t="s">
        <v>859</v>
      </c>
      <c r="R19" t="s">
        <v>871</v>
      </c>
      <c r="S19" t="s">
        <v>872</v>
      </c>
      <c r="T19">
        <v>0</v>
      </c>
      <c r="X19" t="s">
        <v>862</v>
      </c>
      <c r="Y19">
        <v>15.5</v>
      </c>
      <c r="Z19" t="s">
        <v>799</v>
      </c>
      <c r="AA19" t="s">
        <v>212</v>
      </c>
    </row>
    <row r="20" spans="1:39">
      <c r="A20" t="s">
        <v>792</v>
      </c>
      <c r="B20" t="s">
        <v>857</v>
      </c>
      <c r="C20" t="s">
        <v>857</v>
      </c>
      <c r="D20" t="s">
        <v>321</v>
      </c>
      <c r="E20">
        <v>2020</v>
      </c>
      <c r="F20">
        <v>0</v>
      </c>
      <c r="G20">
        <v>1</v>
      </c>
      <c r="H20">
        <v>0</v>
      </c>
      <c r="I20">
        <v>0</v>
      </c>
      <c r="J20">
        <v>1</v>
      </c>
      <c r="K20" t="s">
        <v>873</v>
      </c>
      <c r="L20">
        <v>2030</v>
      </c>
      <c r="M20">
        <v>1</v>
      </c>
      <c r="O20" t="s">
        <v>859</v>
      </c>
      <c r="R20" t="s">
        <v>874</v>
      </c>
      <c r="S20" t="s">
        <v>303</v>
      </c>
      <c r="T20">
        <v>2</v>
      </c>
      <c r="U20" t="s">
        <v>875</v>
      </c>
      <c r="V20" t="s">
        <v>876</v>
      </c>
      <c r="X20" t="s">
        <v>862</v>
      </c>
      <c r="Y20">
        <v>2.4</v>
      </c>
      <c r="Z20" t="s">
        <v>877</v>
      </c>
      <c r="AA20" t="s">
        <v>212</v>
      </c>
      <c r="AM20" t="s">
        <v>309</v>
      </c>
    </row>
    <row r="21" spans="1:39">
      <c r="A21" t="s">
        <v>792</v>
      </c>
      <c r="B21" t="s">
        <v>857</v>
      </c>
      <c r="C21" t="s">
        <v>857</v>
      </c>
      <c r="D21" t="s">
        <v>321</v>
      </c>
      <c r="E21">
        <v>2020</v>
      </c>
      <c r="F21">
        <v>0</v>
      </c>
      <c r="G21">
        <v>1</v>
      </c>
      <c r="H21">
        <v>0</v>
      </c>
      <c r="I21">
        <v>0</v>
      </c>
      <c r="J21">
        <v>1</v>
      </c>
      <c r="K21" t="s">
        <v>878</v>
      </c>
      <c r="L21">
        <v>2030</v>
      </c>
      <c r="M21">
        <v>1</v>
      </c>
      <c r="O21" t="s">
        <v>859</v>
      </c>
      <c r="R21" t="s">
        <v>879</v>
      </c>
      <c r="S21" t="s">
        <v>861</v>
      </c>
      <c r="T21">
        <v>0</v>
      </c>
      <c r="X21" t="s">
        <v>862</v>
      </c>
      <c r="Y21">
        <v>2.4</v>
      </c>
      <c r="Z21" t="s">
        <v>877</v>
      </c>
      <c r="AA21" t="s">
        <v>212</v>
      </c>
    </row>
    <row r="22" spans="1:39" ht="395">
      <c r="A22" t="s">
        <v>792</v>
      </c>
      <c r="B22" t="s">
        <v>857</v>
      </c>
      <c r="C22" t="s">
        <v>857</v>
      </c>
      <c r="D22" t="s">
        <v>321</v>
      </c>
      <c r="E22">
        <v>2020</v>
      </c>
      <c r="F22">
        <v>0</v>
      </c>
      <c r="G22">
        <v>1</v>
      </c>
      <c r="H22">
        <v>0</v>
      </c>
      <c r="I22">
        <v>0</v>
      </c>
      <c r="J22">
        <v>1</v>
      </c>
      <c r="K22" t="s">
        <v>880</v>
      </c>
      <c r="L22">
        <v>2030</v>
      </c>
      <c r="M22">
        <v>1</v>
      </c>
      <c r="N22" s="270" t="s">
        <v>881</v>
      </c>
      <c r="O22" t="s">
        <v>859</v>
      </c>
      <c r="R22" t="s">
        <v>882</v>
      </c>
      <c r="S22" t="s">
        <v>440</v>
      </c>
      <c r="T22">
        <v>3</v>
      </c>
      <c r="U22" t="s">
        <v>331</v>
      </c>
      <c r="X22" t="s">
        <v>862</v>
      </c>
      <c r="Y22">
        <v>12.4</v>
      </c>
      <c r="Z22" t="s">
        <v>614</v>
      </c>
      <c r="AA22" t="s">
        <v>212</v>
      </c>
    </row>
    <row r="23" spans="1:39">
      <c r="A23" t="s">
        <v>792</v>
      </c>
      <c r="B23" t="s">
        <v>857</v>
      </c>
      <c r="C23" t="s">
        <v>857</v>
      </c>
      <c r="D23" t="s">
        <v>321</v>
      </c>
      <c r="E23">
        <v>2020</v>
      </c>
      <c r="F23">
        <v>0</v>
      </c>
      <c r="G23">
        <v>1</v>
      </c>
      <c r="H23">
        <v>0</v>
      </c>
      <c r="I23">
        <v>0</v>
      </c>
      <c r="J23">
        <v>1</v>
      </c>
      <c r="K23" t="s">
        <v>883</v>
      </c>
      <c r="L23">
        <v>2030</v>
      </c>
      <c r="M23">
        <v>1</v>
      </c>
      <c r="O23" t="s">
        <v>859</v>
      </c>
      <c r="Q23" t="s">
        <v>884</v>
      </c>
      <c r="R23" t="s">
        <v>885</v>
      </c>
      <c r="S23" t="s">
        <v>886</v>
      </c>
      <c r="T23">
        <v>3</v>
      </c>
      <c r="U23" t="s">
        <v>331</v>
      </c>
      <c r="X23" t="s">
        <v>862</v>
      </c>
      <c r="Y23">
        <v>15.1</v>
      </c>
      <c r="Z23" t="s">
        <v>799</v>
      </c>
      <c r="AA23" t="s">
        <v>212</v>
      </c>
    </row>
    <row r="24" spans="1:39">
      <c r="A24" t="s">
        <v>792</v>
      </c>
      <c r="B24" t="s">
        <v>857</v>
      </c>
      <c r="C24" t="s">
        <v>857</v>
      </c>
      <c r="D24" t="s">
        <v>321</v>
      </c>
      <c r="E24">
        <v>2020</v>
      </c>
      <c r="F24">
        <v>0</v>
      </c>
      <c r="G24">
        <v>1</v>
      </c>
      <c r="H24">
        <v>0</v>
      </c>
      <c r="I24">
        <v>0</v>
      </c>
      <c r="J24">
        <v>1</v>
      </c>
      <c r="K24" t="s">
        <v>887</v>
      </c>
      <c r="L24">
        <v>2030</v>
      </c>
      <c r="M24">
        <v>1</v>
      </c>
      <c r="O24" t="s">
        <v>859</v>
      </c>
      <c r="Q24" t="s">
        <v>888</v>
      </c>
      <c r="R24" t="s">
        <v>889</v>
      </c>
      <c r="S24" t="s">
        <v>303</v>
      </c>
      <c r="T24">
        <v>2</v>
      </c>
      <c r="U24" t="s">
        <v>331</v>
      </c>
      <c r="X24" t="s">
        <v>862</v>
      </c>
      <c r="Y24">
        <v>15.1</v>
      </c>
      <c r="Z24" t="s">
        <v>799</v>
      </c>
      <c r="AA24" t="s">
        <v>212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J76"/>
  <sheetViews>
    <sheetView topLeftCell="B3"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49.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c r="A4" t="s">
        <v>792</v>
      </c>
      <c r="B4" t="s">
        <v>164</v>
      </c>
      <c r="C4" t="s">
        <v>891</v>
      </c>
      <c r="D4" t="s">
        <v>110</v>
      </c>
      <c r="E4">
        <v>2023</v>
      </c>
      <c r="F4">
        <v>0</v>
      </c>
      <c r="M4" t="s">
        <v>424</v>
      </c>
      <c r="Z4" t="e">
        <v>#N/A</v>
      </c>
    </row>
    <row r="5" spans="1:62">
      <c r="A5" t="s">
        <v>792</v>
      </c>
      <c r="B5" t="s">
        <v>164</v>
      </c>
      <c r="C5" t="s">
        <v>892</v>
      </c>
      <c r="D5" t="s">
        <v>321</v>
      </c>
      <c r="E5">
        <v>2023</v>
      </c>
      <c r="F5">
        <v>0</v>
      </c>
      <c r="K5" t="s">
        <v>893</v>
      </c>
      <c r="M5" t="s">
        <v>424</v>
      </c>
      <c r="R5" t="s">
        <v>894</v>
      </c>
      <c r="Z5" t="e">
        <v>#N/A</v>
      </c>
    </row>
    <row r="6" spans="1:62">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c r="A7" t="s">
        <v>792</v>
      </c>
      <c r="B7" t="s">
        <v>164</v>
      </c>
      <c r="C7" t="s">
        <v>895</v>
      </c>
      <c r="D7" t="s">
        <v>321</v>
      </c>
      <c r="E7">
        <v>2021</v>
      </c>
      <c r="F7">
        <v>0</v>
      </c>
      <c r="G7">
        <v>0</v>
      </c>
      <c r="H7">
        <v>0</v>
      </c>
      <c r="I7">
        <v>0</v>
      </c>
      <c r="J7">
        <v>1</v>
      </c>
      <c r="K7" t="s">
        <v>900</v>
      </c>
      <c r="L7">
        <v>2030</v>
      </c>
      <c r="M7">
        <v>0</v>
      </c>
      <c r="N7" t="s">
        <v>897</v>
      </c>
      <c r="O7" t="s">
        <v>898</v>
      </c>
      <c r="R7" s="270" t="s">
        <v>901</v>
      </c>
      <c r="T7">
        <v>2</v>
      </c>
      <c r="W7" t="s">
        <v>810</v>
      </c>
      <c r="Y7">
        <v>15.2</v>
      </c>
      <c r="Z7" t="s">
        <v>799</v>
      </c>
      <c r="AA7" t="s">
        <v>203</v>
      </c>
      <c r="AB7" t="s">
        <v>812</v>
      </c>
      <c r="AK7" t="s">
        <v>310</v>
      </c>
      <c r="AM7" t="s">
        <v>309</v>
      </c>
    </row>
    <row r="8" spans="1:62">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c r="A9" t="s">
        <v>792</v>
      </c>
      <c r="B9" t="s">
        <v>164</v>
      </c>
      <c r="C9" t="s">
        <v>895</v>
      </c>
      <c r="D9" t="s">
        <v>321</v>
      </c>
      <c r="E9">
        <v>2021</v>
      </c>
      <c r="F9">
        <v>0</v>
      </c>
      <c r="G9">
        <v>0</v>
      </c>
      <c r="H9">
        <v>0</v>
      </c>
      <c r="I9">
        <v>0</v>
      </c>
      <c r="J9">
        <v>1</v>
      </c>
      <c r="K9" t="s">
        <v>904</v>
      </c>
      <c r="L9">
        <v>2030</v>
      </c>
      <c r="M9">
        <v>0</v>
      </c>
      <c r="N9" s="270" t="s">
        <v>905</v>
      </c>
      <c r="O9" t="s">
        <v>906</v>
      </c>
      <c r="W9" t="s">
        <v>810</v>
      </c>
      <c r="Y9">
        <v>4.7</v>
      </c>
      <c r="Z9" t="s">
        <v>907</v>
      </c>
      <c r="AA9" t="s">
        <v>203</v>
      </c>
      <c r="AB9" t="s">
        <v>812</v>
      </c>
      <c r="AM9" t="s">
        <v>309</v>
      </c>
      <c r="AX9" t="s">
        <v>310</v>
      </c>
    </row>
    <row r="10" spans="1:62" ht="335">
      <c r="A10" t="s">
        <v>792</v>
      </c>
      <c r="B10" t="s">
        <v>908</v>
      </c>
      <c r="C10" t="s">
        <v>895</v>
      </c>
      <c r="D10" t="s">
        <v>321</v>
      </c>
      <c r="E10">
        <v>2021</v>
      </c>
      <c r="F10">
        <v>0</v>
      </c>
      <c r="G10">
        <v>0</v>
      </c>
      <c r="H10">
        <v>0</v>
      </c>
      <c r="I10">
        <v>0</v>
      </c>
      <c r="J10">
        <v>1</v>
      </c>
      <c r="K10" t="s">
        <v>909</v>
      </c>
      <c r="L10">
        <v>2030</v>
      </c>
      <c r="M10">
        <v>0</v>
      </c>
      <c r="N10" s="270" t="s">
        <v>905</v>
      </c>
      <c r="O10" t="s">
        <v>906</v>
      </c>
      <c r="W10" t="s">
        <v>810</v>
      </c>
      <c r="Y10">
        <v>15.2</v>
      </c>
      <c r="Z10" t="s">
        <v>799</v>
      </c>
      <c r="AA10" t="s">
        <v>203</v>
      </c>
      <c r="AB10" t="s">
        <v>812</v>
      </c>
      <c r="AM10" t="s">
        <v>309</v>
      </c>
    </row>
    <row r="11" spans="1:62" ht="335">
      <c r="A11" t="s">
        <v>792</v>
      </c>
      <c r="B11" t="s">
        <v>908</v>
      </c>
      <c r="C11" t="s">
        <v>895</v>
      </c>
      <c r="D11" t="s">
        <v>321</v>
      </c>
      <c r="E11">
        <v>2021</v>
      </c>
      <c r="F11">
        <v>0</v>
      </c>
      <c r="G11">
        <v>0</v>
      </c>
      <c r="H11">
        <v>0</v>
      </c>
      <c r="I11">
        <v>0</v>
      </c>
      <c r="J11">
        <v>1</v>
      </c>
      <c r="K11" t="s">
        <v>910</v>
      </c>
      <c r="L11">
        <v>2030</v>
      </c>
      <c r="M11">
        <v>0</v>
      </c>
      <c r="N11" s="270" t="s">
        <v>905</v>
      </c>
      <c r="O11" t="s">
        <v>906</v>
      </c>
      <c r="W11" t="s">
        <v>810</v>
      </c>
      <c r="X11" t="s">
        <v>416</v>
      </c>
      <c r="Y11">
        <v>15.2</v>
      </c>
      <c r="Z11" t="s">
        <v>799</v>
      </c>
      <c r="AA11" t="s">
        <v>203</v>
      </c>
      <c r="AB11" t="s">
        <v>812</v>
      </c>
      <c r="AM11" t="s">
        <v>309</v>
      </c>
    </row>
    <row r="12" spans="1:62" ht="335">
      <c r="A12" t="s">
        <v>792</v>
      </c>
      <c r="B12" t="s">
        <v>908</v>
      </c>
      <c r="C12" t="s">
        <v>895</v>
      </c>
      <c r="D12" t="s">
        <v>321</v>
      </c>
      <c r="E12">
        <v>2021</v>
      </c>
      <c r="F12">
        <v>0</v>
      </c>
      <c r="G12">
        <v>0</v>
      </c>
      <c r="H12">
        <v>0</v>
      </c>
      <c r="I12">
        <v>0</v>
      </c>
      <c r="J12">
        <v>1</v>
      </c>
      <c r="K12" t="s">
        <v>911</v>
      </c>
      <c r="L12">
        <v>2030</v>
      </c>
      <c r="M12">
        <v>0</v>
      </c>
      <c r="N12" s="270" t="s">
        <v>905</v>
      </c>
      <c r="O12" t="s">
        <v>906</v>
      </c>
      <c r="W12" t="s">
        <v>810</v>
      </c>
      <c r="Y12">
        <v>15.2</v>
      </c>
      <c r="Z12" t="s">
        <v>799</v>
      </c>
      <c r="AA12" t="s">
        <v>203</v>
      </c>
      <c r="AB12" t="s">
        <v>812</v>
      </c>
      <c r="AM12" t="s">
        <v>309</v>
      </c>
    </row>
    <row r="13" spans="1:62" ht="96">
      <c r="A13" t="s">
        <v>792</v>
      </c>
      <c r="B13" t="s">
        <v>908</v>
      </c>
      <c r="C13" t="s">
        <v>912</v>
      </c>
      <c r="D13" t="s">
        <v>298</v>
      </c>
      <c r="E13">
        <v>2023</v>
      </c>
      <c r="F13">
        <v>1</v>
      </c>
      <c r="K13" t="s">
        <v>913</v>
      </c>
      <c r="N13" s="270" t="s">
        <v>914</v>
      </c>
      <c r="W13" t="s">
        <v>810</v>
      </c>
      <c r="Z13" t="e">
        <v>#N/A</v>
      </c>
    </row>
    <row r="14" spans="1:62">
      <c r="A14" t="s">
        <v>792</v>
      </c>
      <c r="B14" t="s">
        <v>802</v>
      </c>
      <c r="C14" t="s">
        <v>915</v>
      </c>
      <c r="D14" t="s">
        <v>101</v>
      </c>
      <c r="E14">
        <v>2022</v>
      </c>
      <c r="F14">
        <v>0</v>
      </c>
      <c r="W14" t="s">
        <v>862</v>
      </c>
      <c r="X14" t="s">
        <v>811</v>
      </c>
      <c r="Z14" t="e">
        <v>#N/A</v>
      </c>
      <c r="AB14" t="s">
        <v>916</v>
      </c>
    </row>
    <row r="15" spans="1:62">
      <c r="A15" t="s">
        <v>792</v>
      </c>
      <c r="B15" t="s">
        <v>802</v>
      </c>
      <c r="C15" t="s">
        <v>915</v>
      </c>
      <c r="D15" t="s">
        <v>101</v>
      </c>
      <c r="E15">
        <v>2022</v>
      </c>
      <c r="F15">
        <v>0</v>
      </c>
      <c r="K15" t="s">
        <v>917</v>
      </c>
      <c r="W15" t="s">
        <v>862</v>
      </c>
      <c r="X15" t="s">
        <v>811</v>
      </c>
      <c r="Z15" t="e">
        <v>#N/A</v>
      </c>
      <c r="AB15" t="s">
        <v>916</v>
      </c>
    </row>
    <row r="16" spans="1:62">
      <c r="A16" t="s">
        <v>792</v>
      </c>
      <c r="B16" t="s">
        <v>802</v>
      </c>
      <c r="C16" t="s">
        <v>915</v>
      </c>
      <c r="D16" t="s">
        <v>101</v>
      </c>
      <c r="E16">
        <v>2022</v>
      </c>
      <c r="F16">
        <v>0</v>
      </c>
      <c r="K16" t="s">
        <v>918</v>
      </c>
      <c r="W16" t="s">
        <v>862</v>
      </c>
      <c r="X16" t="s">
        <v>811</v>
      </c>
      <c r="Y16">
        <v>15.1</v>
      </c>
      <c r="Z16" t="s">
        <v>799</v>
      </c>
      <c r="AB16" t="s">
        <v>916</v>
      </c>
    </row>
    <row r="17" spans="1:28">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270"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c r="A25" t="s">
        <v>792</v>
      </c>
      <c r="B25" t="s">
        <v>802</v>
      </c>
      <c r="C25" t="s">
        <v>803</v>
      </c>
      <c r="D25" t="s">
        <v>298</v>
      </c>
      <c r="E25">
        <v>2023</v>
      </c>
      <c r="K25" t="s">
        <v>927</v>
      </c>
      <c r="Z25" t="e">
        <v>#N/A</v>
      </c>
    </row>
    <row r="26" spans="1:28">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270"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112">
      <c r="A35" t="s">
        <v>792</v>
      </c>
      <c r="B35" t="s">
        <v>802</v>
      </c>
      <c r="C35" t="s">
        <v>803</v>
      </c>
      <c r="D35" t="s">
        <v>298</v>
      </c>
      <c r="E35">
        <v>2023</v>
      </c>
      <c r="F35">
        <v>1</v>
      </c>
      <c r="G35">
        <v>3</v>
      </c>
      <c r="H35">
        <v>1</v>
      </c>
      <c r="J35">
        <v>1</v>
      </c>
      <c r="K35" s="270" t="s">
        <v>934</v>
      </c>
      <c r="L35">
        <v>2030</v>
      </c>
      <c r="M35">
        <v>1</v>
      </c>
      <c r="N35" t="s">
        <v>932</v>
      </c>
      <c r="O35" t="s">
        <v>457</v>
      </c>
      <c r="Y35">
        <v>11.4</v>
      </c>
      <c r="Z35" t="s">
        <v>607</v>
      </c>
    </row>
    <row r="36" spans="1:26">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270"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270" t="s">
        <v>843</v>
      </c>
      <c r="T42">
        <v>2</v>
      </c>
      <c r="Z42" t="e">
        <v>#N/A</v>
      </c>
    </row>
    <row r="43" spans="1:26">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c r="A46" t="s">
        <v>792</v>
      </c>
      <c r="B46" t="s">
        <v>802</v>
      </c>
      <c r="C46" t="s">
        <v>891</v>
      </c>
      <c r="D46" t="s">
        <v>110</v>
      </c>
      <c r="E46">
        <v>2023</v>
      </c>
      <c r="F46">
        <v>0</v>
      </c>
    </row>
    <row r="47" spans="1:26" ht="304">
      <c r="A47" t="s">
        <v>792</v>
      </c>
      <c r="B47" t="s">
        <v>802</v>
      </c>
      <c r="C47" s="270" t="s">
        <v>943</v>
      </c>
      <c r="D47" t="s">
        <v>110</v>
      </c>
      <c r="E47">
        <v>2023</v>
      </c>
      <c r="F47">
        <v>0</v>
      </c>
    </row>
    <row r="48" spans="1:26">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c r="A52" t="s">
        <v>792</v>
      </c>
      <c r="B52" t="s">
        <v>802</v>
      </c>
      <c r="C52" t="s">
        <v>945</v>
      </c>
      <c r="D52" t="s">
        <v>321</v>
      </c>
      <c r="E52">
        <v>2023</v>
      </c>
      <c r="F52">
        <v>0</v>
      </c>
      <c r="M52" t="s">
        <v>424</v>
      </c>
    </row>
    <row r="53" spans="1:39">
      <c r="A53" t="s">
        <v>792</v>
      </c>
      <c r="B53" t="s">
        <v>802</v>
      </c>
      <c r="C53" t="s">
        <v>946</v>
      </c>
      <c r="D53" t="s">
        <v>321</v>
      </c>
      <c r="E53">
        <v>2022</v>
      </c>
      <c r="F53">
        <v>0</v>
      </c>
      <c r="M53" t="s">
        <v>424</v>
      </c>
      <c r="N53" t="s">
        <v>947</v>
      </c>
      <c r="W53" t="s">
        <v>862</v>
      </c>
      <c r="Z53" t="e">
        <v>#N/A</v>
      </c>
      <c r="AM53" t="s">
        <v>309</v>
      </c>
    </row>
    <row r="54" spans="1:39">
      <c r="A54" t="s">
        <v>792</v>
      </c>
      <c r="B54" t="s">
        <v>802</v>
      </c>
      <c r="C54" t="s">
        <v>857</v>
      </c>
      <c r="D54" t="s">
        <v>321</v>
      </c>
      <c r="E54">
        <v>2020</v>
      </c>
      <c r="F54">
        <v>0</v>
      </c>
      <c r="M54" t="s">
        <v>424</v>
      </c>
    </row>
    <row r="55" spans="1:39">
      <c r="A55" t="s">
        <v>792</v>
      </c>
      <c r="B55" t="s">
        <v>857</v>
      </c>
      <c r="C55" t="s">
        <v>794</v>
      </c>
      <c r="D55" t="s">
        <v>321</v>
      </c>
      <c r="E55">
        <v>2021</v>
      </c>
      <c r="F55">
        <v>0</v>
      </c>
      <c r="M55" t="s">
        <v>424</v>
      </c>
      <c r="Z55" t="e">
        <v>#N/A</v>
      </c>
      <c r="AA55" t="s">
        <v>203</v>
      </c>
      <c r="AB55" t="s">
        <v>812</v>
      </c>
      <c r="AM55" t="s">
        <v>309</v>
      </c>
    </row>
    <row r="56" spans="1:39">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c r="A57" t="s">
        <v>792</v>
      </c>
      <c r="B57" t="s">
        <v>857</v>
      </c>
      <c r="C57" t="s">
        <v>951</v>
      </c>
      <c r="D57" t="s">
        <v>101</v>
      </c>
      <c r="E57">
        <v>2023</v>
      </c>
      <c r="F57">
        <v>0</v>
      </c>
      <c r="M57" t="s">
        <v>424</v>
      </c>
    </row>
    <row r="58" spans="1:39">
      <c r="A58" t="s">
        <v>792</v>
      </c>
      <c r="B58" t="s">
        <v>857</v>
      </c>
      <c r="C58" t="s">
        <v>892</v>
      </c>
      <c r="D58" t="s">
        <v>321</v>
      </c>
      <c r="E58">
        <v>2023</v>
      </c>
      <c r="F58">
        <v>0</v>
      </c>
      <c r="M58" t="s">
        <v>424</v>
      </c>
      <c r="N58" t="s">
        <v>952</v>
      </c>
    </row>
    <row r="59" spans="1:39">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270"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270"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J79"/>
  <sheetViews>
    <sheetView workbookViewId="0">
      <selection activeCell="M76" sqref="M76"/>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792</v>
      </c>
      <c r="B2" t="s">
        <v>793</v>
      </c>
      <c r="C2" t="s">
        <v>794</v>
      </c>
      <c r="D2" t="s">
        <v>321</v>
      </c>
      <c r="E2">
        <v>2021</v>
      </c>
      <c r="F2">
        <v>0</v>
      </c>
      <c r="G2">
        <v>0</v>
      </c>
      <c r="H2">
        <v>0</v>
      </c>
      <c r="I2">
        <v>0</v>
      </c>
      <c r="J2">
        <v>1</v>
      </c>
      <c r="K2" t="s">
        <v>890</v>
      </c>
      <c r="L2">
        <v>2030</v>
      </c>
      <c r="M2">
        <v>0</v>
      </c>
      <c r="O2" t="s">
        <v>796</v>
      </c>
      <c r="U2" t="s">
        <v>798</v>
      </c>
      <c r="W2" t="s">
        <v>344</v>
      </c>
      <c r="Y2">
        <v>15.3</v>
      </c>
      <c r="Z2" t="s">
        <v>799</v>
      </c>
      <c r="AA2" t="s">
        <v>203</v>
      </c>
      <c r="AB2" t="s">
        <v>812</v>
      </c>
      <c r="AM2" t="s">
        <v>309</v>
      </c>
    </row>
    <row r="3" spans="1:62">
      <c r="A3" t="s">
        <v>792</v>
      </c>
      <c r="B3" t="s">
        <v>793</v>
      </c>
      <c r="C3" t="s">
        <v>794</v>
      </c>
      <c r="D3" t="s">
        <v>321</v>
      </c>
      <c r="E3">
        <v>2021</v>
      </c>
      <c r="F3">
        <v>0</v>
      </c>
      <c r="G3">
        <v>1</v>
      </c>
      <c r="H3">
        <v>0</v>
      </c>
      <c r="I3">
        <v>0</v>
      </c>
      <c r="J3">
        <v>1</v>
      </c>
      <c r="K3" t="s">
        <v>795</v>
      </c>
      <c r="L3">
        <v>2030</v>
      </c>
      <c r="M3">
        <v>1</v>
      </c>
      <c r="O3" t="s">
        <v>796</v>
      </c>
      <c r="R3" t="s">
        <v>797</v>
      </c>
      <c r="T3">
        <v>1</v>
      </c>
      <c r="U3" t="s">
        <v>798</v>
      </c>
      <c r="W3" t="s">
        <v>344</v>
      </c>
      <c r="Y3">
        <v>15.3</v>
      </c>
      <c r="Z3" t="s">
        <v>799</v>
      </c>
      <c r="AA3" t="s">
        <v>190</v>
      </c>
      <c r="AB3" t="s">
        <v>800</v>
      </c>
      <c r="AC3" t="s">
        <v>801</v>
      </c>
      <c r="AM3" t="s">
        <v>309</v>
      </c>
    </row>
    <row r="4" spans="1:62" hidden="1">
      <c r="A4" t="s">
        <v>792</v>
      </c>
      <c r="B4" t="s">
        <v>164</v>
      </c>
      <c r="C4" t="s">
        <v>891</v>
      </c>
      <c r="D4" t="s">
        <v>110</v>
      </c>
      <c r="E4">
        <v>2023</v>
      </c>
      <c r="F4">
        <v>0</v>
      </c>
      <c r="M4" t="s">
        <v>424</v>
      </c>
      <c r="Z4" t="e">
        <v>#N/A</v>
      </c>
    </row>
    <row r="5" spans="1:62" hidden="1">
      <c r="A5" t="s">
        <v>792</v>
      </c>
      <c r="B5" t="s">
        <v>164</v>
      </c>
      <c r="C5" t="s">
        <v>892</v>
      </c>
      <c r="D5" t="s">
        <v>321</v>
      </c>
      <c r="E5">
        <v>2023</v>
      </c>
      <c r="F5">
        <v>0</v>
      </c>
      <c r="K5" t="s">
        <v>893</v>
      </c>
      <c r="M5" t="s">
        <v>424</v>
      </c>
      <c r="R5" t="s">
        <v>894</v>
      </c>
      <c r="Z5" t="e">
        <v>#N/A</v>
      </c>
    </row>
    <row r="6" spans="1:62" hidden="1">
      <c r="A6" t="s">
        <v>792</v>
      </c>
      <c r="B6" t="s">
        <v>164</v>
      </c>
      <c r="C6" t="s">
        <v>895</v>
      </c>
      <c r="D6" t="s">
        <v>321</v>
      </c>
      <c r="E6">
        <v>2021</v>
      </c>
      <c r="F6">
        <v>0</v>
      </c>
      <c r="G6">
        <v>0</v>
      </c>
      <c r="H6">
        <v>0</v>
      </c>
      <c r="I6">
        <v>0</v>
      </c>
      <c r="J6">
        <v>1</v>
      </c>
      <c r="K6" t="s">
        <v>896</v>
      </c>
      <c r="L6">
        <v>2030</v>
      </c>
      <c r="M6">
        <v>0</v>
      </c>
      <c r="N6" t="s">
        <v>897</v>
      </c>
      <c r="O6" t="s">
        <v>898</v>
      </c>
      <c r="R6" t="s">
        <v>899</v>
      </c>
      <c r="T6">
        <v>3</v>
      </c>
      <c r="W6" t="s">
        <v>810</v>
      </c>
      <c r="Y6">
        <v>15.2</v>
      </c>
      <c r="Z6" t="s">
        <v>799</v>
      </c>
      <c r="AA6" t="s">
        <v>203</v>
      </c>
      <c r="AB6" t="s">
        <v>812</v>
      </c>
      <c r="AM6" t="s">
        <v>309</v>
      </c>
    </row>
    <row r="7" spans="1:62" ht="409.6" hidden="1">
      <c r="A7" t="s">
        <v>792</v>
      </c>
      <c r="B7" t="s">
        <v>164</v>
      </c>
      <c r="C7" t="s">
        <v>895</v>
      </c>
      <c r="D7" t="s">
        <v>321</v>
      </c>
      <c r="E7">
        <v>2021</v>
      </c>
      <c r="F7">
        <v>0</v>
      </c>
      <c r="G7">
        <v>0</v>
      </c>
      <c r="H7">
        <v>0</v>
      </c>
      <c r="I7">
        <v>0</v>
      </c>
      <c r="J7">
        <v>1</v>
      </c>
      <c r="K7" t="s">
        <v>900</v>
      </c>
      <c r="L7">
        <v>2030</v>
      </c>
      <c r="M7">
        <v>0</v>
      </c>
      <c r="N7" t="s">
        <v>897</v>
      </c>
      <c r="O7" t="s">
        <v>898</v>
      </c>
      <c r="R7" s="270" t="s">
        <v>901</v>
      </c>
      <c r="T7">
        <v>2</v>
      </c>
      <c r="W7" t="s">
        <v>810</v>
      </c>
      <c r="Y7">
        <v>15.2</v>
      </c>
      <c r="Z7" t="s">
        <v>799</v>
      </c>
      <c r="AA7" t="s">
        <v>203</v>
      </c>
      <c r="AB7" t="s">
        <v>812</v>
      </c>
      <c r="AK7" t="s">
        <v>310</v>
      </c>
      <c r="AM7" t="s">
        <v>309</v>
      </c>
    </row>
    <row r="8" spans="1:62" hidden="1">
      <c r="A8" t="s">
        <v>792</v>
      </c>
      <c r="B8" t="s">
        <v>164</v>
      </c>
      <c r="C8" t="s">
        <v>895</v>
      </c>
      <c r="D8" t="s">
        <v>321</v>
      </c>
      <c r="E8">
        <v>2021</v>
      </c>
      <c r="F8">
        <v>0</v>
      </c>
      <c r="G8">
        <v>0</v>
      </c>
      <c r="H8">
        <v>0</v>
      </c>
      <c r="I8">
        <v>0</v>
      </c>
      <c r="J8">
        <v>1</v>
      </c>
      <c r="K8" t="s">
        <v>902</v>
      </c>
      <c r="L8">
        <v>2030</v>
      </c>
      <c r="M8">
        <v>0</v>
      </c>
      <c r="N8" t="s">
        <v>897</v>
      </c>
      <c r="O8" t="s">
        <v>898</v>
      </c>
      <c r="R8" t="s">
        <v>903</v>
      </c>
      <c r="T8">
        <v>3</v>
      </c>
      <c r="W8" t="s">
        <v>810</v>
      </c>
      <c r="Y8">
        <v>15.2</v>
      </c>
      <c r="Z8" t="s">
        <v>799</v>
      </c>
      <c r="AA8" t="s">
        <v>203</v>
      </c>
      <c r="AB8" t="s">
        <v>812</v>
      </c>
      <c r="AM8" t="s">
        <v>309</v>
      </c>
    </row>
    <row r="9" spans="1:62" ht="335" hidden="1">
      <c r="A9" t="s">
        <v>792</v>
      </c>
      <c r="B9" t="s">
        <v>164</v>
      </c>
      <c r="C9" t="s">
        <v>895</v>
      </c>
      <c r="D9" t="s">
        <v>321</v>
      </c>
      <c r="E9">
        <v>2021</v>
      </c>
      <c r="F9">
        <v>0</v>
      </c>
      <c r="G9">
        <v>0</v>
      </c>
      <c r="H9">
        <v>0</v>
      </c>
      <c r="I9">
        <v>0</v>
      </c>
      <c r="J9">
        <v>1</v>
      </c>
      <c r="K9" t="s">
        <v>904</v>
      </c>
      <c r="L9">
        <v>2030</v>
      </c>
      <c r="M9">
        <v>0</v>
      </c>
      <c r="N9" s="270" t="s">
        <v>905</v>
      </c>
      <c r="O9" t="s">
        <v>906</v>
      </c>
      <c r="W9" t="s">
        <v>810</v>
      </c>
      <c r="Y9">
        <v>4.7</v>
      </c>
      <c r="Z9" t="s">
        <v>907</v>
      </c>
      <c r="AA9" t="s">
        <v>203</v>
      </c>
      <c r="AB9" t="s">
        <v>812</v>
      </c>
      <c r="AM9" t="s">
        <v>309</v>
      </c>
      <c r="AX9" t="s">
        <v>310</v>
      </c>
    </row>
    <row r="10" spans="1:62" ht="335" hidden="1">
      <c r="A10" t="s">
        <v>792</v>
      </c>
      <c r="B10" t="s">
        <v>908</v>
      </c>
      <c r="C10" t="s">
        <v>895</v>
      </c>
      <c r="D10" t="s">
        <v>321</v>
      </c>
      <c r="E10">
        <v>2021</v>
      </c>
      <c r="F10">
        <v>0</v>
      </c>
      <c r="G10">
        <v>0</v>
      </c>
      <c r="H10">
        <v>0</v>
      </c>
      <c r="I10">
        <v>0</v>
      </c>
      <c r="J10">
        <v>1</v>
      </c>
      <c r="K10" t="s">
        <v>909</v>
      </c>
      <c r="L10">
        <v>2030</v>
      </c>
      <c r="M10">
        <v>0</v>
      </c>
      <c r="N10" s="270" t="s">
        <v>905</v>
      </c>
      <c r="O10" t="s">
        <v>906</v>
      </c>
      <c r="W10" t="s">
        <v>810</v>
      </c>
      <c r="Y10">
        <v>15.2</v>
      </c>
      <c r="Z10" t="s">
        <v>799</v>
      </c>
      <c r="AA10" t="s">
        <v>203</v>
      </c>
      <c r="AB10" t="s">
        <v>812</v>
      </c>
      <c r="AM10" t="s">
        <v>309</v>
      </c>
    </row>
    <row r="11" spans="1:62" ht="335" hidden="1">
      <c r="A11" t="s">
        <v>792</v>
      </c>
      <c r="B11" t="s">
        <v>908</v>
      </c>
      <c r="C11" t="s">
        <v>895</v>
      </c>
      <c r="D11" t="s">
        <v>321</v>
      </c>
      <c r="E11">
        <v>2021</v>
      </c>
      <c r="F11">
        <v>0</v>
      </c>
      <c r="G11">
        <v>0</v>
      </c>
      <c r="H11">
        <v>0</v>
      </c>
      <c r="I11">
        <v>0</v>
      </c>
      <c r="J11">
        <v>1</v>
      </c>
      <c r="K11" t="s">
        <v>910</v>
      </c>
      <c r="L11">
        <v>2030</v>
      </c>
      <c r="M11">
        <v>0</v>
      </c>
      <c r="N11" s="270" t="s">
        <v>905</v>
      </c>
      <c r="O11" t="s">
        <v>906</v>
      </c>
      <c r="W11" t="s">
        <v>810</v>
      </c>
      <c r="X11" t="s">
        <v>416</v>
      </c>
      <c r="Y11">
        <v>15.2</v>
      </c>
      <c r="Z11" t="s">
        <v>799</v>
      </c>
      <c r="AA11" t="s">
        <v>203</v>
      </c>
      <c r="AB11" t="s">
        <v>812</v>
      </c>
      <c r="AM11" t="s">
        <v>309</v>
      </c>
    </row>
    <row r="12" spans="1:62" ht="335" hidden="1">
      <c r="A12" t="s">
        <v>792</v>
      </c>
      <c r="B12" t="s">
        <v>908</v>
      </c>
      <c r="C12" t="s">
        <v>895</v>
      </c>
      <c r="D12" t="s">
        <v>321</v>
      </c>
      <c r="E12">
        <v>2021</v>
      </c>
      <c r="F12">
        <v>0</v>
      </c>
      <c r="G12">
        <v>0</v>
      </c>
      <c r="H12">
        <v>0</v>
      </c>
      <c r="I12">
        <v>0</v>
      </c>
      <c r="J12">
        <v>1</v>
      </c>
      <c r="K12" t="s">
        <v>911</v>
      </c>
      <c r="L12">
        <v>2030</v>
      </c>
      <c r="M12">
        <v>0</v>
      </c>
      <c r="N12" s="270" t="s">
        <v>905</v>
      </c>
      <c r="O12" t="s">
        <v>906</v>
      </c>
      <c r="W12" t="s">
        <v>810</v>
      </c>
      <c r="Y12">
        <v>15.2</v>
      </c>
      <c r="Z12" t="s">
        <v>799</v>
      </c>
      <c r="AA12" t="s">
        <v>203</v>
      </c>
      <c r="AB12" t="s">
        <v>812</v>
      </c>
      <c r="AM12" t="s">
        <v>309</v>
      </c>
    </row>
    <row r="13" spans="1:62" ht="96" hidden="1">
      <c r="A13" t="s">
        <v>792</v>
      </c>
      <c r="B13" t="s">
        <v>908</v>
      </c>
      <c r="C13" t="s">
        <v>912</v>
      </c>
      <c r="D13" t="s">
        <v>298</v>
      </c>
      <c r="E13">
        <v>2023</v>
      </c>
      <c r="F13">
        <v>1</v>
      </c>
      <c r="K13" t="s">
        <v>913</v>
      </c>
      <c r="N13" s="270" t="s">
        <v>914</v>
      </c>
      <c r="W13" t="s">
        <v>810</v>
      </c>
      <c r="Z13" t="e">
        <v>#N/A</v>
      </c>
    </row>
    <row r="14" spans="1:62" hidden="1">
      <c r="A14" t="s">
        <v>792</v>
      </c>
      <c r="B14" t="s">
        <v>802</v>
      </c>
      <c r="C14" t="s">
        <v>915</v>
      </c>
      <c r="D14" t="s">
        <v>101</v>
      </c>
      <c r="E14">
        <v>2022</v>
      </c>
      <c r="F14">
        <v>0</v>
      </c>
      <c r="W14" t="s">
        <v>862</v>
      </c>
      <c r="X14" t="s">
        <v>811</v>
      </c>
      <c r="Z14" t="e">
        <v>#N/A</v>
      </c>
      <c r="AB14" t="s">
        <v>916</v>
      </c>
    </row>
    <row r="15" spans="1:62" hidden="1">
      <c r="A15" t="s">
        <v>792</v>
      </c>
      <c r="B15" t="s">
        <v>802</v>
      </c>
      <c r="C15" t="s">
        <v>915</v>
      </c>
      <c r="D15" t="s">
        <v>101</v>
      </c>
      <c r="E15">
        <v>2022</v>
      </c>
      <c r="F15">
        <v>0</v>
      </c>
      <c r="K15" t="s">
        <v>917</v>
      </c>
      <c r="W15" t="s">
        <v>862</v>
      </c>
      <c r="X15" t="s">
        <v>811</v>
      </c>
      <c r="Z15" t="e">
        <v>#N/A</v>
      </c>
      <c r="AB15" t="s">
        <v>916</v>
      </c>
    </row>
    <row r="16" spans="1:62" hidden="1">
      <c r="A16" t="s">
        <v>792</v>
      </c>
      <c r="B16" t="s">
        <v>802</v>
      </c>
      <c r="C16" t="s">
        <v>915</v>
      </c>
      <c r="D16" t="s">
        <v>101</v>
      </c>
      <c r="E16">
        <v>2022</v>
      </c>
      <c r="F16">
        <v>0</v>
      </c>
      <c r="K16" t="s">
        <v>918</v>
      </c>
      <c r="W16" t="s">
        <v>862</v>
      </c>
      <c r="X16" t="s">
        <v>811</v>
      </c>
      <c r="Y16">
        <v>15.1</v>
      </c>
      <c r="Z16" t="s">
        <v>799</v>
      </c>
      <c r="AB16" t="s">
        <v>916</v>
      </c>
    </row>
    <row r="17" spans="1:28" hidden="1">
      <c r="A17" t="s">
        <v>792</v>
      </c>
      <c r="B17" t="s">
        <v>802</v>
      </c>
      <c r="C17" t="s">
        <v>915</v>
      </c>
      <c r="D17" t="s">
        <v>101</v>
      </c>
      <c r="E17">
        <v>2022</v>
      </c>
      <c r="F17">
        <v>0</v>
      </c>
      <c r="K17" t="s">
        <v>919</v>
      </c>
      <c r="U17" t="s">
        <v>920</v>
      </c>
      <c r="V17" t="s">
        <v>809</v>
      </c>
      <c r="W17" t="s">
        <v>862</v>
      </c>
      <c r="X17" t="s">
        <v>811</v>
      </c>
      <c r="Y17">
        <v>15.1</v>
      </c>
      <c r="Z17" t="s">
        <v>799</v>
      </c>
      <c r="AB17" t="s">
        <v>916</v>
      </c>
    </row>
    <row r="18" spans="1:28">
      <c r="A18" t="s">
        <v>792</v>
      </c>
      <c r="B18" t="s">
        <v>802</v>
      </c>
      <c r="C18" t="s">
        <v>915</v>
      </c>
      <c r="D18" t="s">
        <v>101</v>
      </c>
      <c r="E18">
        <v>2022</v>
      </c>
      <c r="F18">
        <v>1</v>
      </c>
      <c r="G18">
        <v>3</v>
      </c>
      <c r="H18">
        <v>1</v>
      </c>
      <c r="J18">
        <v>1</v>
      </c>
      <c r="K18" t="s">
        <v>804</v>
      </c>
      <c r="L18">
        <v>2030</v>
      </c>
      <c r="M18">
        <v>1</v>
      </c>
      <c r="W18" t="s">
        <v>862</v>
      </c>
      <c r="X18" t="s">
        <v>811</v>
      </c>
      <c r="Y18">
        <v>15.5</v>
      </c>
      <c r="Z18" t="s">
        <v>799</v>
      </c>
      <c r="AB18" t="s">
        <v>916</v>
      </c>
    </row>
    <row r="19" spans="1:28" ht="96">
      <c r="A19" t="s">
        <v>792</v>
      </c>
      <c r="B19" t="s">
        <v>802</v>
      </c>
      <c r="C19" t="s">
        <v>803</v>
      </c>
      <c r="D19" t="s">
        <v>298</v>
      </c>
      <c r="E19">
        <v>2023</v>
      </c>
      <c r="F19">
        <v>1</v>
      </c>
      <c r="G19">
        <v>3</v>
      </c>
      <c r="H19">
        <v>1</v>
      </c>
      <c r="J19">
        <v>1</v>
      </c>
      <c r="K19" t="s">
        <v>804</v>
      </c>
      <c r="L19">
        <v>2030</v>
      </c>
      <c r="M19">
        <v>1</v>
      </c>
      <c r="O19" t="s">
        <v>805</v>
      </c>
      <c r="R19" s="270" t="s">
        <v>806</v>
      </c>
      <c r="S19" t="s">
        <v>807</v>
      </c>
      <c r="T19">
        <v>3</v>
      </c>
      <c r="U19" t="s">
        <v>808</v>
      </c>
      <c r="V19" t="s">
        <v>809</v>
      </c>
      <c r="W19" t="s">
        <v>810</v>
      </c>
      <c r="X19" t="s">
        <v>811</v>
      </c>
      <c r="Y19">
        <v>15.2</v>
      </c>
      <c r="Z19" t="s">
        <v>799</v>
      </c>
      <c r="AA19" t="s">
        <v>203</v>
      </c>
      <c r="AB19" t="s">
        <v>812</v>
      </c>
    </row>
    <row r="20" spans="1:28">
      <c r="A20" t="s">
        <v>792</v>
      </c>
      <c r="B20" t="s">
        <v>802</v>
      </c>
      <c r="C20" t="s">
        <v>803</v>
      </c>
      <c r="D20" t="s">
        <v>298</v>
      </c>
      <c r="E20">
        <v>2023</v>
      </c>
      <c r="F20">
        <v>1</v>
      </c>
      <c r="G20">
        <v>3</v>
      </c>
      <c r="H20">
        <v>1</v>
      </c>
      <c r="J20">
        <v>1</v>
      </c>
      <c r="K20" t="s">
        <v>921</v>
      </c>
      <c r="L20">
        <v>2030</v>
      </c>
      <c r="M20">
        <v>1</v>
      </c>
      <c r="N20" t="s">
        <v>814</v>
      </c>
      <c r="Y20">
        <v>15.2</v>
      </c>
      <c r="Z20" t="s">
        <v>799</v>
      </c>
    </row>
    <row r="21" spans="1:28">
      <c r="A21" t="s">
        <v>792</v>
      </c>
      <c r="B21" t="s">
        <v>802</v>
      </c>
      <c r="C21" t="s">
        <v>803</v>
      </c>
      <c r="D21" t="s">
        <v>298</v>
      </c>
      <c r="E21">
        <v>2023</v>
      </c>
      <c r="F21">
        <v>1</v>
      </c>
      <c r="G21">
        <v>3</v>
      </c>
      <c r="H21">
        <v>1</v>
      </c>
      <c r="J21">
        <v>1</v>
      </c>
      <c r="K21" t="s">
        <v>813</v>
      </c>
      <c r="L21">
        <v>2030</v>
      </c>
      <c r="M21">
        <v>1</v>
      </c>
      <c r="N21" t="s">
        <v>814</v>
      </c>
      <c r="R21" t="s">
        <v>815</v>
      </c>
      <c r="T21">
        <v>2</v>
      </c>
      <c r="Y21">
        <v>15.2</v>
      </c>
      <c r="Z21" t="s">
        <v>799</v>
      </c>
    </row>
    <row r="22" spans="1:28">
      <c r="A22" t="s">
        <v>792</v>
      </c>
      <c r="B22" t="s">
        <v>802</v>
      </c>
      <c r="C22" t="s">
        <v>803</v>
      </c>
      <c r="D22" t="s">
        <v>298</v>
      </c>
      <c r="E22">
        <v>2023</v>
      </c>
      <c r="F22">
        <v>1</v>
      </c>
      <c r="G22">
        <v>3</v>
      </c>
      <c r="H22">
        <v>1</v>
      </c>
      <c r="J22">
        <v>1</v>
      </c>
      <c r="K22" t="s">
        <v>922</v>
      </c>
      <c r="L22">
        <v>2030</v>
      </c>
      <c r="M22">
        <v>1</v>
      </c>
      <c r="O22" t="s">
        <v>805</v>
      </c>
      <c r="W22" t="s">
        <v>923</v>
      </c>
      <c r="X22" t="s">
        <v>811</v>
      </c>
      <c r="Y22">
        <v>15.3</v>
      </c>
      <c r="Z22" t="s">
        <v>799</v>
      </c>
    </row>
    <row r="23" spans="1:28">
      <c r="A23" t="s">
        <v>792</v>
      </c>
      <c r="B23" t="s">
        <v>802</v>
      </c>
      <c r="C23" t="s">
        <v>803</v>
      </c>
      <c r="D23" t="s">
        <v>298</v>
      </c>
      <c r="E23">
        <v>2023</v>
      </c>
      <c r="F23">
        <v>1</v>
      </c>
      <c r="G23">
        <v>3</v>
      </c>
      <c r="H23">
        <v>1</v>
      </c>
      <c r="J23">
        <v>1</v>
      </c>
      <c r="K23" t="s">
        <v>816</v>
      </c>
      <c r="L23">
        <v>2030</v>
      </c>
      <c r="M23">
        <v>1</v>
      </c>
      <c r="N23" t="s">
        <v>817</v>
      </c>
      <c r="O23" t="s">
        <v>805</v>
      </c>
      <c r="Q23" t="s">
        <v>818</v>
      </c>
      <c r="R23" t="s">
        <v>819</v>
      </c>
      <c r="T23">
        <v>1</v>
      </c>
      <c r="U23" t="s">
        <v>331</v>
      </c>
      <c r="W23" t="s">
        <v>820</v>
      </c>
      <c r="X23" t="s">
        <v>811</v>
      </c>
      <c r="Y23">
        <v>15.5</v>
      </c>
      <c r="Z23" t="s">
        <v>799</v>
      </c>
      <c r="AA23" t="s">
        <v>821</v>
      </c>
      <c r="AB23" t="s">
        <v>822</v>
      </c>
    </row>
    <row r="24" spans="1:28">
      <c r="A24" t="s">
        <v>792</v>
      </c>
      <c r="B24" t="s">
        <v>802</v>
      </c>
      <c r="C24" t="s">
        <v>803</v>
      </c>
      <c r="D24" t="s">
        <v>298</v>
      </c>
      <c r="E24">
        <v>2023</v>
      </c>
      <c r="F24">
        <v>1</v>
      </c>
      <c r="G24">
        <v>3</v>
      </c>
      <c r="H24">
        <v>1</v>
      </c>
      <c r="J24">
        <v>1</v>
      </c>
      <c r="K24" t="s">
        <v>924</v>
      </c>
      <c r="L24">
        <v>2030</v>
      </c>
      <c r="M24">
        <v>1</v>
      </c>
      <c r="N24" t="s">
        <v>925</v>
      </c>
      <c r="O24" t="s">
        <v>805</v>
      </c>
      <c r="R24" t="s">
        <v>926</v>
      </c>
      <c r="W24" t="s">
        <v>820</v>
      </c>
      <c r="X24" t="s">
        <v>811</v>
      </c>
      <c r="Y24">
        <v>2.4</v>
      </c>
      <c r="Z24" t="s">
        <v>877</v>
      </c>
    </row>
    <row r="25" spans="1:28" hidden="1">
      <c r="A25" t="s">
        <v>792</v>
      </c>
      <c r="B25" t="s">
        <v>802</v>
      </c>
      <c r="C25" t="s">
        <v>803</v>
      </c>
      <c r="D25" t="s">
        <v>298</v>
      </c>
      <c r="E25">
        <v>2023</v>
      </c>
      <c r="K25" t="s">
        <v>927</v>
      </c>
      <c r="Z25" t="e">
        <v>#N/A</v>
      </c>
    </row>
    <row r="26" spans="1:28" hidden="1">
      <c r="A26" t="s">
        <v>792</v>
      </c>
      <c r="B26" t="s">
        <v>802</v>
      </c>
      <c r="C26" t="s">
        <v>803</v>
      </c>
      <c r="D26" t="s">
        <v>298</v>
      </c>
      <c r="E26">
        <v>2023</v>
      </c>
      <c r="K26" t="s">
        <v>928</v>
      </c>
      <c r="Z26" t="e">
        <v>#N/A</v>
      </c>
    </row>
    <row r="27" spans="1:28">
      <c r="A27" t="s">
        <v>792</v>
      </c>
      <c r="B27" t="s">
        <v>802</v>
      </c>
      <c r="C27" t="s">
        <v>803</v>
      </c>
      <c r="D27" t="s">
        <v>298</v>
      </c>
      <c r="E27">
        <v>2023</v>
      </c>
      <c r="F27">
        <v>1</v>
      </c>
      <c r="G27">
        <v>3</v>
      </c>
      <c r="H27">
        <v>0</v>
      </c>
      <c r="J27">
        <v>1</v>
      </c>
      <c r="K27" t="s">
        <v>823</v>
      </c>
      <c r="L27">
        <v>2030</v>
      </c>
      <c r="M27">
        <v>1</v>
      </c>
      <c r="O27" t="s">
        <v>805</v>
      </c>
      <c r="R27" t="s">
        <v>824</v>
      </c>
      <c r="T27">
        <v>1</v>
      </c>
      <c r="Y27" t="s">
        <v>825</v>
      </c>
      <c r="Z27" t="s">
        <v>826</v>
      </c>
    </row>
    <row r="28" spans="1:28" hidden="1">
      <c r="A28" t="s">
        <v>792</v>
      </c>
      <c r="B28" t="s">
        <v>802</v>
      </c>
      <c r="C28" t="s">
        <v>803</v>
      </c>
      <c r="D28" t="s">
        <v>298</v>
      </c>
      <c r="E28">
        <v>2023</v>
      </c>
      <c r="K28" t="s">
        <v>929</v>
      </c>
      <c r="Z28" t="e">
        <v>#N/A</v>
      </c>
    </row>
    <row r="29" spans="1:28">
      <c r="A29" t="s">
        <v>792</v>
      </c>
      <c r="B29" t="s">
        <v>802</v>
      </c>
      <c r="C29" t="s">
        <v>803</v>
      </c>
      <c r="D29" t="s">
        <v>298</v>
      </c>
      <c r="E29">
        <v>2023</v>
      </c>
      <c r="F29">
        <v>1</v>
      </c>
      <c r="G29">
        <v>3</v>
      </c>
      <c r="H29">
        <v>1</v>
      </c>
      <c r="J29">
        <v>1</v>
      </c>
      <c r="K29" t="s">
        <v>827</v>
      </c>
      <c r="L29">
        <v>2040</v>
      </c>
      <c r="M29">
        <v>1</v>
      </c>
      <c r="O29" t="s">
        <v>805</v>
      </c>
      <c r="R29" t="s">
        <v>828</v>
      </c>
      <c r="T29">
        <v>1</v>
      </c>
      <c r="Y29">
        <v>14.2</v>
      </c>
      <c r="Z29" t="s">
        <v>826</v>
      </c>
    </row>
    <row r="30" spans="1:28" ht="409.6">
      <c r="A30" t="s">
        <v>792</v>
      </c>
      <c r="B30" t="s">
        <v>802</v>
      </c>
      <c r="C30" t="s">
        <v>803</v>
      </c>
      <c r="D30" t="s">
        <v>298</v>
      </c>
      <c r="E30">
        <v>2023</v>
      </c>
      <c r="F30">
        <v>1</v>
      </c>
      <c r="G30">
        <v>3</v>
      </c>
      <c r="H30">
        <v>1</v>
      </c>
      <c r="J30">
        <v>1</v>
      </c>
      <c r="K30" t="s">
        <v>829</v>
      </c>
      <c r="L30">
        <v>2030</v>
      </c>
      <c r="M30">
        <v>1</v>
      </c>
      <c r="O30" t="s">
        <v>805</v>
      </c>
      <c r="R30" s="270" t="s">
        <v>830</v>
      </c>
      <c r="T30">
        <v>2</v>
      </c>
      <c r="Y30">
        <v>14.2</v>
      </c>
      <c r="Z30" t="s">
        <v>826</v>
      </c>
    </row>
    <row r="31" spans="1:28">
      <c r="A31" t="s">
        <v>792</v>
      </c>
      <c r="B31" t="s">
        <v>802</v>
      </c>
      <c r="C31" t="s">
        <v>803</v>
      </c>
      <c r="D31" t="s">
        <v>298</v>
      </c>
      <c r="E31">
        <v>2023</v>
      </c>
      <c r="F31">
        <v>1</v>
      </c>
      <c r="G31">
        <v>3</v>
      </c>
      <c r="H31">
        <v>1</v>
      </c>
      <c r="J31">
        <v>1</v>
      </c>
      <c r="K31" t="s">
        <v>930</v>
      </c>
      <c r="L31">
        <v>2030</v>
      </c>
      <c r="M31">
        <v>1</v>
      </c>
      <c r="O31" t="s">
        <v>805</v>
      </c>
      <c r="Y31">
        <v>15.5</v>
      </c>
      <c r="Z31" t="s">
        <v>799</v>
      </c>
    </row>
    <row r="32" spans="1:28">
      <c r="A32" t="s">
        <v>792</v>
      </c>
      <c r="B32" t="s">
        <v>802</v>
      </c>
      <c r="C32" t="s">
        <v>803</v>
      </c>
      <c r="D32" t="s">
        <v>298</v>
      </c>
      <c r="E32">
        <v>2023</v>
      </c>
      <c r="F32">
        <v>1</v>
      </c>
      <c r="G32">
        <v>3</v>
      </c>
      <c r="H32">
        <v>1</v>
      </c>
      <c r="J32">
        <v>1</v>
      </c>
      <c r="K32" t="s">
        <v>831</v>
      </c>
      <c r="L32">
        <v>2030</v>
      </c>
      <c r="M32">
        <v>1</v>
      </c>
      <c r="O32" t="s">
        <v>805</v>
      </c>
      <c r="R32" t="s">
        <v>832</v>
      </c>
      <c r="T32">
        <v>0</v>
      </c>
      <c r="Y32">
        <v>6.6</v>
      </c>
      <c r="Z32" t="s">
        <v>833</v>
      </c>
    </row>
    <row r="33" spans="1:26">
      <c r="A33" t="s">
        <v>792</v>
      </c>
      <c r="B33" t="s">
        <v>802</v>
      </c>
      <c r="C33" t="s">
        <v>803</v>
      </c>
      <c r="D33" t="s">
        <v>298</v>
      </c>
      <c r="E33">
        <v>2023</v>
      </c>
      <c r="F33">
        <v>1</v>
      </c>
      <c r="G33">
        <v>3</v>
      </c>
      <c r="H33">
        <v>1</v>
      </c>
      <c r="J33">
        <v>1</v>
      </c>
      <c r="K33" t="s">
        <v>931</v>
      </c>
      <c r="L33">
        <v>2030</v>
      </c>
      <c r="M33">
        <v>1</v>
      </c>
      <c r="N33" t="s">
        <v>932</v>
      </c>
      <c r="O33" t="s">
        <v>457</v>
      </c>
      <c r="Y33">
        <v>15.2</v>
      </c>
      <c r="Z33" t="s">
        <v>799</v>
      </c>
    </row>
    <row r="34" spans="1:26">
      <c r="A34" t="s">
        <v>792</v>
      </c>
      <c r="B34" t="s">
        <v>802</v>
      </c>
      <c r="C34" t="s">
        <v>803</v>
      </c>
      <c r="D34" t="s">
        <v>298</v>
      </c>
      <c r="E34">
        <v>2023</v>
      </c>
      <c r="F34">
        <v>1</v>
      </c>
      <c r="G34">
        <v>3</v>
      </c>
      <c r="H34">
        <v>1</v>
      </c>
      <c r="J34">
        <v>1</v>
      </c>
      <c r="K34" t="s">
        <v>933</v>
      </c>
      <c r="L34">
        <v>2030</v>
      </c>
      <c r="M34">
        <v>1</v>
      </c>
      <c r="N34" t="s">
        <v>932</v>
      </c>
      <c r="O34" t="s">
        <v>457</v>
      </c>
      <c r="Y34">
        <v>11.4</v>
      </c>
      <c r="Z34" t="s">
        <v>607</v>
      </c>
    </row>
    <row r="35" spans="1:26" ht="409.6">
      <c r="A35" t="s">
        <v>792</v>
      </c>
      <c r="B35" t="s">
        <v>802</v>
      </c>
      <c r="C35" t="s">
        <v>803</v>
      </c>
      <c r="D35" t="s">
        <v>298</v>
      </c>
      <c r="E35">
        <v>2023</v>
      </c>
      <c r="F35">
        <v>1</v>
      </c>
      <c r="G35">
        <v>3</v>
      </c>
      <c r="H35">
        <v>1</v>
      </c>
      <c r="J35">
        <v>1</v>
      </c>
      <c r="K35" s="270" t="s">
        <v>934</v>
      </c>
      <c r="L35">
        <v>2030</v>
      </c>
      <c r="M35">
        <v>1</v>
      </c>
      <c r="N35" t="s">
        <v>932</v>
      </c>
      <c r="O35" t="s">
        <v>457</v>
      </c>
      <c r="Y35">
        <v>11.4</v>
      </c>
      <c r="Z35" t="s">
        <v>607</v>
      </c>
    </row>
    <row r="36" spans="1:26" hidden="1">
      <c r="A36" t="s">
        <v>792</v>
      </c>
      <c r="B36" t="s">
        <v>802</v>
      </c>
      <c r="C36" t="s">
        <v>803</v>
      </c>
      <c r="D36" t="s">
        <v>298</v>
      </c>
      <c r="E36">
        <v>2023</v>
      </c>
      <c r="K36" t="s">
        <v>935</v>
      </c>
      <c r="Z36" t="e">
        <v>#N/A</v>
      </c>
    </row>
    <row r="37" spans="1:26">
      <c r="A37" t="s">
        <v>792</v>
      </c>
      <c r="B37" t="s">
        <v>802</v>
      </c>
      <c r="C37" t="s">
        <v>803</v>
      </c>
      <c r="D37" t="s">
        <v>298</v>
      </c>
      <c r="E37">
        <v>2023</v>
      </c>
      <c r="F37">
        <v>1</v>
      </c>
      <c r="G37">
        <v>3</v>
      </c>
      <c r="H37">
        <v>1</v>
      </c>
      <c r="J37">
        <v>1</v>
      </c>
      <c r="K37" t="s">
        <v>834</v>
      </c>
      <c r="M37">
        <v>1</v>
      </c>
      <c r="O37" t="s">
        <v>805</v>
      </c>
      <c r="R37" t="s">
        <v>835</v>
      </c>
      <c r="T37">
        <v>2</v>
      </c>
      <c r="Z37" t="e">
        <v>#N/A</v>
      </c>
    </row>
    <row r="38" spans="1:26" hidden="1">
      <c r="A38" t="s">
        <v>792</v>
      </c>
      <c r="B38" t="s">
        <v>802</v>
      </c>
      <c r="C38" t="s">
        <v>803</v>
      </c>
      <c r="D38" t="s">
        <v>298</v>
      </c>
      <c r="E38">
        <v>2023</v>
      </c>
      <c r="K38" t="s">
        <v>936</v>
      </c>
      <c r="Z38" t="e">
        <v>#N/A</v>
      </c>
    </row>
    <row r="39" spans="1:26">
      <c r="A39" t="s">
        <v>792</v>
      </c>
      <c r="B39" t="s">
        <v>802</v>
      </c>
      <c r="C39" t="s">
        <v>803</v>
      </c>
      <c r="D39" t="s">
        <v>298</v>
      </c>
      <c r="E39">
        <v>2023</v>
      </c>
      <c r="F39">
        <v>1</v>
      </c>
      <c r="G39">
        <v>3</v>
      </c>
      <c r="H39">
        <v>1</v>
      </c>
      <c r="J39">
        <v>1</v>
      </c>
      <c r="K39" t="s">
        <v>836</v>
      </c>
      <c r="L39">
        <v>2030</v>
      </c>
      <c r="M39">
        <v>1</v>
      </c>
      <c r="O39" t="s">
        <v>805</v>
      </c>
      <c r="R39" t="s">
        <v>837</v>
      </c>
      <c r="T39">
        <v>1</v>
      </c>
      <c r="Z39" t="e">
        <v>#N/A</v>
      </c>
    </row>
    <row r="40" spans="1:26" ht="288">
      <c r="A40" t="s">
        <v>792</v>
      </c>
      <c r="B40" t="s">
        <v>802</v>
      </c>
      <c r="C40" t="s">
        <v>803</v>
      </c>
      <c r="D40" t="s">
        <v>298</v>
      </c>
      <c r="E40">
        <v>2023</v>
      </c>
      <c r="F40">
        <v>1</v>
      </c>
      <c r="G40">
        <v>3</v>
      </c>
      <c r="H40">
        <v>1</v>
      </c>
      <c r="J40">
        <v>1</v>
      </c>
      <c r="K40" t="s">
        <v>838</v>
      </c>
      <c r="M40">
        <v>1</v>
      </c>
      <c r="O40" t="s">
        <v>805</v>
      </c>
      <c r="R40" s="270" t="s">
        <v>839</v>
      </c>
      <c r="T40">
        <v>2</v>
      </c>
      <c r="U40" t="s">
        <v>840</v>
      </c>
      <c r="V40" t="s">
        <v>841</v>
      </c>
      <c r="Z40" t="e">
        <v>#N/A</v>
      </c>
    </row>
    <row r="41" spans="1:26">
      <c r="A41" t="s">
        <v>792</v>
      </c>
      <c r="B41" t="s">
        <v>802</v>
      </c>
      <c r="C41" t="s">
        <v>803</v>
      </c>
      <c r="D41" t="s">
        <v>298</v>
      </c>
      <c r="E41">
        <v>2023</v>
      </c>
      <c r="F41">
        <v>1</v>
      </c>
      <c r="G41">
        <v>3</v>
      </c>
      <c r="H41">
        <v>1</v>
      </c>
      <c r="J41">
        <v>1</v>
      </c>
      <c r="K41" t="s">
        <v>937</v>
      </c>
      <c r="M41">
        <v>1</v>
      </c>
      <c r="O41" t="s">
        <v>805</v>
      </c>
      <c r="R41" t="s">
        <v>938</v>
      </c>
      <c r="Z41" t="e">
        <v>#N/A</v>
      </c>
    </row>
    <row r="42" spans="1:26" ht="409.6">
      <c r="A42" t="s">
        <v>792</v>
      </c>
      <c r="B42" t="s">
        <v>802</v>
      </c>
      <c r="C42" t="s">
        <v>803</v>
      </c>
      <c r="D42" t="s">
        <v>298</v>
      </c>
      <c r="E42">
        <v>2023</v>
      </c>
      <c r="F42">
        <v>1</v>
      </c>
      <c r="G42">
        <v>3</v>
      </c>
      <c r="H42">
        <v>1</v>
      </c>
      <c r="J42">
        <v>1</v>
      </c>
      <c r="K42" t="s">
        <v>842</v>
      </c>
      <c r="M42">
        <v>1</v>
      </c>
      <c r="O42" t="s">
        <v>805</v>
      </c>
      <c r="R42" s="270" t="s">
        <v>843</v>
      </c>
      <c r="T42">
        <v>2</v>
      </c>
      <c r="Z42" t="e">
        <v>#N/A</v>
      </c>
    </row>
    <row r="43" spans="1:26" hidden="1">
      <c r="A43" t="s">
        <v>792</v>
      </c>
      <c r="B43" t="s">
        <v>802</v>
      </c>
      <c r="C43" t="s">
        <v>803</v>
      </c>
      <c r="D43" t="s">
        <v>298</v>
      </c>
      <c r="E43">
        <v>2023</v>
      </c>
      <c r="K43" t="s">
        <v>939</v>
      </c>
      <c r="L43">
        <v>2050</v>
      </c>
      <c r="N43" t="s">
        <v>940</v>
      </c>
    </row>
    <row r="44" spans="1:26">
      <c r="A44" t="s">
        <v>792</v>
      </c>
      <c r="B44" t="s">
        <v>802</v>
      </c>
      <c r="C44" t="s">
        <v>803</v>
      </c>
      <c r="D44" t="s">
        <v>298</v>
      </c>
      <c r="E44">
        <v>2023</v>
      </c>
      <c r="F44">
        <v>1</v>
      </c>
      <c r="G44">
        <v>3</v>
      </c>
      <c r="H44">
        <v>1</v>
      </c>
      <c r="J44">
        <v>1</v>
      </c>
      <c r="K44" t="s">
        <v>844</v>
      </c>
      <c r="L44">
        <v>2030</v>
      </c>
      <c r="M44">
        <v>1</v>
      </c>
      <c r="O44" t="s">
        <v>805</v>
      </c>
      <c r="R44" t="s">
        <v>845</v>
      </c>
      <c r="T44">
        <v>2</v>
      </c>
      <c r="Y44">
        <v>14.2</v>
      </c>
      <c r="Z44" t="s">
        <v>826</v>
      </c>
    </row>
    <row r="45" spans="1:26">
      <c r="A45" t="s">
        <v>792</v>
      </c>
      <c r="B45" t="s">
        <v>802</v>
      </c>
      <c r="C45" t="s">
        <v>803</v>
      </c>
      <c r="D45" t="s">
        <v>298</v>
      </c>
      <c r="E45">
        <v>2023</v>
      </c>
      <c r="F45">
        <v>1</v>
      </c>
      <c r="G45">
        <v>3</v>
      </c>
      <c r="H45">
        <v>1</v>
      </c>
      <c r="J45">
        <v>1</v>
      </c>
      <c r="K45" t="s">
        <v>941</v>
      </c>
      <c r="L45">
        <v>2030</v>
      </c>
      <c r="M45">
        <v>1</v>
      </c>
      <c r="O45" t="s">
        <v>805</v>
      </c>
      <c r="R45" t="s">
        <v>942</v>
      </c>
      <c r="Y45">
        <v>15.1</v>
      </c>
      <c r="Z45" t="s">
        <v>799</v>
      </c>
    </row>
    <row r="46" spans="1:26" hidden="1">
      <c r="A46" t="s">
        <v>792</v>
      </c>
      <c r="B46" t="s">
        <v>802</v>
      </c>
      <c r="C46" t="s">
        <v>891</v>
      </c>
      <c r="D46" t="s">
        <v>110</v>
      </c>
      <c r="E46">
        <v>2023</v>
      </c>
      <c r="F46">
        <v>0</v>
      </c>
    </row>
    <row r="47" spans="1:26" ht="304" hidden="1">
      <c r="A47" t="s">
        <v>792</v>
      </c>
      <c r="B47" t="s">
        <v>802</v>
      </c>
      <c r="C47" s="270" t="s">
        <v>943</v>
      </c>
      <c r="D47" t="s">
        <v>110</v>
      </c>
      <c r="E47">
        <v>2023</v>
      </c>
      <c r="F47">
        <v>0</v>
      </c>
    </row>
    <row r="48" spans="1:26" hidden="1">
      <c r="A48" t="s">
        <v>792</v>
      </c>
      <c r="B48" t="s">
        <v>802</v>
      </c>
      <c r="C48" t="s">
        <v>892</v>
      </c>
      <c r="D48" t="s">
        <v>321</v>
      </c>
      <c r="E48">
        <v>2023</v>
      </c>
      <c r="F48">
        <v>0</v>
      </c>
    </row>
    <row r="49" spans="1:39">
      <c r="A49" t="s">
        <v>792</v>
      </c>
      <c r="B49" t="s">
        <v>802</v>
      </c>
      <c r="C49" t="s">
        <v>846</v>
      </c>
      <c r="D49" t="s">
        <v>321</v>
      </c>
      <c r="E49">
        <v>2023</v>
      </c>
      <c r="F49">
        <v>0</v>
      </c>
      <c r="G49">
        <v>1</v>
      </c>
      <c r="H49">
        <v>0</v>
      </c>
      <c r="I49">
        <v>0</v>
      </c>
      <c r="J49">
        <v>1</v>
      </c>
      <c r="K49" t="s">
        <v>847</v>
      </c>
      <c r="M49">
        <v>1</v>
      </c>
      <c r="O49" t="s">
        <v>593</v>
      </c>
      <c r="R49" t="s">
        <v>848</v>
      </c>
      <c r="S49" t="s">
        <v>849</v>
      </c>
      <c r="T49">
        <v>2</v>
      </c>
      <c r="W49" t="s">
        <v>594</v>
      </c>
      <c r="X49" t="s">
        <v>850</v>
      </c>
      <c r="Y49">
        <v>14.4</v>
      </c>
      <c r="Z49" t="s">
        <v>826</v>
      </c>
      <c r="AB49" t="s">
        <v>851</v>
      </c>
      <c r="AM49" t="s">
        <v>309</v>
      </c>
    </row>
    <row r="50" spans="1:39">
      <c r="A50" t="s">
        <v>792</v>
      </c>
      <c r="B50" t="s">
        <v>802</v>
      </c>
      <c r="C50" t="s">
        <v>852</v>
      </c>
      <c r="D50" t="s">
        <v>298</v>
      </c>
      <c r="E50">
        <v>2019</v>
      </c>
      <c r="F50">
        <v>1</v>
      </c>
      <c r="G50">
        <v>3</v>
      </c>
      <c r="H50">
        <v>1</v>
      </c>
      <c r="J50">
        <v>1</v>
      </c>
      <c r="K50" t="s">
        <v>944</v>
      </c>
      <c r="M50">
        <v>1</v>
      </c>
      <c r="O50" t="s">
        <v>593</v>
      </c>
      <c r="W50" t="s">
        <v>862</v>
      </c>
      <c r="X50" t="s">
        <v>850</v>
      </c>
      <c r="Y50">
        <v>14.4</v>
      </c>
      <c r="Z50" t="s">
        <v>826</v>
      </c>
      <c r="AM50" t="s">
        <v>309</v>
      </c>
    </row>
    <row r="51" spans="1:39">
      <c r="A51" t="s">
        <v>792</v>
      </c>
      <c r="B51" t="s">
        <v>802</v>
      </c>
      <c r="C51" t="s">
        <v>852</v>
      </c>
      <c r="D51" t="s">
        <v>298</v>
      </c>
      <c r="E51">
        <v>2019</v>
      </c>
      <c r="F51">
        <v>1</v>
      </c>
      <c r="G51">
        <v>3</v>
      </c>
      <c r="H51">
        <v>1</v>
      </c>
      <c r="J51">
        <v>1</v>
      </c>
      <c r="K51" t="s">
        <v>853</v>
      </c>
      <c r="M51">
        <v>1</v>
      </c>
      <c r="N51" t="s">
        <v>854</v>
      </c>
      <c r="O51" t="s">
        <v>855</v>
      </c>
      <c r="R51" t="s">
        <v>856</v>
      </c>
      <c r="T51">
        <v>0</v>
      </c>
      <c r="W51" t="s">
        <v>594</v>
      </c>
      <c r="Y51">
        <v>14.6</v>
      </c>
      <c r="Z51" t="s">
        <v>826</v>
      </c>
      <c r="AM51" t="s">
        <v>309</v>
      </c>
    </row>
    <row r="52" spans="1:39" hidden="1">
      <c r="A52" t="s">
        <v>792</v>
      </c>
      <c r="B52" t="s">
        <v>802</v>
      </c>
      <c r="C52" t="s">
        <v>945</v>
      </c>
      <c r="D52" t="s">
        <v>321</v>
      </c>
      <c r="E52">
        <v>2023</v>
      </c>
      <c r="F52">
        <v>0</v>
      </c>
      <c r="M52" t="s">
        <v>424</v>
      </c>
    </row>
    <row r="53" spans="1:39" hidden="1">
      <c r="A53" t="s">
        <v>792</v>
      </c>
      <c r="B53" t="s">
        <v>802</v>
      </c>
      <c r="C53" t="s">
        <v>946</v>
      </c>
      <c r="D53" t="s">
        <v>321</v>
      </c>
      <c r="E53">
        <v>2022</v>
      </c>
      <c r="F53">
        <v>0</v>
      </c>
      <c r="M53" t="s">
        <v>424</v>
      </c>
      <c r="N53" t="s">
        <v>947</v>
      </c>
      <c r="W53" t="s">
        <v>862</v>
      </c>
      <c r="Z53" t="e">
        <v>#N/A</v>
      </c>
      <c r="AM53" t="s">
        <v>309</v>
      </c>
    </row>
    <row r="54" spans="1:39" hidden="1">
      <c r="A54" t="s">
        <v>792</v>
      </c>
      <c r="B54" t="s">
        <v>802</v>
      </c>
      <c r="C54" t="s">
        <v>857</v>
      </c>
      <c r="D54" t="s">
        <v>321</v>
      </c>
      <c r="E54">
        <v>2020</v>
      </c>
      <c r="F54">
        <v>0</v>
      </c>
      <c r="M54" t="s">
        <v>424</v>
      </c>
    </row>
    <row r="55" spans="1:39" hidden="1">
      <c r="A55" t="s">
        <v>792</v>
      </c>
      <c r="B55" t="s">
        <v>857</v>
      </c>
      <c r="C55" t="s">
        <v>794</v>
      </c>
      <c r="D55" t="s">
        <v>321</v>
      </c>
      <c r="E55">
        <v>2021</v>
      </c>
      <c r="F55">
        <v>0</v>
      </c>
      <c r="M55" t="s">
        <v>424</v>
      </c>
      <c r="Z55" t="e">
        <v>#N/A</v>
      </c>
      <c r="AA55" t="s">
        <v>203</v>
      </c>
      <c r="AB55" t="s">
        <v>812</v>
      </c>
      <c r="AM55" t="s">
        <v>309</v>
      </c>
    </row>
    <row r="56" spans="1:39" hidden="1">
      <c r="A56" t="s">
        <v>792</v>
      </c>
      <c r="B56" t="s">
        <v>857</v>
      </c>
      <c r="C56" t="s">
        <v>794</v>
      </c>
      <c r="D56" t="s">
        <v>321</v>
      </c>
      <c r="E56">
        <v>2021</v>
      </c>
      <c r="F56">
        <v>0</v>
      </c>
      <c r="G56">
        <v>0</v>
      </c>
      <c r="H56">
        <v>0</v>
      </c>
      <c r="I56">
        <v>0</v>
      </c>
      <c r="J56">
        <v>1</v>
      </c>
      <c r="K56" t="s">
        <v>948</v>
      </c>
      <c r="L56">
        <v>2030</v>
      </c>
      <c r="M56">
        <v>0</v>
      </c>
      <c r="O56" t="s">
        <v>796</v>
      </c>
      <c r="R56" t="s">
        <v>949</v>
      </c>
      <c r="T56">
        <v>2</v>
      </c>
      <c r="U56" t="s">
        <v>798</v>
      </c>
      <c r="W56" t="s">
        <v>344</v>
      </c>
      <c r="Y56">
        <v>15.3</v>
      </c>
      <c r="Z56" t="s">
        <v>799</v>
      </c>
      <c r="AA56" t="s">
        <v>209</v>
      </c>
      <c r="AB56" t="s">
        <v>950</v>
      </c>
      <c r="AM56" t="s">
        <v>309</v>
      </c>
    </row>
    <row r="57" spans="1:39" hidden="1">
      <c r="A57" t="s">
        <v>792</v>
      </c>
      <c r="B57" t="s">
        <v>857</v>
      </c>
      <c r="C57" t="s">
        <v>951</v>
      </c>
      <c r="D57" t="s">
        <v>101</v>
      </c>
      <c r="E57">
        <v>2023</v>
      </c>
      <c r="F57">
        <v>0</v>
      </c>
      <c r="M57" t="s">
        <v>424</v>
      </c>
    </row>
    <row r="58" spans="1:39" hidden="1">
      <c r="A58" t="s">
        <v>792</v>
      </c>
      <c r="B58" t="s">
        <v>857</v>
      </c>
      <c r="C58" t="s">
        <v>892</v>
      </c>
      <c r="D58" t="s">
        <v>321</v>
      </c>
      <c r="E58">
        <v>2023</v>
      </c>
      <c r="F58">
        <v>0</v>
      </c>
      <c r="M58" t="s">
        <v>424</v>
      </c>
      <c r="N58" t="s">
        <v>952</v>
      </c>
    </row>
    <row r="59" spans="1:39" hidden="1">
      <c r="A59" t="s">
        <v>792</v>
      </c>
      <c r="B59" t="s">
        <v>857</v>
      </c>
      <c r="C59" t="s">
        <v>857</v>
      </c>
      <c r="D59" t="s">
        <v>321</v>
      </c>
      <c r="E59">
        <v>2020</v>
      </c>
      <c r="F59">
        <v>0</v>
      </c>
      <c r="G59">
        <v>0</v>
      </c>
      <c r="H59">
        <v>0</v>
      </c>
      <c r="I59">
        <v>0</v>
      </c>
      <c r="J59">
        <v>1</v>
      </c>
      <c r="K59" t="s">
        <v>953</v>
      </c>
      <c r="L59">
        <v>2030</v>
      </c>
      <c r="M59">
        <v>0</v>
      </c>
      <c r="N59" t="s">
        <v>954</v>
      </c>
      <c r="O59" t="s">
        <v>859</v>
      </c>
      <c r="P59" t="s">
        <v>955</v>
      </c>
      <c r="Q59" t="s">
        <v>955</v>
      </c>
      <c r="R59" t="s">
        <v>956</v>
      </c>
      <c r="S59" t="s">
        <v>861</v>
      </c>
      <c r="T59">
        <v>0</v>
      </c>
      <c r="W59" t="s">
        <v>862</v>
      </c>
      <c r="X59" t="s">
        <v>594</v>
      </c>
      <c r="Y59">
        <v>14.4</v>
      </c>
      <c r="Z59" t="s">
        <v>826</v>
      </c>
      <c r="AA59" t="s">
        <v>212</v>
      </c>
      <c r="AM59" t="s">
        <v>309</v>
      </c>
    </row>
    <row r="60" spans="1:39" hidden="1">
      <c r="A60" t="s">
        <v>792</v>
      </c>
      <c r="B60" t="s">
        <v>857</v>
      </c>
      <c r="C60" t="s">
        <v>857</v>
      </c>
      <c r="D60" t="s">
        <v>321</v>
      </c>
      <c r="E60">
        <v>2020</v>
      </c>
      <c r="F60">
        <v>0</v>
      </c>
      <c r="G60">
        <v>0</v>
      </c>
      <c r="H60">
        <v>0</v>
      </c>
      <c r="I60">
        <v>0</v>
      </c>
      <c r="J60">
        <v>1</v>
      </c>
      <c r="K60" t="s">
        <v>957</v>
      </c>
      <c r="L60">
        <v>2030</v>
      </c>
      <c r="M60">
        <v>0</v>
      </c>
      <c r="O60" t="s">
        <v>859</v>
      </c>
      <c r="P60" t="s">
        <v>958</v>
      </c>
      <c r="R60" t="s">
        <v>959</v>
      </c>
      <c r="S60" t="s">
        <v>519</v>
      </c>
      <c r="T60">
        <v>2</v>
      </c>
      <c r="W60" t="s">
        <v>862</v>
      </c>
      <c r="X60" t="s">
        <v>594</v>
      </c>
      <c r="Y60">
        <v>14.4</v>
      </c>
      <c r="Z60" t="s">
        <v>826</v>
      </c>
      <c r="AA60" t="s">
        <v>212</v>
      </c>
      <c r="AM60" t="s">
        <v>309</v>
      </c>
    </row>
    <row r="61" spans="1:39">
      <c r="A61" t="s">
        <v>792</v>
      </c>
      <c r="B61" t="s">
        <v>857</v>
      </c>
      <c r="C61" t="s">
        <v>857</v>
      </c>
      <c r="D61" t="s">
        <v>321</v>
      </c>
      <c r="E61">
        <v>2020</v>
      </c>
      <c r="F61">
        <v>0</v>
      </c>
      <c r="G61">
        <v>1</v>
      </c>
      <c r="H61">
        <v>0</v>
      </c>
      <c r="I61">
        <v>0</v>
      </c>
      <c r="J61">
        <v>1</v>
      </c>
      <c r="K61" t="s">
        <v>858</v>
      </c>
      <c r="L61">
        <v>2030</v>
      </c>
      <c r="M61">
        <v>1</v>
      </c>
      <c r="O61" t="s">
        <v>859</v>
      </c>
      <c r="R61" t="s">
        <v>860</v>
      </c>
      <c r="S61" t="s">
        <v>861</v>
      </c>
      <c r="T61">
        <v>0</v>
      </c>
      <c r="X61" t="s">
        <v>862</v>
      </c>
      <c r="Y61" t="s">
        <v>863</v>
      </c>
      <c r="Z61" t="s">
        <v>607</v>
      </c>
      <c r="AA61" t="s">
        <v>212</v>
      </c>
      <c r="AM61" t="s">
        <v>309</v>
      </c>
    </row>
    <row r="62" spans="1:39">
      <c r="A62" t="s">
        <v>792</v>
      </c>
      <c r="B62" t="s">
        <v>857</v>
      </c>
      <c r="C62" t="s">
        <v>857</v>
      </c>
      <c r="D62" t="s">
        <v>321</v>
      </c>
      <c r="E62">
        <v>2020</v>
      </c>
      <c r="F62">
        <v>0</v>
      </c>
      <c r="G62">
        <v>1</v>
      </c>
      <c r="H62">
        <v>0</v>
      </c>
      <c r="I62">
        <v>0</v>
      </c>
      <c r="J62">
        <v>1</v>
      </c>
      <c r="K62" t="s">
        <v>864</v>
      </c>
      <c r="L62">
        <v>2030</v>
      </c>
      <c r="M62">
        <v>1</v>
      </c>
      <c r="N62" t="s">
        <v>865</v>
      </c>
      <c r="O62" t="s">
        <v>859</v>
      </c>
      <c r="R62" t="s">
        <v>866</v>
      </c>
      <c r="S62" t="s">
        <v>303</v>
      </c>
      <c r="T62">
        <v>2</v>
      </c>
      <c r="U62" t="s">
        <v>867</v>
      </c>
      <c r="V62" t="s">
        <v>868</v>
      </c>
      <c r="X62" t="s">
        <v>862</v>
      </c>
      <c r="Y62">
        <v>15.5</v>
      </c>
      <c r="Z62" t="s">
        <v>799</v>
      </c>
      <c r="AA62" t="s">
        <v>212</v>
      </c>
    </row>
    <row r="63" spans="1:39">
      <c r="A63" t="s">
        <v>792</v>
      </c>
      <c r="B63" t="s">
        <v>857</v>
      </c>
      <c r="C63" t="s">
        <v>857</v>
      </c>
      <c r="D63" t="s">
        <v>321</v>
      </c>
      <c r="E63">
        <v>2020</v>
      </c>
      <c r="F63">
        <v>0</v>
      </c>
      <c r="G63">
        <v>1</v>
      </c>
      <c r="H63">
        <v>0</v>
      </c>
      <c r="I63">
        <v>0</v>
      </c>
      <c r="J63">
        <v>1</v>
      </c>
      <c r="K63" t="s">
        <v>869</v>
      </c>
      <c r="L63">
        <v>2030</v>
      </c>
      <c r="M63">
        <v>1</v>
      </c>
      <c r="N63" t="s">
        <v>870</v>
      </c>
      <c r="O63" t="s">
        <v>859</v>
      </c>
      <c r="R63" t="s">
        <v>871</v>
      </c>
      <c r="S63" t="s">
        <v>872</v>
      </c>
      <c r="T63">
        <v>0</v>
      </c>
      <c r="X63" t="s">
        <v>862</v>
      </c>
      <c r="Y63">
        <v>15.5</v>
      </c>
      <c r="Z63" t="s">
        <v>799</v>
      </c>
      <c r="AA63" t="s">
        <v>212</v>
      </c>
    </row>
    <row r="64" spans="1:39">
      <c r="A64" t="s">
        <v>792</v>
      </c>
      <c r="B64" t="s">
        <v>857</v>
      </c>
      <c r="C64" t="s">
        <v>857</v>
      </c>
      <c r="D64" t="s">
        <v>321</v>
      </c>
      <c r="E64">
        <v>2020</v>
      </c>
      <c r="F64">
        <v>0</v>
      </c>
      <c r="H64">
        <v>0</v>
      </c>
      <c r="I64">
        <v>0</v>
      </c>
      <c r="K64" t="s">
        <v>960</v>
      </c>
      <c r="L64">
        <v>2030</v>
      </c>
      <c r="M64">
        <v>1</v>
      </c>
      <c r="N64" t="s">
        <v>961</v>
      </c>
      <c r="O64" t="s">
        <v>859</v>
      </c>
      <c r="R64" t="s">
        <v>962</v>
      </c>
      <c r="S64" t="s">
        <v>861</v>
      </c>
      <c r="T64">
        <v>0</v>
      </c>
      <c r="X64" t="s">
        <v>862</v>
      </c>
      <c r="Y64">
        <v>6.6</v>
      </c>
      <c r="Z64" t="s">
        <v>833</v>
      </c>
      <c r="AA64" t="s">
        <v>212</v>
      </c>
      <c r="AJ64" t="s">
        <v>310</v>
      </c>
      <c r="AM64" t="s">
        <v>309</v>
      </c>
    </row>
    <row r="65" spans="1:40" hidden="1">
      <c r="A65" t="s">
        <v>792</v>
      </c>
      <c r="B65" t="s">
        <v>857</v>
      </c>
      <c r="C65" t="s">
        <v>857</v>
      </c>
      <c r="D65" t="s">
        <v>321</v>
      </c>
      <c r="E65">
        <v>2020</v>
      </c>
      <c r="F65">
        <v>0</v>
      </c>
      <c r="G65">
        <v>0</v>
      </c>
      <c r="H65">
        <v>0</v>
      </c>
      <c r="I65">
        <v>0</v>
      </c>
      <c r="J65">
        <v>1</v>
      </c>
      <c r="K65" t="s">
        <v>963</v>
      </c>
      <c r="L65">
        <v>2030</v>
      </c>
      <c r="M65">
        <v>0</v>
      </c>
      <c r="O65" t="s">
        <v>859</v>
      </c>
      <c r="R65" t="s">
        <v>964</v>
      </c>
      <c r="S65" t="s">
        <v>303</v>
      </c>
      <c r="T65">
        <v>2</v>
      </c>
      <c r="X65" t="s">
        <v>862</v>
      </c>
      <c r="Y65">
        <v>15.3</v>
      </c>
      <c r="Z65" t="s">
        <v>799</v>
      </c>
      <c r="AA65" t="s">
        <v>212</v>
      </c>
      <c r="AM65" t="s">
        <v>309</v>
      </c>
      <c r="AN65" t="s">
        <v>310</v>
      </c>
    </row>
    <row r="66" spans="1:40">
      <c r="A66" t="s">
        <v>792</v>
      </c>
      <c r="B66" t="s">
        <v>857</v>
      </c>
      <c r="C66" t="s">
        <v>857</v>
      </c>
      <c r="D66" t="s">
        <v>321</v>
      </c>
      <c r="E66">
        <v>2020</v>
      </c>
      <c r="F66">
        <v>0</v>
      </c>
      <c r="H66">
        <v>0</v>
      </c>
      <c r="I66">
        <v>0</v>
      </c>
      <c r="K66" t="s">
        <v>965</v>
      </c>
      <c r="L66">
        <v>2030</v>
      </c>
      <c r="M66">
        <v>1</v>
      </c>
      <c r="N66" t="s">
        <v>961</v>
      </c>
      <c r="O66" t="s">
        <v>859</v>
      </c>
      <c r="R66" t="s">
        <v>966</v>
      </c>
      <c r="S66" t="s">
        <v>303</v>
      </c>
      <c r="T66">
        <v>2</v>
      </c>
      <c r="U66" t="s">
        <v>331</v>
      </c>
      <c r="X66" t="s">
        <v>862</v>
      </c>
      <c r="Y66">
        <v>15.2</v>
      </c>
      <c r="Z66" t="s">
        <v>799</v>
      </c>
      <c r="AA66" t="s">
        <v>212</v>
      </c>
      <c r="AM66" t="s">
        <v>309</v>
      </c>
    </row>
    <row r="67" spans="1:40">
      <c r="A67" t="s">
        <v>792</v>
      </c>
      <c r="B67" t="s">
        <v>857</v>
      </c>
      <c r="C67" t="s">
        <v>857</v>
      </c>
      <c r="D67" t="s">
        <v>321</v>
      </c>
      <c r="E67">
        <v>2020</v>
      </c>
      <c r="F67">
        <v>0</v>
      </c>
      <c r="G67">
        <v>1</v>
      </c>
      <c r="H67">
        <v>0</v>
      </c>
      <c r="I67">
        <v>0</v>
      </c>
      <c r="J67">
        <v>1</v>
      </c>
      <c r="K67" t="s">
        <v>873</v>
      </c>
      <c r="L67">
        <v>2030</v>
      </c>
      <c r="M67">
        <v>1</v>
      </c>
      <c r="O67" t="s">
        <v>859</v>
      </c>
      <c r="R67" t="s">
        <v>874</v>
      </c>
      <c r="S67" t="s">
        <v>303</v>
      </c>
      <c r="T67">
        <v>2</v>
      </c>
      <c r="U67" t="s">
        <v>875</v>
      </c>
      <c r="V67" t="s">
        <v>876</v>
      </c>
      <c r="X67" t="s">
        <v>862</v>
      </c>
      <c r="Y67">
        <v>2.4</v>
      </c>
      <c r="Z67" t="s">
        <v>877</v>
      </c>
      <c r="AA67" t="s">
        <v>212</v>
      </c>
      <c r="AM67" t="s">
        <v>309</v>
      </c>
    </row>
    <row r="68" spans="1:40">
      <c r="A68" t="s">
        <v>792</v>
      </c>
      <c r="B68" t="s">
        <v>857</v>
      </c>
      <c r="C68" t="s">
        <v>857</v>
      </c>
      <c r="D68" t="s">
        <v>321</v>
      </c>
      <c r="E68">
        <v>2020</v>
      </c>
      <c r="F68">
        <v>0</v>
      </c>
      <c r="G68">
        <v>1</v>
      </c>
      <c r="H68">
        <v>0</v>
      </c>
      <c r="I68">
        <v>0</v>
      </c>
      <c r="J68">
        <v>1</v>
      </c>
      <c r="K68" t="s">
        <v>878</v>
      </c>
      <c r="L68">
        <v>2030</v>
      </c>
      <c r="M68">
        <v>1</v>
      </c>
      <c r="O68" t="s">
        <v>859</v>
      </c>
      <c r="R68" t="s">
        <v>879</v>
      </c>
      <c r="S68" t="s">
        <v>861</v>
      </c>
      <c r="T68">
        <v>0</v>
      </c>
      <c r="X68" t="s">
        <v>862</v>
      </c>
      <c r="Y68">
        <v>2.4</v>
      </c>
      <c r="Z68" t="s">
        <v>877</v>
      </c>
      <c r="AA68" t="s">
        <v>212</v>
      </c>
    </row>
    <row r="69" spans="1:40" ht="395">
      <c r="A69" t="s">
        <v>792</v>
      </c>
      <c r="B69" t="s">
        <v>857</v>
      </c>
      <c r="C69" t="s">
        <v>857</v>
      </c>
      <c r="D69" t="s">
        <v>321</v>
      </c>
      <c r="E69">
        <v>2020</v>
      </c>
      <c r="F69">
        <v>0</v>
      </c>
      <c r="G69">
        <v>1</v>
      </c>
      <c r="H69">
        <v>0</v>
      </c>
      <c r="I69">
        <v>0</v>
      </c>
      <c r="J69">
        <v>1</v>
      </c>
      <c r="K69" t="s">
        <v>880</v>
      </c>
      <c r="L69">
        <v>2030</v>
      </c>
      <c r="M69">
        <v>1</v>
      </c>
      <c r="N69" s="270" t="s">
        <v>881</v>
      </c>
      <c r="O69" t="s">
        <v>859</v>
      </c>
      <c r="R69" t="s">
        <v>882</v>
      </c>
      <c r="S69" t="s">
        <v>440</v>
      </c>
      <c r="T69">
        <v>3</v>
      </c>
      <c r="U69" t="s">
        <v>331</v>
      </c>
      <c r="X69" t="s">
        <v>862</v>
      </c>
      <c r="Y69">
        <v>12.4</v>
      </c>
      <c r="Z69" t="s">
        <v>614</v>
      </c>
      <c r="AA69" t="s">
        <v>212</v>
      </c>
    </row>
    <row r="70" spans="1:40">
      <c r="A70" t="s">
        <v>792</v>
      </c>
      <c r="B70" t="s">
        <v>857</v>
      </c>
      <c r="C70" t="s">
        <v>857</v>
      </c>
      <c r="D70" t="s">
        <v>321</v>
      </c>
      <c r="E70">
        <v>2020</v>
      </c>
      <c r="F70">
        <v>0</v>
      </c>
      <c r="H70">
        <v>0</v>
      </c>
      <c r="I70">
        <v>0</v>
      </c>
      <c r="K70" t="s">
        <v>967</v>
      </c>
      <c r="L70">
        <v>2030</v>
      </c>
      <c r="M70">
        <v>1</v>
      </c>
      <c r="N70" t="s">
        <v>961</v>
      </c>
      <c r="O70" t="s">
        <v>859</v>
      </c>
      <c r="R70" t="s">
        <v>968</v>
      </c>
      <c r="S70" t="s">
        <v>969</v>
      </c>
      <c r="T70">
        <v>1</v>
      </c>
      <c r="U70" t="s">
        <v>331</v>
      </c>
      <c r="X70" t="s">
        <v>862</v>
      </c>
      <c r="Y70">
        <v>15.5</v>
      </c>
      <c r="Z70" t="s">
        <v>799</v>
      </c>
      <c r="AA70" t="s">
        <v>212</v>
      </c>
    </row>
    <row r="71" spans="1:40">
      <c r="A71" t="s">
        <v>792</v>
      </c>
      <c r="B71" t="s">
        <v>857</v>
      </c>
      <c r="C71" t="s">
        <v>857</v>
      </c>
      <c r="D71" t="s">
        <v>321</v>
      </c>
      <c r="E71">
        <v>2020</v>
      </c>
      <c r="F71">
        <v>0</v>
      </c>
      <c r="H71">
        <v>0</v>
      </c>
      <c r="I71">
        <v>0</v>
      </c>
      <c r="K71" t="s">
        <v>970</v>
      </c>
      <c r="L71">
        <v>2030</v>
      </c>
      <c r="M71">
        <v>1</v>
      </c>
      <c r="N71" t="s">
        <v>961</v>
      </c>
      <c r="O71" t="s">
        <v>859</v>
      </c>
      <c r="R71" t="s">
        <v>971</v>
      </c>
      <c r="S71" t="s">
        <v>861</v>
      </c>
      <c r="T71">
        <v>0</v>
      </c>
      <c r="U71" t="s">
        <v>331</v>
      </c>
      <c r="X71" t="s">
        <v>862</v>
      </c>
      <c r="Y71">
        <v>15.5</v>
      </c>
      <c r="Z71" t="s">
        <v>799</v>
      </c>
      <c r="AA71" t="s">
        <v>212</v>
      </c>
    </row>
    <row r="72" spans="1:40" hidden="1">
      <c r="A72" t="s">
        <v>792</v>
      </c>
      <c r="B72" t="s">
        <v>857</v>
      </c>
      <c r="C72" t="s">
        <v>857</v>
      </c>
      <c r="D72" t="s">
        <v>321</v>
      </c>
      <c r="E72">
        <v>2020</v>
      </c>
      <c r="F72">
        <v>0</v>
      </c>
      <c r="G72">
        <v>0</v>
      </c>
      <c r="H72">
        <v>0</v>
      </c>
      <c r="I72">
        <v>0</v>
      </c>
      <c r="J72">
        <v>1</v>
      </c>
      <c r="K72" t="s">
        <v>972</v>
      </c>
      <c r="L72">
        <v>2030</v>
      </c>
      <c r="M72">
        <v>0</v>
      </c>
      <c r="O72" t="s">
        <v>859</v>
      </c>
      <c r="R72" t="s">
        <v>973</v>
      </c>
      <c r="S72" t="s">
        <v>861</v>
      </c>
      <c r="T72">
        <v>0</v>
      </c>
      <c r="U72" t="s">
        <v>331</v>
      </c>
      <c r="X72" t="s">
        <v>862</v>
      </c>
      <c r="Y72">
        <v>15.1</v>
      </c>
      <c r="Z72" t="s">
        <v>799</v>
      </c>
      <c r="AA72" t="s">
        <v>212</v>
      </c>
    </row>
    <row r="73" spans="1:40">
      <c r="A73" t="s">
        <v>792</v>
      </c>
      <c r="B73" t="s">
        <v>857</v>
      </c>
      <c r="C73" t="s">
        <v>857</v>
      </c>
      <c r="D73" t="s">
        <v>321</v>
      </c>
      <c r="E73">
        <v>2020</v>
      </c>
      <c r="F73">
        <v>0</v>
      </c>
      <c r="G73">
        <v>1</v>
      </c>
      <c r="H73">
        <v>0</v>
      </c>
      <c r="I73">
        <v>0</v>
      </c>
      <c r="J73">
        <v>1</v>
      </c>
      <c r="K73" t="s">
        <v>883</v>
      </c>
      <c r="L73">
        <v>2030</v>
      </c>
      <c r="M73">
        <v>1</v>
      </c>
      <c r="O73" t="s">
        <v>859</v>
      </c>
      <c r="Q73" t="s">
        <v>884</v>
      </c>
      <c r="R73" t="s">
        <v>885</v>
      </c>
      <c r="S73" t="s">
        <v>886</v>
      </c>
      <c r="T73">
        <v>3</v>
      </c>
      <c r="U73" t="s">
        <v>331</v>
      </c>
      <c r="X73" t="s">
        <v>862</v>
      </c>
      <c r="Y73">
        <v>15.1</v>
      </c>
      <c r="Z73" t="s">
        <v>799</v>
      </c>
      <c r="AA73" t="s">
        <v>212</v>
      </c>
    </row>
    <row r="74" spans="1:40">
      <c r="A74" t="s">
        <v>792</v>
      </c>
      <c r="B74" t="s">
        <v>857</v>
      </c>
      <c r="C74" t="s">
        <v>857</v>
      </c>
      <c r="D74" t="s">
        <v>321</v>
      </c>
      <c r="E74">
        <v>2020</v>
      </c>
      <c r="F74">
        <v>0</v>
      </c>
      <c r="G74">
        <v>1</v>
      </c>
      <c r="H74">
        <v>0</v>
      </c>
      <c r="I74">
        <v>0</v>
      </c>
      <c r="J74">
        <v>1</v>
      </c>
      <c r="K74" t="s">
        <v>887</v>
      </c>
      <c r="L74">
        <v>2030</v>
      </c>
      <c r="M74">
        <v>1</v>
      </c>
      <c r="O74" t="s">
        <v>859</v>
      </c>
      <c r="Q74" t="s">
        <v>888</v>
      </c>
      <c r="R74" t="s">
        <v>889</v>
      </c>
      <c r="S74" t="s">
        <v>303</v>
      </c>
      <c r="T74">
        <v>2</v>
      </c>
      <c r="U74" t="s">
        <v>331</v>
      </c>
      <c r="X74" t="s">
        <v>862</v>
      </c>
      <c r="Y74">
        <v>15.1</v>
      </c>
      <c r="Z74" t="s">
        <v>799</v>
      </c>
      <c r="AA74" t="s">
        <v>212</v>
      </c>
    </row>
    <row r="75" spans="1:40" ht="80">
      <c r="A75" t="s">
        <v>792</v>
      </c>
      <c r="B75" t="s">
        <v>857</v>
      </c>
      <c r="C75" t="s">
        <v>857</v>
      </c>
      <c r="D75" t="s">
        <v>321</v>
      </c>
      <c r="E75">
        <v>2020</v>
      </c>
      <c r="F75">
        <v>0</v>
      </c>
      <c r="H75">
        <v>0</v>
      </c>
      <c r="I75">
        <v>0</v>
      </c>
      <c r="K75" t="s">
        <v>974</v>
      </c>
      <c r="L75">
        <v>2030</v>
      </c>
      <c r="M75">
        <v>1</v>
      </c>
      <c r="N75" t="s">
        <v>961</v>
      </c>
      <c r="O75" t="s">
        <v>859</v>
      </c>
      <c r="Q75" t="s">
        <v>975</v>
      </c>
      <c r="R75" t="s">
        <v>976</v>
      </c>
      <c r="S75" t="s">
        <v>519</v>
      </c>
      <c r="T75">
        <v>2</v>
      </c>
      <c r="U75" t="s">
        <v>977</v>
      </c>
      <c r="V75" s="270" t="s">
        <v>978</v>
      </c>
      <c r="X75" t="s">
        <v>862</v>
      </c>
      <c r="Y75">
        <v>14.5</v>
      </c>
      <c r="Z75" t="s">
        <v>826</v>
      </c>
      <c r="AA75" t="s">
        <v>212</v>
      </c>
    </row>
    <row r="76" spans="1:40">
      <c r="A76" t="s">
        <v>792</v>
      </c>
      <c r="B76" t="s">
        <v>857</v>
      </c>
      <c r="C76" t="s">
        <v>857</v>
      </c>
      <c r="D76" t="s">
        <v>321</v>
      </c>
      <c r="E76">
        <v>2020</v>
      </c>
      <c r="F76">
        <v>0</v>
      </c>
      <c r="H76">
        <v>0</v>
      </c>
      <c r="I76">
        <v>0</v>
      </c>
      <c r="K76" t="s">
        <v>979</v>
      </c>
      <c r="L76">
        <v>2030</v>
      </c>
      <c r="M76">
        <v>1</v>
      </c>
      <c r="N76" t="s">
        <v>961</v>
      </c>
      <c r="O76" t="s">
        <v>859</v>
      </c>
      <c r="Q76" t="s">
        <v>975</v>
      </c>
      <c r="R76" t="s">
        <v>980</v>
      </c>
      <c r="S76" t="s">
        <v>519</v>
      </c>
      <c r="T76">
        <v>2</v>
      </c>
      <c r="U76" t="s">
        <v>981</v>
      </c>
      <c r="V76" t="s">
        <v>982</v>
      </c>
      <c r="W76" t="s">
        <v>344</v>
      </c>
      <c r="X76" t="s">
        <v>862</v>
      </c>
      <c r="Y76">
        <v>15.1</v>
      </c>
      <c r="Z76" t="s">
        <v>799</v>
      </c>
      <c r="AA76" t="s">
        <v>212</v>
      </c>
      <c r="AM76" t="s">
        <v>309</v>
      </c>
    </row>
    <row r="79" spans="1:40">
      <c r="J79">
        <f>SUM(Table9[n])</f>
        <v>47</v>
      </c>
      <c r="M79">
        <f>SUM(Table9[Quantified])</f>
        <v>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49"/>
  <sheetViews>
    <sheetView workbookViewId="0">
      <selection activeCell="J49" sqref="J49"/>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9"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409.6" hidden="1">
      <c r="A6" t="s">
        <v>598</v>
      </c>
      <c r="B6" t="s">
        <v>599</v>
      </c>
      <c r="C6" t="s">
        <v>625</v>
      </c>
      <c r="D6" t="s">
        <v>102</v>
      </c>
      <c r="E6">
        <v>2012</v>
      </c>
      <c r="F6">
        <v>1</v>
      </c>
      <c r="G6">
        <v>2</v>
      </c>
      <c r="H6">
        <v>1</v>
      </c>
      <c r="K6" s="270" t="s">
        <v>626</v>
      </c>
      <c r="M6">
        <v>1</v>
      </c>
      <c r="N6" t="s">
        <v>627</v>
      </c>
      <c r="O6" t="s">
        <v>602</v>
      </c>
      <c r="U6" t="s">
        <v>331</v>
      </c>
      <c r="W6" t="s">
        <v>628</v>
      </c>
      <c r="X6" t="s">
        <v>623</v>
      </c>
      <c r="Y6">
        <v>12.5</v>
      </c>
      <c r="Z6" t="s">
        <v>614</v>
      </c>
      <c r="AA6" t="s">
        <v>197</v>
      </c>
      <c r="AB6" t="s">
        <v>629</v>
      </c>
      <c r="AO6" t="s">
        <v>309</v>
      </c>
    </row>
    <row r="7" spans="1:62" ht="409.6" hidden="1">
      <c r="A7" t="s">
        <v>598</v>
      </c>
      <c r="B7" t="s">
        <v>599</v>
      </c>
      <c r="C7" t="s">
        <v>625</v>
      </c>
      <c r="D7" t="s">
        <v>102</v>
      </c>
      <c r="E7">
        <v>2012</v>
      </c>
      <c r="F7">
        <v>1</v>
      </c>
      <c r="G7">
        <v>2</v>
      </c>
      <c r="H7">
        <v>1</v>
      </c>
      <c r="K7" s="270" t="s">
        <v>630</v>
      </c>
      <c r="M7">
        <v>1</v>
      </c>
      <c r="O7" t="s">
        <v>602</v>
      </c>
      <c r="U7" t="s">
        <v>331</v>
      </c>
      <c r="W7" t="s">
        <v>628</v>
      </c>
      <c r="X7" t="s">
        <v>623</v>
      </c>
      <c r="Y7">
        <v>12.5</v>
      </c>
      <c r="Z7" t="s">
        <v>614</v>
      </c>
      <c r="AA7" t="s">
        <v>197</v>
      </c>
      <c r="AB7" t="s">
        <v>629</v>
      </c>
      <c r="AO7" t="s">
        <v>309</v>
      </c>
    </row>
    <row r="8" spans="1:62" ht="409.6" hidden="1">
      <c r="A8" t="s">
        <v>598</v>
      </c>
      <c r="B8" t="s">
        <v>599</v>
      </c>
      <c r="C8" t="s">
        <v>625</v>
      </c>
      <c r="D8" t="s">
        <v>102</v>
      </c>
      <c r="E8">
        <v>2012</v>
      </c>
      <c r="F8">
        <v>1</v>
      </c>
      <c r="G8">
        <v>2</v>
      </c>
      <c r="H8">
        <v>1</v>
      </c>
      <c r="K8" s="270"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350">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s">
        <v>614</v>
      </c>
    </row>
    <row r="28" spans="1:41" ht="409.6">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s">
        <v>614</v>
      </c>
    </row>
    <row r="29" spans="1:41" ht="409.6">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s">
        <v>614</v>
      </c>
      <c r="AO30" t="s">
        <v>309</v>
      </c>
    </row>
    <row r="31" spans="1:41" ht="350">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s">
        <v>614</v>
      </c>
    </row>
    <row r="32" spans="1:41" ht="365">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409.6">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J49"/>
  <sheetViews>
    <sheetView topLeftCell="B1" workbookViewId="0">
      <selection activeCell="J3" sqref="J3"/>
    </sheetView>
  </sheetViews>
  <sheetFormatPr baseColWidth="10" defaultColWidth="8.83203125" defaultRowHeight="15"/>
  <cols>
    <col min="3" max="3" width="21.5" customWidth="1"/>
    <col min="4" max="4" width="18.1640625" customWidth="1"/>
    <col min="5" max="5" width="18.5" customWidth="1"/>
    <col min="6" max="7" width="12.5" customWidth="1"/>
    <col min="8" max="9" width="21.5" customWidth="1"/>
    <col min="11" max="11" width="20.83203125" customWidth="1"/>
    <col min="12" max="12" width="9.83203125" customWidth="1"/>
    <col min="13" max="13" width="11.6640625" customWidth="1"/>
    <col min="14" max="14" width="11.83203125" customWidth="1"/>
    <col min="16" max="16" width="10.5" customWidth="1"/>
    <col min="17" max="17" width="19.1640625" customWidth="1"/>
    <col min="18" max="18" width="23.5" customWidth="1"/>
    <col min="21" max="21" width="17.5" customWidth="1"/>
    <col min="22" max="22" width="46.6640625" customWidth="1"/>
    <col min="23" max="23" width="10.1640625" customWidth="1"/>
    <col min="24" max="24" width="19.5" customWidth="1"/>
    <col min="25" max="25" width="30" customWidth="1"/>
    <col min="26" max="26" width="10.1640625" customWidth="1"/>
    <col min="27" max="27" width="21.5" customWidth="1"/>
    <col min="28" max="28" width="27.1640625" customWidth="1"/>
    <col min="29" max="29" width="35.33203125" customWidth="1"/>
    <col min="30" max="30" width="34.83203125" customWidth="1"/>
  </cols>
  <sheetData>
    <row r="1" spans="1:62">
      <c r="A1" t="s">
        <v>234</v>
      </c>
      <c r="B1" t="s">
        <v>235</v>
      </c>
      <c r="C1" t="s">
        <v>236</v>
      </c>
      <c r="D1" t="s">
        <v>81</v>
      </c>
      <c r="E1" t="s">
        <v>237</v>
      </c>
      <c r="F1" t="s">
        <v>238</v>
      </c>
      <c r="G1" t="s">
        <v>239</v>
      </c>
      <c r="H1" t="s">
        <v>240</v>
      </c>
      <c r="I1" t="s">
        <v>241</v>
      </c>
      <c r="J1" t="s">
        <v>242</v>
      </c>
      <c r="K1" t="s">
        <v>243</v>
      </c>
      <c r="L1" t="s">
        <v>244</v>
      </c>
      <c r="M1" t="s">
        <v>245</v>
      </c>
      <c r="N1" t="s">
        <v>246</v>
      </c>
      <c r="O1" t="s">
        <v>247</v>
      </c>
      <c r="P1" t="s">
        <v>248</v>
      </c>
      <c r="Q1" t="s">
        <v>249</v>
      </c>
      <c r="R1" t="s">
        <v>250</v>
      </c>
      <c r="S1" t="s">
        <v>251</v>
      </c>
      <c r="T1" t="s">
        <v>252</v>
      </c>
      <c r="U1" t="s">
        <v>253</v>
      </c>
      <c r="V1" t="s">
        <v>254</v>
      </c>
      <c r="W1" t="s">
        <v>255</v>
      </c>
      <c r="X1" t="s">
        <v>256</v>
      </c>
      <c r="Y1" t="s">
        <v>257</v>
      </c>
      <c r="Z1" t="s">
        <v>258</v>
      </c>
      <c r="AA1" t="s">
        <v>259</v>
      </c>
      <c r="AB1" t="s">
        <v>260</v>
      </c>
      <c r="AC1" t="s">
        <v>261</v>
      </c>
      <c r="AD1" t="s">
        <v>262</v>
      </c>
      <c r="AE1" t="s">
        <v>263</v>
      </c>
      <c r="AF1" t="s">
        <v>264</v>
      </c>
      <c r="AG1" t="s">
        <v>265</v>
      </c>
      <c r="AH1" t="s">
        <v>266</v>
      </c>
      <c r="AI1" t="s">
        <v>267</v>
      </c>
      <c r="AJ1" t="s">
        <v>268</v>
      </c>
      <c r="AK1" t="s">
        <v>269</v>
      </c>
      <c r="AL1" t="s">
        <v>270</v>
      </c>
      <c r="AM1" t="s">
        <v>271</v>
      </c>
      <c r="AN1" t="s">
        <v>272</v>
      </c>
      <c r="AO1" t="s">
        <v>273</v>
      </c>
      <c r="AP1" t="s">
        <v>274</v>
      </c>
      <c r="AQ1" t="s">
        <v>275</v>
      </c>
      <c r="AR1" t="s">
        <v>276</v>
      </c>
      <c r="AS1" t="s">
        <v>277</v>
      </c>
      <c r="AT1" t="s">
        <v>278</v>
      </c>
      <c r="AU1" t="s">
        <v>279</v>
      </c>
      <c r="AV1" t="s">
        <v>280</v>
      </c>
      <c r="AW1" t="s">
        <v>281</v>
      </c>
      <c r="AX1" t="s">
        <v>282</v>
      </c>
      <c r="AY1" t="s">
        <v>283</v>
      </c>
      <c r="AZ1" t="s">
        <v>284</v>
      </c>
      <c r="BA1" t="s">
        <v>285</v>
      </c>
      <c r="BB1" t="s">
        <v>286</v>
      </c>
      <c r="BC1" t="s">
        <v>287</v>
      </c>
      <c r="BD1" t="s">
        <v>288</v>
      </c>
      <c r="BE1" t="s">
        <v>289</v>
      </c>
      <c r="BF1" t="s">
        <v>290</v>
      </c>
      <c r="BG1" t="s">
        <v>291</v>
      </c>
      <c r="BH1" t="s">
        <v>292</v>
      </c>
      <c r="BI1" t="s">
        <v>293</v>
      </c>
      <c r="BJ1" t="s">
        <v>294</v>
      </c>
    </row>
    <row r="2" spans="1:62" hidden="1">
      <c r="A2" t="s">
        <v>598</v>
      </c>
      <c r="B2" t="s">
        <v>599</v>
      </c>
      <c r="C2" t="s">
        <v>600</v>
      </c>
      <c r="D2" t="s">
        <v>102</v>
      </c>
      <c r="E2">
        <v>2018</v>
      </c>
      <c r="F2">
        <v>1</v>
      </c>
      <c r="L2">
        <v>2035</v>
      </c>
      <c r="M2" t="s">
        <v>424</v>
      </c>
      <c r="N2" t="s">
        <v>601</v>
      </c>
      <c r="O2" t="s">
        <v>602</v>
      </c>
      <c r="P2" t="s">
        <v>603</v>
      </c>
      <c r="Q2" t="s">
        <v>604</v>
      </c>
      <c r="R2" t="s">
        <v>605</v>
      </c>
      <c r="S2" t="s">
        <v>519</v>
      </c>
      <c r="T2">
        <v>2</v>
      </c>
      <c r="U2" t="s">
        <v>331</v>
      </c>
      <c r="W2" t="s">
        <v>606</v>
      </c>
      <c r="Y2">
        <v>11.6</v>
      </c>
      <c r="Z2" t="s">
        <v>607</v>
      </c>
      <c r="AO2" t="s">
        <v>309</v>
      </c>
    </row>
    <row r="3" spans="1:62" ht="160">
      <c r="A3" t="s">
        <v>598</v>
      </c>
      <c r="B3" t="s">
        <v>599</v>
      </c>
      <c r="C3" t="s">
        <v>608</v>
      </c>
      <c r="D3" t="s">
        <v>102</v>
      </c>
      <c r="E3">
        <v>2018</v>
      </c>
      <c r="F3">
        <v>1</v>
      </c>
      <c r="G3">
        <v>3</v>
      </c>
      <c r="H3">
        <v>1</v>
      </c>
      <c r="J3">
        <v>1</v>
      </c>
      <c r="K3" t="s">
        <v>609</v>
      </c>
      <c r="L3">
        <v>2025</v>
      </c>
      <c r="M3">
        <v>1</v>
      </c>
      <c r="O3" t="s">
        <v>610</v>
      </c>
      <c r="P3" t="s">
        <v>611</v>
      </c>
      <c r="Q3" t="s">
        <v>612</v>
      </c>
      <c r="R3" s="270" t="s">
        <v>613</v>
      </c>
      <c r="S3" t="s">
        <v>440</v>
      </c>
      <c r="T3">
        <v>3</v>
      </c>
      <c r="U3" t="s">
        <v>331</v>
      </c>
      <c r="W3" t="s">
        <v>606</v>
      </c>
      <c r="Y3">
        <v>12.5</v>
      </c>
      <c r="Z3" t="s">
        <v>614</v>
      </c>
      <c r="AO3" t="s">
        <v>309</v>
      </c>
    </row>
    <row r="4" spans="1:62" hidden="1">
      <c r="A4" t="s">
        <v>598</v>
      </c>
      <c r="B4" t="s">
        <v>599</v>
      </c>
      <c r="C4" t="s">
        <v>608</v>
      </c>
      <c r="D4" t="s">
        <v>102</v>
      </c>
      <c r="E4">
        <v>2018</v>
      </c>
      <c r="F4">
        <v>1</v>
      </c>
      <c r="K4" t="s">
        <v>615</v>
      </c>
      <c r="L4">
        <v>2030</v>
      </c>
      <c r="M4" t="s">
        <v>424</v>
      </c>
      <c r="N4" t="s">
        <v>616</v>
      </c>
      <c r="W4" t="s">
        <v>617</v>
      </c>
      <c r="X4" t="s">
        <v>606</v>
      </c>
      <c r="Y4">
        <v>12.3</v>
      </c>
      <c r="Z4" t="s">
        <v>614</v>
      </c>
      <c r="AA4" t="s">
        <v>197</v>
      </c>
      <c r="AB4" t="s">
        <v>618</v>
      </c>
      <c r="AN4" t="s">
        <v>310</v>
      </c>
      <c r="AO4" t="s">
        <v>309</v>
      </c>
    </row>
    <row r="5" spans="1:62">
      <c r="A5" t="s">
        <v>598</v>
      </c>
      <c r="B5" t="s">
        <v>599</v>
      </c>
      <c r="C5" t="s">
        <v>608</v>
      </c>
      <c r="D5" t="s">
        <v>102</v>
      </c>
      <c r="E5">
        <v>2018</v>
      </c>
      <c r="F5">
        <v>1</v>
      </c>
      <c r="G5">
        <v>3</v>
      </c>
      <c r="H5">
        <v>1</v>
      </c>
      <c r="J5">
        <v>1</v>
      </c>
      <c r="K5" t="s">
        <v>619</v>
      </c>
      <c r="L5">
        <v>2025</v>
      </c>
      <c r="M5">
        <v>1</v>
      </c>
      <c r="O5" t="s">
        <v>602</v>
      </c>
      <c r="P5" t="s">
        <v>620</v>
      </c>
      <c r="Q5" t="s">
        <v>621</v>
      </c>
      <c r="R5" t="s">
        <v>622</v>
      </c>
      <c r="S5" t="s">
        <v>303</v>
      </c>
      <c r="T5">
        <v>2</v>
      </c>
      <c r="U5" t="s">
        <v>331</v>
      </c>
      <c r="W5" t="s">
        <v>623</v>
      </c>
      <c r="X5" t="s">
        <v>606</v>
      </c>
      <c r="Y5">
        <v>11.6</v>
      </c>
      <c r="Z5" t="s">
        <v>607</v>
      </c>
      <c r="AA5" t="s">
        <v>197</v>
      </c>
      <c r="AB5" t="s">
        <v>624</v>
      </c>
      <c r="AO5" t="s">
        <v>309</v>
      </c>
    </row>
    <row r="6" spans="1:62" ht="160" hidden="1">
      <c r="A6" t="s">
        <v>598</v>
      </c>
      <c r="B6" t="s">
        <v>599</v>
      </c>
      <c r="C6" t="s">
        <v>625</v>
      </c>
      <c r="D6" t="s">
        <v>102</v>
      </c>
      <c r="E6">
        <v>2012</v>
      </c>
      <c r="F6">
        <v>1</v>
      </c>
      <c r="G6">
        <v>2</v>
      </c>
      <c r="H6">
        <v>1</v>
      </c>
      <c r="K6" s="270" t="s">
        <v>626</v>
      </c>
      <c r="M6">
        <v>1</v>
      </c>
      <c r="N6" t="s">
        <v>627</v>
      </c>
      <c r="O6" t="s">
        <v>602</v>
      </c>
      <c r="U6" t="s">
        <v>331</v>
      </c>
      <c r="W6" t="s">
        <v>628</v>
      </c>
      <c r="X6" t="s">
        <v>623</v>
      </c>
      <c r="Y6">
        <v>12.5</v>
      </c>
      <c r="Z6" t="s">
        <v>614</v>
      </c>
      <c r="AA6" t="s">
        <v>197</v>
      </c>
      <c r="AB6" t="s">
        <v>629</v>
      </c>
      <c r="AO6" t="s">
        <v>309</v>
      </c>
    </row>
    <row r="7" spans="1:62" ht="192" hidden="1">
      <c r="A7" t="s">
        <v>598</v>
      </c>
      <c r="B7" t="s">
        <v>599</v>
      </c>
      <c r="C7" t="s">
        <v>625</v>
      </c>
      <c r="D7" t="s">
        <v>102</v>
      </c>
      <c r="E7">
        <v>2012</v>
      </c>
      <c r="F7">
        <v>1</v>
      </c>
      <c r="G7">
        <v>2</v>
      </c>
      <c r="H7">
        <v>1</v>
      </c>
      <c r="K7" s="270" t="s">
        <v>630</v>
      </c>
      <c r="M7">
        <v>1</v>
      </c>
      <c r="O7" t="s">
        <v>602</v>
      </c>
      <c r="U7" t="s">
        <v>331</v>
      </c>
      <c r="W7" t="s">
        <v>628</v>
      </c>
      <c r="X7" t="s">
        <v>623</v>
      </c>
      <c r="Y7">
        <v>12.5</v>
      </c>
      <c r="Z7" t="s">
        <v>614</v>
      </c>
      <c r="AA7" t="s">
        <v>197</v>
      </c>
      <c r="AB7" t="s">
        <v>629</v>
      </c>
      <c r="AO7" t="s">
        <v>309</v>
      </c>
    </row>
    <row r="8" spans="1:62" ht="350" hidden="1">
      <c r="A8" t="s">
        <v>598</v>
      </c>
      <c r="B8" t="s">
        <v>599</v>
      </c>
      <c r="C8" t="s">
        <v>625</v>
      </c>
      <c r="D8" t="s">
        <v>102</v>
      </c>
      <c r="E8">
        <v>2012</v>
      </c>
      <c r="F8">
        <v>1</v>
      </c>
      <c r="G8">
        <v>2</v>
      </c>
      <c r="H8">
        <v>1</v>
      </c>
      <c r="K8" s="270" t="s">
        <v>631</v>
      </c>
      <c r="M8">
        <v>1</v>
      </c>
      <c r="O8" t="s">
        <v>602</v>
      </c>
      <c r="U8" t="s">
        <v>331</v>
      </c>
      <c r="W8" t="s">
        <v>628</v>
      </c>
      <c r="X8" t="s">
        <v>623</v>
      </c>
      <c r="Y8">
        <v>12.5</v>
      </c>
      <c r="Z8" t="s">
        <v>614</v>
      </c>
      <c r="AA8" t="s">
        <v>197</v>
      </c>
      <c r="AB8" t="s">
        <v>629</v>
      </c>
      <c r="AO8" t="s">
        <v>309</v>
      </c>
    </row>
    <row r="9" spans="1:62" hidden="1">
      <c r="A9" t="s">
        <v>598</v>
      </c>
      <c r="B9" t="s">
        <v>599</v>
      </c>
      <c r="C9" t="s">
        <v>625</v>
      </c>
      <c r="D9" t="s">
        <v>102</v>
      </c>
      <c r="E9">
        <v>2012</v>
      </c>
      <c r="F9">
        <v>1</v>
      </c>
      <c r="G9">
        <v>2</v>
      </c>
      <c r="H9">
        <v>1</v>
      </c>
      <c r="K9" t="s">
        <v>632</v>
      </c>
      <c r="M9">
        <v>1</v>
      </c>
      <c r="O9" t="s">
        <v>602</v>
      </c>
      <c r="U9" t="s">
        <v>331</v>
      </c>
      <c r="W9" t="s">
        <v>628</v>
      </c>
      <c r="X9" t="s">
        <v>623</v>
      </c>
      <c r="Y9">
        <v>12.5</v>
      </c>
      <c r="Z9" t="s">
        <v>614</v>
      </c>
      <c r="AA9" t="s">
        <v>197</v>
      </c>
      <c r="AB9" t="s">
        <v>633</v>
      </c>
    </row>
    <row r="10" spans="1:62">
      <c r="A10" t="s">
        <v>598</v>
      </c>
      <c r="B10" t="s">
        <v>599</v>
      </c>
      <c r="C10" t="s">
        <v>634</v>
      </c>
      <c r="D10" t="s">
        <v>102</v>
      </c>
      <c r="E10">
        <v>2019</v>
      </c>
      <c r="F10">
        <v>1</v>
      </c>
      <c r="G10">
        <v>3</v>
      </c>
      <c r="H10">
        <v>1</v>
      </c>
      <c r="J10">
        <v>1</v>
      </c>
      <c r="K10" t="s">
        <v>635</v>
      </c>
      <c r="L10">
        <v>2029</v>
      </c>
      <c r="M10">
        <v>1</v>
      </c>
      <c r="O10" t="s">
        <v>636</v>
      </c>
      <c r="P10" t="s">
        <v>637</v>
      </c>
      <c r="Q10" t="s">
        <v>638</v>
      </c>
      <c r="R10" t="s">
        <v>639</v>
      </c>
      <c r="S10" t="s">
        <v>363</v>
      </c>
      <c r="T10">
        <v>2</v>
      </c>
      <c r="U10" t="s">
        <v>331</v>
      </c>
      <c r="W10" t="s">
        <v>640</v>
      </c>
      <c r="X10" t="s">
        <v>623</v>
      </c>
      <c r="Y10">
        <v>12.5</v>
      </c>
      <c r="Z10" t="s">
        <v>614</v>
      </c>
      <c r="AO10" t="s">
        <v>309</v>
      </c>
    </row>
    <row r="11" spans="1:62">
      <c r="A11" t="s">
        <v>598</v>
      </c>
      <c r="B11" t="s">
        <v>599</v>
      </c>
      <c r="C11" t="s">
        <v>634</v>
      </c>
      <c r="D11" t="s">
        <v>102</v>
      </c>
      <c r="E11">
        <v>2019</v>
      </c>
      <c r="F11">
        <v>1</v>
      </c>
      <c r="G11">
        <v>3</v>
      </c>
      <c r="H11">
        <v>1</v>
      </c>
      <c r="J11">
        <v>1</v>
      </c>
      <c r="K11" t="s">
        <v>641</v>
      </c>
      <c r="L11">
        <v>2030</v>
      </c>
      <c r="M11">
        <v>1</v>
      </c>
      <c r="O11" t="s">
        <v>636</v>
      </c>
      <c r="P11" t="s">
        <v>642</v>
      </c>
      <c r="Q11" t="s">
        <v>643</v>
      </c>
      <c r="R11" t="s">
        <v>644</v>
      </c>
      <c r="S11" t="s">
        <v>303</v>
      </c>
      <c r="T11">
        <v>2</v>
      </c>
      <c r="U11" t="s">
        <v>331</v>
      </c>
      <c r="W11" t="s">
        <v>640</v>
      </c>
      <c r="X11" t="s">
        <v>623</v>
      </c>
      <c r="Y11">
        <v>12.5</v>
      </c>
      <c r="Z11" t="s">
        <v>614</v>
      </c>
      <c r="AO11" t="s">
        <v>309</v>
      </c>
    </row>
    <row r="12" spans="1:62" hidden="1">
      <c r="A12" t="s">
        <v>598</v>
      </c>
      <c r="B12" t="s">
        <v>599</v>
      </c>
      <c r="C12" t="s">
        <v>645</v>
      </c>
      <c r="D12" t="s">
        <v>321</v>
      </c>
      <c r="E12">
        <v>2022</v>
      </c>
      <c r="F12">
        <v>0</v>
      </c>
      <c r="AO12" t="s">
        <v>309</v>
      </c>
    </row>
    <row r="13" spans="1:62">
      <c r="A13" t="s">
        <v>598</v>
      </c>
      <c r="B13" t="s">
        <v>599</v>
      </c>
      <c r="C13" t="s">
        <v>646</v>
      </c>
      <c r="D13" t="s">
        <v>110</v>
      </c>
      <c r="E13">
        <v>2022</v>
      </c>
      <c r="F13">
        <v>0</v>
      </c>
      <c r="G13">
        <v>2</v>
      </c>
      <c r="H13">
        <v>0</v>
      </c>
      <c r="I13">
        <v>1</v>
      </c>
      <c r="J13">
        <v>1</v>
      </c>
      <c r="K13" t="s">
        <v>647</v>
      </c>
      <c r="L13">
        <v>2030</v>
      </c>
      <c r="M13">
        <v>1</v>
      </c>
      <c r="O13" t="s">
        <v>648</v>
      </c>
      <c r="P13" t="s">
        <v>649</v>
      </c>
      <c r="Q13" t="s">
        <v>650</v>
      </c>
      <c r="R13" t="s">
        <v>651</v>
      </c>
      <c r="S13" t="s">
        <v>363</v>
      </c>
      <c r="T13">
        <v>3</v>
      </c>
      <c r="U13" t="s">
        <v>331</v>
      </c>
      <c r="W13" t="s">
        <v>623</v>
      </c>
      <c r="X13" t="s">
        <v>606</v>
      </c>
      <c r="Y13">
        <v>12.5</v>
      </c>
      <c r="Z13" t="s">
        <v>614</v>
      </c>
      <c r="AO13" t="s">
        <v>309</v>
      </c>
    </row>
    <row r="14" spans="1:62">
      <c r="A14" t="s">
        <v>598</v>
      </c>
      <c r="B14" t="s">
        <v>599</v>
      </c>
      <c r="C14" t="s">
        <v>646</v>
      </c>
      <c r="D14" t="s">
        <v>110</v>
      </c>
      <c r="E14">
        <v>2022</v>
      </c>
      <c r="F14">
        <v>0</v>
      </c>
      <c r="G14">
        <v>2</v>
      </c>
      <c r="H14">
        <v>0</v>
      </c>
      <c r="I14">
        <v>1</v>
      </c>
      <c r="J14">
        <v>1</v>
      </c>
      <c r="K14" t="s">
        <v>652</v>
      </c>
      <c r="L14">
        <v>2030</v>
      </c>
      <c r="M14">
        <v>1</v>
      </c>
      <c r="O14" t="s">
        <v>648</v>
      </c>
      <c r="P14" t="s">
        <v>653</v>
      </c>
      <c r="Q14" t="s">
        <v>654</v>
      </c>
      <c r="R14" t="s">
        <v>655</v>
      </c>
      <c r="S14" t="s">
        <v>363</v>
      </c>
      <c r="T14">
        <v>3</v>
      </c>
      <c r="U14" t="s">
        <v>331</v>
      </c>
      <c r="W14" t="s">
        <v>623</v>
      </c>
      <c r="X14" t="s">
        <v>606</v>
      </c>
      <c r="Y14">
        <v>12.5</v>
      </c>
      <c r="Z14" t="s">
        <v>614</v>
      </c>
      <c r="AO14" t="s">
        <v>309</v>
      </c>
    </row>
    <row r="15" spans="1:62">
      <c r="A15" t="s">
        <v>598</v>
      </c>
      <c r="B15" t="s">
        <v>599</v>
      </c>
      <c r="C15" t="s">
        <v>646</v>
      </c>
      <c r="D15" t="s">
        <v>110</v>
      </c>
      <c r="E15">
        <v>2022</v>
      </c>
      <c r="F15">
        <v>0</v>
      </c>
      <c r="G15">
        <v>2</v>
      </c>
      <c r="H15">
        <v>0</v>
      </c>
      <c r="I15">
        <v>1</v>
      </c>
      <c r="J15">
        <v>1</v>
      </c>
      <c r="K15" t="s">
        <v>656</v>
      </c>
      <c r="L15">
        <v>2030</v>
      </c>
      <c r="M15">
        <v>1</v>
      </c>
      <c r="O15" t="s">
        <v>648</v>
      </c>
      <c r="P15" t="s">
        <v>657</v>
      </c>
      <c r="Q15" t="s">
        <v>658</v>
      </c>
      <c r="R15" t="s">
        <v>659</v>
      </c>
      <c r="S15" t="s">
        <v>363</v>
      </c>
      <c r="T15">
        <v>3</v>
      </c>
      <c r="U15" t="s">
        <v>331</v>
      </c>
      <c r="W15" t="s">
        <v>623</v>
      </c>
      <c r="X15" t="s">
        <v>606</v>
      </c>
      <c r="Y15">
        <v>12.5</v>
      </c>
      <c r="Z15" t="s">
        <v>614</v>
      </c>
      <c r="AO15" t="s">
        <v>309</v>
      </c>
    </row>
    <row r="16" spans="1:62">
      <c r="A16" t="s">
        <v>598</v>
      </c>
      <c r="B16" t="s">
        <v>599</v>
      </c>
      <c r="C16" t="s">
        <v>646</v>
      </c>
      <c r="D16" t="s">
        <v>110</v>
      </c>
      <c r="E16">
        <v>2022</v>
      </c>
      <c r="F16">
        <v>0</v>
      </c>
      <c r="G16">
        <v>2</v>
      </c>
      <c r="H16">
        <v>0</v>
      </c>
      <c r="I16">
        <v>1</v>
      </c>
      <c r="J16">
        <v>1</v>
      </c>
      <c r="K16" t="s">
        <v>660</v>
      </c>
      <c r="L16">
        <v>2030</v>
      </c>
      <c r="M16">
        <v>1</v>
      </c>
      <c r="O16" t="s">
        <v>648</v>
      </c>
      <c r="P16" t="s">
        <v>661</v>
      </c>
      <c r="Q16" t="s">
        <v>662</v>
      </c>
      <c r="R16" t="s">
        <v>663</v>
      </c>
      <c r="S16" t="s">
        <v>363</v>
      </c>
      <c r="T16">
        <v>3</v>
      </c>
      <c r="U16" t="s">
        <v>331</v>
      </c>
      <c r="W16" t="s">
        <v>623</v>
      </c>
      <c r="X16" t="s">
        <v>606</v>
      </c>
      <c r="Y16">
        <v>12.5</v>
      </c>
      <c r="Z16" t="s">
        <v>614</v>
      </c>
      <c r="AO16" t="s">
        <v>309</v>
      </c>
    </row>
    <row r="17" spans="1:41">
      <c r="A17" t="s">
        <v>598</v>
      </c>
      <c r="B17" t="s">
        <v>599</v>
      </c>
      <c r="C17" t="s">
        <v>646</v>
      </c>
      <c r="D17" t="s">
        <v>110</v>
      </c>
      <c r="E17">
        <v>2022</v>
      </c>
      <c r="F17">
        <v>0</v>
      </c>
      <c r="G17">
        <v>2</v>
      </c>
      <c r="H17">
        <v>0</v>
      </c>
      <c r="I17">
        <v>1</v>
      </c>
      <c r="J17">
        <v>1</v>
      </c>
      <c r="K17" t="s">
        <v>664</v>
      </c>
      <c r="L17">
        <v>2030</v>
      </c>
      <c r="M17">
        <v>1</v>
      </c>
      <c r="O17" t="s">
        <v>648</v>
      </c>
      <c r="P17" t="s">
        <v>665</v>
      </c>
      <c r="Q17" t="s">
        <v>643</v>
      </c>
      <c r="R17" t="s">
        <v>666</v>
      </c>
      <c r="S17" t="s">
        <v>363</v>
      </c>
      <c r="T17">
        <v>3</v>
      </c>
      <c r="U17" t="s">
        <v>331</v>
      </c>
      <c r="W17" t="s">
        <v>623</v>
      </c>
      <c r="X17" t="s">
        <v>606</v>
      </c>
      <c r="Y17">
        <v>12.5</v>
      </c>
      <c r="Z17" t="s">
        <v>614</v>
      </c>
      <c r="AO17" t="s">
        <v>309</v>
      </c>
    </row>
    <row r="18" spans="1:41">
      <c r="A18" t="s">
        <v>598</v>
      </c>
      <c r="B18" t="s">
        <v>599</v>
      </c>
      <c r="C18" t="s">
        <v>646</v>
      </c>
      <c r="D18" t="s">
        <v>110</v>
      </c>
      <c r="E18">
        <v>2022</v>
      </c>
      <c r="F18">
        <v>0</v>
      </c>
      <c r="G18">
        <v>2</v>
      </c>
      <c r="H18">
        <v>0</v>
      </c>
      <c r="I18">
        <v>1</v>
      </c>
      <c r="J18">
        <v>1</v>
      </c>
      <c r="K18" t="s">
        <v>667</v>
      </c>
      <c r="L18">
        <v>2030</v>
      </c>
      <c r="M18">
        <v>1</v>
      </c>
      <c r="O18" t="s">
        <v>648</v>
      </c>
      <c r="P18" t="s">
        <v>668</v>
      </c>
      <c r="Q18" t="s">
        <v>669</v>
      </c>
      <c r="R18" t="s">
        <v>670</v>
      </c>
      <c r="S18" t="s">
        <v>519</v>
      </c>
      <c r="T18">
        <v>2</v>
      </c>
      <c r="U18" t="s">
        <v>331</v>
      </c>
      <c r="W18" t="s">
        <v>640</v>
      </c>
      <c r="X18" t="s">
        <v>623</v>
      </c>
      <c r="Y18">
        <v>12.5</v>
      </c>
      <c r="Z18" t="s">
        <v>614</v>
      </c>
      <c r="AO18" t="s">
        <v>309</v>
      </c>
    </row>
    <row r="19" spans="1:41">
      <c r="A19" t="s">
        <v>598</v>
      </c>
      <c r="B19" t="s">
        <v>599</v>
      </c>
      <c r="C19" t="s">
        <v>646</v>
      </c>
      <c r="D19" t="s">
        <v>110</v>
      </c>
      <c r="E19">
        <v>2022</v>
      </c>
      <c r="F19">
        <v>0</v>
      </c>
      <c r="G19">
        <v>2</v>
      </c>
      <c r="H19">
        <v>0</v>
      </c>
      <c r="I19">
        <v>1</v>
      </c>
      <c r="J19">
        <v>1</v>
      </c>
      <c r="K19" t="s">
        <v>671</v>
      </c>
      <c r="L19">
        <v>2030</v>
      </c>
      <c r="M19">
        <v>1</v>
      </c>
      <c r="O19" t="s">
        <v>648</v>
      </c>
      <c r="P19" t="s">
        <v>672</v>
      </c>
      <c r="Q19" t="s">
        <v>673</v>
      </c>
      <c r="R19" t="s">
        <v>674</v>
      </c>
      <c r="S19" t="s">
        <v>363</v>
      </c>
      <c r="T19">
        <v>2</v>
      </c>
      <c r="U19" t="s">
        <v>331</v>
      </c>
      <c r="W19" t="s">
        <v>606</v>
      </c>
      <c r="X19" t="s">
        <v>623</v>
      </c>
      <c r="Y19">
        <v>12.5</v>
      </c>
      <c r="Z19" t="s">
        <v>614</v>
      </c>
      <c r="AA19" t="s">
        <v>197</v>
      </c>
      <c r="AB19" t="s">
        <v>675</v>
      </c>
      <c r="AO19" t="s">
        <v>309</v>
      </c>
    </row>
    <row r="20" spans="1:41">
      <c r="A20" t="s">
        <v>598</v>
      </c>
      <c r="B20" t="s">
        <v>599</v>
      </c>
      <c r="C20" t="s">
        <v>646</v>
      </c>
      <c r="D20" t="s">
        <v>110</v>
      </c>
      <c r="E20">
        <v>2022</v>
      </c>
      <c r="F20">
        <v>0</v>
      </c>
      <c r="G20">
        <v>2</v>
      </c>
      <c r="H20">
        <v>0</v>
      </c>
      <c r="I20">
        <v>1</v>
      </c>
      <c r="J20">
        <v>1</v>
      </c>
      <c r="K20" t="s">
        <v>676</v>
      </c>
      <c r="L20">
        <v>2030</v>
      </c>
      <c r="M20">
        <v>1</v>
      </c>
      <c r="O20" t="s">
        <v>648</v>
      </c>
      <c r="P20" t="s">
        <v>677</v>
      </c>
      <c r="Q20" t="s">
        <v>678</v>
      </c>
      <c r="R20" t="s">
        <v>679</v>
      </c>
      <c r="S20" t="s">
        <v>356</v>
      </c>
      <c r="T20">
        <v>1</v>
      </c>
      <c r="U20" t="s">
        <v>331</v>
      </c>
      <c r="W20" t="s">
        <v>606</v>
      </c>
      <c r="X20" t="s">
        <v>623</v>
      </c>
      <c r="Y20">
        <v>12.5</v>
      </c>
      <c r="Z20" t="s">
        <v>614</v>
      </c>
      <c r="AO20" t="s">
        <v>309</v>
      </c>
    </row>
    <row r="21" spans="1:41">
      <c r="A21" t="s">
        <v>598</v>
      </c>
      <c r="B21" t="s">
        <v>599</v>
      </c>
      <c r="C21" t="s">
        <v>646</v>
      </c>
      <c r="D21" t="s">
        <v>110</v>
      </c>
      <c r="E21">
        <v>2022</v>
      </c>
      <c r="F21">
        <v>0</v>
      </c>
      <c r="G21">
        <v>2</v>
      </c>
      <c r="H21">
        <v>0</v>
      </c>
      <c r="I21">
        <v>1</v>
      </c>
      <c r="J21">
        <v>1</v>
      </c>
      <c r="K21" t="s">
        <v>680</v>
      </c>
      <c r="L21">
        <v>2025</v>
      </c>
      <c r="M21">
        <v>1</v>
      </c>
      <c r="O21" t="s">
        <v>636</v>
      </c>
      <c r="P21" t="s">
        <v>681</v>
      </c>
      <c r="Q21" t="s">
        <v>682</v>
      </c>
      <c r="R21" t="s">
        <v>683</v>
      </c>
      <c r="S21" t="s">
        <v>363</v>
      </c>
      <c r="T21">
        <v>2</v>
      </c>
      <c r="U21" t="s">
        <v>331</v>
      </c>
      <c r="W21" t="s">
        <v>640</v>
      </c>
      <c r="Y21">
        <v>12.5</v>
      </c>
      <c r="Z21" t="s">
        <v>614</v>
      </c>
      <c r="AA21" t="s">
        <v>197</v>
      </c>
      <c r="AB21" t="s">
        <v>684</v>
      </c>
      <c r="AO21" t="s">
        <v>309</v>
      </c>
    </row>
    <row r="22" spans="1:41" ht="409.6">
      <c r="A22" t="s">
        <v>598</v>
      </c>
      <c r="B22" t="s">
        <v>599</v>
      </c>
      <c r="C22" t="s">
        <v>646</v>
      </c>
      <c r="D22" t="s">
        <v>110</v>
      </c>
      <c r="E22">
        <v>2022</v>
      </c>
      <c r="F22">
        <v>0</v>
      </c>
      <c r="G22">
        <v>2</v>
      </c>
      <c r="H22">
        <v>0</v>
      </c>
      <c r="I22">
        <v>1</v>
      </c>
      <c r="J22">
        <v>1</v>
      </c>
      <c r="K22" s="270" t="s">
        <v>685</v>
      </c>
      <c r="L22">
        <v>2030</v>
      </c>
      <c r="M22">
        <v>1</v>
      </c>
      <c r="N22" t="s">
        <v>686</v>
      </c>
      <c r="O22" t="s">
        <v>636</v>
      </c>
      <c r="R22" t="s">
        <v>687</v>
      </c>
      <c r="S22" t="s">
        <v>303</v>
      </c>
      <c r="T22">
        <v>2</v>
      </c>
      <c r="U22" t="s">
        <v>331</v>
      </c>
      <c r="W22" t="s">
        <v>640</v>
      </c>
      <c r="X22" t="s">
        <v>623</v>
      </c>
      <c r="Y22">
        <v>12.5</v>
      </c>
      <c r="Z22" t="s">
        <v>614</v>
      </c>
      <c r="AO22" t="s">
        <v>309</v>
      </c>
    </row>
    <row r="23" spans="1:41">
      <c r="A23" t="s">
        <v>598</v>
      </c>
      <c r="B23" t="s">
        <v>599</v>
      </c>
      <c r="C23" t="s">
        <v>646</v>
      </c>
      <c r="D23" t="s">
        <v>110</v>
      </c>
      <c r="E23">
        <v>2022</v>
      </c>
      <c r="F23">
        <v>0</v>
      </c>
      <c r="G23">
        <v>2</v>
      </c>
      <c r="H23">
        <v>0</v>
      </c>
      <c r="I23">
        <v>1</v>
      </c>
      <c r="J23">
        <v>1</v>
      </c>
      <c r="K23" t="s">
        <v>688</v>
      </c>
      <c r="L23">
        <v>2030</v>
      </c>
      <c r="M23">
        <v>1</v>
      </c>
      <c r="N23" t="s">
        <v>689</v>
      </c>
      <c r="O23" t="s">
        <v>636</v>
      </c>
      <c r="P23" t="s">
        <v>690</v>
      </c>
      <c r="Q23" t="s">
        <v>691</v>
      </c>
      <c r="R23" t="s">
        <v>692</v>
      </c>
      <c r="T23">
        <v>0</v>
      </c>
      <c r="U23" t="s">
        <v>331</v>
      </c>
      <c r="W23" t="s">
        <v>623</v>
      </c>
      <c r="Y23">
        <v>12.5</v>
      </c>
      <c r="Z23" t="s">
        <v>614</v>
      </c>
      <c r="AA23" t="s">
        <v>197</v>
      </c>
      <c r="AB23" t="s">
        <v>675</v>
      </c>
      <c r="AO23" t="s">
        <v>309</v>
      </c>
    </row>
    <row r="24" spans="1:41" hidden="1">
      <c r="A24" t="s">
        <v>598</v>
      </c>
      <c r="B24" t="s">
        <v>599</v>
      </c>
      <c r="C24" t="s">
        <v>693</v>
      </c>
      <c r="D24" t="s">
        <v>110</v>
      </c>
      <c r="E24">
        <v>2023</v>
      </c>
      <c r="F24">
        <v>0</v>
      </c>
      <c r="M24" t="s">
        <v>424</v>
      </c>
    </row>
    <row r="25" spans="1:41" ht="272">
      <c r="A25" t="s">
        <v>598</v>
      </c>
      <c r="B25" t="s">
        <v>599</v>
      </c>
      <c r="C25" t="s">
        <v>608</v>
      </c>
      <c r="D25" t="s">
        <v>101</v>
      </c>
      <c r="E25">
        <v>2023</v>
      </c>
      <c r="F25">
        <v>0</v>
      </c>
      <c r="G25">
        <v>2</v>
      </c>
      <c r="H25">
        <v>0</v>
      </c>
      <c r="I25">
        <v>1</v>
      </c>
      <c r="J25">
        <v>1</v>
      </c>
      <c r="K25" t="s">
        <v>694</v>
      </c>
      <c r="L25">
        <v>2030</v>
      </c>
      <c r="M25">
        <v>1</v>
      </c>
      <c r="N25" s="270" t="s">
        <v>695</v>
      </c>
      <c r="O25" t="s">
        <v>696</v>
      </c>
      <c r="P25" t="s">
        <v>697</v>
      </c>
      <c r="Q25" t="s">
        <v>698</v>
      </c>
      <c r="R25" t="s">
        <v>699</v>
      </c>
      <c r="S25" t="s">
        <v>519</v>
      </c>
      <c r="T25">
        <v>2</v>
      </c>
      <c r="U25" t="s">
        <v>700</v>
      </c>
      <c r="V25" t="s">
        <v>701</v>
      </c>
      <c r="W25" t="s">
        <v>606</v>
      </c>
      <c r="X25" t="s">
        <v>617</v>
      </c>
      <c r="Y25">
        <v>12.3</v>
      </c>
      <c r="Z25" t="s">
        <v>614</v>
      </c>
      <c r="AA25" t="s">
        <v>702</v>
      </c>
      <c r="AB25" t="s">
        <v>618</v>
      </c>
    </row>
    <row r="26" spans="1:41" ht="208">
      <c r="A26" t="s">
        <v>598</v>
      </c>
      <c r="B26" t="s">
        <v>599</v>
      </c>
      <c r="C26" t="s">
        <v>608</v>
      </c>
      <c r="D26" t="s">
        <v>101</v>
      </c>
      <c r="E26">
        <v>2023</v>
      </c>
      <c r="F26">
        <v>0</v>
      </c>
      <c r="G26">
        <v>2</v>
      </c>
      <c r="H26">
        <v>0</v>
      </c>
      <c r="I26">
        <v>1</v>
      </c>
      <c r="J26">
        <v>1</v>
      </c>
      <c r="K26" t="s">
        <v>703</v>
      </c>
      <c r="L26">
        <v>2030</v>
      </c>
      <c r="M26">
        <v>1</v>
      </c>
      <c r="N26" s="270" t="s">
        <v>704</v>
      </c>
      <c r="O26" t="s">
        <v>696</v>
      </c>
      <c r="P26" t="s">
        <v>697</v>
      </c>
      <c r="Q26" t="s">
        <v>705</v>
      </c>
      <c r="R26" t="s">
        <v>699</v>
      </c>
      <c r="S26" t="s">
        <v>519</v>
      </c>
      <c r="T26">
        <v>2</v>
      </c>
      <c r="U26" t="s">
        <v>700</v>
      </c>
      <c r="V26" t="s">
        <v>701</v>
      </c>
      <c r="W26" t="s">
        <v>606</v>
      </c>
      <c r="X26" t="s">
        <v>617</v>
      </c>
      <c r="Y26">
        <v>12.3</v>
      </c>
      <c r="Z26" t="s">
        <v>614</v>
      </c>
      <c r="AA26" t="s">
        <v>702</v>
      </c>
      <c r="AB26" t="s">
        <v>618</v>
      </c>
    </row>
    <row r="27" spans="1:41" ht="160">
      <c r="A27" t="s">
        <v>598</v>
      </c>
      <c r="B27" t="s">
        <v>706</v>
      </c>
      <c r="C27" t="s">
        <v>707</v>
      </c>
      <c r="D27" t="s">
        <v>298</v>
      </c>
      <c r="E27">
        <v>2023</v>
      </c>
      <c r="F27">
        <v>1</v>
      </c>
      <c r="G27">
        <v>3</v>
      </c>
      <c r="H27">
        <v>1</v>
      </c>
      <c r="J27">
        <v>1</v>
      </c>
      <c r="K27" s="270" t="s">
        <v>708</v>
      </c>
      <c r="L27">
        <v>2027</v>
      </c>
      <c r="M27">
        <v>1</v>
      </c>
      <c r="O27" t="s">
        <v>709</v>
      </c>
      <c r="R27" t="s">
        <v>710</v>
      </c>
      <c r="T27">
        <v>2</v>
      </c>
      <c r="U27" t="s">
        <v>331</v>
      </c>
      <c r="W27" t="s">
        <v>711</v>
      </c>
      <c r="X27" t="s">
        <v>623</v>
      </c>
      <c r="Y27">
        <v>12.5</v>
      </c>
      <c r="Z27" t="s">
        <v>614</v>
      </c>
    </row>
    <row r="28" spans="1:41" ht="208">
      <c r="A28" t="s">
        <v>598</v>
      </c>
      <c r="B28" t="s">
        <v>706</v>
      </c>
      <c r="C28" t="s">
        <v>707</v>
      </c>
      <c r="D28" t="s">
        <v>298</v>
      </c>
      <c r="E28">
        <v>2023</v>
      </c>
      <c r="F28">
        <v>1</v>
      </c>
      <c r="G28">
        <v>3</v>
      </c>
      <c r="H28">
        <v>1</v>
      </c>
      <c r="J28">
        <v>1</v>
      </c>
      <c r="K28" s="270" t="s">
        <v>712</v>
      </c>
      <c r="L28">
        <v>2027</v>
      </c>
      <c r="M28">
        <v>1</v>
      </c>
      <c r="N28" t="s">
        <v>713</v>
      </c>
      <c r="O28" t="s">
        <v>709</v>
      </c>
      <c r="R28" t="s">
        <v>714</v>
      </c>
      <c r="T28">
        <v>3</v>
      </c>
      <c r="U28" t="s">
        <v>331</v>
      </c>
      <c r="W28" t="s">
        <v>711</v>
      </c>
      <c r="X28" t="s">
        <v>623</v>
      </c>
      <c r="Y28">
        <v>12.5</v>
      </c>
      <c r="Z28" t="s">
        <v>614</v>
      </c>
    </row>
    <row r="29" spans="1:41" ht="192">
      <c r="A29" t="s">
        <v>598</v>
      </c>
      <c r="B29" t="s">
        <v>706</v>
      </c>
      <c r="C29" t="s">
        <v>707</v>
      </c>
      <c r="D29" t="s">
        <v>298</v>
      </c>
      <c r="E29">
        <v>2023</v>
      </c>
      <c r="F29">
        <v>1</v>
      </c>
      <c r="G29">
        <v>3</v>
      </c>
      <c r="H29">
        <v>1</v>
      </c>
      <c r="J29">
        <v>1</v>
      </c>
      <c r="K29" s="270" t="s">
        <v>715</v>
      </c>
      <c r="L29">
        <v>2030</v>
      </c>
      <c r="M29">
        <v>1</v>
      </c>
      <c r="O29" t="s">
        <v>709</v>
      </c>
      <c r="R29" t="s">
        <v>716</v>
      </c>
      <c r="T29">
        <v>2</v>
      </c>
      <c r="U29" t="s">
        <v>331</v>
      </c>
      <c r="W29" t="s">
        <v>711</v>
      </c>
      <c r="X29" t="s">
        <v>623</v>
      </c>
      <c r="Y29">
        <v>12.5</v>
      </c>
      <c r="Z29" t="s">
        <v>614</v>
      </c>
    </row>
    <row r="30" spans="1:41" ht="409.6">
      <c r="A30" t="s">
        <v>598</v>
      </c>
      <c r="B30" t="s">
        <v>706</v>
      </c>
      <c r="C30" t="s">
        <v>707</v>
      </c>
      <c r="D30" t="s">
        <v>298</v>
      </c>
      <c r="E30">
        <v>2023</v>
      </c>
      <c r="F30">
        <v>1</v>
      </c>
      <c r="G30">
        <v>3</v>
      </c>
      <c r="H30">
        <v>1</v>
      </c>
      <c r="J30">
        <v>1</v>
      </c>
      <c r="K30" s="270" t="s">
        <v>717</v>
      </c>
      <c r="L30">
        <v>2030</v>
      </c>
      <c r="M30">
        <v>1</v>
      </c>
      <c r="N30" t="s">
        <v>718</v>
      </c>
      <c r="O30" t="s">
        <v>709</v>
      </c>
      <c r="R30" s="270" t="s">
        <v>719</v>
      </c>
      <c r="T30">
        <v>3</v>
      </c>
      <c r="U30" t="s">
        <v>331</v>
      </c>
      <c r="W30" t="s">
        <v>711</v>
      </c>
      <c r="X30" t="s">
        <v>623</v>
      </c>
      <c r="Y30">
        <v>12.5</v>
      </c>
      <c r="Z30" t="s">
        <v>614</v>
      </c>
      <c r="AO30" t="s">
        <v>309</v>
      </c>
    </row>
    <row r="31" spans="1:41" ht="128">
      <c r="A31" t="s">
        <v>598</v>
      </c>
      <c r="B31" t="s">
        <v>706</v>
      </c>
      <c r="C31" t="s">
        <v>707</v>
      </c>
      <c r="D31" t="s">
        <v>298</v>
      </c>
      <c r="E31">
        <v>2023</v>
      </c>
      <c r="F31">
        <v>1</v>
      </c>
      <c r="G31">
        <v>3</v>
      </c>
      <c r="H31">
        <v>1</v>
      </c>
      <c r="J31">
        <v>1</v>
      </c>
      <c r="K31" s="270" t="s">
        <v>720</v>
      </c>
      <c r="L31">
        <v>2027</v>
      </c>
      <c r="M31">
        <v>1</v>
      </c>
      <c r="O31" t="s">
        <v>709</v>
      </c>
      <c r="P31" t="s">
        <v>721</v>
      </c>
      <c r="Q31" t="s">
        <v>722</v>
      </c>
      <c r="R31" t="s">
        <v>723</v>
      </c>
      <c r="T31">
        <v>1</v>
      </c>
      <c r="U31" t="s">
        <v>331</v>
      </c>
      <c r="W31" t="s">
        <v>711</v>
      </c>
      <c r="X31" t="s">
        <v>623</v>
      </c>
      <c r="Y31">
        <v>12.5</v>
      </c>
      <c r="Z31" t="s">
        <v>614</v>
      </c>
    </row>
    <row r="32" spans="1:41" ht="160">
      <c r="A32" t="s">
        <v>598</v>
      </c>
      <c r="B32" t="s">
        <v>706</v>
      </c>
      <c r="C32" t="s">
        <v>707</v>
      </c>
      <c r="D32" t="s">
        <v>298</v>
      </c>
      <c r="E32">
        <v>2023</v>
      </c>
      <c r="F32">
        <v>1</v>
      </c>
      <c r="G32">
        <v>3</v>
      </c>
      <c r="H32">
        <v>1</v>
      </c>
      <c r="J32">
        <v>1</v>
      </c>
      <c r="K32" s="270" t="s">
        <v>724</v>
      </c>
      <c r="L32">
        <v>2031</v>
      </c>
      <c r="M32">
        <v>1</v>
      </c>
      <c r="O32" t="s">
        <v>709</v>
      </c>
      <c r="P32" t="s">
        <v>725</v>
      </c>
      <c r="Q32" t="s">
        <v>726</v>
      </c>
      <c r="R32" t="s">
        <v>727</v>
      </c>
      <c r="T32">
        <v>0</v>
      </c>
      <c r="U32" t="s">
        <v>331</v>
      </c>
      <c r="W32" t="s">
        <v>711</v>
      </c>
      <c r="X32" t="s">
        <v>623</v>
      </c>
      <c r="Y32">
        <v>12.5</v>
      </c>
      <c r="Z32" t="s">
        <v>614</v>
      </c>
    </row>
    <row r="33" spans="1:41">
      <c r="A33" t="s">
        <v>598</v>
      </c>
      <c r="B33" t="s">
        <v>706</v>
      </c>
      <c r="C33" t="s">
        <v>707</v>
      </c>
      <c r="D33" t="s">
        <v>298</v>
      </c>
      <c r="E33">
        <v>2023</v>
      </c>
      <c r="F33">
        <v>1</v>
      </c>
      <c r="G33">
        <v>3</v>
      </c>
      <c r="H33">
        <v>1</v>
      </c>
      <c r="J33">
        <v>1</v>
      </c>
      <c r="K33" t="s">
        <v>728</v>
      </c>
      <c r="L33">
        <v>2028</v>
      </c>
      <c r="M33">
        <v>1</v>
      </c>
      <c r="O33" t="s">
        <v>709</v>
      </c>
      <c r="P33" t="s">
        <v>729</v>
      </c>
      <c r="Q33" t="s">
        <v>730</v>
      </c>
      <c r="R33" t="s">
        <v>731</v>
      </c>
      <c r="T33">
        <v>0</v>
      </c>
      <c r="U33" t="s">
        <v>331</v>
      </c>
      <c r="W33" t="s">
        <v>711</v>
      </c>
      <c r="X33" t="s">
        <v>623</v>
      </c>
      <c r="Y33">
        <v>12.5</v>
      </c>
      <c r="Z33" t="s">
        <v>614</v>
      </c>
    </row>
    <row r="34" spans="1:41" ht="224">
      <c r="A34" t="s">
        <v>598</v>
      </c>
      <c r="B34" t="s">
        <v>706</v>
      </c>
      <c r="C34" t="s">
        <v>707</v>
      </c>
      <c r="D34" t="s">
        <v>298</v>
      </c>
      <c r="E34">
        <v>2023</v>
      </c>
      <c r="F34">
        <v>1</v>
      </c>
      <c r="G34">
        <v>3</v>
      </c>
      <c r="H34">
        <v>1</v>
      </c>
      <c r="J34">
        <v>1</v>
      </c>
      <c r="K34" s="270" t="s">
        <v>732</v>
      </c>
      <c r="L34">
        <v>2023</v>
      </c>
      <c r="M34">
        <v>1</v>
      </c>
      <c r="N34" t="s">
        <v>733</v>
      </c>
      <c r="O34" t="s">
        <v>709</v>
      </c>
      <c r="P34" t="s">
        <v>734</v>
      </c>
      <c r="Q34" t="s">
        <v>735</v>
      </c>
      <c r="R34" s="270" t="s">
        <v>736</v>
      </c>
      <c r="T34">
        <v>0</v>
      </c>
      <c r="U34" t="s">
        <v>331</v>
      </c>
      <c r="W34" t="s">
        <v>711</v>
      </c>
      <c r="X34" t="s">
        <v>623</v>
      </c>
      <c r="Y34">
        <v>12.5</v>
      </c>
      <c r="Z34" t="s">
        <v>614</v>
      </c>
      <c r="AO34" t="s">
        <v>309</v>
      </c>
    </row>
    <row r="35" spans="1:41">
      <c r="A35" t="s">
        <v>598</v>
      </c>
      <c r="B35" t="s">
        <v>706</v>
      </c>
      <c r="C35" t="s">
        <v>707</v>
      </c>
      <c r="D35" t="s">
        <v>298</v>
      </c>
      <c r="E35">
        <v>2023</v>
      </c>
      <c r="F35">
        <v>1</v>
      </c>
      <c r="G35">
        <v>3</v>
      </c>
      <c r="H35">
        <v>1</v>
      </c>
      <c r="J35">
        <v>1</v>
      </c>
      <c r="K35" t="s">
        <v>737</v>
      </c>
      <c r="M35">
        <v>1</v>
      </c>
      <c r="O35" t="s">
        <v>709</v>
      </c>
      <c r="R35" t="s">
        <v>738</v>
      </c>
      <c r="T35">
        <v>1</v>
      </c>
      <c r="U35" t="s">
        <v>331</v>
      </c>
      <c r="W35" t="s">
        <v>711</v>
      </c>
      <c r="X35" t="s">
        <v>623</v>
      </c>
      <c r="Y35">
        <v>12.5</v>
      </c>
      <c r="Z35" t="s">
        <v>614</v>
      </c>
    </row>
    <row r="36" spans="1:41" hidden="1">
      <c r="A36" t="s">
        <v>598</v>
      </c>
      <c r="B36" t="s">
        <v>739</v>
      </c>
    </row>
    <row r="37" spans="1:41" hidden="1">
      <c r="A37" t="s">
        <v>598</v>
      </c>
      <c r="B37" t="s">
        <v>740</v>
      </c>
      <c r="C37" t="s">
        <v>741</v>
      </c>
      <c r="D37" t="s">
        <v>321</v>
      </c>
      <c r="E37">
        <v>2023</v>
      </c>
      <c r="F37">
        <v>0</v>
      </c>
    </row>
    <row r="38" spans="1:41">
      <c r="A38" t="s">
        <v>598</v>
      </c>
      <c r="B38" t="s">
        <v>740</v>
      </c>
      <c r="C38" t="s">
        <v>742</v>
      </c>
      <c r="D38" t="s">
        <v>110</v>
      </c>
      <c r="E38">
        <v>2023</v>
      </c>
      <c r="F38">
        <v>0</v>
      </c>
      <c r="G38">
        <v>2</v>
      </c>
      <c r="H38">
        <v>0</v>
      </c>
      <c r="I38">
        <v>1</v>
      </c>
      <c r="J38">
        <v>1</v>
      </c>
      <c r="K38" t="s">
        <v>743</v>
      </c>
      <c r="L38">
        <v>2040</v>
      </c>
      <c r="M38">
        <v>1</v>
      </c>
      <c r="O38" t="s">
        <v>744</v>
      </c>
      <c r="U38" t="s">
        <v>331</v>
      </c>
      <c r="W38" t="s">
        <v>401</v>
      </c>
      <c r="Y38">
        <v>12.2</v>
      </c>
      <c r="Z38" t="s">
        <v>614</v>
      </c>
    </row>
    <row r="39" spans="1:41">
      <c r="A39" t="s">
        <v>598</v>
      </c>
      <c r="B39" t="s">
        <v>740</v>
      </c>
      <c r="C39" t="s">
        <v>745</v>
      </c>
      <c r="D39" t="s">
        <v>110</v>
      </c>
      <c r="E39">
        <v>2023</v>
      </c>
      <c r="F39">
        <v>0</v>
      </c>
      <c r="G39">
        <v>2</v>
      </c>
      <c r="H39">
        <v>0</v>
      </c>
      <c r="I39">
        <v>1</v>
      </c>
      <c r="J39">
        <v>1</v>
      </c>
      <c r="K39" t="s">
        <v>746</v>
      </c>
      <c r="L39">
        <v>2030</v>
      </c>
      <c r="M39">
        <v>1</v>
      </c>
      <c r="O39" t="s">
        <v>744</v>
      </c>
      <c r="P39" t="s">
        <v>747</v>
      </c>
      <c r="Q39">
        <v>0.65</v>
      </c>
      <c r="R39" t="s">
        <v>748</v>
      </c>
      <c r="T39">
        <v>2</v>
      </c>
      <c r="U39" t="s">
        <v>331</v>
      </c>
      <c r="W39" t="s">
        <v>401</v>
      </c>
      <c r="Y39">
        <v>12.2</v>
      </c>
      <c r="Z39" t="s">
        <v>614</v>
      </c>
      <c r="AA39" t="s">
        <v>749</v>
      </c>
    </row>
    <row r="40" spans="1:41" ht="409.6">
      <c r="A40" t="s">
        <v>598</v>
      </c>
      <c r="B40" t="s">
        <v>740</v>
      </c>
      <c r="C40" t="s">
        <v>745</v>
      </c>
      <c r="D40" t="s">
        <v>110</v>
      </c>
      <c r="E40">
        <v>2023</v>
      </c>
      <c r="F40">
        <v>0</v>
      </c>
      <c r="G40">
        <v>2</v>
      </c>
      <c r="H40">
        <v>0</v>
      </c>
      <c r="I40">
        <v>1</v>
      </c>
      <c r="J40">
        <v>1</v>
      </c>
      <c r="K40" t="s">
        <v>750</v>
      </c>
      <c r="L40">
        <v>2030</v>
      </c>
      <c r="M40">
        <v>1</v>
      </c>
      <c r="N40" t="s">
        <v>751</v>
      </c>
      <c r="O40" t="s">
        <v>744</v>
      </c>
      <c r="P40" t="s">
        <v>752</v>
      </c>
      <c r="Q40">
        <v>0.15</v>
      </c>
      <c r="R40" s="270" t="s">
        <v>753</v>
      </c>
      <c r="T40">
        <v>2</v>
      </c>
      <c r="U40" t="s">
        <v>331</v>
      </c>
      <c r="W40" t="s">
        <v>401</v>
      </c>
      <c r="X40" t="s">
        <v>623</v>
      </c>
      <c r="Y40">
        <v>12.2</v>
      </c>
      <c r="Z40" t="s">
        <v>614</v>
      </c>
      <c r="AA40" t="s">
        <v>754</v>
      </c>
      <c r="AB40" t="s">
        <v>755</v>
      </c>
    </row>
    <row r="41" spans="1:41" ht="409.6">
      <c r="A41" t="s">
        <v>598</v>
      </c>
      <c r="B41" t="s">
        <v>740</v>
      </c>
      <c r="C41" t="s">
        <v>745</v>
      </c>
      <c r="D41" t="s">
        <v>110</v>
      </c>
      <c r="E41">
        <v>2023</v>
      </c>
      <c r="F41">
        <v>0</v>
      </c>
      <c r="G41">
        <v>2</v>
      </c>
      <c r="H41">
        <v>0</v>
      </c>
      <c r="I41">
        <v>1</v>
      </c>
      <c r="J41">
        <v>1</v>
      </c>
      <c r="K41" t="s">
        <v>756</v>
      </c>
      <c r="L41">
        <v>2030</v>
      </c>
      <c r="M41">
        <v>1</v>
      </c>
      <c r="N41" t="s">
        <v>757</v>
      </c>
      <c r="O41" t="s">
        <v>744</v>
      </c>
      <c r="P41" t="s">
        <v>758</v>
      </c>
      <c r="Q41">
        <v>0.4</v>
      </c>
      <c r="R41" s="270" t="s">
        <v>759</v>
      </c>
      <c r="T41">
        <v>2</v>
      </c>
      <c r="U41" t="s">
        <v>331</v>
      </c>
      <c r="W41" t="s">
        <v>401</v>
      </c>
      <c r="Y41">
        <v>12.2</v>
      </c>
      <c r="Z41" t="s">
        <v>614</v>
      </c>
      <c r="AA41" t="s">
        <v>754</v>
      </c>
      <c r="AB41" t="s">
        <v>760</v>
      </c>
      <c r="AC41" t="s">
        <v>761</v>
      </c>
    </row>
    <row r="42" spans="1:41" ht="409.6">
      <c r="A42" t="s">
        <v>598</v>
      </c>
      <c r="B42" t="s">
        <v>740</v>
      </c>
      <c r="C42" t="s">
        <v>745</v>
      </c>
      <c r="D42" t="s">
        <v>110</v>
      </c>
      <c r="E42">
        <v>2023</v>
      </c>
      <c r="F42">
        <v>0</v>
      </c>
      <c r="G42">
        <v>2</v>
      </c>
      <c r="H42">
        <v>0</v>
      </c>
      <c r="I42">
        <v>1</v>
      </c>
      <c r="J42">
        <v>1</v>
      </c>
      <c r="K42" t="s">
        <v>762</v>
      </c>
      <c r="L42">
        <v>2030</v>
      </c>
      <c r="M42">
        <v>1</v>
      </c>
      <c r="N42" t="s">
        <v>763</v>
      </c>
      <c r="O42" t="s">
        <v>744</v>
      </c>
      <c r="P42" t="s">
        <v>764</v>
      </c>
      <c r="Q42">
        <v>0.1</v>
      </c>
      <c r="R42" s="270" t="s">
        <v>765</v>
      </c>
      <c r="T42">
        <v>2</v>
      </c>
      <c r="U42" t="s">
        <v>498</v>
      </c>
      <c r="W42" t="s">
        <v>401</v>
      </c>
      <c r="Y42">
        <v>12.2</v>
      </c>
      <c r="Z42" t="s">
        <v>614</v>
      </c>
      <c r="AA42" t="s">
        <v>754</v>
      </c>
      <c r="AB42" t="s">
        <v>760</v>
      </c>
      <c r="AC42" t="s">
        <v>761</v>
      </c>
    </row>
    <row r="43" spans="1:41" hidden="1">
      <c r="A43" t="s">
        <v>598</v>
      </c>
      <c r="B43" t="s">
        <v>740</v>
      </c>
      <c r="C43" t="s">
        <v>766</v>
      </c>
      <c r="D43" t="s">
        <v>321</v>
      </c>
      <c r="E43">
        <v>2020</v>
      </c>
      <c r="F43">
        <v>0</v>
      </c>
      <c r="M43" t="s">
        <v>424</v>
      </c>
    </row>
    <row r="44" spans="1:41" hidden="1">
      <c r="A44" t="s">
        <v>598</v>
      </c>
      <c r="B44" t="s">
        <v>740</v>
      </c>
      <c r="C44" t="s">
        <v>767</v>
      </c>
      <c r="D44" t="s">
        <v>321</v>
      </c>
      <c r="E44">
        <v>2021</v>
      </c>
      <c r="F44">
        <v>0</v>
      </c>
      <c r="M44" t="s">
        <v>424</v>
      </c>
    </row>
    <row r="45" spans="1:41">
      <c r="A45" t="s">
        <v>598</v>
      </c>
      <c r="B45" t="s">
        <v>768</v>
      </c>
      <c r="C45" t="s">
        <v>769</v>
      </c>
      <c r="D45" t="s">
        <v>321</v>
      </c>
      <c r="E45">
        <v>2022</v>
      </c>
      <c r="F45">
        <v>0</v>
      </c>
      <c r="G45">
        <v>0</v>
      </c>
      <c r="H45">
        <v>0</v>
      </c>
      <c r="I45">
        <v>0</v>
      </c>
      <c r="J45">
        <v>1</v>
      </c>
      <c r="K45" t="s">
        <v>770</v>
      </c>
      <c r="L45">
        <v>2030</v>
      </c>
      <c r="M45">
        <v>0</v>
      </c>
      <c r="O45" t="s">
        <v>610</v>
      </c>
      <c r="R45" t="s">
        <v>771</v>
      </c>
      <c r="T45">
        <v>2</v>
      </c>
      <c r="Y45">
        <v>12.5</v>
      </c>
      <c r="Z45" t="s">
        <v>614</v>
      </c>
    </row>
    <row r="46" spans="1:41">
      <c r="A46" t="s">
        <v>598</v>
      </c>
      <c r="B46" t="s">
        <v>768</v>
      </c>
      <c r="C46" t="s">
        <v>769</v>
      </c>
      <c r="D46" t="s">
        <v>321</v>
      </c>
      <c r="E46">
        <v>2022</v>
      </c>
      <c r="F46">
        <v>0</v>
      </c>
      <c r="G46">
        <v>0</v>
      </c>
      <c r="H46">
        <v>0</v>
      </c>
      <c r="I46">
        <v>0</v>
      </c>
      <c r="J46">
        <v>1</v>
      </c>
      <c r="K46" t="s">
        <v>772</v>
      </c>
      <c r="L46">
        <v>2030</v>
      </c>
      <c r="M46">
        <v>0</v>
      </c>
      <c r="O46" t="s">
        <v>610</v>
      </c>
      <c r="R46" t="s">
        <v>773</v>
      </c>
      <c r="T46">
        <v>0</v>
      </c>
      <c r="Y46">
        <v>12.5</v>
      </c>
      <c r="Z46" t="s">
        <v>614</v>
      </c>
    </row>
    <row r="47" spans="1:41">
      <c r="A47" t="s">
        <v>598</v>
      </c>
      <c r="B47" t="s">
        <v>768</v>
      </c>
      <c r="C47" t="s">
        <v>774</v>
      </c>
      <c r="D47" t="s">
        <v>321</v>
      </c>
      <c r="E47">
        <v>2020</v>
      </c>
      <c r="F47">
        <v>0</v>
      </c>
      <c r="G47">
        <v>1</v>
      </c>
      <c r="H47">
        <v>0</v>
      </c>
      <c r="I47">
        <v>0</v>
      </c>
      <c r="J47">
        <v>1</v>
      </c>
      <c r="K47" t="s">
        <v>775</v>
      </c>
      <c r="L47">
        <v>2030</v>
      </c>
      <c r="M47">
        <v>1</v>
      </c>
      <c r="O47" t="s">
        <v>602</v>
      </c>
      <c r="P47" t="s">
        <v>776</v>
      </c>
      <c r="Q47">
        <v>0.23400000000000001</v>
      </c>
      <c r="R47" t="s">
        <v>777</v>
      </c>
      <c r="S47" t="s">
        <v>519</v>
      </c>
      <c r="T47">
        <v>1</v>
      </c>
      <c r="U47" t="s">
        <v>778</v>
      </c>
      <c r="V47" t="s">
        <v>779</v>
      </c>
      <c r="W47" t="s">
        <v>623</v>
      </c>
      <c r="Y47">
        <v>12.5</v>
      </c>
      <c r="Z47" t="s">
        <v>614</v>
      </c>
      <c r="AB47" t="s">
        <v>780</v>
      </c>
      <c r="AO47" t="s">
        <v>309</v>
      </c>
    </row>
    <row r="48" spans="1:41">
      <c r="A48" t="s">
        <v>598</v>
      </c>
      <c r="B48" t="s">
        <v>768</v>
      </c>
      <c r="C48" t="s">
        <v>774</v>
      </c>
      <c r="D48" t="s">
        <v>321</v>
      </c>
      <c r="E48">
        <v>2020</v>
      </c>
      <c r="F48">
        <v>0</v>
      </c>
      <c r="G48">
        <v>1</v>
      </c>
      <c r="H48">
        <v>0</v>
      </c>
      <c r="I48">
        <v>0</v>
      </c>
      <c r="J48">
        <v>1</v>
      </c>
      <c r="K48" t="s">
        <v>781</v>
      </c>
      <c r="L48">
        <v>2035</v>
      </c>
      <c r="M48">
        <v>1</v>
      </c>
      <c r="O48" t="s">
        <v>602</v>
      </c>
      <c r="P48" t="s">
        <v>782</v>
      </c>
      <c r="Q48">
        <v>0.1</v>
      </c>
      <c r="R48" t="s">
        <v>783</v>
      </c>
      <c r="T48">
        <v>2</v>
      </c>
      <c r="U48" t="s">
        <v>784</v>
      </c>
      <c r="V48" t="s">
        <v>785</v>
      </c>
      <c r="W48" t="s">
        <v>606</v>
      </c>
      <c r="Y48">
        <v>11.6</v>
      </c>
      <c r="Z48" t="s">
        <v>607</v>
      </c>
      <c r="AA48" t="s">
        <v>197</v>
      </c>
      <c r="AB48" t="s">
        <v>786</v>
      </c>
      <c r="AO48" t="s">
        <v>309</v>
      </c>
    </row>
    <row r="49" spans="1:41" ht="32">
      <c r="A49" t="s">
        <v>598</v>
      </c>
      <c r="B49" t="s">
        <v>768</v>
      </c>
      <c r="C49" t="s">
        <v>774</v>
      </c>
      <c r="D49" t="s">
        <v>321</v>
      </c>
      <c r="E49">
        <v>2020</v>
      </c>
      <c r="F49">
        <v>0</v>
      </c>
      <c r="G49">
        <v>1</v>
      </c>
      <c r="H49">
        <v>0</v>
      </c>
      <c r="I49">
        <v>0</v>
      </c>
      <c r="J49">
        <v>1</v>
      </c>
      <c r="K49" t="s">
        <v>787</v>
      </c>
      <c r="L49">
        <v>2030</v>
      </c>
      <c r="M49">
        <v>1</v>
      </c>
      <c r="O49" t="s">
        <v>602</v>
      </c>
      <c r="P49" t="s">
        <v>788</v>
      </c>
      <c r="Q49">
        <v>0.5</v>
      </c>
      <c r="R49" t="s">
        <v>789</v>
      </c>
      <c r="S49" t="s">
        <v>519</v>
      </c>
      <c r="T49">
        <v>2</v>
      </c>
      <c r="U49" t="s">
        <v>784</v>
      </c>
      <c r="V49" s="270" t="s">
        <v>790</v>
      </c>
      <c r="W49" t="s">
        <v>606</v>
      </c>
      <c r="Y49">
        <v>11.6</v>
      </c>
      <c r="Z49" t="s">
        <v>607</v>
      </c>
      <c r="AA49" t="s">
        <v>197</v>
      </c>
      <c r="AB49" t="s">
        <v>624</v>
      </c>
      <c r="AC49" t="s">
        <v>791</v>
      </c>
      <c r="AO49" t="s">
        <v>309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DC8F977FFF614BBCB6E7F0B2182B16" ma:contentTypeVersion="13" ma:contentTypeDescription="Create a new document." ma:contentTypeScope="" ma:versionID="9145a283cb84d31efd968f4d8f4ed09f">
  <xsd:schema xmlns:xsd="http://www.w3.org/2001/XMLSchema" xmlns:xs="http://www.w3.org/2001/XMLSchema" xmlns:p="http://schemas.microsoft.com/office/2006/metadata/properties" xmlns:ns2="189f68d6-b300-487d-ba76-b41225ee5e69" xmlns:ns3="f10e3298-64ea-4e10-9051-34cf7ba13039" targetNamespace="http://schemas.microsoft.com/office/2006/metadata/properties" ma:root="true" ma:fieldsID="b8e7487caa8946f7e71d796156c13a92" ns2:_="" ns3:_="">
    <xsd:import namespace="189f68d6-b300-487d-ba76-b41225ee5e69"/>
    <xsd:import namespace="f10e3298-64ea-4e10-9051-34cf7ba1303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9f68d6-b300-487d-ba76-b41225ee5e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22b2fad6-9d2c-441c-a321-3f5f1e9bd928"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0e3298-64ea-4e10-9051-34cf7ba1303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10e3298-64ea-4e10-9051-34cf7ba13039">
      <UserInfo>
        <DisplayName>NAKHLE Paty (JRC-ISPRA)</DisplayName>
        <AccountId>92</AccountId>
        <AccountType/>
      </UserInfo>
      <UserInfo>
        <DisplayName>TRANE Matteo (JRC-ISPRA)</DisplayName>
        <AccountId>69</AccountId>
        <AccountType/>
      </UserInfo>
      <UserInfo>
        <DisplayName>MARELLI Luisa (JRC-ISPRA)</DisplayName>
        <AccountId>6</AccountId>
        <AccountType/>
      </UserInfo>
      <UserInfo>
        <DisplayName>CONTIPELLI Louisa (JRC-ISPRA)</DisplayName>
        <AccountId>208</AccountId>
        <AccountType/>
      </UserInfo>
      <UserInfo>
        <DisplayName>VETTERS Nadja (JRC)</DisplayName>
        <AccountId>248</AccountId>
        <AccountType/>
      </UserInfo>
      <UserInfo>
        <DisplayName>ULPIANI Giulia (JRC-ISPRA)</DisplayName>
        <AccountId>249</AccountId>
        <AccountType/>
      </UserInfo>
    </SharedWithUsers>
    <MediaLengthInSeconds xmlns="189f68d6-b300-487d-ba76-b41225ee5e69" xsi:nil="true"/>
    <lcf76f155ced4ddcb4097134ff3c332f xmlns="189f68d6-b300-487d-ba76-b41225ee5e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CB987CE-63C1-4E7B-9A7B-A13B5ECA73E4}">
  <ds:schemaRefs>
    <ds:schemaRef ds:uri="http://schemas.microsoft.com/sharepoint/v3/contenttype/forms"/>
  </ds:schemaRefs>
</ds:datastoreItem>
</file>

<file path=customXml/itemProps2.xml><?xml version="1.0" encoding="utf-8"?>
<ds:datastoreItem xmlns:ds="http://schemas.openxmlformats.org/officeDocument/2006/customXml" ds:itemID="{5BD4D0FD-D813-465E-8CA1-2DF6BDE8AF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9f68d6-b300-487d-ba76-b41225ee5e69"/>
    <ds:schemaRef ds:uri="f10e3298-64ea-4e10-9051-34cf7ba13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CE77D1-839F-448D-806C-5D3BBE49386F}">
  <ds:schemaRefs>
    <ds:schemaRef ds:uri="http://schemas.microsoft.com/office/2006/metadata/properties"/>
    <ds:schemaRef ds:uri="http://schemas.microsoft.com/office/infopath/2007/PartnerControls"/>
    <ds:schemaRef ds:uri="f10e3298-64ea-4e10-9051-34cf7ba13039"/>
    <ds:schemaRef ds:uri="189f68d6-b300-487d-ba76-b41225ee5e6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ANNEX_Choice lists</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export_obisidan</vt:lpstr>
      <vt:lpstr>Sheet16</vt:lpstr>
      <vt:lpstr>AllTargetsAssessed_sum</vt:lpstr>
      <vt:lpstr>Sheet14</vt:lpstr>
      <vt:lpstr>Sheet15</vt:lpstr>
      <vt:lpstr>Detail1</vt:lpstr>
      <vt:lpstr>Detail2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2025-02-24T10:09:38Z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0x01010019DC8F977FFF614BBCB6E7F0B2182B16</vt:lpwstr>
  </property>
  <property fmtid="{D5CDD505-2E9C-101B-9397-08002B2CF9AE}" pid="3" name="MediaServiceImageTags">
    <vt:lpwstr/>
  </property>
  <property fmtid="{D5CDD505-2E9C-101B-9397-08002B2CF9AE}" pid="4" name="Order">
    <vt:r8>306900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