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9440" windowHeight="7995" tabRatio="770"/>
  </bookViews>
  <sheets>
    <sheet name="Cronograma" sheetId="1" r:id="rId1"/>
    <sheet name="Apontamento de Horas" sheetId="2" r:id="rId2"/>
    <sheet name="Listas" sheetId="4" r:id="rId3"/>
  </sheets>
  <definedNames>
    <definedName name="_xlnm._FilterDatabase" localSheetId="1" hidden="1">'Apontamento de Horas'!$A$2:$H$97</definedName>
    <definedName name="_xlnm._FilterDatabase" localSheetId="0" hidden="1">Cronograma!$A$3:$AD$40</definedName>
  </definedNames>
  <calcPr calcId="144525"/>
</workbook>
</file>

<file path=xl/calcChain.xml><?xml version="1.0" encoding="utf-8"?>
<calcChain xmlns="http://schemas.openxmlformats.org/spreadsheetml/2006/main">
  <c r="E41" i="1" l="1"/>
  <c r="F1" i="2"/>
  <c r="G22" i="2"/>
  <c r="G25" i="2"/>
  <c r="G31" i="2"/>
  <c r="G34" i="2"/>
  <c r="G37" i="2"/>
  <c r="G41" i="2"/>
  <c r="G17" i="2"/>
  <c r="G10" i="2"/>
  <c r="G40" i="2"/>
  <c r="G39" i="2"/>
  <c r="G38" i="2"/>
  <c r="G8" i="2"/>
  <c r="G7" i="2"/>
  <c r="G6" i="2"/>
  <c r="G5" i="2"/>
  <c r="G15" i="2"/>
  <c r="G16" i="2"/>
  <c r="G14" i="2"/>
  <c r="G30" i="2"/>
  <c r="G29" i="2"/>
  <c r="G21" i="2"/>
  <c r="G26" i="2"/>
  <c r="G20" i="2"/>
  <c r="G13" i="2"/>
  <c r="G12" i="2"/>
  <c r="G28" i="2"/>
  <c r="G27" i="2"/>
  <c r="G35" i="2"/>
  <c r="G36" i="2"/>
  <c r="G33" i="2"/>
  <c r="G32" i="2"/>
  <c r="G24" i="2"/>
  <c r="G23" i="2"/>
  <c r="G19" i="2" l="1"/>
  <c r="G18" i="2"/>
  <c r="G9" i="2" l="1"/>
  <c r="G4" i="2"/>
  <c r="G3" i="2"/>
  <c r="E8" i="2"/>
  <c r="G11" i="2"/>
  <c r="C41" i="1" l="1"/>
  <c r="E32" i="1"/>
  <c r="E30" i="1" l="1"/>
  <c r="E31" i="1"/>
  <c r="E33" i="1"/>
  <c r="E35" i="1"/>
  <c r="E36" i="1"/>
  <c r="E39" i="1"/>
  <c r="C21" i="1"/>
  <c r="C29" i="1"/>
  <c r="E68" i="2" l="1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A11" i="4" l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34" i="2" l="1"/>
  <c r="F34" i="2" s="1"/>
  <c r="E37" i="2"/>
  <c r="F37" i="2" s="1"/>
  <c r="E42" i="2"/>
  <c r="F42" i="2" s="1"/>
  <c r="E41" i="2"/>
  <c r="F41" i="2" s="1"/>
  <c r="E43" i="2"/>
  <c r="F43" i="2" s="1"/>
  <c r="E45" i="2"/>
  <c r="F45" i="2" s="1"/>
  <c r="E44" i="2"/>
  <c r="F44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62" i="2"/>
  <c r="F62" i="2" s="1"/>
  <c r="E38" i="2"/>
  <c r="F38" i="2" s="1"/>
  <c r="E40" i="2"/>
  <c r="F40" i="2" s="1"/>
  <c r="E17" i="2"/>
  <c r="F17" i="2" s="1"/>
  <c r="E22" i="2"/>
  <c r="F22" i="2" s="1"/>
  <c r="E39" i="2"/>
  <c r="F39" i="2" s="1"/>
  <c r="E25" i="2"/>
  <c r="F25" i="2" s="1"/>
  <c r="E31" i="2"/>
  <c r="F31" i="2" s="1"/>
  <c r="E10" i="2"/>
  <c r="F10" i="2" s="1"/>
  <c r="E3" i="2"/>
  <c r="F3" i="2" s="1"/>
  <c r="E9" i="2"/>
  <c r="F9" i="2" s="1"/>
  <c r="E5" i="1" s="1"/>
  <c r="E27" i="2"/>
  <c r="F27" i="2" s="1"/>
  <c r="E24" i="1" s="1"/>
  <c r="E14" i="2"/>
  <c r="F14" i="2" s="1"/>
  <c r="E9" i="1" s="1"/>
  <c r="E7" i="2"/>
  <c r="F7" i="2" s="1"/>
  <c r="E63" i="2"/>
  <c r="F63" i="2" s="1"/>
  <c r="E64" i="2"/>
  <c r="F64" i="2" s="1"/>
  <c r="E65" i="2"/>
  <c r="F65" i="2" s="1"/>
  <c r="E66" i="2"/>
  <c r="F66" i="2" s="1"/>
  <c r="E67" i="2"/>
  <c r="F67" i="2" s="1"/>
  <c r="E38" i="1" l="1"/>
  <c r="E6" i="2"/>
  <c r="F6" i="2" s="1"/>
  <c r="E5" i="2"/>
  <c r="F5" i="2" s="1"/>
  <c r="E16" i="2"/>
  <c r="F16" i="2" s="1"/>
  <c r="E11" i="1" s="1"/>
  <c r="E13" i="2" l="1"/>
  <c r="F13" i="2" s="1"/>
  <c r="E15" i="1" s="1"/>
  <c r="E28" i="2"/>
  <c r="F28" i="2" s="1"/>
  <c r="E32" i="2"/>
  <c r="F32" i="2" s="1"/>
  <c r="E33" i="2"/>
  <c r="F33" i="2" s="1"/>
  <c r="E26" i="1" s="1"/>
  <c r="E36" i="2"/>
  <c r="F36" i="2" s="1"/>
  <c r="E27" i="1" s="1"/>
  <c r="E24" i="2"/>
  <c r="F24" i="2" s="1"/>
  <c r="E23" i="1" s="1"/>
  <c r="E35" i="2"/>
  <c r="F35" i="2" s="1"/>
  <c r="E28" i="1" s="1"/>
  <c r="E12" i="2"/>
  <c r="F12" i="2" s="1"/>
  <c r="E20" i="2"/>
  <c r="F20" i="2" s="1"/>
  <c r="E26" i="2"/>
  <c r="F26" i="2" s="1"/>
  <c r="E17" i="1" s="1"/>
  <c r="E21" i="2"/>
  <c r="F21" i="2" s="1"/>
  <c r="E18" i="1" s="1"/>
  <c r="E15" i="2"/>
  <c r="F15" i="2" s="1"/>
  <c r="E10" i="1" s="1"/>
  <c r="E29" i="2"/>
  <c r="F29" i="2" s="1"/>
  <c r="E30" i="2"/>
  <c r="F30" i="2" s="1"/>
  <c r="E11" i="2"/>
  <c r="F11" i="2" s="1"/>
  <c r="E4" i="2"/>
  <c r="F4" i="2" s="1"/>
  <c r="E6" i="1" s="1"/>
  <c r="F8" i="2"/>
  <c r="E8" i="1" s="1"/>
  <c r="E18" i="2"/>
  <c r="F18" i="2" s="1"/>
  <c r="E19" i="1" s="1"/>
  <c r="E19" i="2"/>
  <c r="F19" i="2" s="1"/>
  <c r="E23" i="2"/>
  <c r="F23" i="2" s="1"/>
  <c r="E22" i="1" s="1"/>
  <c r="E16" i="1" l="1"/>
  <c r="E13" i="1"/>
  <c r="E25" i="1"/>
  <c r="E7" i="1"/>
  <c r="E40" i="1"/>
  <c r="AD2" i="1"/>
</calcChain>
</file>

<file path=xl/sharedStrings.xml><?xml version="1.0" encoding="utf-8"?>
<sst xmlns="http://schemas.openxmlformats.org/spreadsheetml/2006/main" count="170" uniqueCount="79">
  <si>
    <t>Atividade</t>
  </si>
  <si>
    <t>Cód.</t>
  </si>
  <si>
    <t>Responsável</t>
  </si>
  <si>
    <t>Dependência</t>
  </si>
  <si>
    <t>1. Gerenciamento do Projeto</t>
  </si>
  <si>
    <t>2. Design</t>
  </si>
  <si>
    <t>3. Produto</t>
  </si>
  <si>
    <t>4. Testes</t>
  </si>
  <si>
    <t>5. Entrega</t>
  </si>
  <si>
    <t>Rodrigo</t>
  </si>
  <si>
    <t>Horas</t>
  </si>
  <si>
    <t>Jullian</t>
  </si>
  <si>
    <t>Ederson</t>
  </si>
  <si>
    <t>Giorgio, Rodrigo</t>
  </si>
  <si>
    <t>Estimativa (h)</t>
  </si>
  <si>
    <t>Giorgio</t>
  </si>
  <si>
    <t>Todos</t>
  </si>
  <si>
    <t>Apontamento de Horas</t>
  </si>
  <si>
    <t>Data</t>
  </si>
  <si>
    <t>Recurso</t>
  </si>
  <si>
    <t>Recursos</t>
  </si>
  <si>
    <t>Hora Início</t>
  </si>
  <si>
    <t>Hora Fim</t>
  </si>
  <si>
    <t>Gerente</t>
  </si>
  <si>
    <t>Tempo (dec.)</t>
  </si>
  <si>
    <t>Tempo (h)</t>
  </si>
  <si>
    <t>Observação</t>
  </si>
  <si>
    <t>Legenda</t>
  </si>
  <si>
    <t>Realizado (h)</t>
  </si>
  <si>
    <t>Realizado (%)</t>
  </si>
  <si>
    <t>Atividade conforme previsão do Cronograma</t>
  </si>
  <si>
    <t>Quantidade de Apontamentos</t>
  </si>
  <si>
    <t>4.1 Casos de Teste Primeira Sprint</t>
  </si>
  <si>
    <t>4.2 Casos de Teste Segunda Sprint</t>
  </si>
  <si>
    <t>Primeira Sprint</t>
  </si>
  <si>
    <t>Segunda Sprint</t>
  </si>
  <si>
    <t>1.5 Definir backlog inicial</t>
  </si>
  <si>
    <t>1.1 Criação do repositório</t>
  </si>
  <si>
    <t>5.1 Apresentação Sprint 1</t>
  </si>
  <si>
    <t>5.2 Apresentação Sprint 2</t>
  </si>
  <si>
    <t>1.2 Termo de Abertura</t>
  </si>
  <si>
    <t>1.3 Elaborar documento de plano de gerenciamento</t>
  </si>
  <si>
    <t>2.2.1. Criação dos Casos de Uso</t>
  </si>
  <si>
    <t>2.2.3. Criação do Diagrama de Classes</t>
  </si>
  <si>
    <t>2.2.4. Criação do Diagrama de Relacionamentos (Banco de Dados)</t>
  </si>
  <si>
    <t>2.2 Detalhamento do Projeto de Software</t>
  </si>
  <si>
    <t>2.1 Criação de Protótipo</t>
  </si>
  <si>
    <t>3.1 Preparação do ambiente de desenvolvimento</t>
  </si>
  <si>
    <t>3.2 Criação do Login e Autenticação do Sistema</t>
  </si>
  <si>
    <t>3.3 Cadastro de Tipos de Perguntas</t>
  </si>
  <si>
    <t>3.4 Cadastro de Tipos de Seguros</t>
  </si>
  <si>
    <t>3.5 Cadastro de Questionários/Perguntas</t>
  </si>
  <si>
    <t>3.6 Cadastro de Clientes</t>
  </si>
  <si>
    <t>3.7 Cadastro de Propostas de apólice</t>
  </si>
  <si>
    <t>1.6 Definir Primeira Sprint</t>
  </si>
  <si>
    <t>1.7 Definir Segunda Sprint</t>
  </si>
  <si>
    <t>2.3 Criação de Logomarca para o software</t>
  </si>
  <si>
    <t>3.8 Gerar o questionário da Proposta</t>
  </si>
  <si>
    <t>3.9 Impressão de Proposta</t>
  </si>
  <si>
    <t>3.10 Relatório Gerencial de Histórico de Propostas</t>
  </si>
  <si>
    <t>Ederson, Jullian</t>
  </si>
  <si>
    <t>8,12,14</t>
  </si>
  <si>
    <t>16,17,18,19</t>
  </si>
  <si>
    <t>Planejada</t>
  </si>
  <si>
    <t>P</t>
  </si>
  <si>
    <t>1.4 Levantamento de Requisitos/Entrevista</t>
  </si>
  <si>
    <t>2.2.2. Cenários dos Casos de Uso/Diagramas</t>
  </si>
  <si>
    <t xml:space="preserve">3.11 Relatório Gerencial de títulos a vencer </t>
  </si>
  <si>
    <t>Falta: EAP, Cronograma, Material Gráfico.</t>
  </si>
  <si>
    <t>Previsto para Entrega</t>
  </si>
  <si>
    <t>Replanejamento</t>
  </si>
  <si>
    <t>Total de Horas Previstas</t>
  </si>
  <si>
    <t>Atividades de Gerência de Projetos</t>
  </si>
  <si>
    <t>T. Dias</t>
  </si>
  <si>
    <t>*Definição de Estimativa: experiência dos integrantes.</t>
  </si>
  <si>
    <t>Projeto SisSeguros</t>
  </si>
  <si>
    <r>
      <t>Disciplina:</t>
    </r>
    <r>
      <rPr>
        <sz val="11"/>
        <color theme="1"/>
        <rFont val="Calibri"/>
        <family val="2"/>
        <scheme val="minor"/>
      </rPr>
      <t xml:space="preserve"> Trab. Final Módulo II.</t>
    </r>
    <r>
      <rPr>
        <b/>
        <sz val="11"/>
        <color theme="1"/>
        <rFont val="Calibri"/>
        <family val="2"/>
        <scheme val="minor"/>
      </rPr>
      <t xml:space="preserve"> Equipe: </t>
    </r>
    <r>
      <rPr>
        <sz val="11"/>
        <color theme="1"/>
        <rFont val="Calibri"/>
        <family val="2"/>
        <scheme val="minor"/>
      </rPr>
      <t>Ederson, Giorgio, Jullian e Rodrigo Cândido.</t>
    </r>
  </si>
  <si>
    <t>Finalizado.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</si>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</sst>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1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0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0" fillId="3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4" borderId="2" xfId="1" applyFont="1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9" fontId="0" fillId="5" borderId="2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top" wrapText="1"/>
    </xf>
    <xf numFmtId="9" fontId="1" fillId="0" borderId="2" xfId="1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/>
    </xf>
    <xf numFmtId="164" fontId="0" fillId="5" borderId="2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" fontId="3" fillId="0" borderId="4" xfId="0" applyNumberFormat="1" applyFont="1" applyFill="1" applyBorder="1" applyAlignment="1">
      <alignment horizontal="center" vertical="top" textRotation="90"/>
    </xf>
    <xf numFmtId="0" fontId="1" fillId="4" borderId="4" xfId="0" applyFont="1" applyFill="1" applyBorder="1" applyAlignment="1">
      <alignment horizontal="center"/>
    </xf>
    <xf numFmtId="0" fontId="0" fillId="0" borderId="0" xfId="0" applyFont="1" applyFill="1"/>
    <xf numFmtId="0" fontId="0" fillId="4" borderId="2" xfId="0" applyFont="1" applyFill="1" applyBorder="1" applyAlignment="1">
      <alignment wrapText="1"/>
    </xf>
    <xf numFmtId="9" fontId="0" fillId="0" borderId="0" xfId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0" fillId="5" borderId="5" xfId="0" applyFill="1" applyBorder="1"/>
    <xf numFmtId="164" fontId="0" fillId="5" borderId="5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right"/>
    </xf>
    <xf numFmtId="164" fontId="1" fillId="0" borderId="6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7" fillId="0" borderId="0" xfId="0" applyFont="1" applyFill="1"/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127003</xdr:colOff>
      <xdr:row>40</xdr:row>
      <xdr:rowOff>64995</xdr:rowOff>
    </xdr:from>
    <xdr:to>
      <xdr:col>29</xdr:col>
      <xdr:colOff>358588</xdr:colOff>
      <xdr:row>44</xdr:row>
      <xdr:rowOff>78441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6238" y="8256495"/>
          <a:ext cx="2584821" cy="775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5"/>
  <sheetViews>
    <sheetView tabSelected="1" zoomScale="85" zoomScaleNormal="85" workbookViewId="0">
      <pane ySplit="3" topLeftCell="A13" activePane="bottomLeft" state="frozen"/>
      <selection pane="bottomLeft" activeCell="L13" sqref="L13:O19"/>
    </sheetView>
  </sheetViews>
  <sheetFormatPr defaultRowHeight="15" x14ac:dyDescent="0.25"/>
  <cols>
    <col min="1" max="1" width="5" style="6" bestFit="1" customWidth="1"/>
    <col min="2" max="2" width="59.85546875" style="6" bestFit="1" customWidth="1"/>
    <col min="3" max="3" width="9.85546875" style="11" customWidth="1"/>
    <col min="4" max="4" width="9.85546875" style="63" customWidth="1"/>
    <col min="5" max="5" width="9.85546875" style="6" customWidth="1"/>
    <col min="6" max="6" width="17.28515625" style="61" customWidth="1"/>
    <col min="7" max="7" width="14.42578125" style="11" customWidth="1"/>
    <col min="8" max="29" width="2.5703125" style="11" customWidth="1"/>
    <col min="30" max="30" width="6.85546875" style="6" bestFit="1" customWidth="1"/>
    <col min="31" max="16384" width="9.140625" style="6"/>
  </cols>
  <sheetData>
    <row r="1" spans="1:30" ht="23.25" x14ac:dyDescent="0.35">
      <c r="A1" s="74" t="s">
        <v>75</v>
      </c>
      <c r="B1" s="11"/>
      <c r="E1" s="11"/>
      <c r="F1" s="78" t="s">
        <v>76</v>
      </c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10" t="s">
        <v>73</v>
      </c>
    </row>
    <row r="2" spans="1:30" x14ac:dyDescent="0.25">
      <c r="G2" s="10" t="s">
        <v>10</v>
      </c>
      <c r="H2" s="60">
        <v>1</v>
      </c>
      <c r="I2" s="60">
        <v>1</v>
      </c>
      <c r="J2" s="60">
        <v>1</v>
      </c>
      <c r="K2" s="60">
        <v>1</v>
      </c>
      <c r="L2" s="60">
        <v>1</v>
      </c>
      <c r="M2" s="60">
        <v>1</v>
      </c>
      <c r="N2" s="60">
        <v>1</v>
      </c>
      <c r="O2" s="60">
        <v>1</v>
      </c>
      <c r="P2" s="60">
        <v>1</v>
      </c>
      <c r="Q2" s="60">
        <v>1</v>
      </c>
      <c r="R2" s="60">
        <v>1</v>
      </c>
      <c r="S2" s="60">
        <v>1</v>
      </c>
      <c r="T2" s="60">
        <v>1</v>
      </c>
      <c r="U2" s="60">
        <v>1</v>
      </c>
      <c r="V2" s="60">
        <v>1</v>
      </c>
      <c r="W2" s="60">
        <v>1</v>
      </c>
      <c r="X2" s="60">
        <v>1</v>
      </c>
      <c r="Y2" s="60">
        <v>1</v>
      </c>
      <c r="Z2" s="60">
        <v>1</v>
      </c>
      <c r="AA2" s="60">
        <v>1</v>
      </c>
      <c r="AB2" s="60">
        <v>1</v>
      </c>
      <c r="AC2" s="60">
        <v>1</v>
      </c>
      <c r="AD2" s="10">
        <f>SUM(H2:AC2)</f>
        <v>22</v>
      </c>
    </row>
    <row r="3" spans="1:30" s="22" customFormat="1" ht="51.75" customHeight="1" x14ac:dyDescent="0.25">
      <c r="A3" s="19" t="s">
        <v>1</v>
      </c>
      <c r="B3" s="20" t="s">
        <v>0</v>
      </c>
      <c r="C3" s="54" t="s">
        <v>14</v>
      </c>
      <c r="D3" s="55" t="s">
        <v>29</v>
      </c>
      <c r="E3" s="54" t="s">
        <v>28</v>
      </c>
      <c r="F3" s="56" t="s">
        <v>2</v>
      </c>
      <c r="G3" s="21" t="s">
        <v>3</v>
      </c>
      <c r="H3" s="59">
        <v>42322</v>
      </c>
      <c r="I3" s="59">
        <v>42323</v>
      </c>
      <c r="J3" s="59">
        <v>42324</v>
      </c>
      <c r="K3" s="59">
        <v>42325</v>
      </c>
      <c r="L3" s="59">
        <v>42326</v>
      </c>
      <c r="M3" s="59">
        <v>42327</v>
      </c>
      <c r="N3" s="59">
        <v>42328</v>
      </c>
      <c r="O3" s="59">
        <v>42329</v>
      </c>
      <c r="P3" s="59">
        <v>42330</v>
      </c>
      <c r="Q3" s="59">
        <v>42331</v>
      </c>
      <c r="R3" s="59">
        <v>42332</v>
      </c>
      <c r="S3" s="59">
        <v>42333</v>
      </c>
      <c r="T3" s="59">
        <v>42334</v>
      </c>
      <c r="U3" s="59">
        <v>42335</v>
      </c>
      <c r="V3" s="59">
        <v>42336</v>
      </c>
      <c r="W3" s="59">
        <v>42337</v>
      </c>
      <c r="X3" s="59">
        <v>42338</v>
      </c>
      <c r="Y3" s="59">
        <v>42339</v>
      </c>
      <c r="Z3" s="59">
        <v>42340</v>
      </c>
      <c r="AA3" s="59">
        <v>42341</v>
      </c>
      <c r="AB3" s="59">
        <v>42342</v>
      </c>
      <c r="AC3" s="59">
        <v>42343</v>
      </c>
    </row>
    <row r="4" spans="1:30" x14ac:dyDescent="0.25">
      <c r="A4" s="3"/>
      <c r="B4" s="4" t="s">
        <v>4</v>
      </c>
      <c r="C4" s="58"/>
      <c r="D4" s="43"/>
      <c r="E4" s="58"/>
      <c r="F4" s="62"/>
      <c r="G4" s="1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0" x14ac:dyDescent="0.25">
      <c r="A5" s="51">
        <v>1</v>
      </c>
      <c r="B5" s="2" t="s">
        <v>37</v>
      </c>
      <c r="C5" s="53">
        <v>1</v>
      </c>
      <c r="D5" s="42">
        <v>1</v>
      </c>
      <c r="E5" s="57">
        <f>SUMIF('Apontamento de Horas'!$G$3:$G$97,Cronograma!$B5,'Apontamento de Horas'!$F$3:$F$97)</f>
        <v>0.99999999999999911</v>
      </c>
      <c r="F5" s="18" t="s">
        <v>15</v>
      </c>
      <c r="G5" s="15"/>
      <c r="H5" s="51"/>
      <c r="I5" s="38" t="s">
        <v>64</v>
      </c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</row>
    <row r="6" spans="1:30" x14ac:dyDescent="0.25">
      <c r="A6" s="7">
        <v>2</v>
      </c>
      <c r="B6" s="2" t="s">
        <v>40</v>
      </c>
      <c r="C6" s="39">
        <v>2</v>
      </c>
      <c r="D6" s="42">
        <v>1</v>
      </c>
      <c r="E6" s="57">
        <f>SUMIF('Apontamento de Horas'!$G$3:$G$97,Cronograma!$B6,'Apontamento de Horas'!$F$3:$F$97)</f>
        <v>1.9999999999999982</v>
      </c>
      <c r="F6" s="8" t="s">
        <v>60</v>
      </c>
      <c r="G6" s="13"/>
      <c r="H6" s="38"/>
      <c r="I6" s="51"/>
      <c r="J6" s="51"/>
      <c r="K6" s="51"/>
      <c r="L6" s="51"/>
      <c r="M6" s="51"/>
      <c r="N6" s="51"/>
      <c r="O6" s="64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</row>
    <row r="7" spans="1:30" x14ac:dyDescent="0.25">
      <c r="A7" s="7">
        <v>3</v>
      </c>
      <c r="B7" s="2" t="s">
        <v>41</v>
      </c>
      <c r="C7" s="39">
        <v>5</v>
      </c>
      <c r="D7" s="42">
        <v>1</v>
      </c>
      <c r="E7" s="57">
        <f>SUMIF('Apontamento de Horas'!$G$3:$G$97,Cronograma!$B7,'Apontamento de Horas'!$F$3:$F$97)</f>
        <v>4.9999999999999982</v>
      </c>
      <c r="F7" s="8" t="s">
        <v>60</v>
      </c>
      <c r="G7" s="13">
        <v>2</v>
      </c>
      <c r="H7" s="38"/>
      <c r="I7" s="38"/>
      <c r="J7" s="38"/>
      <c r="K7" s="51"/>
      <c r="L7" s="51"/>
      <c r="M7" s="51"/>
      <c r="N7" s="51"/>
      <c r="O7" s="64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</row>
    <row r="8" spans="1:30" x14ac:dyDescent="0.25">
      <c r="A8" s="7">
        <v>4</v>
      </c>
      <c r="B8" s="2" t="s">
        <v>65</v>
      </c>
      <c r="C8" s="39">
        <v>3</v>
      </c>
      <c r="D8" s="42">
        <v>1</v>
      </c>
      <c r="E8" s="57">
        <f>SUMIF('Apontamento de Horas'!$G$3:$G$97,Cronograma!$B8,'Apontamento de Horas'!$F$3:$F$97)</f>
        <v>9.5</v>
      </c>
      <c r="F8" s="8" t="s">
        <v>16</v>
      </c>
      <c r="G8" s="13">
        <v>2.2999999999999998</v>
      </c>
      <c r="H8" s="38" t="s">
        <v>64</v>
      </c>
      <c r="I8" s="51"/>
      <c r="J8" s="51"/>
      <c r="K8" s="51"/>
      <c r="L8" s="51"/>
      <c r="M8" s="51"/>
      <c r="N8" s="51"/>
      <c r="O8" s="64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</row>
    <row r="9" spans="1:30" x14ac:dyDescent="0.25">
      <c r="A9" s="7">
        <v>5</v>
      </c>
      <c r="B9" s="2" t="s">
        <v>36</v>
      </c>
      <c r="C9" s="39">
        <v>2</v>
      </c>
      <c r="D9" s="42">
        <v>1</v>
      </c>
      <c r="E9" s="57">
        <f>SUMIF('Apontamento de Horas'!$G$3:$G$97,Cronograma!$B9,'Apontamento de Horas'!$F$3:$F$97)</f>
        <v>0.50000000000000089</v>
      </c>
      <c r="F9" s="8" t="s">
        <v>16</v>
      </c>
      <c r="G9" s="13">
        <v>4</v>
      </c>
      <c r="H9" s="64"/>
      <c r="I9" s="51"/>
      <c r="J9" s="51"/>
      <c r="K9" s="51"/>
      <c r="L9" s="38"/>
      <c r="M9" s="64"/>
      <c r="N9" s="51"/>
      <c r="O9" s="64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</row>
    <row r="10" spans="1:30" x14ac:dyDescent="0.25">
      <c r="A10" s="7">
        <v>6</v>
      </c>
      <c r="B10" s="2" t="s">
        <v>54</v>
      </c>
      <c r="C10" s="39">
        <v>1</v>
      </c>
      <c r="D10" s="42">
        <v>1</v>
      </c>
      <c r="E10" s="57">
        <f>SUMIF('Apontamento de Horas'!$G$3:$G$97,Cronograma!$B10,'Apontamento de Horas'!$F$3:$F$97)</f>
        <v>0.50000000000000089</v>
      </c>
      <c r="F10" s="8" t="s">
        <v>16</v>
      </c>
      <c r="G10" s="13">
        <v>5</v>
      </c>
      <c r="H10" s="64"/>
      <c r="I10" s="51"/>
      <c r="J10" s="51"/>
      <c r="K10" s="51"/>
      <c r="L10" s="51"/>
      <c r="M10" s="38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</row>
    <row r="11" spans="1:30" x14ac:dyDescent="0.25">
      <c r="A11" s="51">
        <v>7</v>
      </c>
      <c r="B11" s="2" t="s">
        <v>55</v>
      </c>
      <c r="C11" s="39">
        <v>1</v>
      </c>
      <c r="D11" s="42">
        <v>1</v>
      </c>
      <c r="E11" s="57">
        <f>SUMIF('Apontamento de Horas'!$G$3:$G$97,Cronograma!$B11,'Apontamento de Horas'!$F$3:$F$97)</f>
        <v>0.49999999999999822</v>
      </c>
      <c r="F11" s="8" t="s">
        <v>16</v>
      </c>
      <c r="G11" s="13">
        <v>5.6</v>
      </c>
      <c r="H11" s="64"/>
      <c r="I11" s="51"/>
      <c r="J11" s="51"/>
      <c r="K11" s="51"/>
      <c r="L11" s="51"/>
      <c r="M11" s="38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</row>
    <row r="12" spans="1:30" x14ac:dyDescent="0.25">
      <c r="A12" s="3"/>
      <c r="B12" s="4" t="s">
        <v>5</v>
      </c>
      <c r="C12" s="40"/>
      <c r="D12" s="43"/>
      <c r="E12" s="58"/>
      <c r="F12" s="9"/>
      <c r="G12" s="1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0" x14ac:dyDescent="0.25">
      <c r="A13" s="7">
        <v>8</v>
      </c>
      <c r="B13" s="2" t="s">
        <v>46</v>
      </c>
      <c r="C13" s="39">
        <v>4</v>
      </c>
      <c r="D13" s="42">
        <v>0.6</v>
      </c>
      <c r="E13" s="57">
        <f>SUMIF('Apontamento de Horas'!$G$3:$G$97,Cronograma!$B13,'Apontamento de Horas'!$F$3:$F$97)</f>
        <v>3</v>
      </c>
      <c r="F13" s="18" t="s">
        <v>60</v>
      </c>
      <c r="G13" s="15">
        <v>4</v>
      </c>
      <c r="H13" s="7"/>
      <c r="I13" s="7"/>
      <c r="J13" s="7"/>
      <c r="K13" s="7"/>
      <c r="L13" s="38"/>
      <c r="M13" s="38"/>
      <c r="N13" s="38"/>
      <c r="O13" s="51" t="s">
        <v>64</v>
      </c>
      <c r="P13" s="51"/>
      <c r="Q13" s="51"/>
      <c r="R13" s="5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30" x14ac:dyDescent="0.25">
      <c r="A14" s="5"/>
      <c r="B14" s="1" t="s">
        <v>45</v>
      </c>
      <c r="C14" s="41"/>
      <c r="D14" s="44"/>
      <c r="E14" s="67"/>
      <c r="F14" s="16"/>
      <c r="G14" s="1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30" x14ac:dyDescent="0.25">
      <c r="A15" s="7">
        <v>9</v>
      </c>
      <c r="B15" s="2" t="s">
        <v>42</v>
      </c>
      <c r="C15" s="39">
        <v>3</v>
      </c>
      <c r="D15" s="42">
        <v>0.6</v>
      </c>
      <c r="E15" s="57">
        <f>SUMIF('Apontamento de Horas'!$G$3:$G$97,Cronograma!$B15,'Apontamento de Horas'!$F$3:$F$97)</f>
        <v>1.9999999999999982</v>
      </c>
      <c r="F15" s="8" t="s">
        <v>60</v>
      </c>
      <c r="G15" s="13">
        <v>4</v>
      </c>
      <c r="H15" s="51"/>
      <c r="I15" s="51"/>
      <c r="J15" s="51"/>
      <c r="K15" s="51"/>
      <c r="L15" s="38"/>
      <c r="M15" s="38"/>
      <c r="N15" s="64"/>
      <c r="O15" s="51" t="s">
        <v>64</v>
      </c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 t="s">
        <v>64</v>
      </c>
      <c r="AC15" s="51"/>
    </row>
    <row r="16" spans="1:30" x14ac:dyDescent="0.25">
      <c r="A16" s="7">
        <v>10</v>
      </c>
      <c r="B16" s="2" t="s">
        <v>66</v>
      </c>
      <c r="C16" s="39">
        <v>5</v>
      </c>
      <c r="D16" s="42">
        <v>0.6</v>
      </c>
      <c r="E16" s="57">
        <f>SUMIF('Apontamento de Horas'!$G$3:$G$97,Cronograma!$B16,'Apontamento de Horas'!$F$3:$F$97)</f>
        <v>6</v>
      </c>
      <c r="F16" s="8" t="s">
        <v>60</v>
      </c>
      <c r="G16" s="13">
        <v>9</v>
      </c>
      <c r="H16" s="51"/>
      <c r="I16" s="51"/>
      <c r="J16" s="51"/>
      <c r="K16" s="51"/>
      <c r="L16" s="64"/>
      <c r="M16" s="38"/>
      <c r="N16" s="38"/>
      <c r="O16" s="51" t="s">
        <v>64</v>
      </c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64</v>
      </c>
      <c r="AC16" s="51"/>
    </row>
    <row r="17" spans="1:29" x14ac:dyDescent="0.25">
      <c r="A17" s="7">
        <v>11</v>
      </c>
      <c r="B17" s="2" t="s">
        <v>43</v>
      </c>
      <c r="C17" s="39">
        <v>2</v>
      </c>
      <c r="D17" s="42">
        <v>0.9</v>
      </c>
      <c r="E17" s="57">
        <f>SUMIF('Apontamento de Horas'!$G$3:$G$97,Cronograma!$B17,'Apontamento de Horas'!$F$3:$F$97)</f>
        <v>1.9999999999999982</v>
      </c>
      <c r="F17" s="8" t="s">
        <v>9</v>
      </c>
      <c r="G17" s="13">
        <v>10</v>
      </c>
      <c r="H17" s="51"/>
      <c r="I17" s="51"/>
      <c r="J17" s="51"/>
      <c r="K17" s="51"/>
      <c r="L17" s="64"/>
      <c r="M17" s="64"/>
      <c r="N17" s="38"/>
      <c r="O17" s="38" t="s">
        <v>64</v>
      </c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64</v>
      </c>
      <c r="AC17" s="51"/>
    </row>
    <row r="18" spans="1:29" x14ac:dyDescent="0.25">
      <c r="A18" s="7">
        <v>12</v>
      </c>
      <c r="B18" s="2" t="s">
        <v>44</v>
      </c>
      <c r="C18" s="39">
        <v>1</v>
      </c>
      <c r="D18" s="42">
        <v>0.5</v>
      </c>
      <c r="E18" s="57">
        <f>SUMIF('Apontamento de Horas'!$G$3:$G$97,Cronograma!$B18,'Apontamento de Horas'!$F$3:$F$97)</f>
        <v>0.50000000000000089</v>
      </c>
      <c r="F18" s="8" t="s">
        <v>9</v>
      </c>
      <c r="G18" s="13">
        <v>11</v>
      </c>
      <c r="H18" s="51"/>
      <c r="I18" s="51"/>
      <c r="J18" s="51"/>
      <c r="K18" s="51"/>
      <c r="L18" s="51"/>
      <c r="M18" s="51"/>
      <c r="N18" s="64"/>
      <c r="O18" s="38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 spans="1:29" x14ac:dyDescent="0.25">
      <c r="A19" s="7">
        <v>13</v>
      </c>
      <c r="B19" s="2" t="s">
        <v>56</v>
      </c>
      <c r="C19" s="39">
        <v>1</v>
      </c>
      <c r="D19" s="42">
        <v>1</v>
      </c>
      <c r="E19" s="57">
        <f>SUMIF('Apontamento de Horas'!$G$3:$G$97,Cronograma!$B19,'Apontamento de Horas'!$F$3:$F$97)</f>
        <v>1.0000000000000018</v>
      </c>
      <c r="F19" s="8" t="s">
        <v>11</v>
      </c>
      <c r="G19" s="13">
        <v>4</v>
      </c>
      <c r="H19" s="51"/>
      <c r="I19" s="51"/>
      <c r="J19" s="51"/>
      <c r="K19" s="51"/>
      <c r="L19" s="51"/>
      <c r="M19" s="38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</row>
    <row r="20" spans="1:29" x14ac:dyDescent="0.25">
      <c r="A20" s="3"/>
      <c r="B20" s="4" t="s">
        <v>6</v>
      </c>
      <c r="C20" s="40"/>
      <c r="D20" s="43"/>
      <c r="E20" s="58"/>
      <c r="F20" s="9"/>
      <c r="G20" s="1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5">
      <c r="A21" s="5"/>
      <c r="B21" s="68" t="s">
        <v>34</v>
      </c>
      <c r="C21" s="69">
        <f>SUM(C22:C28)</f>
        <v>25</v>
      </c>
      <c r="D21" s="44"/>
      <c r="E21" s="67"/>
      <c r="F21" s="16"/>
      <c r="G21" s="1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51">
        <v>14</v>
      </c>
      <c r="B22" s="2" t="s">
        <v>47</v>
      </c>
      <c r="C22" s="39">
        <v>3</v>
      </c>
      <c r="D22" s="42">
        <v>1</v>
      </c>
      <c r="E22" s="57">
        <f>SUMIF('Apontamento de Horas'!$G$3:$G$97,Cronograma!$B22,'Apontamento de Horas'!$F$3:$F$97)</f>
        <v>1.0000000000000018</v>
      </c>
      <c r="F22" s="8" t="s">
        <v>9</v>
      </c>
      <c r="G22" s="13">
        <v>1</v>
      </c>
      <c r="H22" s="51"/>
      <c r="I22" s="51"/>
      <c r="J22" s="51"/>
      <c r="K22" s="51"/>
      <c r="L22" s="38"/>
      <c r="M22" s="38"/>
      <c r="N22" s="38"/>
      <c r="O22" s="64"/>
      <c r="P22" s="64"/>
      <c r="Q22" s="64"/>
      <c r="R22" s="64"/>
      <c r="S22" s="64"/>
      <c r="T22" s="64"/>
      <c r="U22" s="64"/>
      <c r="V22" s="64" t="s">
        <v>64</v>
      </c>
      <c r="W22" s="51"/>
      <c r="X22" s="51"/>
      <c r="Y22" s="51"/>
      <c r="Z22" s="51"/>
      <c r="AA22" s="51"/>
      <c r="AB22" s="51"/>
      <c r="AC22" s="51"/>
    </row>
    <row r="23" spans="1:29" x14ac:dyDescent="0.25">
      <c r="A23" s="51">
        <v>15</v>
      </c>
      <c r="B23" s="2" t="s">
        <v>48</v>
      </c>
      <c r="C23" s="39">
        <v>2</v>
      </c>
      <c r="D23" s="42">
        <v>1</v>
      </c>
      <c r="E23" s="57">
        <f>SUMIF('Apontamento de Horas'!$G$3:$G$97,Cronograma!$B23,'Apontamento de Horas'!$F$3:$F$97)</f>
        <v>0.99999999999999911</v>
      </c>
      <c r="F23" s="8" t="s">
        <v>9</v>
      </c>
      <c r="G23" s="13">
        <v>15</v>
      </c>
      <c r="H23" s="51"/>
      <c r="I23" s="51"/>
      <c r="J23" s="51"/>
      <c r="K23" s="51"/>
      <c r="L23" s="51"/>
      <c r="M23" s="51"/>
      <c r="N23" s="51"/>
      <c r="O23" s="38"/>
      <c r="P23" s="38"/>
      <c r="Q23" s="64"/>
      <c r="R23" s="64"/>
      <c r="S23" s="64"/>
      <c r="T23" s="64"/>
      <c r="U23" s="64"/>
      <c r="V23" s="64" t="s">
        <v>64</v>
      </c>
      <c r="W23" s="51"/>
      <c r="X23" s="51"/>
      <c r="Y23" s="51"/>
      <c r="Z23" s="51"/>
      <c r="AA23" s="51"/>
      <c r="AB23" s="51"/>
      <c r="AC23" s="51"/>
    </row>
    <row r="24" spans="1:29" x14ac:dyDescent="0.25">
      <c r="A24" s="51">
        <v>16</v>
      </c>
      <c r="B24" s="2" t="s">
        <v>49</v>
      </c>
      <c r="C24" s="39">
        <v>2</v>
      </c>
      <c r="D24" s="42">
        <v>1</v>
      </c>
      <c r="E24" s="57">
        <f>SUMIF('Apontamento de Horas'!$G$3:$G$97,Cronograma!$B24,'Apontamento de Horas'!$F$3:$F$97)</f>
        <v>2.0000000000000009</v>
      </c>
      <c r="F24" s="8" t="s">
        <v>13</v>
      </c>
      <c r="G24" s="13" t="s">
        <v>61</v>
      </c>
      <c r="H24" s="51"/>
      <c r="I24" s="51"/>
      <c r="J24" s="51"/>
      <c r="K24" s="51"/>
      <c r="L24" s="51"/>
      <c r="M24" s="51"/>
      <c r="N24" s="51"/>
      <c r="O24" s="64"/>
      <c r="P24" s="38"/>
      <c r="Q24" s="38"/>
      <c r="R24" s="64"/>
      <c r="S24" s="64"/>
      <c r="T24" s="64"/>
      <c r="U24" s="64"/>
      <c r="V24" s="64" t="s">
        <v>64</v>
      </c>
      <c r="W24" s="51"/>
      <c r="X24" s="51"/>
      <c r="Y24" s="51"/>
      <c r="Z24" s="51"/>
      <c r="AA24" s="51"/>
      <c r="AB24" s="51"/>
      <c r="AC24" s="51"/>
    </row>
    <row r="25" spans="1:29" x14ac:dyDescent="0.25">
      <c r="A25" s="51">
        <v>17</v>
      </c>
      <c r="B25" s="2" t="s">
        <v>50</v>
      </c>
      <c r="C25" s="39">
        <v>4</v>
      </c>
      <c r="D25" s="42">
        <v>1</v>
      </c>
      <c r="E25" s="57">
        <f>SUMIF('Apontamento de Horas'!$G$3:$G$97,Cronograma!$B25,'Apontamento de Horas'!$F$3:$F$97)</f>
        <v>4.5</v>
      </c>
      <c r="F25" s="8" t="s">
        <v>13</v>
      </c>
      <c r="G25" s="13" t="s">
        <v>61</v>
      </c>
      <c r="H25" s="51"/>
      <c r="I25" s="51"/>
      <c r="J25" s="51"/>
      <c r="K25" s="51"/>
      <c r="L25" s="51"/>
      <c r="M25" s="51"/>
      <c r="N25" s="51"/>
      <c r="O25" s="64"/>
      <c r="P25" s="38"/>
      <c r="Q25" s="38"/>
      <c r="R25" s="64"/>
      <c r="S25" s="64"/>
      <c r="T25" s="64"/>
      <c r="U25" s="64"/>
      <c r="V25" s="64" t="s">
        <v>64</v>
      </c>
      <c r="W25" s="51"/>
      <c r="X25" s="51"/>
      <c r="Y25" s="51"/>
      <c r="Z25" s="51"/>
      <c r="AA25" s="51"/>
      <c r="AB25" s="51"/>
      <c r="AC25" s="51"/>
    </row>
    <row r="26" spans="1:29" x14ac:dyDescent="0.25">
      <c r="A26" s="51">
        <v>18</v>
      </c>
      <c r="B26" s="2" t="s">
        <v>51</v>
      </c>
      <c r="C26" s="39">
        <v>4</v>
      </c>
      <c r="D26" s="42">
        <v>1</v>
      </c>
      <c r="E26" s="57">
        <f>SUMIF('Apontamento de Horas'!$G$3:$G$97,Cronograma!$B26,'Apontamento de Horas'!$F$3:$F$97)</f>
        <v>3</v>
      </c>
      <c r="F26" s="8" t="s">
        <v>13</v>
      </c>
      <c r="G26" s="13" t="s">
        <v>61</v>
      </c>
      <c r="H26" s="51"/>
      <c r="I26" s="51"/>
      <c r="J26" s="51"/>
      <c r="K26" s="51"/>
      <c r="L26" s="51"/>
      <c r="M26" s="51"/>
      <c r="N26" s="51"/>
      <c r="O26" s="64"/>
      <c r="P26" s="64"/>
      <c r="Q26" s="38"/>
      <c r="R26" s="38"/>
      <c r="S26" s="64"/>
      <c r="T26" s="64"/>
      <c r="U26" s="64"/>
      <c r="V26" s="64" t="s">
        <v>64</v>
      </c>
      <c r="W26" s="51"/>
      <c r="X26" s="51"/>
      <c r="Y26" s="51"/>
      <c r="Z26" s="51"/>
      <c r="AA26" s="51"/>
      <c r="AB26" s="51"/>
      <c r="AC26" s="51"/>
    </row>
    <row r="27" spans="1:29" x14ac:dyDescent="0.25">
      <c r="A27" s="51">
        <v>19</v>
      </c>
      <c r="B27" s="2" t="s">
        <v>52</v>
      </c>
      <c r="C27" s="39">
        <v>2</v>
      </c>
      <c r="D27" s="42">
        <v>1</v>
      </c>
      <c r="E27" s="57">
        <f>SUMIF('Apontamento de Horas'!$G$3:$G$97,Cronograma!$B27,'Apontamento de Horas'!$F$3:$F$97)</f>
        <v>1.5</v>
      </c>
      <c r="F27" s="8" t="s">
        <v>13</v>
      </c>
      <c r="G27" s="13" t="s">
        <v>61</v>
      </c>
      <c r="H27" s="51"/>
      <c r="I27" s="51"/>
      <c r="J27" s="51"/>
      <c r="K27" s="51"/>
      <c r="L27" s="51"/>
      <c r="M27" s="51"/>
      <c r="N27" s="51"/>
      <c r="O27" s="64"/>
      <c r="P27" s="64"/>
      <c r="Q27" s="64"/>
      <c r="R27" s="38"/>
      <c r="S27" s="38"/>
      <c r="T27" s="64"/>
      <c r="U27" s="64"/>
      <c r="V27" s="64" t="s">
        <v>64</v>
      </c>
      <c r="W27" s="51"/>
      <c r="X27" s="51"/>
      <c r="Y27" s="51"/>
      <c r="Z27" s="51"/>
      <c r="AA27" s="51"/>
      <c r="AB27" s="51"/>
      <c r="AC27" s="51"/>
    </row>
    <row r="28" spans="1:29" x14ac:dyDescent="0.25">
      <c r="A28" s="51">
        <v>20</v>
      </c>
      <c r="B28" s="2" t="s">
        <v>53</v>
      </c>
      <c r="C28" s="39">
        <v>8</v>
      </c>
      <c r="D28" s="42">
        <v>1</v>
      </c>
      <c r="E28" s="57">
        <f>SUMIF('Apontamento de Horas'!$G$3:$G$97,Cronograma!$B28,'Apontamento de Horas'!$F$3:$F$97)</f>
        <v>3</v>
      </c>
      <c r="F28" s="8" t="s">
        <v>13</v>
      </c>
      <c r="G28" s="13" t="s">
        <v>62</v>
      </c>
      <c r="H28" s="51"/>
      <c r="I28" s="51"/>
      <c r="J28" s="51"/>
      <c r="K28" s="51"/>
      <c r="L28" s="51"/>
      <c r="M28" s="51"/>
      <c r="N28" s="51"/>
      <c r="O28" s="64"/>
      <c r="P28" s="64"/>
      <c r="Q28" s="64"/>
      <c r="R28" s="64"/>
      <c r="S28" s="38"/>
      <c r="T28" s="38"/>
      <c r="U28" s="38"/>
      <c r="V28" s="64" t="s">
        <v>64</v>
      </c>
      <c r="W28" s="51"/>
      <c r="X28" s="51"/>
      <c r="Y28" s="51"/>
      <c r="Z28" s="51"/>
      <c r="AA28" s="51"/>
      <c r="AB28" s="51"/>
      <c r="AC28" s="51"/>
    </row>
    <row r="29" spans="1:29" x14ac:dyDescent="0.25">
      <c r="A29" s="5"/>
      <c r="B29" s="68" t="s">
        <v>35</v>
      </c>
      <c r="C29" s="69">
        <f>SUM(C30:C33)</f>
        <v>36</v>
      </c>
      <c r="D29" s="44"/>
      <c r="E29" s="67"/>
      <c r="F29" s="16"/>
      <c r="G29" s="1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51">
        <v>21</v>
      </c>
      <c r="B30" s="2" t="s">
        <v>57</v>
      </c>
      <c r="C30" s="39">
        <v>8</v>
      </c>
      <c r="D30" s="42"/>
      <c r="E30" s="57">
        <f>SUMIF('Apontamento de Horas'!$G$3:$G$97,Cronograma!$B30,'Apontamento de Horas'!$F$3:$F$97)</f>
        <v>0</v>
      </c>
      <c r="F30" s="8" t="s">
        <v>13</v>
      </c>
      <c r="G30" s="13">
        <v>20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38"/>
      <c r="X30" s="38"/>
      <c r="Y30" s="38"/>
      <c r="Z30" s="64"/>
      <c r="AA30" s="64"/>
      <c r="AB30" s="51" t="s">
        <v>64</v>
      </c>
      <c r="AC30" s="51"/>
    </row>
    <row r="31" spans="1:29" x14ac:dyDescent="0.25">
      <c r="A31" s="7">
        <v>22</v>
      </c>
      <c r="B31" s="2" t="s">
        <v>58</v>
      </c>
      <c r="C31" s="39">
        <v>12</v>
      </c>
      <c r="D31" s="42"/>
      <c r="E31" s="57">
        <f>SUMIF('Apontamento de Horas'!$G$3:$G$97,Cronograma!$B31,'Apontamento de Horas'!$F$3:$F$97)</f>
        <v>0</v>
      </c>
      <c r="F31" s="8" t="s">
        <v>13</v>
      </c>
      <c r="G31" s="13">
        <v>21</v>
      </c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64"/>
      <c r="X31" s="64"/>
      <c r="Y31" s="38"/>
      <c r="Z31" s="38"/>
      <c r="AA31" s="64"/>
      <c r="AB31" s="51" t="s">
        <v>64</v>
      </c>
      <c r="AC31" s="51"/>
    </row>
    <row r="32" spans="1:29" x14ac:dyDescent="0.25">
      <c r="A32" s="52">
        <v>23</v>
      </c>
      <c r="B32" s="2" t="s">
        <v>59</v>
      </c>
      <c r="C32" s="39">
        <v>12</v>
      </c>
      <c r="D32" s="42"/>
      <c r="E32" s="57">
        <f>SUMIF('Apontamento de Horas'!$G$3:$G$97,Cronograma!$B32,'Apontamento de Horas'!$F$3:$F$97)</f>
        <v>0</v>
      </c>
      <c r="F32" s="8" t="s">
        <v>13</v>
      </c>
      <c r="G32" s="13">
        <v>21</v>
      </c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64"/>
      <c r="W32" s="64"/>
      <c r="X32" s="64"/>
      <c r="Y32" s="64"/>
      <c r="Z32" s="38"/>
      <c r="AA32" s="38"/>
      <c r="AB32" s="52" t="s">
        <v>64</v>
      </c>
      <c r="AC32" s="52"/>
    </row>
    <row r="33" spans="1:32" x14ac:dyDescent="0.25">
      <c r="A33" s="7">
        <v>24</v>
      </c>
      <c r="B33" s="2" t="s">
        <v>67</v>
      </c>
      <c r="C33" s="39">
        <v>4</v>
      </c>
      <c r="D33" s="42"/>
      <c r="E33" s="57">
        <f>SUMIF('Apontamento de Horas'!$G$3:$G$97,Cronograma!$B33,'Apontamento de Horas'!$F$3:$F$97)</f>
        <v>0</v>
      </c>
      <c r="F33" s="8" t="s">
        <v>13</v>
      </c>
      <c r="G33" s="13">
        <v>21</v>
      </c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64"/>
      <c r="W33" s="64"/>
      <c r="X33" s="64"/>
      <c r="Y33" s="64"/>
      <c r="Z33" s="38"/>
      <c r="AA33" s="38"/>
      <c r="AB33" s="51" t="s">
        <v>64</v>
      </c>
      <c r="AC33" s="51"/>
    </row>
    <row r="34" spans="1:32" x14ac:dyDescent="0.25">
      <c r="A34" s="3"/>
      <c r="B34" s="4" t="s">
        <v>7</v>
      </c>
      <c r="C34" s="40"/>
      <c r="D34" s="43"/>
      <c r="E34" s="58"/>
      <c r="F34" s="9"/>
      <c r="G34" s="1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32" x14ac:dyDescent="0.25">
      <c r="A35" s="7">
        <v>25</v>
      </c>
      <c r="B35" s="2" t="s">
        <v>32</v>
      </c>
      <c r="C35" s="39">
        <v>3</v>
      </c>
      <c r="D35" s="42">
        <v>1</v>
      </c>
      <c r="E35" s="57">
        <f>SUMIF('Apontamento de Horas'!$G$3:$G$97,Cronograma!$B35,'Apontamento de Horas'!$F$3:$F$97)</f>
        <v>0</v>
      </c>
      <c r="F35" s="8" t="s">
        <v>60</v>
      </c>
      <c r="G35" s="13">
        <v>6.11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51"/>
      <c r="S35" s="38"/>
      <c r="T35" s="38"/>
      <c r="U35" s="38"/>
      <c r="V35" s="51" t="s">
        <v>64</v>
      </c>
      <c r="W35" s="7"/>
      <c r="X35" s="7"/>
      <c r="Y35" s="7"/>
      <c r="Z35" s="7"/>
      <c r="AA35" s="7"/>
      <c r="AB35" s="7"/>
      <c r="AC35" s="7"/>
    </row>
    <row r="36" spans="1:32" x14ac:dyDescent="0.25">
      <c r="A36" s="51">
        <v>26</v>
      </c>
      <c r="B36" s="2" t="s">
        <v>33</v>
      </c>
      <c r="C36" s="39">
        <v>3</v>
      </c>
      <c r="D36" s="42"/>
      <c r="E36" s="57">
        <f>SUMIF('Apontamento de Horas'!$G$3:$G$97,Cronograma!$B36,'Apontamento de Horas'!$F$3:$F$97)</f>
        <v>0</v>
      </c>
      <c r="F36" s="8" t="s">
        <v>60</v>
      </c>
      <c r="G36" s="13">
        <v>7.11</v>
      </c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38"/>
      <c r="AB36" s="38"/>
      <c r="AC36" s="51" t="s">
        <v>64</v>
      </c>
    </row>
    <row r="37" spans="1:32" x14ac:dyDescent="0.25">
      <c r="A37" s="3"/>
      <c r="B37" s="4" t="s">
        <v>8</v>
      </c>
      <c r="C37" s="40"/>
      <c r="D37" s="43"/>
      <c r="E37" s="58"/>
      <c r="F37" s="9"/>
      <c r="G37" s="1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32" x14ac:dyDescent="0.25">
      <c r="A38" s="7">
        <v>27</v>
      </c>
      <c r="B38" s="2" t="s">
        <v>38</v>
      </c>
      <c r="C38" s="39">
        <v>2</v>
      </c>
      <c r="D38" s="42">
        <v>1</v>
      </c>
      <c r="E38" s="57">
        <f>SUMIF('Apontamento de Horas'!$G$3:$G$97,Cronograma!$B38,'Apontamento de Horas'!$F$3:$F$97)</f>
        <v>1.4999999999999987</v>
      </c>
      <c r="F38" s="8" t="s">
        <v>16</v>
      </c>
      <c r="G38" s="13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38" t="s">
        <v>64</v>
      </c>
      <c r="W38" s="51"/>
      <c r="X38" s="51"/>
      <c r="Y38" s="51"/>
      <c r="Z38" s="51"/>
      <c r="AA38" s="51"/>
      <c r="AB38" s="51"/>
      <c r="AC38" s="51"/>
    </row>
    <row r="39" spans="1:32" x14ac:dyDescent="0.25">
      <c r="A39" s="7">
        <v>28</v>
      </c>
      <c r="B39" s="2" t="s">
        <v>39</v>
      </c>
      <c r="C39" s="39">
        <v>1</v>
      </c>
      <c r="D39" s="42"/>
      <c r="E39" s="57">
        <f>SUMIF('Apontamento de Horas'!$G$3:$G$97,Cronograma!$B39,'Apontamento de Horas'!$F$3:$F$97)</f>
        <v>0</v>
      </c>
      <c r="F39" s="18" t="s">
        <v>16</v>
      </c>
      <c r="G39" s="15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38" t="s">
        <v>64</v>
      </c>
    </row>
    <row r="40" spans="1:32" x14ac:dyDescent="0.25">
      <c r="A40" s="30">
        <v>29</v>
      </c>
      <c r="B40" s="70" t="s">
        <v>72</v>
      </c>
      <c r="C40" s="71">
        <v>30</v>
      </c>
      <c r="D40" s="45"/>
      <c r="E40" s="57">
        <f>SUMIF('Apontamento de Horas'!$G$3:$G$97,Cronograma!$B40,'Apontamento de Horas'!$F$3:$F$97)</f>
        <v>5.9999999999999964</v>
      </c>
      <c r="F40" s="31"/>
      <c r="G40" s="32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 spans="1:32" x14ac:dyDescent="0.25">
      <c r="B41" s="72" t="s">
        <v>71</v>
      </c>
      <c r="C41" s="73">
        <f>SUM(C5:C40)-C21-C29</f>
        <v>131</v>
      </c>
      <c r="E41" s="39">
        <f>SUM(E4:E40)</f>
        <v>56.999999999999986</v>
      </c>
    </row>
    <row r="42" spans="1:32" x14ac:dyDescent="0.25">
      <c r="G42" s="76" t="s">
        <v>27</v>
      </c>
      <c r="H42" s="38"/>
      <c r="I42" s="77" t="s">
        <v>63</v>
      </c>
      <c r="J42" s="77"/>
      <c r="K42" s="77"/>
      <c r="L42" s="77"/>
      <c r="M42" s="77"/>
      <c r="N42" s="77"/>
      <c r="O42" s="77"/>
      <c r="P42" s="77"/>
    </row>
    <row r="43" spans="1:32" x14ac:dyDescent="0.25">
      <c r="G43" s="76"/>
      <c r="H43" s="65" t="s">
        <v>64</v>
      </c>
      <c r="I43" s="77" t="s">
        <v>69</v>
      </c>
      <c r="J43" s="77"/>
      <c r="K43" s="77"/>
      <c r="L43" s="77"/>
      <c r="M43" s="77"/>
      <c r="N43" s="77"/>
      <c r="O43" s="77"/>
      <c r="P43" s="77"/>
    </row>
    <row r="44" spans="1:32" x14ac:dyDescent="0.25">
      <c r="B44" s="6" t="s">
        <v>74</v>
      </c>
      <c r="G44" s="76"/>
      <c r="H44" s="66"/>
      <c r="I44" s="77" t="s">
        <v>70</v>
      </c>
      <c r="J44" s="77"/>
      <c r="K44" s="77"/>
      <c r="L44" s="77"/>
      <c r="M44" s="77"/>
      <c r="N44" s="77"/>
      <c r="O44" s="77"/>
      <c r="P44" s="77"/>
    </row>
    <row r="45" spans="1:32" x14ac:dyDescent="0.25">
      <c r="AF45" s="75"/>
    </row>
  </sheetData>
  <autoFilter ref="A3:AD40"/>
  <mergeCells count="5">
    <mergeCell ref="G42:G44"/>
    <mergeCell ref="I42:P42"/>
    <mergeCell ref="I43:P43"/>
    <mergeCell ref="I44:P44"/>
    <mergeCell ref="F1:AC1"/>
  </mergeCells>
  <pageMargins left="0.62992125984251968" right="0.23622047244094491" top="0.35433070866141736" bottom="0.35433070866141736" header="0.31496062992125984" footer="0.31496062992125984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85" zoomScaleNormal="85" workbookViewId="0">
      <pane ySplit="2" topLeftCell="A3" activePane="bottomLeft" state="frozen"/>
      <selection pane="bottomLeft" activeCell="F12" sqref="F12"/>
    </sheetView>
  </sheetViews>
  <sheetFormatPr defaultRowHeight="15" x14ac:dyDescent="0.25"/>
  <cols>
    <col min="1" max="1" width="16.85546875" style="24" customWidth="1"/>
    <col min="2" max="2" width="15.5703125" style="24" customWidth="1"/>
    <col min="3" max="4" width="10.7109375" style="24" customWidth="1"/>
    <col min="5" max="5" width="14.7109375" style="24" bestFit="1" customWidth="1"/>
    <col min="6" max="6" width="17.28515625" style="33" bestFit="1" customWidth="1"/>
    <col min="7" max="7" width="56.28515625" customWidth="1"/>
    <col min="8" max="8" width="71.5703125" bestFit="1" customWidth="1"/>
  </cols>
  <sheetData>
    <row r="1" spans="1:8" x14ac:dyDescent="0.25">
      <c r="A1" s="25" t="s">
        <v>17</v>
      </c>
      <c r="E1" s="24" t="s">
        <v>78</v>
      </c>
      <c r="F1" s="80">
        <f>SUM(F3:F97)</f>
        <v>56.999999999999993</v>
      </c>
    </row>
    <row r="2" spans="1:8" x14ac:dyDescent="0.25">
      <c r="A2" s="35" t="s">
        <v>19</v>
      </c>
      <c r="B2" s="35" t="s">
        <v>18</v>
      </c>
      <c r="C2" s="35" t="s">
        <v>21</v>
      </c>
      <c r="D2" s="35" t="s">
        <v>22</v>
      </c>
      <c r="E2" s="35" t="s">
        <v>25</v>
      </c>
      <c r="F2" s="36" t="s">
        <v>24</v>
      </c>
      <c r="G2" s="37" t="s">
        <v>30</v>
      </c>
      <c r="H2" s="36" t="s">
        <v>26</v>
      </c>
    </row>
    <row r="3" spans="1:8" x14ac:dyDescent="0.25">
      <c r="A3" s="27" t="s">
        <v>11</v>
      </c>
      <c r="B3" s="26">
        <v>42322</v>
      </c>
      <c r="C3" s="29">
        <v>0.58333333333333337</v>
      </c>
      <c r="D3" s="29">
        <v>0.625</v>
      </c>
      <c r="E3" s="29">
        <f>IF(D3&lt;&gt;"",D3-C3,0)</f>
        <v>4.166666666666663E-2</v>
      </c>
      <c r="F3" s="34">
        <f>E3*24</f>
        <v>0.99999999999999911</v>
      </c>
      <c r="G3" s="28" t="str">
        <f>Cronograma!B6</f>
        <v>1.2 Termo de Abertura</v>
      </c>
      <c r="H3" s="28"/>
    </row>
    <row r="4" spans="1:8" x14ac:dyDescent="0.25">
      <c r="A4" s="27" t="s">
        <v>12</v>
      </c>
      <c r="B4" s="26">
        <v>42322</v>
      </c>
      <c r="C4" s="29">
        <v>0.58333333333333337</v>
      </c>
      <c r="D4" s="29">
        <v>0.625</v>
      </c>
      <c r="E4" s="29">
        <f>IF(D4&lt;&gt;"",D4-C4,0)</f>
        <v>4.166666666666663E-2</v>
      </c>
      <c r="F4" s="34">
        <f>E4*24</f>
        <v>0.99999999999999911</v>
      </c>
      <c r="G4" s="28" t="str">
        <f>Cronograma!B6</f>
        <v>1.2 Termo de Abertura</v>
      </c>
      <c r="H4" s="28"/>
    </row>
    <row r="5" spans="1:8" x14ac:dyDescent="0.25">
      <c r="A5" s="27" t="s">
        <v>11</v>
      </c>
      <c r="B5" s="26">
        <v>42322</v>
      </c>
      <c r="C5" s="29">
        <v>0.375</v>
      </c>
      <c r="D5" s="29">
        <v>0.5</v>
      </c>
      <c r="E5" s="29">
        <f>IF(D5&lt;&gt;"",D5-C5,0)</f>
        <v>0.125</v>
      </c>
      <c r="F5" s="34">
        <f>E5*24</f>
        <v>3</v>
      </c>
      <c r="G5" s="28" t="str">
        <f>Cronograma!B8</f>
        <v>1.4 Levantamento de Requisitos/Entrevista</v>
      </c>
      <c r="H5" s="28"/>
    </row>
    <row r="6" spans="1:8" x14ac:dyDescent="0.25">
      <c r="A6" s="27" t="s">
        <v>12</v>
      </c>
      <c r="B6" s="26">
        <v>42322</v>
      </c>
      <c r="C6" s="29">
        <v>0.375</v>
      </c>
      <c r="D6" s="29">
        <v>0.5</v>
      </c>
      <c r="E6" s="29">
        <f>IF(D6&lt;&gt;"",D6-C6,0)</f>
        <v>0.125</v>
      </c>
      <c r="F6" s="34">
        <f>E6*24</f>
        <v>3</v>
      </c>
      <c r="G6" s="28" t="str">
        <f>Cronograma!B8</f>
        <v>1.4 Levantamento de Requisitos/Entrevista</v>
      </c>
      <c r="H6" s="28"/>
    </row>
    <row r="7" spans="1:8" x14ac:dyDescent="0.25">
      <c r="A7" s="27" t="s">
        <v>15</v>
      </c>
      <c r="B7" s="26">
        <v>42322</v>
      </c>
      <c r="C7" s="29">
        <v>0.41666666666666669</v>
      </c>
      <c r="D7" s="29">
        <v>0.45833333333333331</v>
      </c>
      <c r="E7" s="29">
        <f>IF(D7&lt;&gt;"",D7-C7,0)</f>
        <v>4.166666666666663E-2</v>
      </c>
      <c r="F7" s="34">
        <f>E7*24</f>
        <v>0.99999999999999911</v>
      </c>
      <c r="G7" s="28" t="str">
        <f>Cronograma!B8</f>
        <v>1.4 Levantamento de Requisitos/Entrevista</v>
      </c>
      <c r="H7" s="28"/>
    </row>
    <row r="8" spans="1:8" x14ac:dyDescent="0.25">
      <c r="A8" s="27" t="s">
        <v>9</v>
      </c>
      <c r="B8" s="26">
        <v>42322</v>
      </c>
      <c r="C8" s="29">
        <v>0.39583333333333331</v>
      </c>
      <c r="D8" s="29">
        <v>0.5</v>
      </c>
      <c r="E8" s="29">
        <f>IF(D8&lt;&gt;"",D8-C8,0)</f>
        <v>0.10416666666666669</v>
      </c>
      <c r="F8" s="34">
        <f>E8*24</f>
        <v>2.5000000000000004</v>
      </c>
      <c r="G8" s="28" t="str">
        <f>Cronograma!B8</f>
        <v>1.4 Levantamento de Requisitos/Entrevista</v>
      </c>
      <c r="H8" s="28"/>
    </row>
    <row r="9" spans="1:8" x14ac:dyDescent="0.25">
      <c r="A9" s="27" t="s">
        <v>15</v>
      </c>
      <c r="B9" s="26">
        <v>42323</v>
      </c>
      <c r="C9" s="29">
        <v>0.58333333333333337</v>
      </c>
      <c r="D9" s="29">
        <v>0.625</v>
      </c>
      <c r="E9" s="29">
        <f>IF(D9&lt;&gt;"",D9-C9,0)</f>
        <v>4.166666666666663E-2</v>
      </c>
      <c r="F9" s="34">
        <f>E9*24</f>
        <v>0.99999999999999911</v>
      </c>
      <c r="G9" s="28" t="str">
        <f>Cronograma!B5</f>
        <v>1.1 Criação do repositório</v>
      </c>
      <c r="H9" s="28"/>
    </row>
    <row r="10" spans="1:8" x14ac:dyDescent="0.25">
      <c r="A10" s="27" t="s">
        <v>11</v>
      </c>
      <c r="B10" s="26">
        <v>42323</v>
      </c>
      <c r="C10" s="29">
        <v>0.83333333333333337</v>
      </c>
      <c r="D10" s="29">
        <v>0.85416666666666663</v>
      </c>
      <c r="E10" s="29">
        <f>IF(D10&lt;&gt;"",D10-C10,0)</f>
        <v>2.0833333333333259E-2</v>
      </c>
      <c r="F10" s="34">
        <f>E10*24</f>
        <v>0.49999999999999822</v>
      </c>
      <c r="G10" s="28" t="str">
        <f>Cronograma!B40</f>
        <v>Atividades de Gerência de Projetos</v>
      </c>
      <c r="H10" s="28"/>
    </row>
    <row r="11" spans="1:8" x14ac:dyDescent="0.25">
      <c r="A11" s="27" t="s">
        <v>11</v>
      </c>
      <c r="B11" s="26">
        <v>42324</v>
      </c>
      <c r="C11" s="29">
        <v>0.79166666666666663</v>
      </c>
      <c r="D11" s="29">
        <v>0.91666666666666663</v>
      </c>
      <c r="E11" s="29">
        <f>IF(D11&lt;&gt;"",D11-C11,0)</f>
        <v>0.125</v>
      </c>
      <c r="F11" s="34">
        <f>E11*24</f>
        <v>3</v>
      </c>
      <c r="G11" s="28" t="str">
        <f>Cronograma!B7</f>
        <v>1.3 Elaborar documento de plano de gerenciamento</v>
      </c>
      <c r="H11" s="28" t="s">
        <v>68</v>
      </c>
    </row>
    <row r="12" spans="1:8" x14ac:dyDescent="0.25">
      <c r="A12" s="27" t="s">
        <v>12</v>
      </c>
      <c r="B12" s="26">
        <v>42325</v>
      </c>
      <c r="C12" s="29">
        <v>0.79166666666666663</v>
      </c>
      <c r="D12" s="29">
        <v>0.85416666666666663</v>
      </c>
      <c r="E12" s="29">
        <f>IF(D12&lt;&gt;"",D12-C12,0)</f>
        <v>6.25E-2</v>
      </c>
      <c r="F12" s="34">
        <f>E12*24</f>
        <v>1.5</v>
      </c>
      <c r="G12" s="28" t="str">
        <f>Cronograma!B13</f>
        <v>2.1 Criação de Protótipo</v>
      </c>
      <c r="H12" s="28"/>
    </row>
    <row r="13" spans="1:8" x14ac:dyDescent="0.25">
      <c r="A13" s="27" t="s">
        <v>12</v>
      </c>
      <c r="B13" s="26">
        <v>42325</v>
      </c>
      <c r="C13" s="29">
        <v>0.83333333333333337</v>
      </c>
      <c r="D13" s="29">
        <v>0.91666666666666663</v>
      </c>
      <c r="E13" s="29">
        <f>IF(D13&lt;&gt;"",D13-C13,0)</f>
        <v>8.3333333333333259E-2</v>
      </c>
      <c r="F13" s="34">
        <f>E13*24</f>
        <v>1.9999999999999982</v>
      </c>
      <c r="G13" s="28" t="str">
        <f>Cronograma!B15</f>
        <v>2.2.1. Criação dos Casos de Uso</v>
      </c>
      <c r="H13" s="28"/>
    </row>
    <row r="14" spans="1:8" x14ac:dyDescent="0.25">
      <c r="A14" s="27" t="s">
        <v>11</v>
      </c>
      <c r="B14" s="26">
        <v>42325</v>
      </c>
      <c r="C14" s="29">
        <v>0.79166666666666663</v>
      </c>
      <c r="D14" s="29">
        <v>0.8125</v>
      </c>
      <c r="E14" s="29">
        <f>IF(D14&lt;&gt;"",D14-C14,0)</f>
        <v>2.083333333333337E-2</v>
      </c>
      <c r="F14" s="34">
        <f>E14*24</f>
        <v>0.50000000000000089</v>
      </c>
      <c r="G14" s="28" t="str">
        <f>Cronograma!B9</f>
        <v>1.5 Definir backlog inicial</v>
      </c>
      <c r="H14" s="28"/>
    </row>
    <row r="15" spans="1:8" x14ac:dyDescent="0.25">
      <c r="A15" s="27" t="s">
        <v>11</v>
      </c>
      <c r="B15" s="26">
        <v>42325</v>
      </c>
      <c r="C15" s="29">
        <v>0.8125</v>
      </c>
      <c r="D15" s="29">
        <v>0.83333333333333337</v>
      </c>
      <c r="E15" s="29">
        <f>IF(D15&lt;&gt;"",D15-C15,0)</f>
        <v>2.083333333333337E-2</v>
      </c>
      <c r="F15" s="34">
        <f>E15*24</f>
        <v>0.50000000000000089</v>
      </c>
      <c r="G15" s="28" t="str">
        <f>Cronograma!B10</f>
        <v>1.6 Definir Primeira Sprint</v>
      </c>
      <c r="H15" s="28"/>
    </row>
    <row r="16" spans="1:8" x14ac:dyDescent="0.25">
      <c r="A16" s="27" t="s">
        <v>11</v>
      </c>
      <c r="B16" s="26">
        <v>42325</v>
      </c>
      <c r="C16" s="29">
        <v>0.83333333333333337</v>
      </c>
      <c r="D16" s="29">
        <v>0.85416666666666663</v>
      </c>
      <c r="E16" s="29">
        <f>IF(D16&lt;&gt;"",D16-C16,0)</f>
        <v>2.0833333333333259E-2</v>
      </c>
      <c r="F16" s="34">
        <f>E16*24</f>
        <v>0.49999999999999822</v>
      </c>
      <c r="G16" s="28" t="str">
        <f>Cronograma!B11</f>
        <v>1.7 Definir Segunda Sprint</v>
      </c>
      <c r="H16" s="28"/>
    </row>
    <row r="17" spans="1:8" x14ac:dyDescent="0.25">
      <c r="A17" s="27" t="s">
        <v>11</v>
      </c>
      <c r="B17" s="26">
        <v>42325</v>
      </c>
      <c r="C17" s="29">
        <v>0.8125</v>
      </c>
      <c r="D17" s="29">
        <v>0.83333333333333337</v>
      </c>
      <c r="E17" s="29">
        <f>IF(D17&lt;&gt;"",D17-C17,0)</f>
        <v>2.083333333333337E-2</v>
      </c>
      <c r="F17" s="34">
        <f>E17*24</f>
        <v>0.50000000000000089</v>
      </c>
      <c r="G17" s="28" t="str">
        <f>Cronograma!$B$40</f>
        <v>Atividades de Gerência de Projetos</v>
      </c>
      <c r="H17" s="28"/>
    </row>
    <row r="18" spans="1:8" x14ac:dyDescent="0.25">
      <c r="A18" s="27" t="s">
        <v>11</v>
      </c>
      <c r="B18" s="26">
        <v>42326</v>
      </c>
      <c r="C18" s="29">
        <v>0.79166666666666663</v>
      </c>
      <c r="D18" s="29">
        <v>0.83333333333333337</v>
      </c>
      <c r="E18" s="29">
        <f>IF(D18&lt;&gt;"",D18-C18,0)</f>
        <v>4.1666666666666741E-2</v>
      </c>
      <c r="F18" s="34">
        <f>E18*24</f>
        <v>1.0000000000000018</v>
      </c>
      <c r="G18" s="28" t="str">
        <f>Cronograma!B19</f>
        <v>2.3 Criação de Logomarca para o software</v>
      </c>
      <c r="H18" s="28"/>
    </row>
    <row r="19" spans="1:8" x14ac:dyDescent="0.25">
      <c r="A19" s="27" t="s">
        <v>11</v>
      </c>
      <c r="B19" s="26">
        <v>42326</v>
      </c>
      <c r="C19" s="29">
        <v>0.83333333333333337</v>
      </c>
      <c r="D19" s="29">
        <v>0.91666666666666663</v>
      </c>
      <c r="E19" s="29">
        <f>IF(D19&lt;&gt;"",D19-C19,0)</f>
        <v>8.3333333333333259E-2</v>
      </c>
      <c r="F19" s="34">
        <f>E19*24</f>
        <v>1.9999999999999982</v>
      </c>
      <c r="G19" s="28" t="str">
        <f>Cronograma!B7</f>
        <v>1.3 Elaborar documento de plano de gerenciamento</v>
      </c>
      <c r="H19" s="28" t="s">
        <v>77</v>
      </c>
    </row>
    <row r="20" spans="1:8" x14ac:dyDescent="0.25">
      <c r="A20" s="27" t="s">
        <v>12</v>
      </c>
      <c r="B20" s="26">
        <v>42326</v>
      </c>
      <c r="C20" s="29">
        <v>0.79166666666666663</v>
      </c>
      <c r="D20" s="29">
        <v>0.91666666666666663</v>
      </c>
      <c r="E20" s="29">
        <f>IF(D20&lt;&gt;"",D20-C20,0)</f>
        <v>0.125</v>
      </c>
      <c r="F20" s="34">
        <f>E20*24</f>
        <v>3</v>
      </c>
      <c r="G20" s="28" t="str">
        <f>Cronograma!B16</f>
        <v>2.2.2. Cenários dos Casos de Uso/Diagramas</v>
      </c>
      <c r="H20" s="28"/>
    </row>
    <row r="21" spans="1:8" x14ac:dyDescent="0.25">
      <c r="A21" s="27" t="s">
        <v>12</v>
      </c>
      <c r="B21" s="26">
        <v>42327</v>
      </c>
      <c r="C21" s="29">
        <v>0.79166666666666663</v>
      </c>
      <c r="D21" s="29">
        <v>0.91666666666666663</v>
      </c>
      <c r="E21" s="29">
        <f>IF(D21&lt;&gt;"",D21-C21,0)</f>
        <v>0.125</v>
      </c>
      <c r="F21" s="34">
        <f>E21*24</f>
        <v>3</v>
      </c>
      <c r="G21" s="28" t="str">
        <f>Cronograma!B16</f>
        <v>2.2.2. Cenários dos Casos de Uso/Diagramas</v>
      </c>
      <c r="H21" s="28"/>
    </row>
    <row r="22" spans="1:8" x14ac:dyDescent="0.25">
      <c r="A22" s="27" t="s">
        <v>11</v>
      </c>
      <c r="B22" s="26">
        <v>42327</v>
      </c>
      <c r="C22" s="29">
        <v>0.83333333333333337</v>
      </c>
      <c r="D22" s="29">
        <v>0.85416666666666663</v>
      </c>
      <c r="E22" s="29">
        <f>IF(D22&lt;&gt;"",D22-C22,0)</f>
        <v>2.0833333333333259E-2</v>
      </c>
      <c r="F22" s="34">
        <f>E22*24</f>
        <v>0.49999999999999822</v>
      </c>
      <c r="G22" s="28" t="str">
        <f>Cronograma!$B$40</f>
        <v>Atividades de Gerência de Projetos</v>
      </c>
      <c r="H22" s="28"/>
    </row>
    <row r="23" spans="1:8" x14ac:dyDescent="0.25">
      <c r="A23" s="27" t="s">
        <v>9</v>
      </c>
      <c r="B23" s="26">
        <v>42328</v>
      </c>
      <c r="C23" s="29">
        <v>0.85416666666666663</v>
      </c>
      <c r="D23" s="29">
        <v>0.89583333333333337</v>
      </c>
      <c r="E23" s="29">
        <f>IF(D23&lt;&gt;"",D23-C23,0)</f>
        <v>4.1666666666666741E-2</v>
      </c>
      <c r="F23" s="34">
        <f>E23*24</f>
        <v>1.0000000000000018</v>
      </c>
      <c r="G23" s="28" t="str">
        <f>Cronograma!B22</f>
        <v>3.1 Preparação do ambiente de desenvolvimento</v>
      </c>
      <c r="H23" s="28"/>
    </row>
    <row r="24" spans="1:8" x14ac:dyDescent="0.25">
      <c r="A24" s="27" t="s">
        <v>9</v>
      </c>
      <c r="B24" s="26">
        <v>42328</v>
      </c>
      <c r="C24" s="29">
        <v>0.89583333333333337</v>
      </c>
      <c r="D24" s="29">
        <v>0.9375</v>
      </c>
      <c r="E24" s="29">
        <f>IF(D24&lt;&gt;"",D24-C24,0)</f>
        <v>4.166666666666663E-2</v>
      </c>
      <c r="F24" s="34">
        <f>E24*24</f>
        <v>0.99999999999999911</v>
      </c>
      <c r="G24" s="28" t="str">
        <f>Cronograma!B23</f>
        <v>3.2 Criação do Login e Autenticação do Sistema</v>
      </c>
      <c r="H24" s="28"/>
    </row>
    <row r="25" spans="1:8" x14ac:dyDescent="0.25">
      <c r="A25" s="27" t="s">
        <v>11</v>
      </c>
      <c r="B25" s="26">
        <v>42328</v>
      </c>
      <c r="C25" s="29">
        <v>0.8125</v>
      </c>
      <c r="D25" s="29">
        <v>0.83333333333333337</v>
      </c>
      <c r="E25" s="29">
        <f>IF(D25&lt;&gt;"",D25-C25,0)</f>
        <v>2.083333333333337E-2</v>
      </c>
      <c r="F25" s="34">
        <f>E25*24</f>
        <v>0.50000000000000089</v>
      </c>
      <c r="G25" s="28" t="str">
        <f>Cronograma!$B$40</f>
        <v>Atividades de Gerência de Projetos</v>
      </c>
      <c r="H25" s="28"/>
    </row>
    <row r="26" spans="1:8" x14ac:dyDescent="0.25">
      <c r="A26" s="27" t="s">
        <v>12</v>
      </c>
      <c r="B26" s="26">
        <v>42329</v>
      </c>
      <c r="C26" s="29">
        <v>0.83333333333333337</v>
      </c>
      <c r="D26" s="29">
        <v>0.91666666666666663</v>
      </c>
      <c r="E26" s="29">
        <f>IF(D26&lt;&gt;"",D26-C26,0)</f>
        <v>8.3333333333333259E-2</v>
      </c>
      <c r="F26" s="34">
        <f>E26*24</f>
        <v>1.9999999999999982</v>
      </c>
      <c r="G26" s="28" t="str">
        <f>Cronograma!B17</f>
        <v>2.2.3. Criação do Diagrama de Classes</v>
      </c>
      <c r="H26" s="28"/>
    </row>
    <row r="27" spans="1:8" x14ac:dyDescent="0.25">
      <c r="A27" s="27" t="s">
        <v>15</v>
      </c>
      <c r="B27" s="26">
        <v>42331</v>
      </c>
      <c r="C27" s="29">
        <v>0.79166666666666663</v>
      </c>
      <c r="D27" s="29">
        <v>0.875</v>
      </c>
      <c r="E27" s="29">
        <f>IF(D27&lt;&gt;"",D27-C27,0)</f>
        <v>8.333333333333337E-2</v>
      </c>
      <c r="F27" s="34">
        <f>E27*24</f>
        <v>2.0000000000000009</v>
      </c>
      <c r="G27" s="28" t="str">
        <f>Cronograma!B24</f>
        <v>3.3 Cadastro de Tipos de Perguntas</v>
      </c>
      <c r="H27" s="28"/>
    </row>
    <row r="28" spans="1:8" x14ac:dyDescent="0.25">
      <c r="A28" s="27" t="s">
        <v>9</v>
      </c>
      <c r="B28" s="26">
        <v>42331</v>
      </c>
      <c r="C28" s="29">
        <v>0.79166666666666663</v>
      </c>
      <c r="D28" s="29">
        <v>0.875</v>
      </c>
      <c r="E28" s="29">
        <f>IF(D28&lt;&gt;"",D28-C28,0)</f>
        <v>8.333333333333337E-2</v>
      </c>
      <c r="F28" s="34">
        <f>E28*24</f>
        <v>2.0000000000000009</v>
      </c>
      <c r="G28" s="28" t="str">
        <f>Cronograma!B25</f>
        <v>3.4 Cadastro de Tipos de Seguros</v>
      </c>
      <c r="H28" s="28"/>
    </row>
    <row r="29" spans="1:8" x14ac:dyDescent="0.25">
      <c r="A29" s="27" t="s">
        <v>11</v>
      </c>
      <c r="B29" s="26">
        <v>42331</v>
      </c>
      <c r="C29" s="29">
        <v>0.8125</v>
      </c>
      <c r="D29" s="29">
        <v>0.875</v>
      </c>
      <c r="E29" s="29">
        <f>IF(D29&lt;&gt;"",D29-C29,0)</f>
        <v>6.25E-2</v>
      </c>
      <c r="F29" s="34">
        <f>E29*24</f>
        <v>1.5</v>
      </c>
      <c r="G29" s="28" t="str">
        <f>Cronograma!B13</f>
        <v>2.1 Criação de Protótipo</v>
      </c>
      <c r="H29" s="28"/>
    </row>
    <row r="30" spans="1:8" x14ac:dyDescent="0.25">
      <c r="A30" s="27" t="s">
        <v>9</v>
      </c>
      <c r="B30" s="26">
        <v>42331</v>
      </c>
      <c r="C30" s="29">
        <v>0.8125</v>
      </c>
      <c r="D30" s="29">
        <v>0.83333333333333337</v>
      </c>
      <c r="E30" s="29">
        <f>IF(D30&lt;&gt;"",D30-C30,0)</f>
        <v>2.083333333333337E-2</v>
      </c>
      <c r="F30" s="34">
        <f>E30*24</f>
        <v>0.50000000000000089</v>
      </c>
      <c r="G30" s="28" t="str">
        <f>Cronograma!B18</f>
        <v>2.2.4. Criação do Diagrama de Relacionamentos (Banco de Dados)</v>
      </c>
      <c r="H30" s="28"/>
    </row>
    <row r="31" spans="1:8" x14ac:dyDescent="0.25">
      <c r="A31" s="27" t="s">
        <v>11</v>
      </c>
      <c r="B31" s="26">
        <v>42331</v>
      </c>
      <c r="C31" s="29">
        <v>0.83333333333333337</v>
      </c>
      <c r="D31" s="29">
        <v>0.85416666666666663</v>
      </c>
      <c r="E31" s="29">
        <f>IF(D31&lt;&gt;"",D31-C31,0)</f>
        <v>2.0833333333333259E-2</v>
      </c>
      <c r="F31" s="34">
        <f>E31*24</f>
        <v>0.49999999999999822</v>
      </c>
      <c r="G31" s="28" t="str">
        <f>Cronograma!$B$40</f>
        <v>Atividades de Gerência de Projetos</v>
      </c>
      <c r="H31" s="28"/>
    </row>
    <row r="32" spans="1:8" x14ac:dyDescent="0.25">
      <c r="A32" s="27" t="s">
        <v>15</v>
      </c>
      <c r="B32" s="26">
        <v>42332</v>
      </c>
      <c r="C32" s="29">
        <v>0.8125</v>
      </c>
      <c r="D32" s="29">
        <v>0.91666666666666663</v>
      </c>
      <c r="E32" s="29">
        <f>IF(D32&lt;&gt;"",D32-C32,0)</f>
        <v>0.10416666666666663</v>
      </c>
      <c r="F32" s="34">
        <f>E32*24</f>
        <v>2.4999999999999991</v>
      </c>
      <c r="G32" s="28" t="str">
        <f>Cronograma!B25</f>
        <v>3.4 Cadastro de Tipos de Seguros</v>
      </c>
      <c r="H32" s="28"/>
    </row>
    <row r="33" spans="1:8" x14ac:dyDescent="0.25">
      <c r="A33" s="27" t="s">
        <v>15</v>
      </c>
      <c r="B33" s="26">
        <v>42333</v>
      </c>
      <c r="C33" s="29">
        <v>0.83333333333333337</v>
      </c>
      <c r="D33" s="29">
        <v>0.95833333333333337</v>
      </c>
      <c r="E33" s="29">
        <f>IF(D33&lt;&gt;"",D33-C33,0)</f>
        <v>0.125</v>
      </c>
      <c r="F33" s="34">
        <f>E33*24</f>
        <v>3</v>
      </c>
      <c r="G33" s="28" t="str">
        <f>Cronograma!B26</f>
        <v>3.5 Cadastro de Questionários/Perguntas</v>
      </c>
      <c r="H33" s="28"/>
    </row>
    <row r="34" spans="1:8" x14ac:dyDescent="0.25">
      <c r="A34" s="27" t="s">
        <v>11</v>
      </c>
      <c r="B34" s="26">
        <v>42333</v>
      </c>
      <c r="C34" s="29">
        <v>0.8125</v>
      </c>
      <c r="D34" s="29">
        <v>0.83333333333333337</v>
      </c>
      <c r="E34" s="29">
        <f>IF(D34&lt;&gt;"",D34-C34,0)</f>
        <v>2.083333333333337E-2</v>
      </c>
      <c r="F34" s="34">
        <f>E34*24</f>
        <v>0.50000000000000089</v>
      </c>
      <c r="G34" s="28" t="str">
        <f>Cronograma!$B$40</f>
        <v>Atividades de Gerência de Projetos</v>
      </c>
      <c r="H34" s="28"/>
    </row>
    <row r="35" spans="1:8" x14ac:dyDescent="0.25">
      <c r="A35" s="27" t="s">
        <v>9</v>
      </c>
      <c r="B35" s="26">
        <v>42334</v>
      </c>
      <c r="C35" s="29">
        <v>0.83333333333333337</v>
      </c>
      <c r="D35" s="29">
        <v>0.95833333333333337</v>
      </c>
      <c r="E35" s="29">
        <f>IF(D35&lt;&gt;"",D35-C35,0)</f>
        <v>0.125</v>
      </c>
      <c r="F35" s="34">
        <f>E35*24</f>
        <v>3</v>
      </c>
      <c r="G35" s="28" t="str">
        <f>Cronograma!B28</f>
        <v>3.7 Cadastro de Propostas de apólice</v>
      </c>
      <c r="H35" s="28"/>
    </row>
    <row r="36" spans="1:8" x14ac:dyDescent="0.25">
      <c r="A36" s="27" t="s">
        <v>9</v>
      </c>
      <c r="B36" s="26">
        <v>42335</v>
      </c>
      <c r="C36" s="29">
        <v>0.79166666666666663</v>
      </c>
      <c r="D36" s="29">
        <v>0.85416666666666663</v>
      </c>
      <c r="E36" s="29">
        <f>IF(D36&lt;&gt;"",D36-C36,0)</f>
        <v>6.25E-2</v>
      </c>
      <c r="F36" s="34">
        <f>E36*24</f>
        <v>1.5</v>
      </c>
      <c r="G36" s="28" t="str">
        <f>Cronograma!B27</f>
        <v>3.6 Cadastro de Clientes</v>
      </c>
      <c r="H36" s="28"/>
    </row>
    <row r="37" spans="1:8" x14ac:dyDescent="0.25">
      <c r="A37" s="27" t="s">
        <v>11</v>
      </c>
      <c r="B37" s="26">
        <v>42335</v>
      </c>
      <c r="C37" s="29">
        <v>0.875</v>
      </c>
      <c r="D37" s="29">
        <v>0.91666666666666663</v>
      </c>
      <c r="E37" s="29">
        <f>IF(D37&lt;&gt;"",D37-C37,0)</f>
        <v>4.166666666666663E-2</v>
      </c>
      <c r="F37" s="34">
        <f>E37*24</f>
        <v>0.99999999999999911</v>
      </c>
      <c r="G37" s="28" t="str">
        <f>Cronograma!$B$40</f>
        <v>Atividades de Gerência de Projetos</v>
      </c>
      <c r="H37" s="28"/>
    </row>
    <row r="38" spans="1:8" x14ac:dyDescent="0.25">
      <c r="A38" s="27" t="s">
        <v>11</v>
      </c>
      <c r="B38" s="26">
        <v>42336</v>
      </c>
      <c r="C38" s="29">
        <v>0.41666666666666669</v>
      </c>
      <c r="D38" s="29">
        <v>0.4375</v>
      </c>
      <c r="E38" s="29">
        <f>IF(D38&lt;&gt;"",D38-C38,0)</f>
        <v>2.0833333333333315E-2</v>
      </c>
      <c r="F38" s="34">
        <f>E38*24</f>
        <v>0.49999999999999956</v>
      </c>
      <c r="G38" s="28" t="str">
        <f>Cronograma!B38</f>
        <v>5.1 Apresentação Sprint 1</v>
      </c>
      <c r="H38" s="28"/>
    </row>
    <row r="39" spans="1:8" x14ac:dyDescent="0.25">
      <c r="A39" s="27" t="s">
        <v>9</v>
      </c>
      <c r="B39" s="26">
        <v>42336</v>
      </c>
      <c r="C39" s="29">
        <v>0.41666666666666669</v>
      </c>
      <c r="D39" s="29">
        <v>0.4375</v>
      </c>
      <c r="E39" s="29">
        <f>IF(D39&lt;&gt;"",D39-C39,0)</f>
        <v>2.0833333333333315E-2</v>
      </c>
      <c r="F39" s="34">
        <f>E39*24</f>
        <v>0.49999999999999956</v>
      </c>
      <c r="G39" s="28" t="str">
        <f>Cronograma!B38</f>
        <v>5.1 Apresentação Sprint 1</v>
      </c>
      <c r="H39" s="28"/>
    </row>
    <row r="40" spans="1:8" x14ac:dyDescent="0.25">
      <c r="A40" s="27" t="s">
        <v>12</v>
      </c>
      <c r="B40" s="26">
        <v>42336</v>
      </c>
      <c r="C40" s="29">
        <v>0.41666666666666669</v>
      </c>
      <c r="D40" s="29">
        <v>0.4375</v>
      </c>
      <c r="E40" s="29">
        <f>IF(D40&lt;&gt;"",D40-C40,0)</f>
        <v>2.0833333333333315E-2</v>
      </c>
      <c r="F40" s="34">
        <f>E40*24</f>
        <v>0.49999999999999956</v>
      </c>
      <c r="G40" s="28" t="str">
        <f>Cronograma!B38</f>
        <v>5.1 Apresentação Sprint 1</v>
      </c>
      <c r="H40" s="28"/>
    </row>
    <row r="41" spans="1:8" x14ac:dyDescent="0.25">
      <c r="A41" s="27" t="s">
        <v>11</v>
      </c>
      <c r="B41" s="26">
        <v>42336</v>
      </c>
      <c r="C41" s="29">
        <v>0.375</v>
      </c>
      <c r="D41" s="29">
        <v>0.45833333333333331</v>
      </c>
      <c r="E41" s="29">
        <f>IF(D41&lt;&gt;"",D41-C41,0)</f>
        <v>8.3333333333333315E-2</v>
      </c>
      <c r="F41" s="34">
        <f>E41*24</f>
        <v>1.9999999999999996</v>
      </c>
      <c r="G41" s="28" t="str">
        <f>Cronograma!$B$40</f>
        <v>Atividades de Gerência de Projetos</v>
      </c>
      <c r="H41" s="28"/>
    </row>
    <row r="42" spans="1:8" x14ac:dyDescent="0.25">
      <c r="A42" s="27"/>
      <c r="B42" s="26"/>
      <c r="C42" s="29"/>
      <c r="D42" s="29"/>
      <c r="E42" s="29">
        <f>IF(D42&lt;&gt;"",D42-C42,0)</f>
        <v>0</v>
      </c>
      <c r="F42" s="34">
        <f>E42*24</f>
        <v>0</v>
      </c>
      <c r="G42" s="28"/>
      <c r="H42" s="28"/>
    </row>
    <row r="43" spans="1:8" x14ac:dyDescent="0.25">
      <c r="A43" s="27"/>
      <c r="B43" s="26"/>
      <c r="C43" s="29"/>
      <c r="D43" s="29"/>
      <c r="E43" s="29">
        <f>IF(D43&lt;&gt;"",D43-C43,0)</f>
        <v>0</v>
      </c>
      <c r="F43" s="34">
        <f>E43*24</f>
        <v>0</v>
      </c>
      <c r="G43" s="28"/>
      <c r="H43" s="28"/>
    </row>
    <row r="44" spans="1:8" x14ac:dyDescent="0.25">
      <c r="A44" s="27"/>
      <c r="B44" s="26"/>
      <c r="C44" s="29"/>
      <c r="D44" s="29"/>
      <c r="E44" s="29">
        <f>IF(D44&lt;&gt;"",D44-C44,0)</f>
        <v>0</v>
      </c>
      <c r="F44" s="34">
        <f>E44*24</f>
        <v>0</v>
      </c>
      <c r="G44" s="28"/>
      <c r="H44" s="28"/>
    </row>
    <row r="45" spans="1:8" x14ac:dyDescent="0.25">
      <c r="A45" s="27"/>
      <c r="B45" s="26"/>
      <c r="C45" s="29"/>
      <c r="D45" s="29"/>
      <c r="E45" s="29">
        <f>IF(D45&lt;&gt;"",D45-C45,0)</f>
        <v>0</v>
      </c>
      <c r="F45" s="34">
        <f>E45*24</f>
        <v>0</v>
      </c>
      <c r="G45" s="28"/>
      <c r="H45" s="28"/>
    </row>
    <row r="46" spans="1:8" x14ac:dyDescent="0.25">
      <c r="A46" s="27"/>
      <c r="B46" s="26"/>
      <c r="C46" s="29"/>
      <c r="D46" s="29"/>
      <c r="E46" s="29">
        <f>IF(D46&lt;&gt;"",D46-C46,0)</f>
        <v>0</v>
      </c>
      <c r="F46" s="34">
        <f>E46*24</f>
        <v>0</v>
      </c>
      <c r="G46" s="28"/>
      <c r="H46" s="28"/>
    </row>
    <row r="47" spans="1:8" x14ac:dyDescent="0.25">
      <c r="A47" s="27"/>
      <c r="B47" s="26"/>
      <c r="C47" s="29"/>
      <c r="D47" s="29"/>
      <c r="E47" s="29">
        <f>IF(D47&lt;&gt;"",D47-C47,0)</f>
        <v>0</v>
      </c>
      <c r="F47" s="34">
        <f>E47*24</f>
        <v>0</v>
      </c>
      <c r="G47" s="28"/>
      <c r="H47" s="28"/>
    </row>
    <row r="48" spans="1:8" x14ac:dyDescent="0.25">
      <c r="A48" s="27"/>
      <c r="B48" s="26"/>
      <c r="C48" s="29"/>
      <c r="D48" s="29"/>
      <c r="E48" s="29">
        <f>IF(D48&lt;&gt;"",D48-C48,0)</f>
        <v>0</v>
      </c>
      <c r="F48" s="34">
        <f>E48*24</f>
        <v>0</v>
      </c>
      <c r="G48" s="28"/>
      <c r="H48" s="28"/>
    </row>
    <row r="49" spans="1:8" x14ac:dyDescent="0.25">
      <c r="A49" s="27"/>
      <c r="B49" s="26"/>
      <c r="C49" s="29"/>
      <c r="D49" s="29"/>
      <c r="E49" s="29">
        <f>IF(D49&lt;&gt;"",D49-C49,0)</f>
        <v>0</v>
      </c>
      <c r="F49" s="34">
        <f>E49*24</f>
        <v>0</v>
      </c>
      <c r="G49" s="28"/>
      <c r="H49" s="28"/>
    </row>
    <row r="50" spans="1:8" x14ac:dyDescent="0.25">
      <c r="A50" s="27"/>
      <c r="B50" s="26"/>
      <c r="C50" s="29"/>
      <c r="D50" s="29"/>
      <c r="E50" s="29">
        <f>IF(D50&lt;&gt;"",D50-C50,0)</f>
        <v>0</v>
      </c>
      <c r="F50" s="34">
        <f>E50*24</f>
        <v>0</v>
      </c>
      <c r="G50" s="28"/>
      <c r="H50" s="28"/>
    </row>
    <row r="51" spans="1:8" x14ac:dyDescent="0.25">
      <c r="A51" s="27"/>
      <c r="B51" s="26"/>
      <c r="C51" s="29"/>
      <c r="D51" s="29"/>
      <c r="E51" s="29">
        <f>IF(D51&lt;&gt;"",D51-C51,0)</f>
        <v>0</v>
      </c>
      <c r="F51" s="34">
        <f>E51*24</f>
        <v>0</v>
      </c>
      <c r="G51" s="28"/>
      <c r="H51" s="28"/>
    </row>
    <row r="52" spans="1:8" x14ac:dyDescent="0.25">
      <c r="A52" s="27"/>
      <c r="B52" s="26"/>
      <c r="C52" s="29"/>
      <c r="D52" s="29"/>
      <c r="E52" s="29">
        <f>IF(D52&lt;&gt;"",D52-C52,0)</f>
        <v>0</v>
      </c>
      <c r="F52" s="34">
        <f>E52*24</f>
        <v>0</v>
      </c>
      <c r="G52" s="28"/>
      <c r="H52" s="28"/>
    </row>
    <row r="53" spans="1:8" x14ac:dyDescent="0.25">
      <c r="A53" s="27"/>
      <c r="B53" s="26"/>
      <c r="C53" s="29"/>
      <c r="D53" s="29"/>
      <c r="E53" s="29">
        <f>IF(D53&lt;&gt;"",D53-C53,0)</f>
        <v>0</v>
      </c>
      <c r="F53" s="34">
        <f>E53*24</f>
        <v>0</v>
      </c>
      <c r="G53" s="28"/>
      <c r="H53" s="28"/>
    </row>
    <row r="54" spans="1:8" x14ac:dyDescent="0.25">
      <c r="A54" s="27"/>
      <c r="B54" s="26"/>
      <c r="C54" s="29"/>
      <c r="D54" s="29"/>
      <c r="E54" s="29">
        <f>IF(D54&lt;&gt;"",D54-C54,0)</f>
        <v>0</v>
      </c>
      <c r="F54" s="34">
        <f>E54*24</f>
        <v>0</v>
      </c>
      <c r="G54" s="28"/>
      <c r="H54" s="28"/>
    </row>
    <row r="55" spans="1:8" x14ac:dyDescent="0.25">
      <c r="A55" s="27"/>
      <c r="B55" s="26"/>
      <c r="C55" s="29"/>
      <c r="D55" s="29"/>
      <c r="E55" s="29">
        <f>IF(D55&lt;&gt;"",D55-C55,0)</f>
        <v>0</v>
      </c>
      <c r="F55" s="34">
        <f>E55*24</f>
        <v>0</v>
      </c>
      <c r="G55" s="28"/>
      <c r="H55" s="28"/>
    </row>
    <row r="56" spans="1:8" x14ac:dyDescent="0.25">
      <c r="A56" s="27"/>
      <c r="B56" s="26"/>
      <c r="C56" s="29"/>
      <c r="D56" s="29"/>
      <c r="E56" s="29">
        <f>IF(D56&lt;&gt;"",D56-C56,0)</f>
        <v>0</v>
      </c>
      <c r="F56" s="34">
        <f>E56*24</f>
        <v>0</v>
      </c>
      <c r="G56" s="28"/>
      <c r="H56" s="28"/>
    </row>
    <row r="57" spans="1:8" x14ac:dyDescent="0.25">
      <c r="A57" s="27"/>
      <c r="B57" s="26"/>
      <c r="C57" s="29"/>
      <c r="D57" s="29"/>
      <c r="E57" s="29">
        <f>IF(D57&lt;&gt;"",D57-C57,0)</f>
        <v>0</v>
      </c>
      <c r="F57" s="34">
        <f>E57*24</f>
        <v>0</v>
      </c>
      <c r="G57" s="28"/>
      <c r="H57" s="28"/>
    </row>
    <row r="58" spans="1:8" x14ac:dyDescent="0.25">
      <c r="A58" s="27"/>
      <c r="B58" s="26"/>
      <c r="C58" s="29"/>
      <c r="D58" s="29"/>
      <c r="E58" s="29">
        <f>IF(D58&lt;&gt;"",D58-C58,0)</f>
        <v>0</v>
      </c>
      <c r="F58" s="34">
        <f>E58*24</f>
        <v>0</v>
      </c>
      <c r="G58" s="28"/>
      <c r="H58" s="28"/>
    </row>
    <row r="59" spans="1:8" x14ac:dyDescent="0.25">
      <c r="A59" s="27"/>
      <c r="B59" s="26"/>
      <c r="C59" s="29"/>
      <c r="D59" s="29"/>
      <c r="E59" s="29">
        <f>IF(D59&lt;&gt;"",D59-C59,0)</f>
        <v>0</v>
      </c>
      <c r="F59" s="34">
        <f>E59*24</f>
        <v>0</v>
      </c>
      <c r="G59" s="28"/>
      <c r="H59" s="28"/>
    </row>
    <row r="60" spans="1:8" x14ac:dyDescent="0.25">
      <c r="A60" s="27"/>
      <c r="B60" s="26"/>
      <c r="C60" s="29"/>
      <c r="D60" s="29"/>
      <c r="E60" s="29">
        <f>IF(D60&lt;&gt;"",D60-C60,0)</f>
        <v>0</v>
      </c>
      <c r="F60" s="34">
        <f>E60*24</f>
        <v>0</v>
      </c>
      <c r="G60" s="28"/>
      <c r="H60" s="28"/>
    </row>
    <row r="61" spans="1:8" x14ac:dyDescent="0.25">
      <c r="A61" s="27"/>
      <c r="B61" s="26"/>
      <c r="C61" s="29"/>
      <c r="D61" s="29"/>
      <c r="E61" s="29">
        <f>IF(D61&lt;&gt;"",D61-C61,0)</f>
        <v>0</v>
      </c>
      <c r="F61" s="34">
        <f>E61*24</f>
        <v>0</v>
      </c>
      <c r="G61" s="28"/>
      <c r="H61" s="28"/>
    </row>
    <row r="62" spans="1:8" x14ac:dyDescent="0.25">
      <c r="A62" s="27"/>
      <c r="B62" s="26"/>
      <c r="C62" s="29"/>
      <c r="D62" s="29"/>
      <c r="E62" s="29">
        <f>IF(D62&lt;&gt;"",D62-C62,0)</f>
        <v>0</v>
      </c>
      <c r="F62" s="34">
        <f>E62*24</f>
        <v>0</v>
      </c>
      <c r="G62" s="28"/>
      <c r="H62" s="28"/>
    </row>
    <row r="63" spans="1:8" x14ac:dyDescent="0.25">
      <c r="A63" s="27"/>
      <c r="B63" s="26"/>
      <c r="C63" s="29"/>
      <c r="D63" s="29"/>
      <c r="E63" s="29">
        <f>IF(D63&lt;&gt;"",D63-C63,0)</f>
        <v>0</v>
      </c>
      <c r="F63" s="34">
        <f>E63*24</f>
        <v>0</v>
      </c>
      <c r="G63" s="28"/>
      <c r="H63" s="28"/>
    </row>
    <row r="64" spans="1:8" x14ac:dyDescent="0.25">
      <c r="A64" s="27"/>
      <c r="B64" s="26"/>
      <c r="C64" s="29"/>
      <c r="D64" s="29"/>
      <c r="E64" s="29">
        <f>IF(D64&lt;&gt;"",D64-C64,0)</f>
        <v>0</v>
      </c>
      <c r="F64" s="34">
        <f>E64*24</f>
        <v>0</v>
      </c>
      <c r="G64" s="28"/>
      <c r="H64" s="28"/>
    </row>
    <row r="65" spans="1:8" x14ac:dyDescent="0.25">
      <c r="A65" s="27"/>
      <c r="B65" s="26"/>
      <c r="C65" s="29"/>
      <c r="D65" s="29"/>
      <c r="E65" s="29">
        <f>IF(D65&lt;&gt;"",D65-C65,0)</f>
        <v>0</v>
      </c>
      <c r="F65" s="34">
        <f>E65*24</f>
        <v>0</v>
      </c>
      <c r="G65" s="28"/>
      <c r="H65" s="28"/>
    </row>
    <row r="66" spans="1:8" x14ac:dyDescent="0.25">
      <c r="A66" s="27"/>
      <c r="B66" s="26"/>
      <c r="C66" s="29"/>
      <c r="D66" s="29"/>
      <c r="E66" s="29">
        <f>IF(D66&lt;&gt;"",D66-C66,0)</f>
        <v>0</v>
      </c>
      <c r="F66" s="34">
        <f>E66*24</f>
        <v>0</v>
      </c>
      <c r="G66" s="28"/>
      <c r="H66" s="28"/>
    </row>
    <row r="67" spans="1:8" x14ac:dyDescent="0.25">
      <c r="A67" s="27"/>
      <c r="B67" s="26"/>
      <c r="C67" s="29"/>
      <c r="D67" s="29"/>
      <c r="E67" s="29">
        <f>IF(D67&lt;&gt;"",D67-C67,0)</f>
        <v>0</v>
      </c>
      <c r="F67" s="34">
        <f>E67*24</f>
        <v>0</v>
      </c>
      <c r="G67" s="28"/>
      <c r="H67" s="28"/>
    </row>
    <row r="68" spans="1:8" x14ac:dyDescent="0.25">
      <c r="A68" s="27"/>
      <c r="B68" s="26"/>
      <c r="C68" s="29"/>
      <c r="D68" s="29"/>
      <c r="E68" s="29">
        <f>IF(D68&lt;&gt;"",D68-C68,0)</f>
        <v>0</v>
      </c>
      <c r="F68" s="34">
        <f>E68*24</f>
        <v>0</v>
      </c>
      <c r="G68" s="28"/>
      <c r="H68" s="28"/>
    </row>
    <row r="69" spans="1:8" x14ac:dyDescent="0.25">
      <c r="A69" s="27"/>
      <c r="B69" s="26"/>
      <c r="C69" s="29"/>
      <c r="D69" s="29"/>
      <c r="E69" s="29">
        <f>IF(D69&lt;&gt;"",D69-C69,0)</f>
        <v>0</v>
      </c>
      <c r="F69" s="34">
        <f>E69*24</f>
        <v>0</v>
      </c>
      <c r="G69" s="28"/>
      <c r="H69" s="28"/>
    </row>
    <row r="70" spans="1:8" x14ac:dyDescent="0.25">
      <c r="A70" s="27"/>
      <c r="B70" s="26"/>
      <c r="C70" s="29"/>
      <c r="D70" s="29"/>
      <c r="E70" s="29">
        <f>IF(D70&lt;&gt;"",D70-C70,0)</f>
        <v>0</v>
      </c>
      <c r="F70" s="34">
        <f>E70*24</f>
        <v>0</v>
      </c>
      <c r="G70" s="28"/>
      <c r="H70" s="28"/>
    </row>
    <row r="71" spans="1:8" x14ac:dyDescent="0.25">
      <c r="A71" s="27"/>
      <c r="B71" s="26"/>
      <c r="C71" s="29"/>
      <c r="D71" s="29"/>
      <c r="E71" s="29">
        <f>IF(D71&lt;&gt;"",D71-C71,0)</f>
        <v>0</v>
      </c>
      <c r="F71" s="34">
        <f>E71*24</f>
        <v>0</v>
      </c>
      <c r="G71" s="28"/>
      <c r="H71" s="28"/>
    </row>
    <row r="72" spans="1:8" x14ac:dyDescent="0.25">
      <c r="A72" s="27"/>
      <c r="B72" s="26"/>
      <c r="C72" s="29"/>
      <c r="D72" s="29"/>
      <c r="E72" s="29">
        <f>IF(D72&lt;&gt;"",D72-C72,0)</f>
        <v>0</v>
      </c>
      <c r="F72" s="34">
        <f>E72*24</f>
        <v>0</v>
      </c>
      <c r="G72" s="28"/>
      <c r="H72" s="28"/>
    </row>
    <row r="73" spans="1:8" x14ac:dyDescent="0.25">
      <c r="A73" s="27"/>
      <c r="B73" s="26"/>
      <c r="C73" s="29"/>
      <c r="D73" s="29"/>
      <c r="E73" s="29">
        <f>IF(D73&lt;&gt;"",D73-C73,0)</f>
        <v>0</v>
      </c>
      <c r="F73" s="34">
        <f>E73*24</f>
        <v>0</v>
      </c>
      <c r="G73" s="28"/>
      <c r="H73" s="28"/>
    </row>
    <row r="74" spans="1:8" x14ac:dyDescent="0.25">
      <c r="A74" s="27"/>
      <c r="B74" s="26"/>
      <c r="C74" s="29"/>
      <c r="D74" s="29"/>
      <c r="E74" s="29">
        <f>IF(D74&lt;&gt;"",D74-C74,0)</f>
        <v>0</v>
      </c>
      <c r="F74" s="34">
        <f>E74*24</f>
        <v>0</v>
      </c>
      <c r="G74" s="28"/>
      <c r="H74" s="28"/>
    </row>
    <row r="75" spans="1:8" x14ac:dyDescent="0.25">
      <c r="A75" s="27"/>
      <c r="B75" s="26"/>
      <c r="C75" s="29"/>
      <c r="D75" s="29"/>
      <c r="E75" s="29">
        <f>IF(D75&lt;&gt;"",D75-C75,0)</f>
        <v>0</v>
      </c>
      <c r="F75" s="34">
        <f>E75*24</f>
        <v>0</v>
      </c>
      <c r="G75" s="28"/>
      <c r="H75" s="28"/>
    </row>
    <row r="76" spans="1:8" x14ac:dyDescent="0.25">
      <c r="A76" s="27"/>
      <c r="B76" s="26"/>
      <c r="C76" s="29"/>
      <c r="D76" s="29"/>
      <c r="E76" s="29">
        <f>IF(D76&lt;&gt;"",D76-C76,0)</f>
        <v>0</v>
      </c>
      <c r="F76" s="34">
        <f>E76*24</f>
        <v>0</v>
      </c>
      <c r="G76" s="28"/>
      <c r="H76" s="28"/>
    </row>
    <row r="77" spans="1:8" x14ac:dyDescent="0.25">
      <c r="A77" s="27"/>
      <c r="B77" s="26"/>
      <c r="C77" s="29"/>
      <c r="D77" s="29"/>
      <c r="E77" s="29">
        <f>IF(D77&lt;&gt;"",D77-C77,0)</f>
        <v>0</v>
      </c>
      <c r="F77" s="34">
        <f>E77*24</f>
        <v>0</v>
      </c>
      <c r="G77" s="28"/>
      <c r="H77" s="28"/>
    </row>
    <row r="78" spans="1:8" x14ac:dyDescent="0.25">
      <c r="A78" s="27"/>
      <c r="B78" s="26"/>
      <c r="C78" s="29"/>
      <c r="D78" s="29"/>
      <c r="E78" s="29">
        <f>IF(D78&lt;&gt;"",D78-C78,0)</f>
        <v>0</v>
      </c>
      <c r="F78" s="34">
        <f>E78*24</f>
        <v>0</v>
      </c>
      <c r="G78" s="28"/>
      <c r="H78" s="28"/>
    </row>
    <row r="79" spans="1:8" x14ac:dyDescent="0.25">
      <c r="A79" s="27"/>
      <c r="B79" s="26"/>
      <c r="C79" s="29"/>
      <c r="D79" s="29"/>
      <c r="E79" s="29">
        <f>IF(D79&lt;&gt;"",D79-C79,0)</f>
        <v>0</v>
      </c>
      <c r="F79" s="34">
        <f>E79*24</f>
        <v>0</v>
      </c>
      <c r="G79" s="28"/>
      <c r="H79" s="28"/>
    </row>
    <row r="80" spans="1:8" x14ac:dyDescent="0.25">
      <c r="A80" s="27"/>
      <c r="B80" s="26"/>
      <c r="C80" s="29"/>
      <c r="D80" s="29"/>
      <c r="E80" s="29">
        <f>IF(D80&lt;&gt;"",D80-C80,0)</f>
        <v>0</v>
      </c>
      <c r="F80" s="34">
        <f>E80*24</f>
        <v>0</v>
      </c>
      <c r="G80" s="28"/>
      <c r="H80" s="28"/>
    </row>
    <row r="81" spans="1:8" x14ac:dyDescent="0.25">
      <c r="A81" s="27"/>
      <c r="B81" s="26"/>
      <c r="C81" s="29"/>
      <c r="D81" s="29"/>
      <c r="E81" s="29">
        <f>IF(D81&lt;&gt;"",D81-C81,0)</f>
        <v>0</v>
      </c>
      <c r="F81" s="34">
        <f>E81*24</f>
        <v>0</v>
      </c>
      <c r="G81" s="28"/>
      <c r="H81" s="28"/>
    </row>
    <row r="82" spans="1:8" x14ac:dyDescent="0.25">
      <c r="A82" s="27"/>
      <c r="B82" s="26"/>
      <c r="C82" s="29"/>
      <c r="D82" s="29"/>
      <c r="E82" s="29">
        <f>IF(D82&lt;&gt;"",D82-C82,0)</f>
        <v>0</v>
      </c>
      <c r="F82" s="34">
        <f>E82*24</f>
        <v>0</v>
      </c>
      <c r="G82" s="28"/>
      <c r="H82" s="28"/>
    </row>
    <row r="83" spans="1:8" x14ac:dyDescent="0.25">
      <c r="A83" s="27"/>
      <c r="B83" s="26"/>
      <c r="C83" s="29"/>
      <c r="D83" s="29"/>
      <c r="E83" s="29">
        <f>IF(D83&lt;&gt;"",D83-C83,0)</f>
        <v>0</v>
      </c>
      <c r="F83" s="34">
        <f>E83*24</f>
        <v>0</v>
      </c>
      <c r="G83" s="28"/>
      <c r="H83" s="28"/>
    </row>
    <row r="84" spans="1:8" x14ac:dyDescent="0.25">
      <c r="A84" s="27"/>
      <c r="B84" s="26"/>
      <c r="C84" s="29"/>
      <c r="D84" s="29"/>
      <c r="E84" s="29">
        <f>IF(D84&lt;&gt;"",D84-C84,0)</f>
        <v>0</v>
      </c>
      <c r="F84" s="34">
        <f>E84*24</f>
        <v>0</v>
      </c>
      <c r="G84" s="28"/>
      <c r="H84" s="28"/>
    </row>
    <row r="85" spans="1:8" x14ac:dyDescent="0.25">
      <c r="A85" s="27"/>
      <c r="B85" s="26"/>
      <c r="C85" s="29"/>
      <c r="D85" s="29"/>
      <c r="E85" s="29">
        <f>IF(D85&lt;&gt;"",D85-C85,0)</f>
        <v>0</v>
      </c>
      <c r="F85" s="34">
        <f>E85*24</f>
        <v>0</v>
      </c>
      <c r="G85" s="28"/>
      <c r="H85" s="28"/>
    </row>
    <row r="86" spans="1:8" x14ac:dyDescent="0.25">
      <c r="A86" s="27"/>
      <c r="B86" s="26"/>
      <c r="C86" s="29"/>
      <c r="D86" s="29"/>
      <c r="E86" s="29">
        <f>IF(D86&lt;&gt;"",D86-C86,0)</f>
        <v>0</v>
      </c>
      <c r="F86" s="34">
        <f>E86*24</f>
        <v>0</v>
      </c>
      <c r="G86" s="28"/>
      <c r="H86" s="28"/>
    </row>
    <row r="87" spans="1:8" x14ac:dyDescent="0.25">
      <c r="A87" s="27"/>
      <c r="B87" s="26"/>
      <c r="C87" s="29"/>
      <c r="D87" s="29"/>
      <c r="E87" s="29">
        <f>IF(D87&lt;&gt;"",D87-C87,0)</f>
        <v>0</v>
      </c>
      <c r="F87" s="34">
        <f>E87*24</f>
        <v>0</v>
      </c>
      <c r="G87" s="28"/>
      <c r="H87" s="28"/>
    </row>
    <row r="88" spans="1:8" x14ac:dyDescent="0.25">
      <c r="A88" s="27"/>
      <c r="B88" s="26"/>
      <c r="C88" s="29"/>
      <c r="D88" s="29"/>
      <c r="E88" s="29">
        <f>IF(D88&lt;&gt;"",D88-C88,0)</f>
        <v>0</v>
      </c>
      <c r="F88" s="34">
        <f>E88*24</f>
        <v>0</v>
      </c>
      <c r="G88" s="28"/>
      <c r="H88" s="28"/>
    </row>
    <row r="89" spans="1:8" x14ac:dyDescent="0.25">
      <c r="A89" s="27"/>
      <c r="B89" s="26"/>
      <c r="C89" s="29"/>
      <c r="D89" s="29"/>
      <c r="E89" s="29">
        <f>IF(D89&lt;&gt;"",D89-C89,0)</f>
        <v>0</v>
      </c>
      <c r="F89" s="34">
        <f>E89*24</f>
        <v>0</v>
      </c>
      <c r="G89" s="28"/>
      <c r="H89" s="28"/>
    </row>
    <row r="90" spans="1:8" x14ac:dyDescent="0.25">
      <c r="A90" s="27"/>
      <c r="B90" s="26"/>
      <c r="C90" s="29"/>
      <c r="D90" s="29"/>
      <c r="E90" s="29">
        <f>IF(D90&lt;&gt;"",D90-C90,0)</f>
        <v>0</v>
      </c>
      <c r="F90" s="34">
        <f>E90*24</f>
        <v>0</v>
      </c>
      <c r="G90" s="28"/>
      <c r="H90" s="28"/>
    </row>
    <row r="91" spans="1:8" x14ac:dyDescent="0.25">
      <c r="A91" s="27"/>
      <c r="B91" s="26"/>
      <c r="C91" s="29"/>
      <c r="D91" s="29"/>
      <c r="E91" s="29">
        <f>IF(D91&lt;&gt;"",D91-C91,0)</f>
        <v>0</v>
      </c>
      <c r="F91" s="34">
        <f>E91*24</f>
        <v>0</v>
      </c>
      <c r="G91" s="28"/>
      <c r="H91" s="28"/>
    </row>
    <row r="92" spans="1:8" x14ac:dyDescent="0.25">
      <c r="A92" s="27"/>
      <c r="B92" s="26"/>
      <c r="C92" s="29"/>
      <c r="D92" s="29"/>
      <c r="E92" s="29">
        <f>IF(D92&lt;&gt;"",D92-C92,0)</f>
        <v>0</v>
      </c>
      <c r="F92" s="34">
        <f>E92*24</f>
        <v>0</v>
      </c>
      <c r="G92" s="28"/>
      <c r="H92" s="28"/>
    </row>
    <row r="93" spans="1:8" x14ac:dyDescent="0.25">
      <c r="A93" s="27"/>
      <c r="B93" s="26"/>
      <c r="C93" s="29"/>
      <c r="D93" s="29"/>
      <c r="E93" s="29">
        <f>IF(D93&lt;&gt;"",D93-C93,0)</f>
        <v>0</v>
      </c>
      <c r="F93" s="34">
        <f>E93*24</f>
        <v>0</v>
      </c>
      <c r="G93" s="28"/>
      <c r="H93" s="28"/>
    </row>
    <row r="94" spans="1:8" x14ac:dyDescent="0.25">
      <c r="A94" s="27"/>
      <c r="B94" s="26"/>
      <c r="C94" s="29"/>
      <c r="D94" s="29"/>
      <c r="E94" s="29">
        <f>IF(D94&lt;&gt;"",D94-C94,0)</f>
        <v>0</v>
      </c>
      <c r="F94" s="34">
        <f>E94*24</f>
        <v>0</v>
      </c>
      <c r="G94" s="28"/>
      <c r="H94" s="28"/>
    </row>
    <row r="95" spans="1:8" x14ac:dyDescent="0.25">
      <c r="A95" s="27"/>
      <c r="B95" s="26"/>
      <c r="C95" s="29"/>
      <c r="D95" s="29"/>
      <c r="E95" s="29">
        <f>IF(D95&lt;&gt;"",D95-C95,0)</f>
        <v>0</v>
      </c>
      <c r="F95" s="34">
        <f>E95*24</f>
        <v>0</v>
      </c>
      <c r="G95" s="28"/>
      <c r="H95" s="28"/>
    </row>
    <row r="96" spans="1:8" x14ac:dyDescent="0.25">
      <c r="A96" s="27"/>
      <c r="B96" s="27"/>
      <c r="C96" s="27"/>
      <c r="D96" s="27"/>
      <c r="E96" s="29">
        <f>IF(D96&lt;&gt;"",D96-C96,0)</f>
        <v>0</v>
      </c>
      <c r="F96" s="34">
        <f>E96*24</f>
        <v>0</v>
      </c>
      <c r="G96" s="28"/>
      <c r="H96" s="28"/>
    </row>
    <row r="97" spans="1:8" x14ac:dyDescent="0.25">
      <c r="A97" s="27"/>
      <c r="B97" s="27"/>
      <c r="C97" s="27"/>
      <c r="D97" s="27"/>
      <c r="E97" s="29">
        <f>IF(D97&lt;&gt;"",D97-C97,0)</f>
        <v>0</v>
      </c>
      <c r="F97" s="34">
        <f>E97*24</f>
        <v>0</v>
      </c>
      <c r="G97" s="28"/>
      <c r="H97" s="28"/>
    </row>
    <row r="101" spans="1:8" x14ac:dyDescent="0.25">
      <c r="A101" s="49"/>
      <c r="B101" s="48"/>
      <c r="C101" s="50"/>
    </row>
  </sheetData>
  <autoFilter ref="A2:H97">
    <sortState ref="A3:H97">
      <sortCondition ref="B2:B97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11" sqref="D11"/>
    </sheetView>
  </sheetViews>
  <sheetFormatPr defaultRowHeight="15" x14ac:dyDescent="0.25"/>
  <cols>
    <col min="1" max="1" width="28.28515625" bestFit="1" customWidth="1"/>
  </cols>
  <sheetData>
    <row r="1" spans="1:1" x14ac:dyDescent="0.25">
      <c r="A1" s="23" t="s">
        <v>20</v>
      </c>
    </row>
    <row r="2" spans="1:1" x14ac:dyDescent="0.25">
      <c r="A2" t="s">
        <v>12</v>
      </c>
    </row>
    <row r="3" spans="1:1" x14ac:dyDescent="0.25">
      <c r="A3" t="s">
        <v>9</v>
      </c>
    </row>
    <row r="4" spans="1:1" x14ac:dyDescent="0.25">
      <c r="A4" t="s">
        <v>15</v>
      </c>
    </row>
    <row r="5" spans="1:1" x14ac:dyDescent="0.25">
      <c r="A5" t="s">
        <v>11</v>
      </c>
    </row>
    <row r="6" spans="1:1" x14ac:dyDescent="0.25">
      <c r="A6" t="s">
        <v>23</v>
      </c>
    </row>
    <row r="10" spans="1:1" x14ac:dyDescent="0.25">
      <c r="A10" s="47" t="s">
        <v>31</v>
      </c>
    </row>
    <row r="11" spans="1:1" x14ac:dyDescent="0.25">
      <c r="A11" s="46">
        <f>COUNTA('Apontamento de Horas'!A3:A97)</f>
        <v>39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Cronograma</vt:lpstr>
      <vt:lpstr>Apontamento de Horas</vt:lpstr>
      <vt:lpstr>Listas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Acer</cp:lastModifiedBy>
  <cp:lastPrinted>2015-11-18T23:22:08Z</cp:lastPrinted>
  <dcterms:created xsi:type="dcterms:W3CDTF">2011-04-30T12:49:27Z</dcterms:created>
  <dcterms:modified xsi:type="dcterms:W3CDTF">2015-11-28T12:55:26Z</dcterms:modified>
</cp:coreProperties>
</file>