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eroporto\"/>
    </mc:Choice>
  </mc:AlternateContent>
  <bookViews>
    <workbookView xWindow="0" yWindow="0" windowWidth="24000" windowHeight="9135" tabRatio="783" firstSheet="1" activeTab="8"/>
  </bookViews>
  <sheets>
    <sheet name="Parâmetros" sheetId="2" state="hidden" r:id="rId1"/>
    <sheet name="Maq e Equip1" sheetId="21" r:id="rId2"/>
    <sheet name="Maq e Equip 2" sheetId="22" r:id="rId3"/>
    <sheet name="Aeródromo" sheetId="4" r:id="rId4"/>
    <sheet name="Pilhas" sheetId="14" r:id="rId5"/>
    <sheet name="Vias-N Pav - Ressusp" sheetId="17" r:id="rId6"/>
    <sheet name="Vias-Escap" sheetId="18" r:id="rId7"/>
    <sheet name="Transferências" sheetId="11" r:id="rId8"/>
    <sheet name="Compactação" sheetId="19" r:id="rId9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22" l="1"/>
  <c r="D40" i="22"/>
  <c r="D33" i="22"/>
  <c r="D26" i="22"/>
  <c r="D19" i="22"/>
  <c r="D12" i="22"/>
  <c r="B49" i="22"/>
  <c r="B48" i="22"/>
  <c r="B47" i="22"/>
  <c r="B46" i="22"/>
  <c r="B42" i="22"/>
  <c r="B41" i="22"/>
  <c r="B40" i="22"/>
  <c r="B39" i="22"/>
  <c r="B35" i="22"/>
  <c r="B34" i="22"/>
  <c r="B33" i="22"/>
  <c r="B32" i="22"/>
  <c r="B28" i="22"/>
  <c r="B27" i="22"/>
  <c r="B26" i="22"/>
  <c r="B25" i="22"/>
  <c r="B21" i="22"/>
  <c r="B20" i="22"/>
  <c r="B19" i="22"/>
  <c r="B18" i="22"/>
  <c r="B14" i="22"/>
  <c r="B13" i="22"/>
  <c r="B12" i="22"/>
  <c r="B11" i="22"/>
  <c r="B18" i="21" l="1"/>
  <c r="B19" i="21"/>
  <c r="B20" i="21"/>
  <c r="B21" i="21"/>
  <c r="B7" i="21" l="1"/>
  <c r="B6" i="21"/>
  <c r="B4" i="21"/>
  <c r="B5" i="21"/>
  <c r="B12" i="21" l="1"/>
  <c r="D49" i="18" l="1"/>
  <c r="D48" i="18"/>
  <c r="D47" i="18"/>
  <c r="D46" i="18"/>
  <c r="D42" i="18"/>
  <c r="D41" i="18"/>
  <c r="D40" i="18"/>
  <c r="D39" i="18"/>
  <c r="D35" i="18"/>
  <c r="D34" i="18"/>
  <c r="D33" i="18"/>
  <c r="D32" i="18"/>
  <c r="D28" i="18"/>
  <c r="D27" i="18"/>
  <c r="D26" i="18"/>
  <c r="D25" i="18"/>
  <c r="D21" i="18"/>
  <c r="D20" i="18"/>
  <c r="D19" i="18"/>
  <c r="D18" i="18"/>
  <c r="D14" i="18"/>
  <c r="D13" i="18"/>
  <c r="D12" i="18"/>
  <c r="D11" i="18"/>
  <c r="D7" i="18"/>
  <c r="D6" i="18"/>
  <c r="D5" i="18"/>
  <c r="D4" i="18"/>
  <c r="B49" i="18"/>
  <c r="B48" i="18"/>
  <c r="B47" i="18"/>
  <c r="B46" i="18"/>
  <c r="B21" i="18"/>
  <c r="B20" i="18"/>
  <c r="B19" i="18"/>
  <c r="B18" i="18"/>
  <c r="B14" i="18"/>
  <c r="B13" i="18"/>
  <c r="B12" i="18"/>
  <c r="B11" i="18"/>
  <c r="B42" i="18"/>
  <c r="B41" i="18"/>
  <c r="B40" i="18"/>
  <c r="B39" i="18"/>
  <c r="B35" i="18"/>
  <c r="B34" i="18"/>
  <c r="B33" i="18"/>
  <c r="B32" i="18"/>
  <c r="B28" i="18"/>
  <c r="B27" i="18"/>
  <c r="B26" i="18"/>
  <c r="B25" i="18"/>
  <c r="B7" i="18"/>
  <c r="B6" i="18"/>
  <c r="B4" i="18"/>
  <c r="B5" i="18"/>
  <c r="D21" i="17"/>
  <c r="D20" i="17"/>
  <c r="D19" i="17"/>
  <c r="D18" i="17"/>
  <c r="D14" i="17"/>
  <c r="D13" i="17"/>
  <c r="D12" i="17"/>
  <c r="D11" i="17"/>
  <c r="D7" i="17"/>
  <c r="D6" i="17"/>
  <c r="D5" i="17"/>
  <c r="D4" i="17"/>
  <c r="B21" i="17"/>
  <c r="B20" i="17"/>
  <c r="B19" i="17"/>
  <c r="B18" i="17"/>
  <c r="B14" i="17"/>
  <c r="B13" i="17"/>
  <c r="B12" i="17"/>
  <c r="B11" i="17"/>
  <c r="B7" i="17"/>
  <c r="B6" i="17"/>
  <c r="B5" i="17"/>
  <c r="B4" i="17"/>
  <c r="D49" i="22" l="1"/>
  <c r="D48" i="22"/>
  <c r="D46" i="22"/>
  <c r="F50" i="22"/>
  <c r="D42" i="22"/>
  <c r="D41" i="22"/>
  <c r="D39" i="22"/>
  <c r="F43" i="22"/>
  <c r="D35" i="22"/>
  <c r="D34" i="22"/>
  <c r="D32" i="22"/>
  <c r="F36" i="22"/>
  <c r="D28" i="22"/>
  <c r="D27" i="22"/>
  <c r="D25" i="22"/>
  <c r="F29" i="22"/>
  <c r="D21" i="22"/>
  <c r="D20" i="22"/>
  <c r="D18" i="22"/>
  <c r="F22" i="22"/>
  <c r="D14" i="22"/>
  <c r="D13" i="22"/>
  <c r="D11" i="22"/>
  <c r="F15" i="22"/>
  <c r="D7" i="22"/>
  <c r="B7" i="22"/>
  <c r="D6" i="22"/>
  <c r="B6" i="22"/>
  <c r="D5" i="22"/>
  <c r="B5" i="22"/>
  <c r="D4" i="22"/>
  <c r="B4" i="22"/>
  <c r="D49" i="2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14" i="21"/>
  <c r="B13" i="21"/>
  <c r="B11" i="21"/>
  <c r="F8" i="22" l="1"/>
  <c r="F50" i="21"/>
  <c r="F43" i="21"/>
  <c r="F36" i="21"/>
  <c r="F29" i="21"/>
  <c r="F22" i="21"/>
  <c r="F15" i="21"/>
  <c r="F8" i="21"/>
  <c r="D21" i="19" l="1"/>
  <c r="B21" i="19"/>
  <c r="D20" i="19"/>
  <c r="B20" i="19"/>
  <c r="D19" i="19"/>
  <c r="B19" i="19"/>
  <c r="D18" i="19"/>
  <c r="B18" i="19"/>
  <c r="D14" i="19"/>
  <c r="B14" i="19"/>
  <c r="D13" i="19"/>
  <c r="B13" i="19"/>
  <c r="D12" i="19"/>
  <c r="B12" i="19"/>
  <c r="D11" i="19"/>
  <c r="B11" i="19"/>
  <c r="D7" i="19"/>
  <c r="B7" i="19"/>
  <c r="D6" i="19"/>
  <c r="B6" i="19"/>
  <c r="D5" i="19"/>
  <c r="B5" i="19"/>
  <c r="D4" i="19"/>
  <c r="B4" i="19"/>
  <c r="F22" i="19" l="1"/>
  <c r="F15" i="19"/>
  <c r="F8" i="19"/>
  <c r="F8" i="18" l="1"/>
  <c r="F15" i="18"/>
  <c r="F15" i="17"/>
  <c r="F22" i="18"/>
  <c r="F29" i="18"/>
  <c r="F36" i="18"/>
  <c r="F8" i="17"/>
  <c r="F22" i="17"/>
  <c r="F43" i="18"/>
  <c r="F50" i="18"/>
  <c r="B21" i="4" l="1"/>
  <c r="B20" i="4"/>
  <c r="B19" i="4"/>
  <c r="B18" i="4"/>
  <c r="B14" i="4"/>
  <c r="B13" i="4"/>
  <c r="B12" i="4"/>
  <c r="B11" i="4"/>
  <c r="B7" i="4"/>
  <c r="B6" i="4"/>
  <c r="B5" i="4"/>
  <c r="B4" i="4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28" i="4" l="1"/>
  <c r="D27" i="4"/>
  <c r="D26" i="4"/>
  <c r="D25" i="4"/>
  <c r="B28" i="4"/>
  <c r="B27" i="4"/>
  <c r="B26" i="4"/>
  <c r="B25" i="4"/>
  <c r="D21" i="4"/>
  <c r="D20" i="4"/>
  <c r="D19" i="4"/>
  <c r="D18" i="4"/>
  <c r="D14" i="4"/>
  <c r="D13" i="4"/>
  <c r="D12" i="4"/>
  <c r="D11" i="4"/>
  <c r="D7" i="4"/>
  <c r="D6" i="4"/>
  <c r="D5" i="4"/>
  <c r="D4" i="4"/>
  <c r="F29" i="4" l="1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PM2.5, foi considerado PM2.5 = PM.
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COV, foi considerado COV = ROG.
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PM10, foi considerado PM10 = PM.
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PM2.5, foi considerado PM2.5 = PM.
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COV, foi considerado COV = ROG.
</t>
        </r>
      </text>
    </comment>
  </commentList>
</comments>
</file>

<file path=xl/sharedStrings.xml><?xml version="1.0" encoding="utf-8"?>
<sst xmlns="http://schemas.openxmlformats.org/spreadsheetml/2006/main" count="883" uniqueCount="101">
  <si>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</si>
  <si>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</si>
  <si>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</si>
  <si>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</si>
  <si>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</si>
  <si>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</si>
  <si>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</si>
  <si>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</si>
  <si>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</si>
  <si>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</si>
  <si>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</si>
  <si>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</si>
  <si>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</si>
  <si>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</si>
  <si>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</si>
  <si>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</si>
  <si>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</si>
  <si>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</si>
  <si>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</si>
  <si>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</si>
  <si>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</si>
  <si>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</si>
  <si>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</si>
  <si>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</si>
  <si>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</si>
  <si>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</si>
  <si>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</si>
  <si>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</si>
  <si>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</si>
  <si>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</si>
  <si>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</si>
  <si>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</si>
  <si>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</si>
  <si>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</si>
  <si>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</si>
  <si>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</si>
  <si>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</si>
  <si>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</si>
  <si>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</si>
  <si>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</si>
  <si>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</si>
  <si>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</si>
  <si>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</si>
  <si>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</si>
  <si>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</si>
  <si>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</si>
  <si>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</si>
  <si>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</si>
  <si>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</si>
  <si>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</si>
  <si>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</si>
  <si>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</si>
  <si>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</si>
  <si>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</si>
  <si>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</si>
  <si>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</si>
  <si>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</si>
  <si>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</si>
  <si>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</si>
  <si>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</si>
  <si>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</si>
  <si>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</si>
  <si>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</si>
  <si>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</si>
  <si>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</si>
  <si>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</si>
  <si>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</si>
  <si>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</si>
  <si>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</si>
  <si>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</si>
  <si>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</si>
  <si>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</si>
  <si>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</si>
  <si>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</si>
  <si>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</si>
  <si>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</si>
  <si>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</si>
  <si>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</si>
  <si>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</si>
  <si>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</si>
  <si>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</si>
  <si>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</si>
  <si>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</si>
  <si>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</si>
  <si>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</si>
  <si>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</si>
  <si>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</si>
  <si>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</si>
  <si>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</si>
  <si>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</si>
  <si>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</si>
  <si>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</si>
  <si>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</si>
  <si>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</si>
  <si>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Aeródromo Eurico de Aguiar Salles</t>
  </si>
  <si>
    <t>Área (Flat) - Aeródromo</t>
  </si>
  <si>
    <t>Vias Não Pavimentadas  - Ressuspensão</t>
  </si>
  <si>
    <t>Vias - Escapamento</t>
  </si>
  <si>
    <t>Compactação do Solo</t>
  </si>
  <si>
    <t>Escavadeira, Motoniveladora, Pá Carregadeira, Rolo Compactador, Retroescavadeira e Trator Esteira</t>
  </si>
  <si>
    <t>Trator e Retroescavadeira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</si>
</sst>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8" t="s">
        <v>50</v>
      </c>
      <c r="B11" s="38"/>
      <c r="C11" s="38"/>
      <c r="D11" s="38"/>
      <c r="E11" s="38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8" t="s">
        <v>42</v>
      </c>
      <c r="B22" s="38"/>
      <c r="C22" s="38"/>
      <c r="D22" s="38"/>
      <c r="E22" s="38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8" t="s">
        <v>49</v>
      </c>
      <c r="B31" s="38"/>
      <c r="C31" s="38"/>
      <c r="D31" s="38"/>
      <c r="E31" s="38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8" workbookViewId="0">
      <selection activeCell="C14" sqref="C1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99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ht="12.2" customHeight="1" x14ac:dyDescent="0.25">
      <c r="A8" s="49"/>
      <c r="B8" s="49"/>
      <c r="C8" s="49"/>
      <c r="D8" s="49"/>
      <c r="E8" s="50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3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ht="11.25" customHeight="1" x14ac:dyDescent="0.25">
      <c r="A15" s="49"/>
      <c r="B15" s="49"/>
      <c r="C15" s="49"/>
      <c r="D15" s="49"/>
      <c r="E15" s="50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2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2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6" ht="12.2" customHeight="1" x14ac:dyDescent="0.25">
      <c r="A22" s="49"/>
      <c r="B22" s="49"/>
      <c r="C22" s="49"/>
      <c r="D22" s="49"/>
      <c r="E22" s="50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1"/>
      <c r="D23" s="52"/>
      <c r="E23" s="53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1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2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2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2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3"/>
    </row>
    <row r="29" spans="1:6" ht="12.2" customHeight="1" x14ac:dyDescent="0.25">
      <c r="A29" s="49"/>
      <c r="B29" s="49"/>
      <c r="C29" s="49"/>
      <c r="D29" s="49"/>
      <c r="E29" s="50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1"/>
      <c r="D30" s="52"/>
      <c r="E30" s="53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1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2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2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2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3"/>
    </row>
    <row r="36" spans="1:6" ht="12.2" customHeight="1" x14ac:dyDescent="0.25">
      <c r="A36" s="54"/>
      <c r="B36" s="54"/>
      <c r="C36" s="54"/>
      <c r="D36" s="54"/>
      <c r="E36" s="55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1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2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2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2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3"/>
    </row>
    <row r="43" spans="1:6" ht="11.25" customHeight="1" x14ac:dyDescent="0.25">
      <c r="A43" s="54"/>
      <c r="B43" s="54"/>
      <c r="C43" s="54"/>
      <c r="D43" s="54"/>
      <c r="E43" s="55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1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2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2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2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3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64hVdM34evL6/00auzefPBNRxVyo+IUCPYKGaUCGp7yxRqkhgLqhqjmr76NepSHn3DlkDpu6eMPJuXJqy5VjSA==" saltValue="YuVMiPRVUt5163Sj6cwtOA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1 E32 E39 E18 E25 E46">
      <formula1>Atividade_Medição</formula1>
    </dataValidation>
    <dataValidation type="list" allowBlank="1" showInputMessage="1" showErrorMessage="1" sqref="C26 C40 C47 C33 C12 C19 C5">
      <formula1>Fator_Especif_Fonte</formula1>
    </dataValidation>
    <dataValidation type="list" allowBlank="1" showInputMessage="1" showErrorMessage="1" sqref="E33 E12 E5 E40 E19 E26 E47">
      <formula1>Atividade_Especif_Fonte</formula1>
    </dataValidation>
    <dataValidation type="list" allowBlank="1" showInputMessage="1" showErrorMessage="1" sqref="C27 C41 C48 C34 C13 C20 C6">
      <formula1>Fator_Espacial</formula1>
    </dataValidation>
    <dataValidation type="list" allowBlank="1" showInputMessage="1" showErrorMessage="1" sqref="E34 E13 E6 E41 E20 E27 E48">
      <formula1>Atividade_Espacial</formula1>
    </dataValidation>
    <dataValidation type="list" allowBlank="1" showInputMessage="1" showErrorMessage="1" sqref="C28 C42 C49 C35 C14 C21 C7">
      <formula1>Fator_Temporal</formula1>
    </dataValidation>
    <dataValidation type="list" allowBlank="1" showInputMessage="1" showErrorMessage="1" sqref="E35 E14 E7 E42 E21 E28 E49">
      <formula1>Atividade_Temporal</formula1>
    </dataValidation>
    <dataValidation type="list" allowBlank="1" showInputMessage="1" showErrorMessage="1" sqref="C46 C32 C11 C39 C18 C25 C4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2" zoomScaleNormal="100" workbookViewId="0">
      <selection activeCell="C14" sqref="C1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100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0.1</v>
      </c>
      <c r="C4" s="28" t="s">
        <v>60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0.1</v>
      </c>
      <c r="C5" s="28" t="s">
        <v>36</v>
      </c>
      <c r="D5" s="27">
        <f>VLOOKUP(E5,Parâmetros!$D$13:$E$18,2,FALSE)/10</f>
        <v>0.3</v>
      </c>
      <c r="E5" s="28" t="s">
        <v>92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ht="12.2" customHeight="1" x14ac:dyDescent="0.25">
      <c r="A8" s="49"/>
      <c r="B8" s="49"/>
      <c r="C8" s="49"/>
      <c r="D8" s="49"/>
      <c r="E8" s="50"/>
      <c r="F8" s="30">
        <f>((B4*D4)+(B5*D5)+(B6*D6)+(B7*D7))/4</f>
        <v>0.17249999999999999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3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0.1</v>
      </c>
      <c r="C12" s="28" t="s">
        <v>36</v>
      </c>
      <c r="D12" s="27">
        <f>VLOOKUP(E12,Parâmetros!$D$13:$E$18,2,FALSE)/10</f>
        <v>0.3</v>
      </c>
      <c r="E12" s="28" t="s">
        <v>92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ht="11.25" customHeight="1" x14ac:dyDescent="0.25">
      <c r="A15" s="49"/>
      <c r="B15" s="49"/>
      <c r="C15" s="49"/>
      <c r="D15" s="49"/>
      <c r="E15" s="50"/>
      <c r="F15" s="30">
        <f>((B11*D11)+(B12*D12)+(B13*D13)+(B14*D14))/4</f>
        <v>0.17249999999999999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2"/>
    </row>
    <row r="19" spans="1:6" ht="15" customHeight="1" x14ac:dyDescent="0.25">
      <c r="A19" s="26" t="s">
        <v>4</v>
      </c>
      <c r="B19" s="27">
        <f>VLOOKUP(C19,Parâmetros!$A$13:$B$20,2,FALSE)/10</f>
        <v>0.1</v>
      </c>
      <c r="C19" s="28" t="s">
        <v>36</v>
      </c>
      <c r="D19" s="27">
        <f>VLOOKUP(E19,Parâmetros!$D$13:$E$18,2,FALSE)/10</f>
        <v>0.3</v>
      </c>
      <c r="E19" s="28" t="s">
        <v>92</v>
      </c>
      <c r="F19" s="42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6" ht="12.2" customHeight="1" x14ac:dyDescent="0.25">
      <c r="A22" s="49"/>
      <c r="B22" s="49"/>
      <c r="C22" s="49"/>
      <c r="D22" s="49"/>
      <c r="E22" s="50"/>
      <c r="F22" s="30">
        <f>((B18*D18)+(B19*D19)+(B20*D20)+(B21*D21))/4</f>
        <v>0.17249999999999999</v>
      </c>
    </row>
    <row r="23" spans="1:6" ht="15" customHeight="1" x14ac:dyDescent="0.25">
      <c r="A23" s="13" t="s">
        <v>8</v>
      </c>
      <c r="B23" s="14" t="s">
        <v>13</v>
      </c>
      <c r="C23" s="51"/>
      <c r="D23" s="52"/>
      <c r="E23" s="53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1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2"/>
    </row>
    <row r="26" spans="1:6" ht="15" customHeight="1" x14ac:dyDescent="0.25">
      <c r="A26" s="26" t="s">
        <v>4</v>
      </c>
      <c r="B26" s="27">
        <f>VLOOKUP(C26,Parâmetros!$A$13:$B$20,2,FALSE)/10</f>
        <v>0.1</v>
      </c>
      <c r="C26" s="28" t="s">
        <v>36</v>
      </c>
      <c r="D26" s="27">
        <f>VLOOKUP(E26,Parâmetros!$D$13:$E$18,2,FALSE)/10</f>
        <v>0.3</v>
      </c>
      <c r="E26" s="28" t="s">
        <v>92</v>
      </c>
      <c r="F26" s="42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2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3"/>
    </row>
    <row r="29" spans="1:6" ht="12.2" customHeight="1" x14ac:dyDescent="0.25">
      <c r="A29" s="49"/>
      <c r="B29" s="49"/>
      <c r="C29" s="49"/>
      <c r="D29" s="49"/>
      <c r="E29" s="50"/>
      <c r="F29" s="30">
        <f>((B25*D25)+(B26*D26)+(B27*D27)+(B28*D28))/4</f>
        <v>0.17249999999999999</v>
      </c>
    </row>
    <row r="30" spans="1:6" ht="15" customHeight="1" x14ac:dyDescent="0.25">
      <c r="A30" s="13" t="s">
        <v>8</v>
      </c>
      <c r="B30" s="14" t="s">
        <v>14</v>
      </c>
      <c r="C30" s="51"/>
      <c r="D30" s="52"/>
      <c r="E30" s="53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1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0.1</v>
      </c>
      <c r="C32" s="28" t="s">
        <v>60</v>
      </c>
      <c r="D32" s="27">
        <f>VLOOKUP(E32,Parâmetros!$D$3:$E$7,2,FALSE)/10</f>
        <v>0.6</v>
      </c>
      <c r="E32" s="28" t="s">
        <v>76</v>
      </c>
      <c r="F32" s="42"/>
    </row>
    <row r="33" spans="1:6" ht="15" customHeight="1" x14ac:dyDescent="0.25">
      <c r="A33" s="26" t="s">
        <v>4</v>
      </c>
      <c r="B33" s="27">
        <f>VLOOKUP(C33,Parâmetros!$A$13:$B$20,2,FALSE)/10</f>
        <v>0.1</v>
      </c>
      <c r="C33" s="28" t="s">
        <v>36</v>
      </c>
      <c r="D33" s="27">
        <f>VLOOKUP(E33,Parâmetros!$D$13:$E$18,2,FALSE)/10</f>
        <v>0.3</v>
      </c>
      <c r="E33" s="28" t="s">
        <v>92</v>
      </c>
      <c r="F33" s="42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2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3"/>
    </row>
    <row r="36" spans="1:6" ht="12.2" customHeight="1" x14ac:dyDescent="0.25">
      <c r="A36" s="54"/>
      <c r="B36" s="54"/>
      <c r="C36" s="54"/>
      <c r="D36" s="54"/>
      <c r="E36" s="55"/>
      <c r="F36" s="30">
        <f>((B32*D32)+(B33*D33)+(B34*D34)+(B35*D35))/4</f>
        <v>0.17249999999999999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1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0.1</v>
      </c>
      <c r="C39" s="28" t="s">
        <v>60</v>
      </c>
      <c r="D39" s="27">
        <f>VLOOKUP(E39,Parâmetros!$D$3:$E$7,2,FALSE)/10</f>
        <v>0.6</v>
      </c>
      <c r="E39" s="28" t="s">
        <v>76</v>
      </c>
      <c r="F39" s="42"/>
    </row>
    <row r="40" spans="1:6" ht="15" customHeight="1" x14ac:dyDescent="0.25">
      <c r="A40" s="12" t="s">
        <v>4</v>
      </c>
      <c r="B40" s="27">
        <f>VLOOKUP(C40,Parâmetros!$A$13:$B$20,2,FALSE)/10</f>
        <v>0.1</v>
      </c>
      <c r="C40" s="28" t="s">
        <v>36</v>
      </c>
      <c r="D40" s="27">
        <f>VLOOKUP(E40,Parâmetros!$D$13:$E$18,2,FALSE)/10</f>
        <v>0.3</v>
      </c>
      <c r="E40" s="28" t="s">
        <v>92</v>
      </c>
      <c r="F40" s="42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2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3"/>
    </row>
    <row r="43" spans="1:6" ht="11.25" customHeight="1" x14ac:dyDescent="0.25">
      <c r="A43" s="54"/>
      <c r="B43" s="54"/>
      <c r="C43" s="54"/>
      <c r="D43" s="54"/>
      <c r="E43" s="55"/>
      <c r="F43" s="30">
        <f>((B39*D39)+(B40*D40)+(B41*D41)+(B42*D42))/4</f>
        <v>0.17249999999999999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1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2"/>
    </row>
    <row r="47" spans="1:6" ht="15" customHeight="1" x14ac:dyDescent="0.25">
      <c r="A47" s="12" t="s">
        <v>4</v>
      </c>
      <c r="B47" s="27">
        <f>VLOOKUP(C47,Parâmetros!$A$13:$B$20,2,FALSE)/10</f>
        <v>0.1</v>
      </c>
      <c r="C47" s="28" t="s">
        <v>36</v>
      </c>
      <c r="D47" s="27">
        <f>VLOOKUP(E47,Parâmetros!$D$13:$E$18,2,FALSE)/10</f>
        <v>0.3</v>
      </c>
      <c r="E47" s="28" t="s">
        <v>92</v>
      </c>
      <c r="F47" s="42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2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3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0.17249999999999999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aeYJCHMskcPOj+I49sld3Cb436OudwbmY+ZCygEg2UUw/GtmSu1sNomRP/57Fvy7s7DACYyjnoqRHavykt4RTA==" saltValue="mpX8S9D1lzpPugjatwUnEw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25 C39 C32 C11 C18 C46">
      <formula1>Fator_Medição</formula1>
    </dataValidation>
    <dataValidation type="list" allowBlank="1" showInputMessage="1" showErrorMessage="1" sqref="E35 E14 E7 E42 E21 E28 E49">
      <formula1>Atividade_Temporal</formula1>
    </dataValidation>
    <dataValidation type="list" allowBlank="1" showInputMessage="1" showErrorMessage="1" sqref="C21 C35 C7 C28 C42 C14 C49">
      <formula1>Fator_Temporal</formula1>
    </dataValidation>
    <dataValidation type="list" allowBlank="1" showInputMessage="1" showErrorMessage="1" sqref="E34 E13 E6 E41 E20 E27 E48">
      <formula1>Atividade_Espacial</formula1>
    </dataValidation>
    <dataValidation type="list" allowBlank="1" showInputMessage="1" showErrorMessage="1" sqref="C20 C34 C6 C27 C41 C13 C48">
      <formula1>Fator_Espacial</formula1>
    </dataValidation>
    <dataValidation type="list" allowBlank="1" showInputMessage="1" showErrorMessage="1" sqref="E26 E40 E5 E33 E12 E19 E47">
      <formula1>Atividade_Especif_Fonte</formula1>
    </dataValidation>
    <dataValidation type="list" allowBlank="1" showInputMessage="1" showErrorMessage="1" sqref="C19 C33 C5 C26 C40 C12 C47">
      <formula1>Fator_Especif_Fonte</formula1>
    </dataValidation>
    <dataValidation type="list" allowBlank="1" showInputMessage="1" showErrorMessage="1" sqref="E4 E11 E32 E39 E18 E25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opLeftCell="A7"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7" ht="22.7" customHeight="1" x14ac:dyDescent="0.25">
      <c r="A1" s="5" t="s">
        <v>7</v>
      </c>
      <c r="B1" s="44" t="s">
        <v>94</v>
      </c>
      <c r="C1" s="45"/>
      <c r="D1" s="45"/>
      <c r="E1" s="45"/>
      <c r="F1" s="6"/>
      <c r="G1" s="7"/>
    </row>
    <row r="2" spans="1:7" ht="15" customHeight="1" x14ac:dyDescent="0.25">
      <c r="A2" s="13" t="s">
        <v>8</v>
      </c>
      <c r="B2" s="14" t="s">
        <v>13</v>
      </c>
      <c r="C2" s="51"/>
      <c r="D2" s="52"/>
      <c r="E2" s="53"/>
      <c r="F2" s="15"/>
    </row>
    <row r="3" spans="1:7" ht="1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41" t="s">
        <v>90</v>
      </c>
    </row>
    <row r="4" spans="1:7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2"/>
    </row>
    <row r="5" spans="1:7" ht="1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0.7</v>
      </c>
      <c r="E5" s="28" t="s">
        <v>39</v>
      </c>
      <c r="F5" s="42"/>
    </row>
    <row r="6" spans="1:7" ht="15" customHeight="1" x14ac:dyDescent="0.25">
      <c r="A6" s="26" t="s">
        <v>63</v>
      </c>
      <c r="B6" s="27">
        <f>VLOOKUP(C6,Parâmetros!$A$24:$B$29,2,FALSE)/10</f>
        <v>0.7</v>
      </c>
      <c r="C6" s="28" t="s">
        <v>53</v>
      </c>
      <c r="D6" s="27">
        <f>VLOOKUP(E6,Parâmetros!$D$24:$E$29,2,FALSE)/10</f>
        <v>1</v>
      </c>
      <c r="E6" s="28" t="s">
        <v>66</v>
      </c>
      <c r="F6" s="42"/>
    </row>
    <row r="7" spans="1:7" ht="15" customHeight="1" x14ac:dyDescent="0.25">
      <c r="A7" s="26" t="s">
        <v>5</v>
      </c>
      <c r="B7" s="27">
        <f>VLOOKUP(C7,Parâmetros!$A$33:$B$39,2,FALSE)/10</f>
        <v>0.8</v>
      </c>
      <c r="C7" s="28" t="s">
        <v>88</v>
      </c>
      <c r="D7" s="27">
        <f>VLOOKUP(E7,Parâmetros!$D$33:$E$39,2,FALSE)/10</f>
        <v>0.8</v>
      </c>
      <c r="E7" s="28" t="s">
        <v>58</v>
      </c>
      <c r="F7" s="43"/>
    </row>
    <row r="8" spans="1:7" ht="12.2" customHeight="1" x14ac:dyDescent="0.25">
      <c r="A8" s="49"/>
      <c r="B8" s="49"/>
      <c r="C8" s="49"/>
      <c r="D8" s="49"/>
      <c r="E8" s="50"/>
      <c r="F8" s="30">
        <f>((B4*D4)+(B5*D5)+(B6*D6)+(B7*D7))/4</f>
        <v>0.50249999999999995</v>
      </c>
    </row>
    <row r="9" spans="1:7" ht="15" customHeight="1" x14ac:dyDescent="0.25">
      <c r="A9" s="13" t="s">
        <v>8</v>
      </c>
      <c r="B9" s="14" t="s">
        <v>14</v>
      </c>
      <c r="C9" s="51"/>
      <c r="D9" s="52"/>
      <c r="E9" s="53"/>
      <c r="F9" s="18"/>
    </row>
    <row r="10" spans="1:7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7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2"/>
    </row>
    <row r="12" spans="1:7" ht="15" customHeight="1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0.7</v>
      </c>
      <c r="E12" s="28" t="s">
        <v>39</v>
      </c>
      <c r="F12" s="42"/>
    </row>
    <row r="13" spans="1:7" ht="15" customHeight="1" x14ac:dyDescent="0.25">
      <c r="A13" s="12" t="s">
        <v>63</v>
      </c>
      <c r="B13" s="27">
        <f>VLOOKUP(C13,Parâmetros!$A$24:$B$29,2,FALSE)/10</f>
        <v>0.7</v>
      </c>
      <c r="C13" s="28" t="s">
        <v>53</v>
      </c>
      <c r="D13" s="27">
        <f>VLOOKUP(E13,Parâmetros!$D$24:$E$29,2,FALSE)/10</f>
        <v>1</v>
      </c>
      <c r="E13" s="28" t="s">
        <v>66</v>
      </c>
      <c r="F13" s="42"/>
    </row>
    <row r="14" spans="1:7" ht="15" customHeight="1" x14ac:dyDescent="0.25">
      <c r="A14" s="12" t="s">
        <v>5</v>
      </c>
      <c r="B14" s="27">
        <f>VLOOKUP(C14,Parâmetros!$A$33:$B$39,2,FALSE)/10</f>
        <v>0.8</v>
      </c>
      <c r="C14" s="28" t="s">
        <v>88</v>
      </c>
      <c r="D14" s="27">
        <f>VLOOKUP(E14,Parâmetros!$D$33:$E$39,2,FALSE)/10</f>
        <v>0.8</v>
      </c>
      <c r="E14" s="28" t="s">
        <v>58</v>
      </c>
      <c r="F14" s="43"/>
    </row>
    <row r="15" spans="1:7" ht="12.2" customHeight="1" x14ac:dyDescent="0.25">
      <c r="A15" s="54"/>
      <c r="B15" s="54"/>
      <c r="C15" s="54"/>
      <c r="D15" s="54"/>
      <c r="E15" s="55"/>
      <c r="F15" s="30">
        <f>((B11*D11)+(B12*D12)+(B13*D13)+(B14*D14))/4</f>
        <v>0.50249999999999995</v>
      </c>
    </row>
    <row r="16" spans="1:7" ht="15" customHeight="1" x14ac:dyDescent="0.25">
      <c r="A16" s="13" t="s">
        <v>8</v>
      </c>
      <c r="B16" s="14" t="s">
        <v>10</v>
      </c>
      <c r="C16" s="51"/>
      <c r="D16" s="52"/>
      <c r="E16" s="53"/>
      <c r="F16" s="18"/>
    </row>
    <row r="17" spans="1:9" ht="15" customHeight="1" x14ac:dyDescent="0.25">
      <c r="A17" s="11" t="s">
        <v>0</v>
      </c>
      <c r="B17" s="11" t="s">
        <v>1</v>
      </c>
      <c r="C17" s="11" t="s">
        <v>6</v>
      </c>
      <c r="D17" s="11" t="s">
        <v>2</v>
      </c>
      <c r="E17" s="11" t="s">
        <v>6</v>
      </c>
      <c r="F17" s="41" t="s">
        <v>90</v>
      </c>
    </row>
    <row r="18" spans="1:9" ht="15" customHeight="1" x14ac:dyDescent="0.25">
      <c r="A18" s="12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42"/>
    </row>
    <row r="19" spans="1:9" ht="15" customHeight="1" x14ac:dyDescent="0.25">
      <c r="A19" s="12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0.7</v>
      </c>
      <c r="E19" s="28" t="s">
        <v>39</v>
      </c>
      <c r="F19" s="42"/>
    </row>
    <row r="20" spans="1:9" ht="15" customHeight="1" x14ac:dyDescent="0.25">
      <c r="A20" s="12" t="s">
        <v>63</v>
      </c>
      <c r="B20" s="27">
        <f>VLOOKUP(C20,Parâmetros!$A$24:$B$29,2,FALSE)/10</f>
        <v>0.7</v>
      </c>
      <c r="C20" s="28" t="s">
        <v>53</v>
      </c>
      <c r="D20" s="27">
        <f>VLOOKUP(E20,Parâmetros!$D$24:$E$29,2,FALSE)/10</f>
        <v>1</v>
      </c>
      <c r="E20" s="28" t="s">
        <v>66</v>
      </c>
      <c r="F20" s="42"/>
    </row>
    <row r="21" spans="1:9" ht="15" customHeight="1" x14ac:dyDescent="0.25">
      <c r="A21" s="12" t="s">
        <v>5</v>
      </c>
      <c r="B21" s="27">
        <f>VLOOKUP(C21,Parâmetros!$A$33:$B$39,2,FALSE)/10</f>
        <v>0.8</v>
      </c>
      <c r="C21" s="28" t="s">
        <v>88</v>
      </c>
      <c r="D21" s="27">
        <f>VLOOKUP(E21,Parâmetros!$D$33:$E$39,2,FALSE)/10</f>
        <v>0.8</v>
      </c>
      <c r="E21" s="28" t="s">
        <v>58</v>
      </c>
      <c r="F21" s="43"/>
    </row>
    <row r="22" spans="1:9" ht="11.25" customHeight="1" x14ac:dyDescent="0.25">
      <c r="A22" s="54"/>
      <c r="B22" s="54"/>
      <c r="C22" s="54"/>
      <c r="D22" s="54"/>
      <c r="E22" s="55"/>
      <c r="F22" s="30">
        <f>((B18*D18)+(B19*D19)+(B20*D20)+(B21*D21))/4</f>
        <v>0.50249999999999995</v>
      </c>
    </row>
    <row r="23" spans="1:9" ht="15" customHeight="1" x14ac:dyDescent="0.25">
      <c r="A23" s="13" t="s">
        <v>8</v>
      </c>
      <c r="B23" s="14" t="s">
        <v>15</v>
      </c>
      <c r="C23" s="51"/>
      <c r="D23" s="52"/>
      <c r="E23" s="53"/>
      <c r="F23" s="18"/>
    </row>
    <row r="24" spans="1:9" ht="15" customHeight="1" x14ac:dyDescent="0.25">
      <c r="A24" s="11" t="s">
        <v>0</v>
      </c>
      <c r="B24" s="11" t="s">
        <v>1</v>
      </c>
      <c r="C24" s="11" t="s">
        <v>6</v>
      </c>
      <c r="D24" s="11" t="s">
        <v>2</v>
      </c>
      <c r="E24" s="11" t="s">
        <v>6</v>
      </c>
      <c r="F24" s="41" t="s">
        <v>90</v>
      </c>
    </row>
    <row r="25" spans="1:9" ht="15" customHeight="1" x14ac:dyDescent="0.25">
      <c r="A25" s="12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42"/>
    </row>
    <row r="26" spans="1:9" ht="15" customHeight="1" x14ac:dyDescent="0.25">
      <c r="A26" s="12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0.7</v>
      </c>
      <c r="E26" s="28" t="s">
        <v>39</v>
      </c>
      <c r="F26" s="42"/>
    </row>
    <row r="27" spans="1:9" ht="15" customHeight="1" x14ac:dyDescent="0.25">
      <c r="A27" s="12" t="s">
        <v>63</v>
      </c>
      <c r="B27" s="27">
        <f>VLOOKUP(C27,Parâmetros!$A$24:$B$29,2,FALSE)/10</f>
        <v>0.7</v>
      </c>
      <c r="C27" s="28" t="s">
        <v>53</v>
      </c>
      <c r="D27" s="27">
        <f>VLOOKUP(E27,Parâmetros!$D$24:$E$29,2,FALSE)/10</f>
        <v>1</v>
      </c>
      <c r="E27" s="28" t="s">
        <v>66</v>
      </c>
      <c r="F27" s="42"/>
    </row>
    <row r="28" spans="1:9" ht="15" customHeight="1" x14ac:dyDescent="0.25">
      <c r="A28" s="12" t="s">
        <v>5</v>
      </c>
      <c r="B28" s="27">
        <f>VLOOKUP(C28,Parâmetros!$A$33:$B$39,2,FALSE)/10</f>
        <v>0.8</v>
      </c>
      <c r="C28" s="28" t="s">
        <v>88</v>
      </c>
      <c r="D28" s="27">
        <f>VLOOKUP(E28,Parâmetros!$D$33:$E$39,2,FALSE)/10</f>
        <v>0.8</v>
      </c>
      <c r="E28" s="28" t="s">
        <v>58</v>
      </c>
      <c r="F28" s="43"/>
      <c r="I28" s="19"/>
    </row>
    <row r="29" spans="1:9" x14ac:dyDescent="0.25">
      <c r="A29" s="20"/>
      <c r="C29" s="21"/>
      <c r="D29" s="21"/>
      <c r="E29" s="21"/>
      <c r="F29" s="30">
        <f>((B25*D25)+(B26*D26)+(B27*D27)+(B28*D28))/4</f>
        <v>0.50249999999999995</v>
      </c>
      <c r="I29" s="19"/>
    </row>
    <row r="32" spans="1:9" x14ac:dyDescent="0.25">
      <c r="E32" s="22"/>
    </row>
    <row r="40" spans="5:5" x14ac:dyDescent="0.25">
      <c r="E40" s="23"/>
    </row>
  </sheetData>
  <sheetProtection algorithmName="SHA-512" hashValue="VUb8LbB/ZMOMguGSpMwmVaPWPKyVeZf6c38b2vb5qINTf/4Lb+ia62sE+7e0Ejcjl77oyyACJInXRRicrxDcjg==" saltValue="dLv6ZjNEw2yxorX1gRf9sQ==" spinCount="100000" sheet="1" objects="1" scenarios="1"/>
  <mergeCells count="12">
    <mergeCell ref="F3:F7"/>
    <mergeCell ref="B1:E1"/>
    <mergeCell ref="C2:E2"/>
    <mergeCell ref="A22:E22"/>
    <mergeCell ref="C23:E23"/>
    <mergeCell ref="F24:F28"/>
    <mergeCell ref="A8:E8"/>
    <mergeCell ref="C9:E9"/>
    <mergeCell ref="F10:F14"/>
    <mergeCell ref="A15:E15"/>
    <mergeCell ref="C16:E16"/>
    <mergeCell ref="F17:F21"/>
  </mergeCells>
  <dataValidations count="9">
    <dataValidation type="list" allowBlank="1" showInputMessage="1" showErrorMessage="1" sqref="C25 C4 C11 C18">
      <formula1>Fator_Medição</formula1>
    </dataValidation>
    <dataValidation type="list" allowBlank="1" showInputMessage="1" showErrorMessage="1" sqref="E21 E7 E14 E28">
      <formula1>Atividade_Temporal</formula1>
    </dataValidation>
    <dataValidation type="list" allowBlank="1" showInputMessage="1" showErrorMessage="1" sqref="C14 C28 C7 C21">
      <formula1>Fator_Temporal</formula1>
    </dataValidation>
    <dataValidation type="list" allowBlank="1" showInputMessage="1" showErrorMessage="1" sqref="E20 E6 E13 E27">
      <formula1>Atividade_Espacial</formula1>
    </dataValidation>
    <dataValidation type="list" allowBlank="1" showInputMessage="1" showErrorMessage="1" sqref="C13 C27 C6 C20">
      <formula1>Fator_Espacial</formula1>
    </dataValidation>
    <dataValidation type="list" allowBlank="1" showInputMessage="1" showErrorMessage="1" sqref="E19 E5 E12 E26">
      <formula1>Atividade_Especif_Fonte</formula1>
    </dataValidation>
    <dataValidation type="list" allowBlank="1" showInputMessage="1" showErrorMessage="1" sqref="C12 C26 C5 C19">
      <formula1>Fator_Especif_Fonte</formula1>
    </dataValidation>
    <dataValidation type="list" allowBlank="1" showInputMessage="1" showErrorMessage="1" sqref="E18 E4 E11 E25">
      <formula1>Atividade_Medição</formula1>
    </dataValidation>
    <dataValidation type="list" allowBlank="1" showErrorMessage="1" sqref="B2 B23 B16 B9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32" sqref="C3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95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s="31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6" t="s">
        <v>90</v>
      </c>
      <c r="AC3" s="31" t="s">
        <v>9</v>
      </c>
    </row>
    <row r="4" spans="1:29" s="31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7"/>
      <c r="AC4" s="3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92</v>
      </c>
      <c r="F5" s="57"/>
      <c r="AC5" s="31" t="s">
        <v>61</v>
      </c>
    </row>
    <row r="6" spans="1:29" s="31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7"/>
      <c r="AC6" s="31" t="s">
        <v>10</v>
      </c>
    </row>
    <row r="7" spans="1:29" s="31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8"/>
      <c r="AC7" s="31" t="s">
        <v>23</v>
      </c>
    </row>
    <row r="8" spans="1:29" s="31" customFormat="1" x14ac:dyDescent="0.25">
      <c r="A8" s="49"/>
      <c r="B8" s="49"/>
      <c r="C8" s="49"/>
      <c r="D8" s="49"/>
      <c r="E8" s="49"/>
      <c r="F8" s="32">
        <f>((B4*D4)+(B5*D5)+(B6*D6)+(B7*D7))/4</f>
        <v>8.7500000000000008E-2</v>
      </c>
      <c r="AC8" s="31" t="s">
        <v>62</v>
      </c>
    </row>
    <row r="9" spans="1:29" s="31" customFormat="1" ht="15" customHeight="1" x14ac:dyDescent="0.25">
      <c r="A9" s="13" t="s">
        <v>8</v>
      </c>
      <c r="B9" s="14" t="s">
        <v>11</v>
      </c>
      <c r="C9" s="46"/>
      <c r="D9" s="47"/>
      <c r="E9" s="47"/>
      <c r="F9" s="34"/>
      <c r="AC9" s="31" t="s">
        <v>15</v>
      </c>
    </row>
    <row r="10" spans="1:29" s="31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6" t="s">
        <v>90</v>
      </c>
    </row>
    <row r="11" spans="1:29" s="31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7"/>
    </row>
    <row r="12" spans="1:29" s="31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92</v>
      </c>
      <c r="F12" s="57"/>
    </row>
    <row r="13" spans="1:29" s="31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7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8"/>
    </row>
    <row r="15" spans="1:29" s="31" customFormat="1" x14ac:dyDescent="0.25">
      <c r="A15" s="49"/>
      <c r="B15" s="49"/>
      <c r="C15" s="49"/>
      <c r="D15" s="49"/>
      <c r="E15" s="49"/>
      <c r="F15" s="32">
        <f>((B11*D11)+(B12*D12)+(B13*D13)+(B14*D14))/4</f>
        <v>8.7500000000000008E-2</v>
      </c>
    </row>
    <row r="16" spans="1:29" s="31" customFormat="1" ht="15" customHeight="1" x14ac:dyDescent="0.25">
      <c r="A16" s="16" t="s">
        <v>8</v>
      </c>
      <c r="B16" s="17" t="s">
        <v>12</v>
      </c>
      <c r="C16" s="51"/>
      <c r="D16" s="52"/>
      <c r="E16" s="53"/>
      <c r="F16" s="33"/>
    </row>
    <row r="17" spans="1:9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6" t="s">
        <v>90</v>
      </c>
    </row>
    <row r="18" spans="1:9" s="31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7"/>
    </row>
    <row r="19" spans="1:9" s="31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92</v>
      </c>
      <c r="F19" s="57"/>
    </row>
    <row r="20" spans="1:9" s="31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7"/>
    </row>
    <row r="21" spans="1:9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8"/>
    </row>
    <row r="22" spans="1:9" s="31" customFormat="1" x14ac:dyDescent="0.25">
      <c r="A22" s="35"/>
      <c r="C22" s="36"/>
      <c r="D22" s="36"/>
      <c r="E22" s="36"/>
      <c r="F22" s="32">
        <f>((B18*D18)+(B19*D19)+(B20*D20)+(B21*D21))/4</f>
        <v>8.7500000000000008E-2</v>
      </c>
      <c r="I22" s="37"/>
    </row>
    <row r="25" spans="1:9" x14ac:dyDescent="0.25">
      <c r="E25" s="22"/>
    </row>
    <row r="33" spans="5:5" x14ac:dyDescent="0.25">
      <c r="E33" s="23"/>
    </row>
  </sheetData>
  <sheetProtection algorithmName="SHA-512" hashValue="rEMIn5eJVDCijrbl7dPVfjFCs6ZCXuQnXC3q0F8T/NSwVWBff3gvHOzZFpZOgmOKP70y0TAi7Kg6rhkT7qI/jA==" saltValue="agQRWlXSKswzAo1vElXTg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30" sqref="C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96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92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x14ac:dyDescent="0.25">
      <c r="A8" s="49"/>
      <c r="B8" s="49"/>
      <c r="C8" s="49"/>
      <c r="D8" s="49"/>
      <c r="E8" s="49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92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x14ac:dyDescent="0.25">
      <c r="A15" s="49"/>
      <c r="B15" s="49"/>
      <c r="C15" s="49"/>
      <c r="D15" s="49"/>
      <c r="E15" s="49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2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92</v>
      </c>
      <c r="F19" s="42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hys4y28NTMWziG52JZ9/+0mc+/vJS+jITCezu2EDjboZVofGt9SSAfjKonXnpxnr37gmBt9VsPe5XcSTNZ3GvQ==" saltValue="mA5uyB+P9u8ejRPlNaEX8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G8" sqref="G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97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92</v>
      </c>
      <c r="F5" s="42"/>
      <c r="AC5" s="3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0.5</v>
      </c>
      <c r="E7" s="28" t="s">
        <v>65</v>
      </c>
      <c r="F7" s="43"/>
      <c r="AC7" s="1" t="s">
        <v>23</v>
      </c>
    </row>
    <row r="8" spans="1:29" ht="12.2" customHeight="1" x14ac:dyDescent="0.25">
      <c r="A8" s="49"/>
      <c r="B8" s="49"/>
      <c r="C8" s="49"/>
      <c r="D8" s="49"/>
      <c r="E8" s="50"/>
      <c r="F8" s="30">
        <f>((B4*D4)+(B5*D5)+(B6*D6)+(B7*D7))/4</f>
        <v>0.2225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3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2"/>
    </row>
    <row r="12" spans="1:29" s="31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92</v>
      </c>
      <c r="F12" s="42"/>
    </row>
    <row r="13" spans="1:29" s="31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2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0.5</v>
      </c>
      <c r="E14" s="28" t="s">
        <v>65</v>
      </c>
      <c r="F14" s="43"/>
    </row>
    <row r="15" spans="1:29" s="31" customFormat="1" ht="11.25" customHeight="1" x14ac:dyDescent="0.25">
      <c r="A15" s="49"/>
      <c r="B15" s="49"/>
      <c r="C15" s="49"/>
      <c r="D15" s="49"/>
      <c r="E15" s="50"/>
      <c r="F15" s="32">
        <f>((B11*D11)+(B12*D12)+(B13*D13)+(B14*D14))/4</f>
        <v>0.215</v>
      </c>
    </row>
    <row r="16" spans="1:29" s="31" customFormat="1" ht="15" customHeight="1" x14ac:dyDescent="0.25">
      <c r="A16" s="16" t="s">
        <v>8</v>
      </c>
      <c r="B16" s="17" t="s">
        <v>12</v>
      </c>
      <c r="C16" s="51"/>
      <c r="D16" s="52"/>
      <c r="E16" s="53"/>
      <c r="F16" s="33"/>
    </row>
    <row r="17" spans="1:6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6" t="s">
        <v>90</v>
      </c>
    </row>
    <row r="18" spans="1:6" s="31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7"/>
    </row>
    <row r="19" spans="1:6" s="31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92</v>
      </c>
      <c r="F19" s="57"/>
    </row>
    <row r="20" spans="1:6" s="31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7"/>
    </row>
    <row r="21" spans="1:6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0.5</v>
      </c>
      <c r="E21" s="28" t="s">
        <v>65</v>
      </c>
      <c r="F21" s="58"/>
    </row>
    <row r="22" spans="1:6" s="31" customFormat="1" ht="12.2" customHeight="1" x14ac:dyDescent="0.25">
      <c r="A22" s="49"/>
      <c r="B22" s="49"/>
      <c r="C22" s="49"/>
      <c r="D22" s="49"/>
      <c r="E22" s="50"/>
      <c r="F22" s="32">
        <f>((B18*D18)+(B19*D19)+(B20*D20)+(B21*D21))/4</f>
        <v>0.215</v>
      </c>
    </row>
    <row r="23" spans="1:6" s="31" customFormat="1" ht="15" customHeight="1" x14ac:dyDescent="0.25">
      <c r="A23" s="13" t="s">
        <v>8</v>
      </c>
      <c r="B23" s="14" t="s">
        <v>13</v>
      </c>
      <c r="C23" s="51"/>
      <c r="D23" s="52"/>
      <c r="E23" s="53"/>
      <c r="F23" s="34"/>
    </row>
    <row r="24" spans="1:6" s="31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6" t="s">
        <v>90</v>
      </c>
    </row>
    <row r="25" spans="1:6" s="31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7"/>
    </row>
    <row r="26" spans="1:6" s="31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92</v>
      </c>
      <c r="F26" s="57"/>
    </row>
    <row r="27" spans="1:6" s="31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57"/>
    </row>
    <row r="28" spans="1:6" s="31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0.5</v>
      </c>
      <c r="E28" s="28" t="s">
        <v>65</v>
      </c>
      <c r="F28" s="58"/>
    </row>
    <row r="29" spans="1:6" s="31" customFormat="1" ht="12.2" customHeight="1" x14ac:dyDescent="0.25">
      <c r="A29" s="49"/>
      <c r="B29" s="49"/>
      <c r="C29" s="49"/>
      <c r="D29" s="49"/>
      <c r="E29" s="50"/>
      <c r="F29" s="32">
        <f>((B25*D25)+(B26*D26)+(B27*D27)+(B28*D28))/4</f>
        <v>0.2225</v>
      </c>
    </row>
    <row r="30" spans="1:6" s="31" customFormat="1" ht="15" customHeight="1" x14ac:dyDescent="0.25">
      <c r="A30" s="13" t="s">
        <v>8</v>
      </c>
      <c r="B30" s="14" t="s">
        <v>14</v>
      </c>
      <c r="C30" s="51"/>
      <c r="D30" s="52"/>
      <c r="E30" s="53"/>
      <c r="F30" s="33"/>
    </row>
    <row r="31" spans="1:6" s="31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6" t="s">
        <v>90</v>
      </c>
    </row>
    <row r="32" spans="1:6" s="31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7"/>
    </row>
    <row r="33" spans="1:6" s="31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92</v>
      </c>
      <c r="F33" s="57"/>
    </row>
    <row r="34" spans="1:6" s="31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57"/>
    </row>
    <row r="35" spans="1:6" s="31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0.5</v>
      </c>
      <c r="E35" s="28" t="s">
        <v>65</v>
      </c>
      <c r="F35" s="58"/>
    </row>
    <row r="36" spans="1:6" s="31" customFormat="1" ht="12.2" customHeight="1" x14ac:dyDescent="0.25">
      <c r="A36" s="49"/>
      <c r="B36" s="49"/>
      <c r="C36" s="49"/>
      <c r="D36" s="49"/>
      <c r="E36" s="50"/>
      <c r="F36" s="32">
        <f>((B32*D32)+(B33*D33)+(B34*D34)+(B35*D35))/4</f>
        <v>0.2225</v>
      </c>
    </row>
    <row r="37" spans="1:6" s="31" customFormat="1" ht="15" customHeight="1" x14ac:dyDescent="0.25">
      <c r="A37" s="13" t="s">
        <v>8</v>
      </c>
      <c r="B37" s="14" t="s">
        <v>10</v>
      </c>
      <c r="C37" s="51"/>
      <c r="D37" s="52"/>
      <c r="E37" s="53"/>
      <c r="F37" s="33"/>
    </row>
    <row r="38" spans="1:6" s="31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6" t="s">
        <v>90</v>
      </c>
    </row>
    <row r="39" spans="1:6" s="31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7"/>
    </row>
    <row r="40" spans="1:6" s="31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92</v>
      </c>
      <c r="F40" s="57"/>
    </row>
    <row r="41" spans="1:6" s="31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57"/>
    </row>
    <row r="42" spans="1:6" s="31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0.5</v>
      </c>
      <c r="E42" s="28" t="s">
        <v>65</v>
      </c>
      <c r="F42" s="58"/>
    </row>
    <row r="43" spans="1:6" s="31" customFormat="1" ht="11.25" customHeight="1" x14ac:dyDescent="0.25">
      <c r="A43" s="49"/>
      <c r="B43" s="49"/>
      <c r="C43" s="49"/>
      <c r="D43" s="49"/>
      <c r="E43" s="50"/>
      <c r="F43" s="32">
        <f>((B39*D39)+(B40*D40)+(B41*D41)+(B42*D42))/4</f>
        <v>0.2225</v>
      </c>
    </row>
    <row r="44" spans="1:6" s="31" customFormat="1" ht="15" customHeight="1" x14ac:dyDescent="0.25">
      <c r="A44" s="13" t="s">
        <v>8</v>
      </c>
      <c r="B44" s="14" t="s">
        <v>15</v>
      </c>
      <c r="C44" s="51"/>
      <c r="D44" s="52"/>
      <c r="E44" s="53"/>
      <c r="F44" s="33"/>
    </row>
    <row r="45" spans="1:6" s="31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6" t="s">
        <v>90</v>
      </c>
    </row>
    <row r="46" spans="1:6" s="31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7"/>
    </row>
    <row r="47" spans="1:6" s="31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92</v>
      </c>
      <c r="F47" s="57"/>
    </row>
    <row r="48" spans="1:6" s="31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57"/>
    </row>
    <row r="49" spans="1:9" s="31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0.5</v>
      </c>
      <c r="E49" s="28" t="s">
        <v>65</v>
      </c>
      <c r="F49" s="58"/>
      <c r="I49" s="37"/>
    </row>
    <row r="50" spans="1:9" s="31" customFormat="1" x14ac:dyDescent="0.25">
      <c r="A50" s="35"/>
      <c r="C50" s="36"/>
      <c r="D50" s="36"/>
      <c r="E50" s="36"/>
      <c r="F50" s="32">
        <f>((B46*D46)+(B47*D47)+(B48*D48)+(B49*D49))/4</f>
        <v>0.215</v>
      </c>
      <c r="I50" s="37"/>
    </row>
    <row r="53" spans="1:9" x14ac:dyDescent="0.25">
      <c r="E53" s="22"/>
    </row>
    <row r="61" spans="1:9" x14ac:dyDescent="0.25">
      <c r="E61" s="23"/>
    </row>
  </sheetData>
  <sheetProtection algorithmName="SHA-512" hashValue="7fc8+uRF2IQ5tfwnjzFjSC//qdZhYM5Y0QSHqbtqMT1hds/Nx7QIBsFni8WKjMXPc6OJFAsPkqLiXJ1atfgZJA==" saltValue="dzb400GAFbb22ZMaFzmyeQ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32 E25 E39 E18 E11 E46">
      <formula1>Atividade_Medição</formula1>
    </dataValidation>
    <dataValidation type="list" allowBlank="1" showInputMessage="1" showErrorMessage="1" sqref="C19 C26 C5 C33 C40 C12 C47">
      <formula1>Fator_Especif_Fonte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0 C27 C6 C34 C41 C13 C48">
      <formula1>Fator_Espacial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1 C28 C7 C35 C42 C14 C49">
      <formula1>Fator_Temporal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4 C39 C25 C32 C11 C18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19" sqref="D1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91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x14ac:dyDescent="0.25">
      <c r="A8" s="49"/>
      <c r="B8" s="49"/>
      <c r="C8" s="49"/>
      <c r="D8" s="49"/>
      <c r="E8" s="49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x14ac:dyDescent="0.25">
      <c r="A15" s="49"/>
      <c r="B15" s="49"/>
      <c r="C15" s="49"/>
      <c r="D15" s="49"/>
      <c r="E15" s="49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2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2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pmSyoOE/+SLpMuCy3zyBPiZ92ybFNdmksGoVq2Rrn70U8ga9e3ThU1VGvNh84PKZni2dW5MHi2VvxGgG6vH/dA==" saltValue="ppKYqH9Xb4I63Ud9voj05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18" sqref="C1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98</v>
      </c>
      <c r="C1" s="45"/>
      <c r="D1" s="45"/>
      <c r="E1" s="45"/>
      <c r="F1" s="59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70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x14ac:dyDescent="0.25">
      <c r="A8" s="49"/>
      <c r="B8" s="49"/>
      <c r="C8" s="49"/>
      <c r="D8" s="49"/>
      <c r="E8" s="49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0.3</v>
      </c>
      <c r="C11" s="28" t="s">
        <v>71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x14ac:dyDescent="0.25">
      <c r="A15" s="49"/>
      <c r="B15" s="49"/>
      <c r="C15" s="49"/>
      <c r="D15" s="49"/>
      <c r="E15" s="49"/>
      <c r="F15" s="30">
        <f>((B11*D11)+(B12*D12)+(B13*D13)+(B14*D14))/4</f>
        <v>0.28249999999999997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0.3</v>
      </c>
      <c r="C18" s="28" t="s">
        <v>71</v>
      </c>
      <c r="D18" s="27">
        <f>VLOOKUP(E18,Parâmetros!$D$3:$E$7,2,FALSE)/10</f>
        <v>0.6</v>
      </c>
      <c r="E18" s="28" t="s">
        <v>76</v>
      </c>
      <c r="F18" s="42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2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9" x14ac:dyDescent="0.25">
      <c r="A22" s="20"/>
      <c r="C22" s="21"/>
      <c r="D22" s="21"/>
      <c r="E22" s="21"/>
      <c r="F22" s="30">
        <f>((B18*D18)+(B19*D19)+(B20*D20)+(B21*D21))/4</f>
        <v>0.28249999999999997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FCr9uSwIpC/whog4p3cPc5RMRCpsY1l0GmIfpk6Mhgi6YnLWwtQI1SWt3WyNC8gbwk75W9iaopyhHYTBn98o4Q==" saltValue="4pu0tcfc3Dk3+L/NoI7Npg==" spinCount="100000" sheet="1" objects="1" scenarios="1"/>
  <mergeCells count="9">
    <mergeCell ref="A15:E15"/>
    <mergeCell ref="C16:E16"/>
    <mergeCell ref="F17:F21"/>
    <mergeCell ref="B1:F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Parâmetros</vt:lpstr>
      <vt:lpstr>Maq e Equip1</vt:lpstr>
      <vt:lpstr>Maq e Equip 2</vt:lpstr>
      <vt:lpstr>Aeródromo</vt:lpstr>
      <vt:lpstr>Pilhas</vt:lpstr>
      <vt:lpstr>Vias-N Pav - Ressusp</vt:lpstr>
      <vt:lpstr>Vias-Escap</vt:lpstr>
      <vt:lpstr>Transferências</vt:lpstr>
      <vt:lpstr>Compactação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2019-06-06T18:51:03Z</dcterms:modified>
</cp:coreProperties>
</file>