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Cariacica\"/>
    </mc:Choice>
  </mc:AlternateContent>
  <bookViews>
    <workbookView xWindow="0" yWindow="0" windowWidth="24000" windowHeight="9135" tabRatio="764" firstSheet="3" activeTab="11"/>
  </bookViews>
  <sheets>
    <sheet name="Parâmetros" sheetId="2" state="hidden" r:id="rId1"/>
    <sheet name="CH Aciaria" sheetId="1" r:id="rId2"/>
    <sheet name="CH Forno Reaquec_Leve" sheetId="6" r:id="rId3"/>
    <sheet name="CH Forno Reaquec_Média" sheetId="25" r:id="rId4"/>
    <sheet name="Transferências_Sucata" sheetId="11" r:id="rId5"/>
    <sheet name="Transferência_Escória" sheetId="18" r:id="rId6"/>
    <sheet name="Equipamentos" sheetId="21" r:id="rId7"/>
    <sheet name="Pilhas" sheetId="14" r:id="rId8"/>
    <sheet name="Vias-Pav" sheetId="19" r:id="rId9"/>
    <sheet name="Vias-N Pav" sheetId="22" r:id="rId10"/>
    <sheet name="Vias-Escap" sheetId="23" r:id="rId11"/>
    <sheet name="Vias-Desg" sheetId="24" r:id="rId1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5" l="1"/>
  <c r="B18" i="11" l="1"/>
  <c r="B46" i="25"/>
  <c r="B46" i="6"/>
  <c r="D21" i="1" l="1"/>
  <c r="B21" i="1"/>
  <c r="D20" i="1"/>
  <c r="B20" i="1"/>
  <c r="D19" i="1"/>
  <c r="B19" i="1"/>
  <c r="D18" i="1"/>
  <c r="B18" i="1"/>
  <c r="D14" i="1"/>
  <c r="B14" i="1"/>
  <c r="D13" i="1"/>
  <c r="B13" i="1"/>
  <c r="D12" i="1"/>
  <c r="B12" i="1"/>
  <c r="D11" i="1"/>
  <c r="B11" i="1"/>
  <c r="D21" i="25"/>
  <c r="B21" i="25"/>
  <c r="D20" i="25"/>
  <c r="B20" i="25"/>
  <c r="D19" i="25"/>
  <c r="B19" i="25"/>
  <c r="D18" i="25"/>
  <c r="B18" i="25"/>
  <c r="D14" i="25"/>
  <c r="B14" i="25"/>
  <c r="D13" i="25"/>
  <c r="B13" i="25"/>
  <c r="D12" i="25"/>
  <c r="B12" i="25"/>
  <c r="D11" i="25"/>
  <c r="B11" i="25"/>
  <c r="D21" i="6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B11" i="6"/>
  <c r="D42" i="25" l="1"/>
  <c r="B42" i="25"/>
  <c r="D41" i="25"/>
  <c r="B41" i="25"/>
  <c r="D40" i="25"/>
  <c r="B40" i="25"/>
  <c r="D39" i="25"/>
  <c r="B39" i="25"/>
  <c r="D42" i="6"/>
  <c r="B42" i="6"/>
  <c r="D41" i="6"/>
  <c r="B41" i="6"/>
  <c r="D40" i="6"/>
  <c r="B40" i="6"/>
  <c r="D39" i="6"/>
  <c r="B39" i="6"/>
  <c r="D42" i="1"/>
  <c r="B42" i="1"/>
  <c r="D41" i="1"/>
  <c r="B41" i="1"/>
  <c r="D40" i="1"/>
  <c r="B40" i="1"/>
  <c r="D39" i="1"/>
  <c r="B39" i="1"/>
  <c r="D21" i="24" l="1"/>
  <c r="B21" i="24"/>
  <c r="D20" i="24"/>
  <c r="B20" i="24"/>
  <c r="D19" i="24"/>
  <c r="B19" i="24"/>
  <c r="D18" i="24"/>
  <c r="B18" i="24"/>
  <c r="D14" i="24"/>
  <c r="B14" i="24"/>
  <c r="D13" i="24"/>
  <c r="B13" i="24"/>
  <c r="D12" i="24"/>
  <c r="B12" i="24"/>
  <c r="D11" i="24"/>
  <c r="B11" i="24"/>
  <c r="D49" i="23"/>
  <c r="B49" i="23"/>
  <c r="D48" i="23"/>
  <c r="B48" i="23"/>
  <c r="D47" i="23"/>
  <c r="B47" i="23"/>
  <c r="D46" i="23"/>
  <c r="B46" i="23"/>
  <c r="D42" i="23"/>
  <c r="B42" i="23"/>
  <c r="D41" i="23"/>
  <c r="B41" i="23"/>
  <c r="D40" i="23"/>
  <c r="B40" i="23"/>
  <c r="D39" i="23"/>
  <c r="B39" i="23"/>
  <c r="D35" i="23"/>
  <c r="B35" i="23"/>
  <c r="D34" i="23"/>
  <c r="B34" i="23"/>
  <c r="D33" i="23"/>
  <c r="B33" i="23"/>
  <c r="D32" i="23"/>
  <c r="B32" i="23"/>
  <c r="D28" i="23"/>
  <c r="B28" i="23"/>
  <c r="D27" i="23"/>
  <c r="B27" i="23"/>
  <c r="D26" i="23"/>
  <c r="B26" i="23"/>
  <c r="D25" i="23"/>
  <c r="B25" i="23"/>
  <c r="D21" i="23"/>
  <c r="B21" i="23"/>
  <c r="D20" i="23"/>
  <c r="B20" i="23"/>
  <c r="D19" i="23"/>
  <c r="B19" i="23"/>
  <c r="D18" i="23"/>
  <c r="B18" i="23"/>
  <c r="D14" i="23"/>
  <c r="B14" i="23"/>
  <c r="D13" i="23"/>
  <c r="B13" i="23"/>
  <c r="D12" i="23"/>
  <c r="B12" i="23"/>
  <c r="D11" i="23"/>
  <c r="B11" i="23"/>
  <c r="D28" i="6" l="1"/>
  <c r="B28" i="6"/>
  <c r="D27" i="6"/>
  <c r="B27" i="6"/>
  <c r="D26" i="6"/>
  <c r="B26" i="6"/>
  <c r="D25" i="6"/>
  <c r="B25" i="6"/>
  <c r="D49" i="25"/>
  <c r="B49" i="25"/>
  <c r="D48" i="25"/>
  <c r="B48" i="25"/>
  <c r="D47" i="25"/>
  <c r="B47" i="25"/>
  <c r="D46" i="25"/>
  <c r="F50" i="25"/>
  <c r="F43" i="25"/>
  <c r="D35" i="25"/>
  <c r="B35" i="25"/>
  <c r="D34" i="25"/>
  <c r="B34" i="25"/>
  <c r="D33" i="25"/>
  <c r="B33" i="25"/>
  <c r="D32" i="25"/>
  <c r="B32" i="25"/>
  <c r="F36" i="25" s="1"/>
  <c r="D28" i="25"/>
  <c r="B28" i="25"/>
  <c r="D27" i="25"/>
  <c r="B27" i="25"/>
  <c r="D26" i="25"/>
  <c r="B26" i="25"/>
  <c r="D25" i="25"/>
  <c r="F22" i="25"/>
  <c r="F15" i="25"/>
  <c r="D7" i="25"/>
  <c r="B7" i="25"/>
  <c r="D6" i="25"/>
  <c r="B6" i="25"/>
  <c r="D5" i="25"/>
  <c r="B5" i="25"/>
  <c r="D4" i="25"/>
  <c r="B4" i="25"/>
  <c r="F8" i="25" s="1"/>
  <c r="D49" i="1"/>
  <c r="B49" i="1"/>
  <c r="D48" i="1"/>
  <c r="B48" i="1"/>
  <c r="D47" i="1"/>
  <c r="B47" i="1"/>
  <c r="D46" i="1"/>
  <c r="B46" i="1"/>
  <c r="F50" i="1" s="1"/>
  <c r="F29" i="25" l="1"/>
  <c r="D7" i="24" l="1"/>
  <c r="D6" i="24"/>
  <c r="D5" i="24"/>
  <c r="D4" i="24"/>
  <c r="B7" i="24"/>
  <c r="B6" i="24"/>
  <c r="B5" i="24"/>
  <c r="B4" i="24"/>
  <c r="D7" i="23"/>
  <c r="D6" i="23"/>
  <c r="D5" i="23"/>
  <c r="D4" i="23"/>
  <c r="B7" i="23"/>
  <c r="B6" i="23"/>
  <c r="B5" i="23"/>
  <c r="B4" i="23"/>
  <c r="D21" i="22"/>
  <c r="D20" i="22"/>
  <c r="D19" i="22"/>
  <c r="D18" i="22"/>
  <c r="D14" i="22"/>
  <c r="D13" i="22"/>
  <c r="D12" i="22"/>
  <c r="D11" i="22"/>
  <c r="D7" i="22"/>
  <c r="D6" i="22"/>
  <c r="D5" i="22"/>
  <c r="D4" i="22"/>
  <c r="B21" i="22"/>
  <c r="B20" i="22"/>
  <c r="B19" i="22"/>
  <c r="B18" i="22"/>
  <c r="B14" i="22"/>
  <c r="B13" i="22"/>
  <c r="B12" i="22"/>
  <c r="B11" i="22"/>
  <c r="B7" i="22"/>
  <c r="B6" i="22"/>
  <c r="B5" i="22"/>
  <c r="B4" i="22"/>
  <c r="D21" i="19"/>
  <c r="D20" i="19"/>
  <c r="D19" i="19"/>
  <c r="D18" i="19"/>
  <c r="D14" i="19"/>
  <c r="D13" i="19"/>
  <c r="D12" i="19"/>
  <c r="D11" i="19"/>
  <c r="D7" i="19"/>
  <c r="D6" i="19"/>
  <c r="D5" i="19"/>
  <c r="D4" i="19"/>
  <c r="B21" i="19"/>
  <c r="B20" i="19"/>
  <c r="B19" i="19"/>
  <c r="B18" i="19"/>
  <c r="B14" i="19"/>
  <c r="B13" i="19"/>
  <c r="B12" i="19"/>
  <c r="B11" i="19"/>
  <c r="B7" i="19"/>
  <c r="B6" i="19"/>
  <c r="B5" i="19"/>
  <c r="B4" i="19"/>
  <c r="D49" i="21"/>
  <c r="D48" i="21"/>
  <c r="D47" i="21"/>
  <c r="D46" i="21"/>
  <c r="D42" i="21"/>
  <c r="D41" i="21"/>
  <c r="D40" i="21"/>
  <c r="D39" i="21"/>
  <c r="D35" i="21"/>
  <c r="D34" i="21"/>
  <c r="D33" i="21"/>
  <c r="D32" i="21"/>
  <c r="D28" i="21"/>
  <c r="D27" i="21"/>
  <c r="D26" i="21"/>
  <c r="D25" i="21"/>
  <c r="D21" i="21"/>
  <c r="D20" i="21"/>
  <c r="D19" i="21"/>
  <c r="D18" i="21"/>
  <c r="D14" i="21"/>
  <c r="D13" i="21"/>
  <c r="D12" i="21"/>
  <c r="D11" i="21"/>
  <c r="D7" i="21"/>
  <c r="D6" i="21"/>
  <c r="D5" i="21"/>
  <c r="D4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B28" i="21"/>
  <c r="B27" i="21"/>
  <c r="B26" i="21"/>
  <c r="B25" i="21"/>
  <c r="B21" i="21"/>
  <c r="B20" i="21"/>
  <c r="B19" i="21"/>
  <c r="B18" i="21"/>
  <c r="B14" i="21"/>
  <c r="B13" i="21"/>
  <c r="B12" i="21"/>
  <c r="B11" i="21"/>
  <c r="B7" i="21"/>
  <c r="B6" i="21"/>
  <c r="B5" i="21"/>
  <c r="B4" i="21"/>
  <c r="D21" i="18"/>
  <c r="D20" i="18"/>
  <c r="D19" i="18"/>
  <c r="D18" i="18"/>
  <c r="B21" i="18"/>
  <c r="B20" i="18"/>
  <c r="B19" i="18"/>
  <c r="B18" i="18"/>
  <c r="D21" i="11"/>
  <c r="D20" i="11"/>
  <c r="D19" i="11"/>
  <c r="D18" i="11"/>
  <c r="D14" i="11"/>
  <c r="D13" i="11"/>
  <c r="D12" i="11"/>
  <c r="D11" i="11"/>
  <c r="B21" i="11"/>
  <c r="B20" i="11"/>
  <c r="B19" i="11"/>
  <c r="B14" i="11"/>
  <c r="B13" i="11"/>
  <c r="B12" i="11"/>
  <c r="B11" i="11"/>
  <c r="D35" i="6"/>
  <c r="D34" i="6"/>
  <c r="D33" i="6"/>
  <c r="D32" i="6"/>
  <c r="D7" i="6"/>
  <c r="D6" i="6"/>
  <c r="D5" i="6"/>
  <c r="D4" i="6"/>
  <c r="B35" i="6"/>
  <c r="B34" i="6"/>
  <c r="B33" i="6"/>
  <c r="B32" i="6"/>
  <c r="B7" i="6"/>
  <c r="B6" i="6"/>
  <c r="B5" i="6"/>
  <c r="B4" i="6"/>
  <c r="B35" i="1"/>
  <c r="B34" i="1"/>
  <c r="B33" i="1"/>
  <c r="B32" i="1"/>
  <c r="D35" i="1"/>
  <c r="D34" i="1"/>
  <c r="D33" i="1"/>
  <c r="D32" i="1"/>
  <c r="D28" i="1"/>
  <c r="D27" i="1"/>
  <c r="D26" i="1"/>
  <c r="D25" i="1"/>
  <c r="B28" i="1"/>
  <c r="B27" i="1"/>
  <c r="B26" i="1"/>
  <c r="B25" i="1"/>
  <c r="D7" i="1"/>
  <c r="D6" i="1"/>
  <c r="D5" i="1"/>
  <c r="D4" i="1"/>
  <c r="B7" i="1"/>
  <c r="B6" i="1"/>
  <c r="B5" i="1"/>
  <c r="B4" i="1"/>
  <c r="F22" i="24" l="1"/>
  <c r="F50" i="23" l="1"/>
  <c r="F43" i="23"/>
  <c r="F36" i="23"/>
  <c r="F29" i="23"/>
  <c r="F22" i="23"/>
  <c r="F15" i="23"/>
  <c r="F8" i="23"/>
  <c r="F15" i="24"/>
  <c r="F8" i="24"/>
  <c r="F22" i="19"/>
  <c r="F15" i="19"/>
  <c r="F8" i="19"/>
  <c r="F50" i="21"/>
  <c r="F43" i="21"/>
  <c r="F36" i="21"/>
  <c r="F29" i="21"/>
  <c r="F22" i="21"/>
  <c r="F8" i="21"/>
  <c r="F22" i="18"/>
  <c r="F22" i="11"/>
  <c r="F15" i="11"/>
  <c r="F8" i="22" l="1"/>
  <c r="F15" i="22"/>
  <c r="F22" i="22"/>
  <c r="F15" i="21"/>
  <c r="D14" i="18" l="1"/>
  <c r="B14" i="18"/>
  <c r="D13" i="18"/>
  <c r="B13" i="18"/>
  <c r="D12" i="18"/>
  <c r="B12" i="18"/>
  <c r="D11" i="18"/>
  <c r="B11" i="18"/>
  <c r="D7" i="18"/>
  <c r="B7" i="18"/>
  <c r="D6" i="18"/>
  <c r="B6" i="18"/>
  <c r="D5" i="18"/>
  <c r="B5" i="18"/>
  <c r="D4" i="18"/>
  <c r="B4" i="18"/>
  <c r="D49" i="6"/>
  <c r="B49" i="6"/>
  <c r="D48" i="6"/>
  <c r="B48" i="6"/>
  <c r="D47" i="6"/>
  <c r="B47" i="6"/>
  <c r="D46" i="6"/>
  <c r="F43" i="6"/>
  <c r="F36" i="6"/>
  <c r="F29" i="6"/>
  <c r="F22" i="6"/>
  <c r="F15" i="6"/>
  <c r="F15" i="18" l="1"/>
  <c r="F8" i="18"/>
  <c r="F50" i="6"/>
  <c r="F8" i="6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7" i="11" l="1"/>
  <c r="B7" i="11"/>
  <c r="D6" i="11"/>
  <c r="B6" i="11"/>
  <c r="D5" i="11"/>
  <c r="B5" i="11"/>
  <c r="D4" i="11"/>
  <c r="B4" i="11"/>
  <c r="F8" i="11" l="1"/>
  <c r="F36" i="1" l="1"/>
  <c r="F22" i="1" l="1"/>
  <c r="F15" i="1"/>
  <c r="F29" i="1" l="1"/>
  <c r="F8" i="1"/>
  <c r="F43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<sst xmlns="http://schemas.openxmlformats.org/spreadsheetml/2006/main" count="1329" uniqueCount="104">
  <si>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</si>
  <si>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</si>
  <si>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</si>
  <si>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</si>
  <si>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</si>
  <si>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</si>
  <si>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</si>
  <si>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</si>
  <si>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</si>
  <si>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</si>
  <si>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</si>
  <si>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</si>
  <si>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</si>
  <si>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</si>
  <si>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</si>
  <si>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</si>
  <si>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</si>
  <si>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</si>
  <si>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</si>
  <si>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</si>
  <si>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</si>
  <si>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</si>
  <si>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</si>
  <si>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</si>
  <si>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</si>
  <si>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</si>
  <si>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</si>
  <si>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</si>
  <si>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</si>
  <si>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</si>
  <si>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</si>
  <si>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</si>
  <si>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</si>
  <si>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</si>
  <si>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</si>
  <si>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</si>
  <si>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</si>
  <si>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</si>
  <si>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</si>
  <si>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</si>
  <si>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</si>
  <si>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</si>
  <si>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</si>
  <si>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</si>
  <si>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</si>
  <si>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</si>
  <si>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</si>
  <si>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</si>
  <si>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</si>
  <si>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</si>
  <si>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</si>
  <si>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</si>
  <si>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</si>
  <si>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</si>
  <si>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</si>
  <si>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</si>
  <si>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</si>
  <si>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</si>
  <si>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</si>
  <si>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</si>
  <si>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</si>
  <si>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</si>
  <si>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</si>
  <si>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</si>
  <si>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</si>
  <si>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</si>
  <si>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</si>
  <si>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</si>
  <si>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</si>
  <si>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</si>
  <si>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</si>
  <si>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</si>
  <si>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</si>
  <si>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</si>
  <si>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</si>
  <si>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</si>
  <si>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</si>
  <si>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</si>
  <si>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</si>
  <si>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</si>
  <si>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</si>
  <si>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</si>
  <si>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</si>
  <si>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</si>
  <si>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</si>
  <si>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</si>
  <si>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</si>
  <si>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</si>
  <si>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</si>
  <si>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</si>
  <si>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</si>
  <si>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</si>
  <si>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</si>
  <si>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Pilhas</t>
  </si>
  <si>
    <t>Chaminé da Aciaria</t>
  </si>
  <si>
    <t>Máquinas e Equipamentos</t>
  </si>
  <si>
    <t>Vias Pavimentadas - Ressuspensão</t>
  </si>
  <si>
    <t>Vias Não Pavimentadas  - Ressuspensão</t>
  </si>
  <si>
    <t>Vias - Escapamento</t>
  </si>
  <si>
    <t>Vias - Desgaste de Pista, Freios e Pneus</t>
  </si>
  <si>
    <t>Transferência de Escória</t>
  </si>
  <si>
    <t>Transferências de Sucata</t>
  </si>
  <si>
    <t>Chaminé Forno de Reaquecimento - Linha Leve</t>
  </si>
  <si>
    <t>Chaminé Forno de Reaquecimento - Linha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</si>
</sst>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3" t="s">
        <v>30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5" customHeight="1" x14ac:dyDescent="0.25">
      <c r="A2" s="41" t="s">
        <v>73</v>
      </c>
      <c r="B2" s="41"/>
      <c r="C2" s="4"/>
      <c r="D2" s="41" t="s">
        <v>74</v>
      </c>
      <c r="E2" s="41"/>
      <c r="G2" s="41" t="s">
        <v>25</v>
      </c>
      <c r="H2" s="41"/>
      <c r="I2" s="41"/>
      <c r="J2" s="41"/>
      <c r="K2" s="41"/>
    </row>
    <row r="3" spans="1:11" ht="15" customHeight="1" x14ac:dyDescent="0.25">
      <c r="A3" s="1" t="s">
        <v>16</v>
      </c>
      <c r="B3" s="26">
        <v>10</v>
      </c>
      <c r="D3" s="1" t="s">
        <v>27</v>
      </c>
      <c r="E3" s="26">
        <v>10</v>
      </c>
      <c r="G3" s="42" t="s">
        <v>21</v>
      </c>
      <c r="H3" s="42" t="s">
        <v>22</v>
      </c>
      <c r="I3" s="42"/>
      <c r="J3" s="42"/>
      <c r="K3" s="42"/>
    </row>
    <row r="4" spans="1:11" ht="15" customHeight="1" x14ac:dyDescent="0.25">
      <c r="A4" s="1" t="s">
        <v>17</v>
      </c>
      <c r="B4" s="26">
        <v>9</v>
      </c>
      <c r="D4" s="1" t="s">
        <v>26</v>
      </c>
      <c r="E4" s="26">
        <v>9</v>
      </c>
      <c r="G4" s="42"/>
      <c r="H4" s="26" t="s">
        <v>23</v>
      </c>
      <c r="I4" s="26" t="s">
        <v>10</v>
      </c>
      <c r="J4" s="26" t="s">
        <v>15</v>
      </c>
      <c r="K4" s="26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6">
        <v>6</v>
      </c>
      <c r="G5" s="26" t="s">
        <v>67</v>
      </c>
      <c r="H5" s="26">
        <v>6</v>
      </c>
      <c r="I5" s="26">
        <v>6</v>
      </c>
      <c r="J5" s="26">
        <v>5</v>
      </c>
      <c r="K5" s="26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6">
        <v>3</v>
      </c>
      <c r="G6" s="26" t="s">
        <v>68</v>
      </c>
      <c r="H6" s="26">
        <v>6</v>
      </c>
      <c r="I6" s="26">
        <v>6</v>
      </c>
      <c r="J6" s="26">
        <v>5</v>
      </c>
      <c r="K6" s="26">
        <v>5</v>
      </c>
    </row>
    <row r="7" spans="1:11" ht="22.5" x14ac:dyDescent="0.25">
      <c r="A7" s="2" t="s">
        <v>78</v>
      </c>
      <c r="B7" s="26">
        <v>5</v>
      </c>
      <c r="D7" s="1" t="s">
        <v>29</v>
      </c>
      <c r="E7" s="26">
        <v>1</v>
      </c>
      <c r="G7" s="26" t="s">
        <v>69</v>
      </c>
      <c r="H7" s="26">
        <v>5</v>
      </c>
      <c r="I7" s="26">
        <v>5</v>
      </c>
      <c r="J7" s="26">
        <v>4</v>
      </c>
      <c r="K7" s="26">
        <v>4</v>
      </c>
    </row>
    <row r="8" spans="1:11" ht="15" customHeight="1" x14ac:dyDescent="0.25">
      <c r="A8" s="1" t="s">
        <v>20</v>
      </c>
      <c r="B8" s="26">
        <v>3</v>
      </c>
      <c r="G8" s="26" t="s">
        <v>70</v>
      </c>
      <c r="H8" s="26">
        <v>5</v>
      </c>
      <c r="I8" s="26">
        <v>5</v>
      </c>
      <c r="J8" s="26">
        <v>4</v>
      </c>
      <c r="K8" s="26">
        <v>4</v>
      </c>
    </row>
    <row r="9" spans="1:11" ht="15" customHeight="1" x14ac:dyDescent="0.25">
      <c r="A9" s="1" t="s">
        <v>60</v>
      </c>
      <c r="B9" s="26">
        <v>1</v>
      </c>
      <c r="G9" s="26" t="s">
        <v>71</v>
      </c>
      <c r="H9" s="26">
        <v>4</v>
      </c>
      <c r="I9" s="26">
        <v>4</v>
      </c>
      <c r="J9" s="26">
        <v>3</v>
      </c>
      <c r="K9" s="26">
        <v>3</v>
      </c>
    </row>
    <row r="11" spans="1:11" ht="15" customHeight="1" x14ac:dyDescent="0.25">
      <c r="A11" s="43" t="s">
        <v>50</v>
      </c>
      <c r="B11" s="43"/>
      <c r="C11" s="43"/>
      <c r="D11" s="43"/>
      <c r="E11" s="43"/>
    </row>
    <row r="12" spans="1:11" ht="15" customHeight="1" x14ac:dyDescent="0.25">
      <c r="A12" s="41" t="s">
        <v>79</v>
      </c>
      <c r="B12" s="41"/>
      <c r="D12" s="41" t="s">
        <v>80</v>
      </c>
      <c r="E12" s="41"/>
    </row>
    <row r="13" spans="1:11" ht="15" customHeight="1" x14ac:dyDescent="0.25">
      <c r="A13" s="1" t="s">
        <v>81</v>
      </c>
      <c r="B13" s="26">
        <v>10</v>
      </c>
      <c r="D13" s="1" t="s">
        <v>37</v>
      </c>
      <c r="E13" s="26">
        <v>10</v>
      </c>
    </row>
    <row r="14" spans="1:11" ht="15" customHeight="1" x14ac:dyDescent="0.25">
      <c r="A14" s="1" t="s">
        <v>31</v>
      </c>
      <c r="B14" s="26">
        <v>9</v>
      </c>
      <c r="D14" s="1" t="s">
        <v>38</v>
      </c>
      <c r="E14" s="26">
        <v>9</v>
      </c>
    </row>
    <row r="15" spans="1:11" ht="15" customHeight="1" x14ac:dyDescent="0.25">
      <c r="A15" s="1" t="s">
        <v>32</v>
      </c>
      <c r="B15" s="26">
        <v>8</v>
      </c>
      <c r="D15" s="1" t="s">
        <v>39</v>
      </c>
      <c r="E15" s="26">
        <v>7</v>
      </c>
    </row>
    <row r="16" spans="1:11" ht="15" customHeight="1" x14ac:dyDescent="0.25">
      <c r="A16" s="1" t="s">
        <v>33</v>
      </c>
      <c r="B16" s="26">
        <v>7</v>
      </c>
      <c r="D16" s="1" t="s">
        <v>40</v>
      </c>
      <c r="E16" s="26">
        <v>5</v>
      </c>
    </row>
    <row r="17" spans="1:5" ht="15" customHeight="1" x14ac:dyDescent="0.25">
      <c r="A17" s="1" t="s">
        <v>72</v>
      </c>
      <c r="B17" s="26">
        <v>6</v>
      </c>
      <c r="D17" s="1" t="s">
        <v>91</v>
      </c>
      <c r="E17" s="26">
        <v>3</v>
      </c>
    </row>
    <row r="18" spans="1:5" ht="15" customHeight="1" x14ac:dyDescent="0.25">
      <c r="A18" s="1" t="s">
        <v>34</v>
      </c>
      <c r="B18" s="26">
        <v>5</v>
      </c>
      <c r="D18" s="1" t="s">
        <v>41</v>
      </c>
      <c r="E18" s="26">
        <v>1</v>
      </c>
    </row>
    <row r="19" spans="1:5" ht="15" customHeight="1" x14ac:dyDescent="0.25">
      <c r="A19" s="1" t="s">
        <v>35</v>
      </c>
      <c r="B19" s="26">
        <v>3</v>
      </c>
      <c r="E19" s="26"/>
    </row>
    <row r="20" spans="1:5" ht="15" customHeight="1" x14ac:dyDescent="0.25">
      <c r="A20" s="1" t="s">
        <v>36</v>
      </c>
      <c r="B20" s="26">
        <v>1</v>
      </c>
      <c r="E20" s="26"/>
    </row>
    <row r="21" spans="1:5" ht="15" customHeight="1" x14ac:dyDescent="0.25">
      <c r="E21" s="26"/>
    </row>
    <row r="22" spans="1:5" ht="15" customHeight="1" x14ac:dyDescent="0.25">
      <c r="A22" s="43" t="s">
        <v>42</v>
      </c>
      <c r="B22" s="43"/>
      <c r="C22" s="43"/>
      <c r="D22" s="43"/>
      <c r="E22" s="43"/>
    </row>
    <row r="23" spans="1:5" ht="15" customHeight="1" x14ac:dyDescent="0.25">
      <c r="A23" s="41" t="s">
        <v>82</v>
      </c>
      <c r="B23" s="41"/>
      <c r="D23" s="41" t="s">
        <v>83</v>
      </c>
      <c r="E23" s="41"/>
    </row>
    <row r="24" spans="1:5" ht="15" customHeight="1" x14ac:dyDescent="0.25">
      <c r="A24" s="1" t="s">
        <v>84</v>
      </c>
      <c r="B24" s="26">
        <v>10</v>
      </c>
      <c r="D24" s="1" t="s">
        <v>66</v>
      </c>
      <c r="E24" s="26">
        <v>10</v>
      </c>
    </row>
    <row r="25" spans="1:5" ht="22.5" x14ac:dyDescent="0.25">
      <c r="A25" s="2" t="s">
        <v>85</v>
      </c>
      <c r="B25" s="26">
        <v>9</v>
      </c>
      <c r="D25" s="2" t="s">
        <v>92</v>
      </c>
      <c r="E25" s="26">
        <v>9</v>
      </c>
    </row>
    <row r="26" spans="1:5" ht="15" customHeight="1" x14ac:dyDescent="0.25">
      <c r="A26" s="1" t="s">
        <v>53</v>
      </c>
      <c r="B26" s="26">
        <v>7</v>
      </c>
      <c r="D26" s="1" t="s">
        <v>54</v>
      </c>
      <c r="E26" s="26">
        <v>7</v>
      </c>
    </row>
    <row r="27" spans="1:5" ht="15" customHeight="1" x14ac:dyDescent="0.25">
      <c r="A27" s="1" t="s">
        <v>44</v>
      </c>
      <c r="B27" s="26">
        <v>5</v>
      </c>
      <c r="D27" s="1" t="s">
        <v>47</v>
      </c>
      <c r="E27" s="26">
        <v>5</v>
      </c>
    </row>
    <row r="28" spans="1:5" ht="15" customHeight="1" x14ac:dyDescent="0.25">
      <c r="A28" s="1" t="s">
        <v>45</v>
      </c>
      <c r="B28" s="26">
        <v>3</v>
      </c>
      <c r="D28" s="1" t="s">
        <v>48</v>
      </c>
      <c r="E28" s="26">
        <v>3</v>
      </c>
    </row>
    <row r="29" spans="1:5" ht="15" customHeight="1" x14ac:dyDescent="0.25">
      <c r="A29" s="2" t="s">
        <v>43</v>
      </c>
      <c r="B29" s="26">
        <v>1</v>
      </c>
      <c r="D29" s="1" t="s">
        <v>46</v>
      </c>
      <c r="E29" s="26">
        <v>1</v>
      </c>
    </row>
    <row r="30" spans="1:5" ht="15" customHeight="1" x14ac:dyDescent="0.25">
      <c r="B30" s="26"/>
      <c r="E30" s="26"/>
    </row>
    <row r="31" spans="1:5" ht="15" customHeight="1" x14ac:dyDescent="0.25">
      <c r="A31" s="43" t="s">
        <v>49</v>
      </c>
      <c r="B31" s="43"/>
      <c r="C31" s="43"/>
      <c r="D31" s="43"/>
      <c r="E31" s="43"/>
    </row>
    <row r="32" spans="1:5" ht="15" customHeight="1" x14ac:dyDescent="0.25">
      <c r="A32" s="41" t="s">
        <v>86</v>
      </c>
      <c r="B32" s="41"/>
      <c r="C32" s="25"/>
      <c r="D32" s="41" t="s">
        <v>87</v>
      </c>
      <c r="E32" s="41"/>
    </row>
    <row r="33" spans="1:5" ht="15" customHeight="1" x14ac:dyDescent="0.25">
      <c r="A33" s="1" t="s">
        <v>51</v>
      </c>
      <c r="B33" s="26">
        <v>10</v>
      </c>
      <c r="D33" s="1" t="s">
        <v>56</v>
      </c>
      <c r="E33" s="26">
        <v>10</v>
      </c>
    </row>
    <row r="34" spans="1:5" ht="22.5" x14ac:dyDescent="0.25">
      <c r="A34" s="1" t="s">
        <v>52</v>
      </c>
      <c r="B34" s="26">
        <v>9</v>
      </c>
      <c r="D34" s="2" t="s">
        <v>57</v>
      </c>
      <c r="E34" s="26">
        <v>9</v>
      </c>
    </row>
    <row r="35" spans="1:5" ht="22.5" x14ac:dyDescent="0.25">
      <c r="A35" s="1" t="s">
        <v>88</v>
      </c>
      <c r="B35" s="26">
        <v>8</v>
      </c>
      <c r="D35" s="2" t="s">
        <v>58</v>
      </c>
      <c r="E35" s="26">
        <v>8</v>
      </c>
    </row>
    <row r="36" spans="1:5" ht="15" customHeight="1" x14ac:dyDescent="0.25">
      <c r="A36" s="1" t="s">
        <v>64</v>
      </c>
      <c r="B36" s="26">
        <v>7</v>
      </c>
      <c r="D36" s="1" t="s">
        <v>64</v>
      </c>
      <c r="E36" s="26">
        <v>7</v>
      </c>
    </row>
    <row r="37" spans="1:5" ht="15" customHeight="1" x14ac:dyDescent="0.25">
      <c r="A37" s="1" t="s">
        <v>65</v>
      </c>
      <c r="B37" s="26">
        <v>5</v>
      </c>
      <c r="D37" s="1" t="s">
        <v>65</v>
      </c>
      <c r="E37" s="26">
        <v>5</v>
      </c>
    </row>
    <row r="38" spans="1:5" ht="15" customHeight="1" x14ac:dyDescent="0.25">
      <c r="A38" s="1" t="s">
        <v>55</v>
      </c>
      <c r="B38" s="26">
        <v>3</v>
      </c>
      <c r="D38" s="1" t="s">
        <v>55</v>
      </c>
      <c r="E38" s="26">
        <v>3</v>
      </c>
    </row>
    <row r="39" spans="1:5" ht="15" customHeight="1" x14ac:dyDescent="0.25">
      <c r="A39" s="1" t="s">
        <v>89</v>
      </c>
      <c r="B39" s="26">
        <v>1</v>
      </c>
      <c r="D39" s="1" t="s">
        <v>59</v>
      </c>
      <c r="E39" s="26">
        <v>1</v>
      </c>
    </row>
    <row r="40" spans="1:5" ht="15" customHeight="1" x14ac:dyDescent="0.25">
      <c r="B40" s="26"/>
      <c r="E40" s="26"/>
    </row>
    <row r="41" spans="1:5" ht="15" customHeight="1" x14ac:dyDescent="0.25">
      <c r="B41" s="26"/>
      <c r="E41" s="26"/>
    </row>
    <row r="42" spans="1:5" ht="15" customHeight="1" x14ac:dyDescent="0.25">
      <c r="B42" s="26"/>
    </row>
    <row r="43" spans="1:5" ht="15" customHeight="1" x14ac:dyDescent="0.25">
      <c r="B43" s="26"/>
    </row>
    <row r="44" spans="1:5" ht="15" customHeight="1" x14ac:dyDescent="0.25">
      <c r="B44" s="26"/>
    </row>
    <row r="45" spans="1:5" ht="15" customHeight="1" x14ac:dyDescent="0.25">
      <c r="B45" s="26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1" sqref="C2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7" t="s">
        <v>97</v>
      </c>
      <c r="C1" s="58"/>
      <c r="D1" s="58"/>
      <c r="E1" s="58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VLOOKUP(C4,Parâmetros!$G$5:$K$9,5,FALSE)/10</f>
        <v>0.5</v>
      </c>
      <c r="C4" s="29" t="s">
        <v>68</v>
      </c>
      <c r="D4" s="28">
        <f>VLOOKUP(E4,Parâmetros!$D$3:$E$7,2,FALSE)/10</f>
        <v>0.6</v>
      </c>
      <c r="E4" s="29" t="s">
        <v>76</v>
      </c>
      <c r="F4" s="55"/>
      <c r="AC4" s="1" t="s">
        <v>24</v>
      </c>
    </row>
    <row r="5" spans="1:29" ht="1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0.5</v>
      </c>
      <c r="E5" s="29" t="s">
        <v>40</v>
      </c>
      <c r="F5" s="55"/>
      <c r="AC5" s="1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1</v>
      </c>
      <c r="C7" s="29" t="s">
        <v>51</v>
      </c>
      <c r="D7" s="28">
        <f>VLOOKUP(E7,Parâmetros!$D$33:$E$39,2,FALSE)/10</f>
        <v>1</v>
      </c>
      <c r="E7" s="29" t="s">
        <v>56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1">
        <f>((B4*D4)+(B5*D5)+(B6*D6)+(B7*D7))/4</f>
        <v>0.42499999999999999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0.5</v>
      </c>
      <c r="C11" s="29" t="s">
        <v>68</v>
      </c>
      <c r="D11" s="28">
        <f>VLOOKUP(E11,Parâmetros!$D$3:$E$7,2,FALSE)/10</f>
        <v>0.6</v>
      </c>
      <c r="E11" s="29" t="s">
        <v>76</v>
      </c>
      <c r="F11" s="55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0.5</v>
      </c>
      <c r="E12" s="29" t="s">
        <v>40</v>
      </c>
      <c r="F12" s="55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5"/>
    </row>
    <row r="14" spans="1:29" ht="15" customHeight="1" x14ac:dyDescent="0.25">
      <c r="A14" s="27" t="s">
        <v>5</v>
      </c>
      <c r="B14" s="28">
        <f>VLOOKUP(C14,Parâmetros!$A$33:$B$39,2,FALSE)/10</f>
        <v>1</v>
      </c>
      <c r="C14" s="29" t="s">
        <v>51</v>
      </c>
      <c r="D14" s="28">
        <f>VLOOKUP(E14,Parâmetros!$D$33:$E$39,2,FALSE)/10</f>
        <v>1</v>
      </c>
      <c r="E14" s="29" t="s">
        <v>56</v>
      </c>
      <c r="F14" s="56"/>
    </row>
    <row r="15" spans="1:29" ht="15" customHeight="1" x14ac:dyDescent="0.25">
      <c r="A15" s="49"/>
      <c r="B15" s="49"/>
      <c r="C15" s="49"/>
      <c r="D15" s="49"/>
      <c r="E15" s="49"/>
      <c r="F15" s="31">
        <f>((B11*D11)+(B12*D12)+(B13*D13)+(B14*D14))/4</f>
        <v>0.42499999999999999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4" t="s">
        <v>90</v>
      </c>
    </row>
    <row r="18" spans="1:9" ht="15" customHeight="1" x14ac:dyDescent="0.25">
      <c r="A18" s="27" t="s">
        <v>3</v>
      </c>
      <c r="B18" s="28">
        <f>VLOOKUP(C18,Parâmetros!$G$5:$K$9,5,FALSE)/10</f>
        <v>0.5</v>
      </c>
      <c r="C18" s="29" t="s">
        <v>68</v>
      </c>
      <c r="D18" s="28">
        <f>VLOOKUP(E18,Parâmetros!$D$3:$E$7,2,FALSE)/10</f>
        <v>0.6</v>
      </c>
      <c r="E18" s="29" t="s">
        <v>76</v>
      </c>
      <c r="F18" s="55"/>
    </row>
    <row r="19" spans="1: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0.5</v>
      </c>
      <c r="E19" s="29" t="s">
        <v>40</v>
      </c>
      <c r="F19" s="55"/>
    </row>
    <row r="20" spans="1: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5"/>
    </row>
    <row r="21" spans="1:9" ht="15" customHeight="1" x14ac:dyDescent="0.25">
      <c r="A21" s="27" t="s">
        <v>5</v>
      </c>
      <c r="B21" s="28">
        <f>VLOOKUP(C21,Parâmetros!$A$33:$B$39,2,FALSE)/10</f>
        <v>1</v>
      </c>
      <c r="C21" s="29" t="s">
        <v>51</v>
      </c>
      <c r="D21" s="28">
        <f>VLOOKUP(E21,Parâmetros!$D$33:$E$39,2,FALSE)/10</f>
        <v>1</v>
      </c>
      <c r="E21" s="29" t="s">
        <v>56</v>
      </c>
      <c r="F21" s="56"/>
    </row>
    <row r="22" spans="1:9" ht="15" customHeight="1" x14ac:dyDescent="0.25">
      <c r="A22" s="20"/>
      <c r="C22" s="21"/>
      <c r="D22" s="21"/>
      <c r="E22" s="21"/>
      <c r="F22" s="31">
        <f>((B18*D18)+(B19*D19)+(B20*D20)+(B21*D21))/4</f>
        <v>0.42499999999999999</v>
      </c>
      <c r="I22" s="19"/>
    </row>
    <row r="25" spans="1:9" ht="15" customHeight="1" x14ac:dyDescent="0.25">
      <c r="E25" s="22"/>
    </row>
    <row r="33" spans="5:5" ht="15" customHeight="1" x14ac:dyDescent="0.25">
      <c r="E33" s="23"/>
    </row>
  </sheetData>
  <sheetProtection algorithmName="SHA-512" hashValue="ZFUfLPLnlUq84uGnnnMfxgzBJRicOxdbL6WhOxfZfujgZfL/F/vQv1E6V3c4SpXLObgIOApLEnoegJMXH8/2tA==" saltValue="LdJbuXxqmB7DYOKLSQoNF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13" workbookViewId="0">
      <selection activeCell="C54" sqref="C5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7" t="s">
        <v>98</v>
      </c>
      <c r="C1" s="58"/>
      <c r="D1" s="58"/>
      <c r="E1" s="58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VLOOKUP(C4,Parâmetros!$A$3:$B$9,2,FALSE)/10</f>
        <v>0.3</v>
      </c>
      <c r="C4" s="29" t="s">
        <v>20</v>
      </c>
      <c r="D4" s="28">
        <f>VLOOKUP(E4,Parâmetros!$D$3:$E$7,2,FALSE)/10</f>
        <v>0.6</v>
      </c>
      <c r="E4" s="29" t="s">
        <v>76</v>
      </c>
      <c r="F4" s="55"/>
      <c r="AC4" s="1" t="s">
        <v>24</v>
      </c>
    </row>
    <row r="5" spans="1:29" s="34" customFormat="1" ht="15" customHeight="1" x14ac:dyDescent="0.25">
      <c r="A5" s="27" t="s">
        <v>4</v>
      </c>
      <c r="B5" s="28">
        <f>VLOOKUP(C5,Parâmetros!$A$13:$B$20,2,FALSE)/10</f>
        <v>0.7</v>
      </c>
      <c r="C5" s="29" t="s">
        <v>33</v>
      </c>
      <c r="D5" s="28">
        <f>VLOOKUP(E5,Parâmetros!$D$13:$E$18,2,FALSE)/10</f>
        <v>0.9</v>
      </c>
      <c r="E5" s="29" t="s">
        <v>38</v>
      </c>
      <c r="F5" s="55"/>
      <c r="AC5" s="34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0.5</v>
      </c>
      <c r="C6" s="29" t="s">
        <v>44</v>
      </c>
      <c r="D6" s="28">
        <f>VLOOKUP(E6,Parâmetros!$D$24:$E$29,2,FALSE)/10</f>
        <v>0.5</v>
      </c>
      <c r="E6" s="29" t="s">
        <v>47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0.8</v>
      </c>
      <c r="E7" s="29" t="s">
        <v>58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60"/>
      <c r="F8" s="31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0"/>
      <c r="D9" s="51"/>
      <c r="E9" s="52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0.3</v>
      </c>
      <c r="C11" s="29" t="s">
        <v>20</v>
      </c>
      <c r="D11" s="28">
        <f>VLOOKUP(E11,Parâmetros!$D$3:$E$7,2,FALSE)/10</f>
        <v>0.6</v>
      </c>
      <c r="E11" s="29" t="s">
        <v>76</v>
      </c>
      <c r="F11" s="55"/>
      <c r="AC11" s="1" t="s">
        <v>24</v>
      </c>
    </row>
    <row r="12" spans="1:29" s="34" customFormat="1" ht="15" customHeight="1" x14ac:dyDescent="0.25">
      <c r="A12" s="27" t="s">
        <v>4</v>
      </c>
      <c r="B12" s="28">
        <f>VLOOKUP(C12,Parâmetros!$A$13:$B$20,2,FALSE)/10</f>
        <v>0.7</v>
      </c>
      <c r="C12" s="29" t="s">
        <v>33</v>
      </c>
      <c r="D12" s="28">
        <f>VLOOKUP(E12,Parâmetros!$D$13:$E$18,2,FALSE)/10</f>
        <v>0.9</v>
      </c>
      <c r="E12" s="29" t="s">
        <v>38</v>
      </c>
      <c r="F12" s="55"/>
      <c r="AC12" s="34" t="s">
        <v>61</v>
      </c>
    </row>
    <row r="13" spans="1:29" ht="15" customHeight="1" x14ac:dyDescent="0.25">
      <c r="A13" s="27" t="s">
        <v>63</v>
      </c>
      <c r="B13" s="28">
        <f>VLOOKUP(C13,Parâmetros!$A$24:$B$29,2,FALSE)/10</f>
        <v>0.5</v>
      </c>
      <c r="C13" s="29" t="s">
        <v>44</v>
      </c>
      <c r="D13" s="28">
        <f>VLOOKUP(E13,Parâmetros!$D$24:$E$29,2,FALSE)/10</f>
        <v>0.5</v>
      </c>
      <c r="E13" s="29" t="s">
        <v>47</v>
      </c>
      <c r="F13" s="55"/>
      <c r="AC13" s="1" t="s">
        <v>10</v>
      </c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0.8</v>
      </c>
      <c r="E14" s="29" t="s">
        <v>58</v>
      </c>
      <c r="F14" s="56"/>
      <c r="AC14" s="1" t="s">
        <v>23</v>
      </c>
    </row>
    <row r="15" spans="1:29" s="34" customFormat="1" ht="15" customHeight="1" x14ac:dyDescent="0.25">
      <c r="A15" s="49"/>
      <c r="B15" s="49"/>
      <c r="C15" s="49"/>
      <c r="D15" s="49"/>
      <c r="E15" s="60"/>
      <c r="F15" s="35">
        <f>((B11*D11)+(B12*D12)+(B13*D13)+(B14*D14))/4</f>
        <v>0.36499999999999999</v>
      </c>
    </row>
    <row r="16" spans="1:29" s="34" customFormat="1" ht="15" customHeight="1" x14ac:dyDescent="0.25">
      <c r="A16" s="16" t="s">
        <v>8</v>
      </c>
      <c r="B16" s="17" t="s">
        <v>12</v>
      </c>
      <c r="C16" s="50"/>
      <c r="D16" s="51"/>
      <c r="E16" s="52"/>
      <c r="F16" s="36"/>
    </row>
    <row r="17" spans="1:29" s="34" customFormat="1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61" t="s">
        <v>90</v>
      </c>
    </row>
    <row r="18" spans="1:29" ht="15" customHeight="1" x14ac:dyDescent="0.25">
      <c r="A18" s="27" t="s">
        <v>3</v>
      </c>
      <c r="B18" s="28">
        <f>VLOOKUP(C18,Parâmetros!$A$3:$B$9,2,FALSE)/10</f>
        <v>0.3</v>
      </c>
      <c r="C18" s="29" t="s">
        <v>20</v>
      </c>
      <c r="D18" s="28">
        <f>VLOOKUP(E18,Parâmetros!$D$3:$E$7,2,FALSE)/10</f>
        <v>0.6</v>
      </c>
      <c r="E18" s="29" t="s">
        <v>76</v>
      </c>
      <c r="F18" s="62"/>
      <c r="AC18" s="1" t="s">
        <v>24</v>
      </c>
    </row>
    <row r="19" spans="1:29" s="34" customFormat="1" ht="15" customHeight="1" x14ac:dyDescent="0.25">
      <c r="A19" s="27" t="s">
        <v>4</v>
      </c>
      <c r="B19" s="28">
        <f>VLOOKUP(C19,Parâmetros!$A$13:$B$20,2,FALSE)/10</f>
        <v>0.7</v>
      </c>
      <c r="C19" s="29" t="s">
        <v>33</v>
      </c>
      <c r="D19" s="28">
        <f>VLOOKUP(E19,Parâmetros!$D$13:$E$18,2,FALSE)/10</f>
        <v>0.9</v>
      </c>
      <c r="E19" s="29" t="s">
        <v>38</v>
      </c>
      <c r="F19" s="62"/>
      <c r="AC19" s="34" t="s">
        <v>61</v>
      </c>
    </row>
    <row r="20" spans="1:29" ht="15" customHeight="1" x14ac:dyDescent="0.25">
      <c r="A20" s="27" t="s">
        <v>63</v>
      </c>
      <c r="B20" s="28">
        <f>VLOOKUP(C20,Parâmetros!$A$24:$B$29,2,FALSE)/10</f>
        <v>0.5</v>
      </c>
      <c r="C20" s="29" t="s">
        <v>44</v>
      </c>
      <c r="D20" s="28">
        <f>VLOOKUP(E20,Parâmetros!$D$24:$E$29,2,FALSE)/10</f>
        <v>0.5</v>
      </c>
      <c r="E20" s="29" t="s">
        <v>47</v>
      </c>
      <c r="F20" s="62"/>
      <c r="AC20" s="1" t="s">
        <v>10</v>
      </c>
    </row>
    <row r="21" spans="1:2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0.8</v>
      </c>
      <c r="E21" s="29" t="s">
        <v>58</v>
      </c>
      <c r="F21" s="63"/>
      <c r="AC21" s="1" t="s">
        <v>23</v>
      </c>
    </row>
    <row r="22" spans="1:29" s="34" customFormat="1" ht="15" customHeight="1" x14ac:dyDescent="0.25">
      <c r="A22" s="49"/>
      <c r="B22" s="49"/>
      <c r="C22" s="49"/>
      <c r="D22" s="49"/>
      <c r="E22" s="60"/>
      <c r="F22" s="35">
        <f>((B18*D18)+(B19*D19)+(B20*D20)+(B21*D21))/4</f>
        <v>0.36499999999999999</v>
      </c>
    </row>
    <row r="23" spans="1:29" s="34" customFormat="1" ht="15" customHeight="1" x14ac:dyDescent="0.25">
      <c r="A23" s="13" t="s">
        <v>8</v>
      </c>
      <c r="B23" s="14" t="s">
        <v>13</v>
      </c>
      <c r="C23" s="50"/>
      <c r="D23" s="51"/>
      <c r="E23" s="52"/>
      <c r="F23" s="37"/>
    </row>
    <row r="24" spans="1:29" s="34" customFormat="1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61" t="s">
        <v>90</v>
      </c>
    </row>
    <row r="25" spans="1:29" ht="15" customHeight="1" x14ac:dyDescent="0.25">
      <c r="A25" s="27" t="s">
        <v>3</v>
      </c>
      <c r="B25" s="28">
        <f>VLOOKUP(C25,Parâmetros!$A$3:$B$9,2,FALSE)/10</f>
        <v>0.3</v>
      </c>
      <c r="C25" s="29" t="s">
        <v>20</v>
      </c>
      <c r="D25" s="28">
        <f>VLOOKUP(E25,Parâmetros!$D$3:$E$7,2,FALSE)/10</f>
        <v>0.6</v>
      </c>
      <c r="E25" s="29" t="s">
        <v>76</v>
      </c>
      <c r="F25" s="62"/>
      <c r="AC25" s="1" t="s">
        <v>24</v>
      </c>
    </row>
    <row r="26" spans="1:29" s="34" customFormat="1" ht="15" customHeight="1" x14ac:dyDescent="0.25">
      <c r="A26" s="27" t="s">
        <v>4</v>
      </c>
      <c r="B26" s="28">
        <f>VLOOKUP(C26,Parâmetros!$A$13:$B$20,2,FALSE)/10</f>
        <v>0.7</v>
      </c>
      <c r="C26" s="29" t="s">
        <v>33</v>
      </c>
      <c r="D26" s="28">
        <f>VLOOKUP(E26,Parâmetros!$D$13:$E$18,2,FALSE)/10</f>
        <v>0.9</v>
      </c>
      <c r="E26" s="29" t="s">
        <v>38</v>
      </c>
      <c r="F26" s="62"/>
      <c r="AC26" s="34" t="s">
        <v>61</v>
      </c>
    </row>
    <row r="27" spans="1:29" ht="15" customHeight="1" x14ac:dyDescent="0.25">
      <c r="A27" s="27" t="s">
        <v>63</v>
      </c>
      <c r="B27" s="28">
        <f>VLOOKUP(C27,Parâmetros!$A$24:$B$29,2,FALSE)/10</f>
        <v>0.5</v>
      </c>
      <c r="C27" s="29" t="s">
        <v>44</v>
      </c>
      <c r="D27" s="28">
        <f>VLOOKUP(E27,Parâmetros!$D$24:$E$29,2,FALSE)/10</f>
        <v>0.5</v>
      </c>
      <c r="E27" s="29" t="s">
        <v>47</v>
      </c>
      <c r="F27" s="62"/>
      <c r="AC27" s="1" t="s">
        <v>10</v>
      </c>
    </row>
    <row r="28" spans="1:29" ht="15" customHeight="1" x14ac:dyDescent="0.25">
      <c r="A28" s="27" t="s">
        <v>5</v>
      </c>
      <c r="B28" s="28">
        <f>VLOOKUP(C28,Parâmetros!$A$33:$B$39,2,FALSE)/10</f>
        <v>0.5</v>
      </c>
      <c r="C28" s="29" t="s">
        <v>65</v>
      </c>
      <c r="D28" s="28">
        <f>VLOOKUP(E28,Parâmetros!$D$33:$E$39,2,FALSE)/10</f>
        <v>0.8</v>
      </c>
      <c r="E28" s="29" t="s">
        <v>58</v>
      </c>
      <c r="F28" s="63"/>
      <c r="AC28" s="1" t="s">
        <v>23</v>
      </c>
    </row>
    <row r="29" spans="1:29" s="34" customFormat="1" ht="15" customHeight="1" x14ac:dyDescent="0.25">
      <c r="A29" s="49"/>
      <c r="B29" s="49"/>
      <c r="C29" s="49"/>
      <c r="D29" s="49"/>
      <c r="E29" s="60"/>
      <c r="F29" s="35">
        <f>((B25*D25)+(B26*D26)+(B27*D27)+(B28*D28))/4</f>
        <v>0.36499999999999999</v>
      </c>
    </row>
    <row r="30" spans="1:29" s="34" customFormat="1" ht="15" customHeight="1" x14ac:dyDescent="0.25">
      <c r="A30" s="13" t="s">
        <v>8</v>
      </c>
      <c r="B30" s="14" t="s">
        <v>14</v>
      </c>
      <c r="C30" s="50"/>
      <c r="D30" s="51"/>
      <c r="E30" s="52"/>
      <c r="F30" s="36"/>
    </row>
    <row r="31" spans="1:29" s="34" customFormat="1" ht="15" customHeight="1" x14ac:dyDescent="0.25">
      <c r="A31" s="30" t="s">
        <v>0</v>
      </c>
      <c r="B31" s="30" t="s">
        <v>1</v>
      </c>
      <c r="C31" s="30" t="s">
        <v>6</v>
      </c>
      <c r="D31" s="30" t="s">
        <v>2</v>
      </c>
      <c r="E31" s="30" t="s">
        <v>6</v>
      </c>
      <c r="F31" s="61" t="s">
        <v>90</v>
      </c>
    </row>
    <row r="32" spans="1:29" ht="15" customHeight="1" x14ac:dyDescent="0.25">
      <c r="A32" s="27" t="s">
        <v>3</v>
      </c>
      <c r="B32" s="28">
        <f>VLOOKUP(C32,Parâmetros!$A$3:$B$9,2,FALSE)/10</f>
        <v>0.3</v>
      </c>
      <c r="C32" s="29" t="s">
        <v>20</v>
      </c>
      <c r="D32" s="28">
        <f>VLOOKUP(E32,Parâmetros!$D$3:$E$7,2,FALSE)/10</f>
        <v>0.6</v>
      </c>
      <c r="E32" s="29" t="s">
        <v>76</v>
      </c>
      <c r="F32" s="62"/>
      <c r="AC32" s="1" t="s">
        <v>24</v>
      </c>
    </row>
    <row r="33" spans="1:29" s="34" customFormat="1" ht="15" customHeight="1" x14ac:dyDescent="0.25">
      <c r="A33" s="27" t="s">
        <v>4</v>
      </c>
      <c r="B33" s="28">
        <f>VLOOKUP(C33,Parâmetros!$A$13:$B$20,2,FALSE)/10</f>
        <v>0.7</v>
      </c>
      <c r="C33" s="29" t="s">
        <v>33</v>
      </c>
      <c r="D33" s="28">
        <f>VLOOKUP(E33,Parâmetros!$D$13:$E$18,2,FALSE)/10</f>
        <v>0.9</v>
      </c>
      <c r="E33" s="29" t="s">
        <v>38</v>
      </c>
      <c r="F33" s="62"/>
      <c r="AC33" s="34" t="s">
        <v>61</v>
      </c>
    </row>
    <row r="34" spans="1:29" ht="15" customHeight="1" x14ac:dyDescent="0.25">
      <c r="A34" s="27" t="s">
        <v>63</v>
      </c>
      <c r="B34" s="28">
        <f>VLOOKUP(C34,Parâmetros!$A$24:$B$29,2,FALSE)/10</f>
        <v>0.5</v>
      </c>
      <c r="C34" s="29" t="s">
        <v>44</v>
      </c>
      <c r="D34" s="28">
        <f>VLOOKUP(E34,Parâmetros!$D$24:$E$29,2,FALSE)/10</f>
        <v>0.5</v>
      </c>
      <c r="E34" s="29" t="s">
        <v>47</v>
      </c>
      <c r="F34" s="62"/>
      <c r="AC34" s="1" t="s">
        <v>10</v>
      </c>
    </row>
    <row r="35" spans="1:29" ht="15" customHeight="1" x14ac:dyDescent="0.25">
      <c r="A35" s="27" t="s">
        <v>5</v>
      </c>
      <c r="B35" s="28">
        <f>VLOOKUP(C35,Parâmetros!$A$33:$B$39,2,FALSE)/10</f>
        <v>0.5</v>
      </c>
      <c r="C35" s="29" t="s">
        <v>65</v>
      </c>
      <c r="D35" s="28">
        <f>VLOOKUP(E35,Parâmetros!$D$33:$E$39,2,FALSE)/10</f>
        <v>0.8</v>
      </c>
      <c r="E35" s="29" t="s">
        <v>58</v>
      </c>
      <c r="F35" s="63"/>
      <c r="AC35" s="1" t="s">
        <v>23</v>
      </c>
    </row>
    <row r="36" spans="1:29" s="34" customFormat="1" ht="15" customHeight="1" x14ac:dyDescent="0.25">
      <c r="A36" s="49"/>
      <c r="B36" s="49"/>
      <c r="C36" s="49"/>
      <c r="D36" s="49"/>
      <c r="E36" s="60"/>
      <c r="F36" s="35">
        <f>((B32*D32)+(B33*D33)+(B34*D34)+(B35*D35))/4</f>
        <v>0.36499999999999999</v>
      </c>
    </row>
    <row r="37" spans="1:29" s="34" customFormat="1" ht="15" customHeight="1" x14ac:dyDescent="0.25">
      <c r="A37" s="13" t="s">
        <v>8</v>
      </c>
      <c r="B37" s="14" t="s">
        <v>10</v>
      </c>
      <c r="C37" s="50"/>
      <c r="D37" s="51"/>
      <c r="E37" s="52"/>
      <c r="F37" s="36"/>
    </row>
    <row r="38" spans="1:29" s="34" customFormat="1" ht="15" customHeight="1" x14ac:dyDescent="0.25">
      <c r="A38" s="30" t="s">
        <v>0</v>
      </c>
      <c r="B38" s="30" t="s">
        <v>1</v>
      </c>
      <c r="C38" s="30" t="s">
        <v>6</v>
      </c>
      <c r="D38" s="30" t="s">
        <v>2</v>
      </c>
      <c r="E38" s="30" t="s">
        <v>6</v>
      </c>
      <c r="F38" s="61" t="s">
        <v>90</v>
      </c>
    </row>
    <row r="39" spans="1:29" ht="15" customHeight="1" x14ac:dyDescent="0.25">
      <c r="A39" s="27" t="s">
        <v>3</v>
      </c>
      <c r="B39" s="28">
        <f>VLOOKUP(C39,Parâmetros!$A$3:$B$9,2,FALSE)/10</f>
        <v>0.3</v>
      </c>
      <c r="C39" s="29" t="s">
        <v>20</v>
      </c>
      <c r="D39" s="28">
        <f>VLOOKUP(E39,Parâmetros!$D$3:$E$7,2,FALSE)/10</f>
        <v>0.6</v>
      </c>
      <c r="E39" s="29" t="s">
        <v>76</v>
      </c>
      <c r="F39" s="62"/>
      <c r="AC39" s="1" t="s">
        <v>24</v>
      </c>
    </row>
    <row r="40" spans="1:29" s="34" customFormat="1" ht="15" customHeight="1" x14ac:dyDescent="0.25">
      <c r="A40" s="27" t="s">
        <v>4</v>
      </c>
      <c r="B40" s="28">
        <f>VLOOKUP(C40,Parâmetros!$A$13:$B$20,2,FALSE)/10</f>
        <v>0.7</v>
      </c>
      <c r="C40" s="29" t="s">
        <v>33</v>
      </c>
      <c r="D40" s="28">
        <f>VLOOKUP(E40,Parâmetros!$D$13:$E$18,2,FALSE)/10</f>
        <v>0.9</v>
      </c>
      <c r="E40" s="29" t="s">
        <v>38</v>
      </c>
      <c r="F40" s="62"/>
      <c r="AC40" s="34" t="s">
        <v>61</v>
      </c>
    </row>
    <row r="41" spans="1:29" ht="15" customHeight="1" x14ac:dyDescent="0.25">
      <c r="A41" s="27" t="s">
        <v>63</v>
      </c>
      <c r="B41" s="28">
        <f>VLOOKUP(C41,Parâmetros!$A$24:$B$29,2,FALSE)/10</f>
        <v>0.5</v>
      </c>
      <c r="C41" s="29" t="s">
        <v>44</v>
      </c>
      <c r="D41" s="28">
        <f>VLOOKUP(E41,Parâmetros!$D$24:$E$29,2,FALSE)/10</f>
        <v>0.5</v>
      </c>
      <c r="E41" s="29" t="s">
        <v>47</v>
      </c>
      <c r="F41" s="62"/>
      <c r="AC41" s="1" t="s">
        <v>10</v>
      </c>
    </row>
    <row r="42" spans="1:29" ht="15" customHeight="1" x14ac:dyDescent="0.25">
      <c r="A42" s="27" t="s">
        <v>5</v>
      </c>
      <c r="B42" s="28">
        <f>VLOOKUP(C42,Parâmetros!$A$33:$B$39,2,FALSE)/10</f>
        <v>0.5</v>
      </c>
      <c r="C42" s="29" t="s">
        <v>65</v>
      </c>
      <c r="D42" s="28">
        <f>VLOOKUP(E42,Parâmetros!$D$33:$E$39,2,FALSE)/10</f>
        <v>0.8</v>
      </c>
      <c r="E42" s="29" t="s">
        <v>58</v>
      </c>
      <c r="F42" s="63"/>
      <c r="AC42" s="1" t="s">
        <v>23</v>
      </c>
    </row>
    <row r="43" spans="1:29" s="34" customFormat="1" ht="15" customHeight="1" x14ac:dyDescent="0.25">
      <c r="A43" s="49"/>
      <c r="B43" s="49"/>
      <c r="C43" s="49"/>
      <c r="D43" s="49"/>
      <c r="E43" s="60"/>
      <c r="F43" s="35">
        <f>((B39*D39)+(B40*D40)+(B41*D41)+(B42*D42))/4</f>
        <v>0.36499999999999999</v>
      </c>
    </row>
    <row r="44" spans="1:29" s="34" customFormat="1" ht="15" customHeight="1" x14ac:dyDescent="0.25">
      <c r="A44" s="13" t="s">
        <v>8</v>
      </c>
      <c r="B44" s="14" t="s">
        <v>15</v>
      </c>
      <c r="C44" s="50"/>
      <c r="D44" s="51"/>
      <c r="E44" s="52"/>
      <c r="F44" s="36"/>
    </row>
    <row r="45" spans="1:29" s="34" customFormat="1" ht="15" customHeight="1" x14ac:dyDescent="0.25">
      <c r="A45" s="30" t="s">
        <v>0</v>
      </c>
      <c r="B45" s="30" t="s">
        <v>1</v>
      </c>
      <c r="C45" s="30" t="s">
        <v>6</v>
      </c>
      <c r="D45" s="30" t="s">
        <v>2</v>
      </c>
      <c r="E45" s="30" t="s">
        <v>6</v>
      </c>
      <c r="F45" s="61" t="s">
        <v>90</v>
      </c>
    </row>
    <row r="46" spans="1:29" ht="15" customHeight="1" x14ac:dyDescent="0.25">
      <c r="A46" s="27" t="s">
        <v>3</v>
      </c>
      <c r="B46" s="28">
        <f>VLOOKUP(C46,Parâmetros!$A$3:$B$9,2,FALSE)/10</f>
        <v>0.3</v>
      </c>
      <c r="C46" s="29" t="s">
        <v>20</v>
      </c>
      <c r="D46" s="28">
        <f>VLOOKUP(E46,Parâmetros!$D$3:$E$7,2,FALSE)/10</f>
        <v>0.6</v>
      </c>
      <c r="E46" s="29" t="s">
        <v>76</v>
      </c>
      <c r="F46" s="62"/>
      <c r="AC46" s="1" t="s">
        <v>24</v>
      </c>
    </row>
    <row r="47" spans="1:29" s="34" customFormat="1" ht="15" customHeight="1" x14ac:dyDescent="0.25">
      <c r="A47" s="27" t="s">
        <v>4</v>
      </c>
      <c r="B47" s="28">
        <f>VLOOKUP(C47,Parâmetros!$A$13:$B$20,2,FALSE)/10</f>
        <v>0.7</v>
      </c>
      <c r="C47" s="29" t="s">
        <v>33</v>
      </c>
      <c r="D47" s="28">
        <f>VLOOKUP(E47,Parâmetros!$D$13:$E$18,2,FALSE)/10</f>
        <v>0.9</v>
      </c>
      <c r="E47" s="29" t="s">
        <v>38</v>
      </c>
      <c r="F47" s="62"/>
      <c r="AC47" s="34" t="s">
        <v>61</v>
      </c>
    </row>
    <row r="48" spans="1:29" ht="15" customHeight="1" x14ac:dyDescent="0.25">
      <c r="A48" s="27" t="s">
        <v>63</v>
      </c>
      <c r="B48" s="28">
        <f>VLOOKUP(C48,Parâmetros!$A$24:$B$29,2,FALSE)/10</f>
        <v>0.5</v>
      </c>
      <c r="C48" s="29" t="s">
        <v>44</v>
      </c>
      <c r="D48" s="28">
        <f>VLOOKUP(E48,Parâmetros!$D$24:$E$29,2,FALSE)/10</f>
        <v>0.5</v>
      </c>
      <c r="E48" s="29" t="s">
        <v>47</v>
      </c>
      <c r="F48" s="62"/>
      <c r="AC48" s="1" t="s">
        <v>10</v>
      </c>
    </row>
    <row r="49" spans="1:29" ht="15" customHeight="1" x14ac:dyDescent="0.25">
      <c r="A49" s="27" t="s">
        <v>5</v>
      </c>
      <c r="B49" s="28">
        <f>VLOOKUP(C49,Parâmetros!$A$33:$B$39,2,FALSE)/10</f>
        <v>0.5</v>
      </c>
      <c r="C49" s="29" t="s">
        <v>65</v>
      </c>
      <c r="D49" s="28">
        <f>VLOOKUP(E49,Parâmetros!$D$33:$E$39,2,FALSE)/10</f>
        <v>0.8</v>
      </c>
      <c r="E49" s="29" t="s">
        <v>58</v>
      </c>
      <c r="F49" s="63"/>
      <c r="AC49" s="1" t="s">
        <v>23</v>
      </c>
    </row>
    <row r="50" spans="1:29" ht="15" customHeight="1" x14ac:dyDescent="0.25">
      <c r="F50" s="1">
        <f>((B46*D46)+(B47*D47)+(B48*D48)+(B49*D49))/4</f>
        <v>0.36499999999999999</v>
      </c>
    </row>
    <row r="53" spans="1:29" ht="15" customHeight="1" x14ac:dyDescent="0.25">
      <c r="E53" s="22"/>
    </row>
    <row r="61" spans="1:29" ht="15" customHeight="1" x14ac:dyDescent="0.25">
      <c r="E61" s="23"/>
    </row>
  </sheetData>
  <sheetProtection algorithmName="SHA-512" hashValue="g2gB99r8Uo2sDVXaXRYAEVpdZjpDe9WCpEOzBLB4T3k5j0amodIRFVseHKWZaHNYLBz5le6wB8WCkPgOe2RTZQ==" saltValue="NU0K9M2F3HxvyrH78V41zw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11 E25 E39 E32 E46">
      <formula1>Atividade_Medição</formula1>
    </dataValidation>
    <dataValidation type="list" allowBlank="1" showInputMessage="1" showErrorMessage="1" sqref="C19 C26 C5 C33 C12 C40 C47">
      <formula1>Fator_Especif_Fonte</formula1>
    </dataValidation>
    <dataValidation type="list" allowBlank="1" showInputMessage="1" showErrorMessage="1" sqref="E26 E5 E40 E33 E12 E19 E47">
      <formula1>Atividade_Especif_Fonte</formula1>
    </dataValidation>
    <dataValidation type="list" allowBlank="1" showInputMessage="1" showErrorMessage="1" sqref="C20 C27 C6 C34 C13 C41 C48">
      <formula1>Fator_Espacial</formula1>
    </dataValidation>
    <dataValidation type="list" allowBlank="1" showInputMessage="1" showErrorMessage="1" sqref="E13 E41 E6 E20 E34 E27 E48">
      <formula1>Atividade_Espacial</formula1>
    </dataValidation>
    <dataValidation type="list" allowBlank="1" showInputMessage="1" showErrorMessage="1" sqref="C21 C28 C7 C35 C14 C42 C49">
      <formula1>Fator_Temporal</formula1>
    </dataValidation>
    <dataValidation type="list" allowBlank="1" showInputMessage="1" showErrorMessage="1" sqref="E14 E21 E7 E28 E42 E35 E49">
      <formula1>Atividade_Temporal</formula1>
    </dataValidation>
    <dataValidation type="list" allowBlank="1" showInputMessage="1" showErrorMessage="1" sqref="C4 C11 C25 C32 C39 C18 C46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11" sqref="C1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7" t="s">
        <v>99</v>
      </c>
      <c r="C1" s="58"/>
      <c r="D1" s="58"/>
      <c r="E1" s="58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VLOOKUP(C4,Parâmetros!$A$3:$B$9,2,FALSE)/10</f>
        <v>0.3</v>
      </c>
      <c r="C4" s="29" t="s">
        <v>20</v>
      </c>
      <c r="D4" s="28">
        <f>VLOOKUP(E4,Parâmetros!$D$3:$E$7,2,FALSE)/10</f>
        <v>0.6</v>
      </c>
      <c r="E4" s="29" t="s">
        <v>76</v>
      </c>
      <c r="F4" s="55"/>
      <c r="AC4" s="1" t="s">
        <v>24</v>
      </c>
    </row>
    <row r="5" spans="1:29" s="34" customFormat="1" ht="15" customHeight="1" x14ac:dyDescent="0.25">
      <c r="A5" s="27" t="s">
        <v>4</v>
      </c>
      <c r="B5" s="28">
        <f>VLOOKUP(C5,Parâmetros!$A$13:$B$20,2,FALSE)/10</f>
        <v>0.7</v>
      </c>
      <c r="C5" s="29" t="s">
        <v>33</v>
      </c>
      <c r="D5" s="28">
        <f>VLOOKUP(E5,Parâmetros!$D$13:$E$18,2,FALSE)/10</f>
        <v>0.9</v>
      </c>
      <c r="E5" s="29" t="s">
        <v>38</v>
      </c>
      <c r="F5" s="55"/>
      <c r="AC5" s="34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0.5</v>
      </c>
      <c r="C6" s="29" t="s">
        <v>44</v>
      </c>
      <c r="D6" s="28">
        <f>VLOOKUP(E6,Parâmetros!$D$24:$E$29,2,FALSE)/10</f>
        <v>0.5</v>
      </c>
      <c r="E6" s="29" t="s">
        <v>47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0.8</v>
      </c>
      <c r="E7" s="29" t="s">
        <v>58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60"/>
      <c r="F8" s="31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0"/>
      <c r="D9" s="51"/>
      <c r="E9" s="52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0.3</v>
      </c>
      <c r="C11" s="29" t="s">
        <v>20</v>
      </c>
      <c r="D11" s="28">
        <f>VLOOKUP(E11,Parâmetros!$D$3:$E$7,2,FALSE)/10</f>
        <v>0.6</v>
      </c>
      <c r="E11" s="29" t="s">
        <v>76</v>
      </c>
      <c r="F11" s="55"/>
      <c r="AC11" s="1" t="s">
        <v>24</v>
      </c>
    </row>
    <row r="12" spans="1:29" s="34" customFormat="1" ht="15" customHeight="1" x14ac:dyDescent="0.25">
      <c r="A12" s="27" t="s">
        <v>4</v>
      </c>
      <c r="B12" s="28">
        <f>VLOOKUP(C12,Parâmetros!$A$13:$B$20,2,FALSE)/10</f>
        <v>0.7</v>
      </c>
      <c r="C12" s="29" t="s">
        <v>33</v>
      </c>
      <c r="D12" s="28">
        <f>VLOOKUP(E12,Parâmetros!$D$13:$E$18,2,FALSE)/10</f>
        <v>0.9</v>
      </c>
      <c r="E12" s="29" t="s">
        <v>38</v>
      </c>
      <c r="F12" s="55"/>
      <c r="AC12" s="34" t="s">
        <v>61</v>
      </c>
    </row>
    <row r="13" spans="1:29" ht="15" customHeight="1" x14ac:dyDescent="0.25">
      <c r="A13" s="27" t="s">
        <v>63</v>
      </c>
      <c r="B13" s="28">
        <f>VLOOKUP(C13,Parâmetros!$A$24:$B$29,2,FALSE)/10</f>
        <v>0.5</v>
      </c>
      <c r="C13" s="29" t="s">
        <v>44</v>
      </c>
      <c r="D13" s="28">
        <f>VLOOKUP(E13,Parâmetros!$D$24:$E$29,2,FALSE)/10</f>
        <v>0.5</v>
      </c>
      <c r="E13" s="29" t="s">
        <v>47</v>
      </c>
      <c r="F13" s="55"/>
      <c r="AC13" s="1" t="s">
        <v>10</v>
      </c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0.8</v>
      </c>
      <c r="E14" s="29" t="s">
        <v>58</v>
      </c>
      <c r="F14" s="56"/>
      <c r="AC14" s="1" t="s">
        <v>23</v>
      </c>
    </row>
    <row r="15" spans="1:29" s="34" customFormat="1" ht="15" customHeight="1" x14ac:dyDescent="0.25">
      <c r="A15" s="49"/>
      <c r="B15" s="49"/>
      <c r="C15" s="49"/>
      <c r="D15" s="49"/>
      <c r="E15" s="60"/>
      <c r="F15" s="35">
        <f>((B11*D11)+(B12*D12)+(B13*D13)+(B14*D14))/4</f>
        <v>0.36499999999999999</v>
      </c>
    </row>
    <row r="16" spans="1:29" s="34" customFormat="1" ht="15" customHeight="1" x14ac:dyDescent="0.25">
      <c r="A16" s="16" t="s">
        <v>8</v>
      </c>
      <c r="B16" s="17" t="s">
        <v>12</v>
      </c>
      <c r="C16" s="50"/>
      <c r="D16" s="51"/>
      <c r="E16" s="52"/>
      <c r="F16" s="36"/>
    </row>
    <row r="17" spans="1:29" s="34" customFormat="1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61" t="s">
        <v>90</v>
      </c>
    </row>
    <row r="18" spans="1:29" ht="15" customHeight="1" x14ac:dyDescent="0.25">
      <c r="A18" s="27" t="s">
        <v>3</v>
      </c>
      <c r="B18" s="28">
        <f>VLOOKUP(C18,Parâmetros!$A$3:$B$9,2,FALSE)/10</f>
        <v>0.3</v>
      </c>
      <c r="C18" s="29" t="s">
        <v>20</v>
      </c>
      <c r="D18" s="28">
        <f>VLOOKUP(E18,Parâmetros!$D$3:$E$7,2,FALSE)/10</f>
        <v>0.6</v>
      </c>
      <c r="E18" s="29" t="s">
        <v>76</v>
      </c>
      <c r="F18" s="62"/>
      <c r="AC18" s="1" t="s">
        <v>24</v>
      </c>
    </row>
    <row r="19" spans="1:29" s="34" customFormat="1" ht="15" customHeight="1" x14ac:dyDescent="0.25">
      <c r="A19" s="27" t="s">
        <v>4</v>
      </c>
      <c r="B19" s="28">
        <f>VLOOKUP(C19,Parâmetros!$A$13:$B$20,2,FALSE)/10</f>
        <v>0.7</v>
      </c>
      <c r="C19" s="29" t="s">
        <v>33</v>
      </c>
      <c r="D19" s="28">
        <f>VLOOKUP(E19,Parâmetros!$D$13:$E$18,2,FALSE)/10</f>
        <v>0.9</v>
      </c>
      <c r="E19" s="29" t="s">
        <v>38</v>
      </c>
      <c r="F19" s="62"/>
      <c r="AC19" s="34" t="s">
        <v>61</v>
      </c>
    </row>
    <row r="20" spans="1:29" ht="15" customHeight="1" x14ac:dyDescent="0.25">
      <c r="A20" s="27" t="s">
        <v>63</v>
      </c>
      <c r="B20" s="28">
        <f>VLOOKUP(C20,Parâmetros!$A$24:$B$29,2,FALSE)/10</f>
        <v>0.5</v>
      </c>
      <c r="C20" s="29" t="s">
        <v>44</v>
      </c>
      <c r="D20" s="28">
        <f>VLOOKUP(E20,Parâmetros!$D$24:$E$29,2,FALSE)/10</f>
        <v>0.5</v>
      </c>
      <c r="E20" s="29" t="s">
        <v>47</v>
      </c>
      <c r="F20" s="62"/>
      <c r="AC20" s="1" t="s">
        <v>10</v>
      </c>
    </row>
    <row r="21" spans="1:2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0.8</v>
      </c>
      <c r="E21" s="29" t="s">
        <v>58</v>
      </c>
      <c r="F21" s="63"/>
      <c r="AC21" s="1" t="s">
        <v>23</v>
      </c>
    </row>
    <row r="22" spans="1:29" s="34" customFormat="1" ht="15" customHeight="1" x14ac:dyDescent="0.25">
      <c r="A22" s="38"/>
      <c r="C22" s="39"/>
      <c r="D22" s="39"/>
      <c r="E22" s="39"/>
      <c r="F22" s="35">
        <f>((B18*D18)+(B19*D19)+(B20*D20)+(B21*D21))/4</f>
        <v>0.36499999999999999</v>
      </c>
      <c r="I22" s="40"/>
    </row>
    <row r="25" spans="1:29" ht="15" customHeight="1" x14ac:dyDescent="0.25">
      <c r="E25" s="22"/>
    </row>
    <row r="33" spans="5:5" ht="15" customHeight="1" x14ac:dyDescent="0.25">
      <c r="E33" s="23"/>
    </row>
  </sheetData>
  <sheetProtection algorithmName="SHA-512" hashValue="2jU78FMJTRL/Z5XpGZX42qwb994gKjQbo/0SHv8DLq+SDkwUnafNiYLveZycxkA/jarexgPjgzeujqKc7qKgkw==" saltValue="+NtyHVcdwVfo/OOVhm1Hl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5 E12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zoomScaleNormal="100" workbookViewId="0">
      <selection activeCell="B4" sqref="B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3" t="s">
        <v>94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VLOOKUP(C4,Parâmetros!$A$3:$B$9,2,FALSE)/10</f>
        <v>0.9</v>
      </c>
      <c r="C4" s="32" t="s">
        <v>17</v>
      </c>
      <c r="D4" s="28">
        <f>VLOOKUP(E4,Parâmetros!$D$3:$E$7,2,FALSE)/10</f>
        <v>1</v>
      </c>
      <c r="E4" s="29" t="s">
        <v>27</v>
      </c>
      <c r="F4" s="55"/>
      <c r="AC4" s="1" t="s">
        <v>24</v>
      </c>
    </row>
    <row r="5" spans="1:29" ht="15" customHeight="1" x14ac:dyDescent="0.25">
      <c r="A5" s="27" t="s">
        <v>4</v>
      </c>
      <c r="B5" s="28">
        <f>VLOOKUP(C5,Parâmetros!$A$13:$B$20,2,FALSE)/10</f>
        <v>1</v>
      </c>
      <c r="C5" s="29" t="s">
        <v>81</v>
      </c>
      <c r="D5" s="28">
        <f>VLOOKUP(E5,Parâmetros!$D$13:$E$18,2,FALSE)/10</f>
        <v>1</v>
      </c>
      <c r="E5" s="29" t="s">
        <v>37</v>
      </c>
      <c r="F5" s="55"/>
      <c r="AC5" s="1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1</v>
      </c>
      <c r="C6" s="29" t="s">
        <v>84</v>
      </c>
      <c r="D6" s="28">
        <f>VLOOKUP(E6,Parâmetros!$D$24:$E$29,2,FALSE)/10</f>
        <v>1</v>
      </c>
      <c r="E6" s="29" t="s">
        <v>66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1</v>
      </c>
      <c r="C7" s="29" t="s">
        <v>51</v>
      </c>
      <c r="D7" s="28">
        <f>VLOOKUP(E7,Parâmetros!$D$33:$E$39,2,FALSE)/10</f>
        <v>1</v>
      </c>
      <c r="E7" s="29" t="s">
        <v>56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1">
        <f>((B4*D4)+(B5*D5)+(B6*D6)+(B7*D7))/4</f>
        <v>0.97499999999999998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0.1</v>
      </c>
      <c r="C11" s="32" t="s">
        <v>60</v>
      </c>
      <c r="D11" s="28">
        <f>VLOOKUP(E11,Parâmetros!$D$3:$E$7,2,FALSE)/10</f>
        <v>0.1</v>
      </c>
      <c r="E11" s="29" t="s">
        <v>29</v>
      </c>
      <c r="F11" s="55"/>
      <c r="AC11" s="1" t="s">
        <v>24</v>
      </c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0.3</v>
      </c>
      <c r="E12" s="29" t="s">
        <v>91</v>
      </c>
      <c r="F12" s="55"/>
      <c r="AC12" s="1" t="s">
        <v>61</v>
      </c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5"/>
      <c r="AC13" s="1" t="s">
        <v>10</v>
      </c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56"/>
      <c r="AC14" s="1" t="s">
        <v>23</v>
      </c>
    </row>
    <row r="15" spans="1:29" ht="15" customHeight="1" x14ac:dyDescent="0.25">
      <c r="A15" s="49"/>
      <c r="B15" s="49"/>
      <c r="C15" s="49"/>
      <c r="D15" s="49"/>
      <c r="E15" s="49"/>
      <c r="F15" s="31">
        <f>((B11*D11)+(B12*D12)+(B13*D13)+(B14*D14))/4</f>
        <v>0.19750000000000001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2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4" t="s">
        <v>90</v>
      </c>
    </row>
    <row r="18" spans="1:29" ht="15" customHeight="1" x14ac:dyDescent="0.25">
      <c r="A18" s="27" t="s">
        <v>3</v>
      </c>
      <c r="B18" s="28">
        <f>VLOOKUP(C18,Parâmetros!$A$3:$B$9,2,FALSE)/10</f>
        <v>0.1</v>
      </c>
      <c r="C18" s="32" t="s">
        <v>60</v>
      </c>
      <c r="D18" s="28">
        <f>VLOOKUP(E18,Parâmetros!$D$3:$E$7,2,FALSE)/10</f>
        <v>0.1</v>
      </c>
      <c r="E18" s="29" t="s">
        <v>29</v>
      </c>
      <c r="F18" s="55"/>
      <c r="AC18" s="1" t="s">
        <v>24</v>
      </c>
    </row>
    <row r="19" spans="1:2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0.3</v>
      </c>
      <c r="E19" s="29" t="s">
        <v>91</v>
      </c>
      <c r="F19" s="55"/>
      <c r="AC19" s="1" t="s">
        <v>61</v>
      </c>
    </row>
    <row r="20" spans="1:2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5"/>
      <c r="AC20" s="1" t="s">
        <v>10</v>
      </c>
    </row>
    <row r="21" spans="1:2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56"/>
      <c r="AC21" s="1" t="s">
        <v>23</v>
      </c>
    </row>
    <row r="22" spans="1:29" ht="15" customHeight="1" x14ac:dyDescent="0.25">
      <c r="A22" s="49"/>
      <c r="B22" s="49"/>
      <c r="C22" s="49"/>
      <c r="D22" s="49"/>
      <c r="E22" s="53"/>
      <c r="F22" s="31">
        <f>((B18*D18)+(B19*D19)+(B20*D20)+(B21*D21))/4</f>
        <v>0.19750000000000001</v>
      </c>
    </row>
    <row r="23" spans="1:29" ht="15" customHeight="1" x14ac:dyDescent="0.25">
      <c r="A23" s="13" t="s">
        <v>8</v>
      </c>
      <c r="B23" s="14" t="s">
        <v>13</v>
      </c>
      <c r="C23" s="46"/>
      <c r="D23" s="47"/>
      <c r="E23" s="47"/>
      <c r="F23" s="15"/>
    </row>
    <row r="24" spans="1:29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54" t="s">
        <v>90</v>
      </c>
    </row>
    <row r="25" spans="1:29" ht="15" customHeight="1" x14ac:dyDescent="0.25">
      <c r="A25" s="27" t="s">
        <v>3</v>
      </c>
      <c r="B25" s="28">
        <f>VLOOKUP(C25,Parâmetros!$A$3:$B$9,2,FALSE)/10</f>
        <v>0.7</v>
      </c>
      <c r="C25" s="32" t="s">
        <v>18</v>
      </c>
      <c r="D25" s="28">
        <f>VLOOKUP(E25,Parâmetros!$D$3:$E$7,2,FALSE)/10</f>
        <v>0.9</v>
      </c>
      <c r="E25" s="29" t="s">
        <v>26</v>
      </c>
      <c r="F25" s="55"/>
      <c r="AC25" s="1" t="s">
        <v>24</v>
      </c>
    </row>
    <row r="26" spans="1:29" ht="15" customHeight="1" x14ac:dyDescent="0.25">
      <c r="A26" s="27" t="s">
        <v>4</v>
      </c>
      <c r="B26" s="28">
        <f>VLOOKUP(C26,Parâmetros!$A$13:$B$20,2,FALSE)/10</f>
        <v>1</v>
      </c>
      <c r="C26" s="29" t="s">
        <v>81</v>
      </c>
      <c r="D26" s="28">
        <f>VLOOKUP(E26,Parâmetros!$D$13:$E$18,2,FALSE)/10</f>
        <v>1</v>
      </c>
      <c r="E26" s="29" t="s">
        <v>37</v>
      </c>
      <c r="F26" s="55"/>
      <c r="AC26" s="1" t="s">
        <v>61</v>
      </c>
    </row>
    <row r="27" spans="1:29" ht="15" customHeight="1" x14ac:dyDescent="0.25">
      <c r="A27" s="27" t="s">
        <v>63</v>
      </c>
      <c r="B27" s="28">
        <f>VLOOKUP(C27,Parâmetros!$A$24:$B$29,2,FALSE)/10</f>
        <v>1</v>
      </c>
      <c r="C27" s="29" t="s">
        <v>84</v>
      </c>
      <c r="D27" s="28">
        <f>VLOOKUP(E27,Parâmetros!$D$24:$E$29,2,FALSE)/10</f>
        <v>1</v>
      </c>
      <c r="E27" s="29" t="s">
        <v>66</v>
      </c>
      <c r="F27" s="55"/>
      <c r="AC27" s="1" t="s">
        <v>10</v>
      </c>
    </row>
    <row r="28" spans="1:29" ht="15" customHeight="1" x14ac:dyDescent="0.25">
      <c r="A28" s="27" t="s">
        <v>5</v>
      </c>
      <c r="B28" s="28">
        <f>VLOOKUP(C28,Parâmetros!$A$33:$B$39,2,FALSE)/10</f>
        <v>1</v>
      </c>
      <c r="C28" s="29" t="s">
        <v>51</v>
      </c>
      <c r="D28" s="28">
        <f>VLOOKUP(E28,Parâmetros!$D$33:$E$39,2,FALSE)/10</f>
        <v>1</v>
      </c>
      <c r="E28" s="29" t="s">
        <v>56</v>
      </c>
      <c r="F28" s="56"/>
      <c r="AC28" s="1" t="s">
        <v>23</v>
      </c>
    </row>
    <row r="29" spans="1:29" ht="15" customHeight="1" x14ac:dyDescent="0.25">
      <c r="A29" s="44"/>
      <c r="B29" s="44"/>
      <c r="C29" s="44"/>
      <c r="D29" s="44"/>
      <c r="E29" s="45"/>
      <c r="F29" s="31">
        <f>((B25*D25)+(B26*D26)+(B27*D27)+(B28*D28))/4</f>
        <v>0.90749999999999997</v>
      </c>
    </row>
    <row r="30" spans="1:29" ht="15" customHeight="1" x14ac:dyDescent="0.25">
      <c r="A30" s="13" t="s">
        <v>8</v>
      </c>
      <c r="B30" s="14" t="s">
        <v>14</v>
      </c>
      <c r="C30" s="46"/>
      <c r="D30" s="47"/>
      <c r="E30" s="47"/>
      <c r="F30" s="18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4" t="s">
        <v>90</v>
      </c>
    </row>
    <row r="32" spans="1:29" ht="15" customHeight="1" x14ac:dyDescent="0.25">
      <c r="A32" s="27" t="s">
        <v>3</v>
      </c>
      <c r="B32" s="28">
        <f>VLOOKUP(C32,Parâmetros!$A$3:$B$9,2,FALSE)/10</f>
        <v>0.7</v>
      </c>
      <c r="C32" s="32" t="s">
        <v>18</v>
      </c>
      <c r="D32" s="28">
        <f>VLOOKUP(E32,Parâmetros!$D$3:$E$7,2,FALSE)/10</f>
        <v>0.9</v>
      </c>
      <c r="E32" s="29" t="s">
        <v>26</v>
      </c>
      <c r="F32" s="55"/>
      <c r="AC32" s="1" t="s">
        <v>24</v>
      </c>
    </row>
    <row r="33" spans="1:29" ht="15" customHeight="1" x14ac:dyDescent="0.25">
      <c r="A33" s="27" t="s">
        <v>4</v>
      </c>
      <c r="B33" s="28">
        <f>VLOOKUP(C33,Parâmetros!$A$13:$B$20,2,FALSE)/10</f>
        <v>1</v>
      </c>
      <c r="C33" s="29" t="s">
        <v>81</v>
      </c>
      <c r="D33" s="28">
        <f>VLOOKUP(E33,Parâmetros!$D$13:$E$18,2,FALSE)/10</f>
        <v>1</v>
      </c>
      <c r="E33" s="29" t="s">
        <v>37</v>
      </c>
      <c r="F33" s="55"/>
      <c r="AC33" s="1" t="s">
        <v>61</v>
      </c>
    </row>
    <row r="34" spans="1:29" ht="15" customHeight="1" x14ac:dyDescent="0.25">
      <c r="A34" s="27" t="s">
        <v>63</v>
      </c>
      <c r="B34" s="28">
        <f>VLOOKUP(C34,Parâmetros!$A$24:$B$29,2,FALSE)/10</f>
        <v>1</v>
      </c>
      <c r="C34" s="29" t="s">
        <v>84</v>
      </c>
      <c r="D34" s="28">
        <f>VLOOKUP(E34,Parâmetros!$D$24:$E$29,2,FALSE)/10</f>
        <v>1</v>
      </c>
      <c r="E34" s="29" t="s">
        <v>66</v>
      </c>
      <c r="F34" s="55"/>
      <c r="AC34" s="1" t="s">
        <v>10</v>
      </c>
    </row>
    <row r="35" spans="1:29" ht="15" customHeight="1" x14ac:dyDescent="0.25">
      <c r="A35" s="27" t="s">
        <v>5</v>
      </c>
      <c r="B35" s="28">
        <f>VLOOKUP(C35,Parâmetros!$A$33:$B$39,2,FALSE)/10</f>
        <v>1</v>
      </c>
      <c r="C35" s="29" t="s">
        <v>51</v>
      </c>
      <c r="D35" s="28">
        <f>VLOOKUP(E35,Parâmetros!$D$33:$E$39,2,FALSE)/10</f>
        <v>1</v>
      </c>
      <c r="E35" s="29" t="s">
        <v>56</v>
      </c>
      <c r="F35" s="56"/>
      <c r="AC35" s="1" t="s">
        <v>23</v>
      </c>
    </row>
    <row r="36" spans="1:29" ht="15" customHeight="1" x14ac:dyDescent="0.25">
      <c r="A36" s="44"/>
      <c r="B36" s="44"/>
      <c r="C36" s="44"/>
      <c r="D36" s="44"/>
      <c r="E36" s="45"/>
      <c r="F36" s="31">
        <f>((B32*D32)+(B33*D33)+(B34*D34)+(B35*D35))/4</f>
        <v>0.90749999999999997</v>
      </c>
    </row>
    <row r="37" spans="1:29" ht="15" customHeight="1" x14ac:dyDescent="0.25">
      <c r="A37" s="13" t="s">
        <v>8</v>
      </c>
      <c r="B37" s="14" t="s">
        <v>10</v>
      </c>
      <c r="C37" s="46"/>
      <c r="D37" s="47"/>
      <c r="E37" s="47"/>
      <c r="F37" s="18"/>
    </row>
    <row r="38" spans="1:29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4" t="s">
        <v>90</v>
      </c>
    </row>
    <row r="39" spans="1:29" ht="15" customHeight="1" x14ac:dyDescent="0.25">
      <c r="A39" s="27" t="s">
        <v>3</v>
      </c>
      <c r="B39" s="28">
        <f>VLOOKUP(C39,Parâmetros!$A$3:$B$9,2,FALSE)/10</f>
        <v>0.7</v>
      </c>
      <c r="C39" s="32" t="s">
        <v>18</v>
      </c>
      <c r="D39" s="28">
        <f>VLOOKUP(E39,Parâmetros!$D$3:$E$7,2,FALSE)/10</f>
        <v>0.9</v>
      </c>
      <c r="E39" s="29" t="s">
        <v>26</v>
      </c>
      <c r="F39" s="55"/>
      <c r="AC39" s="1" t="s">
        <v>24</v>
      </c>
    </row>
    <row r="40" spans="1:29" ht="15" customHeight="1" x14ac:dyDescent="0.25">
      <c r="A40" s="27" t="s">
        <v>4</v>
      </c>
      <c r="B40" s="28">
        <f>VLOOKUP(C40,Parâmetros!$A$13:$B$20,2,FALSE)/10</f>
        <v>1</v>
      </c>
      <c r="C40" s="29" t="s">
        <v>81</v>
      </c>
      <c r="D40" s="28">
        <f>VLOOKUP(E40,Parâmetros!$D$13:$E$18,2,FALSE)/10</f>
        <v>1</v>
      </c>
      <c r="E40" s="29" t="s">
        <v>37</v>
      </c>
      <c r="F40" s="55"/>
      <c r="AC40" s="1" t="s">
        <v>61</v>
      </c>
    </row>
    <row r="41" spans="1:29" ht="15" customHeight="1" x14ac:dyDescent="0.25">
      <c r="A41" s="27" t="s">
        <v>63</v>
      </c>
      <c r="B41" s="28">
        <f>VLOOKUP(C41,Parâmetros!$A$24:$B$29,2,FALSE)/10</f>
        <v>1</v>
      </c>
      <c r="C41" s="29" t="s">
        <v>84</v>
      </c>
      <c r="D41" s="28">
        <f>VLOOKUP(E41,Parâmetros!$D$24:$E$29,2,FALSE)/10</f>
        <v>1</v>
      </c>
      <c r="E41" s="29" t="s">
        <v>66</v>
      </c>
      <c r="F41" s="55"/>
      <c r="AC41" s="1" t="s">
        <v>10</v>
      </c>
    </row>
    <row r="42" spans="1:29" ht="15" customHeight="1" x14ac:dyDescent="0.25">
      <c r="A42" s="27" t="s">
        <v>5</v>
      </c>
      <c r="B42" s="28">
        <f>VLOOKUP(C42,Parâmetros!$A$33:$B$39,2,FALSE)/10</f>
        <v>1</v>
      </c>
      <c r="C42" s="29" t="s">
        <v>51</v>
      </c>
      <c r="D42" s="28">
        <f>VLOOKUP(E42,Parâmetros!$D$33:$E$39,2,FALSE)/10</f>
        <v>1</v>
      </c>
      <c r="E42" s="29" t="s">
        <v>56</v>
      </c>
      <c r="F42" s="56"/>
      <c r="AC42" s="1" t="s">
        <v>23</v>
      </c>
    </row>
    <row r="43" spans="1:29" ht="15" customHeight="1" x14ac:dyDescent="0.25">
      <c r="A43" s="44"/>
      <c r="B43" s="44"/>
      <c r="C43" s="44"/>
      <c r="D43" s="44"/>
      <c r="E43" s="45"/>
      <c r="F43" s="31">
        <f>((B39*D39)+(B40*D40)+(B41*D41)+(B42*D42))/4</f>
        <v>0.90749999999999997</v>
      </c>
    </row>
    <row r="44" spans="1:29" ht="15" customHeight="1" x14ac:dyDescent="0.25">
      <c r="A44" s="13" t="s">
        <v>8</v>
      </c>
      <c r="B44" s="14" t="s">
        <v>15</v>
      </c>
      <c r="C44" s="46"/>
      <c r="D44" s="47"/>
      <c r="E44" s="47"/>
      <c r="F44" s="18"/>
    </row>
    <row r="45" spans="1:29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4" t="s">
        <v>90</v>
      </c>
    </row>
    <row r="46" spans="1:29" ht="15" customHeight="1" x14ac:dyDescent="0.25">
      <c r="A46" s="27" t="s">
        <v>3</v>
      </c>
      <c r="B46" s="28">
        <f>VLOOKUP(C46,Parâmetros!$A$3:$B$9,2,FALSE)/10</f>
        <v>0.7</v>
      </c>
      <c r="C46" s="32" t="s">
        <v>18</v>
      </c>
      <c r="D46" s="28">
        <f>VLOOKUP(E46,Parâmetros!$D$3:$E$7,2,FALSE)/10</f>
        <v>0.9</v>
      </c>
      <c r="E46" s="29" t="s">
        <v>26</v>
      </c>
      <c r="F46" s="55"/>
      <c r="AC46" s="1" t="s">
        <v>24</v>
      </c>
    </row>
    <row r="47" spans="1:29" ht="15" customHeight="1" x14ac:dyDescent="0.25">
      <c r="A47" s="27" t="s">
        <v>4</v>
      </c>
      <c r="B47" s="28">
        <f>VLOOKUP(C47,Parâmetros!$A$13:$B$20,2,FALSE)/10</f>
        <v>1</v>
      </c>
      <c r="C47" s="29" t="s">
        <v>81</v>
      </c>
      <c r="D47" s="28">
        <f>VLOOKUP(E47,Parâmetros!$D$13:$E$18,2,FALSE)/10</f>
        <v>1</v>
      </c>
      <c r="E47" s="29" t="s">
        <v>37</v>
      </c>
      <c r="F47" s="55"/>
      <c r="AC47" s="1" t="s">
        <v>61</v>
      </c>
    </row>
    <row r="48" spans="1:29" ht="15" customHeight="1" x14ac:dyDescent="0.25">
      <c r="A48" s="27" t="s">
        <v>63</v>
      </c>
      <c r="B48" s="28">
        <f>VLOOKUP(C48,Parâmetros!$A$24:$B$29,2,FALSE)/10</f>
        <v>1</v>
      </c>
      <c r="C48" s="29" t="s">
        <v>84</v>
      </c>
      <c r="D48" s="28">
        <f>VLOOKUP(E48,Parâmetros!$D$24:$E$29,2,FALSE)/10</f>
        <v>1</v>
      </c>
      <c r="E48" s="29" t="s">
        <v>66</v>
      </c>
      <c r="F48" s="55"/>
      <c r="AC48" s="1" t="s">
        <v>10</v>
      </c>
    </row>
    <row r="49" spans="1:29" ht="15" customHeight="1" x14ac:dyDescent="0.25">
      <c r="A49" s="27" t="s">
        <v>5</v>
      </c>
      <c r="B49" s="28">
        <f>VLOOKUP(C49,Parâmetros!$A$33:$B$39,2,FALSE)/10</f>
        <v>1</v>
      </c>
      <c r="C49" s="29" t="s">
        <v>51</v>
      </c>
      <c r="D49" s="28">
        <f>VLOOKUP(E49,Parâmetros!$D$33:$E$39,2,FALSE)/10</f>
        <v>1</v>
      </c>
      <c r="E49" s="29" t="s">
        <v>56</v>
      </c>
      <c r="F49" s="56"/>
      <c r="AC49" s="1" t="s">
        <v>23</v>
      </c>
    </row>
    <row r="50" spans="1:29" ht="15" customHeight="1" x14ac:dyDescent="0.25">
      <c r="A50" s="44"/>
      <c r="B50" s="44"/>
      <c r="C50" s="44"/>
      <c r="D50" s="44"/>
      <c r="E50" s="45"/>
      <c r="F50" s="31">
        <f>((B46*D46)+(B47*D47)+(B48*D48)+(B49*D49))/4</f>
        <v>0.90749999999999997</v>
      </c>
    </row>
    <row r="53" spans="1:29" ht="15" customHeight="1" x14ac:dyDescent="0.25">
      <c r="E53" s="22"/>
    </row>
    <row r="61" spans="1:29" ht="15" customHeight="1" x14ac:dyDescent="0.25">
      <c r="E61" s="23"/>
    </row>
  </sheetData>
  <sheetProtection algorithmName="SHA-512" hashValue="sdIigXDDskp+z8PrtFkAicY24OIudU9H4uLsnpvbNGpoFnbNKay73+7EnkwZAnKyxwblLYQJhVzHA5JD3zQ0Vg==" saltValue="ZTyP+CZIiTwH86k7YSdTGw==" spinCount="100000" sheet="1" objects="1" scenarios="1"/>
  <dataConsolidate/>
  <mergeCells count="21">
    <mergeCell ref="F38:F42"/>
    <mergeCell ref="F45:F49"/>
    <mergeCell ref="F3:F7"/>
    <mergeCell ref="F10:F14"/>
    <mergeCell ref="F17:F21"/>
    <mergeCell ref="F24:F28"/>
    <mergeCell ref="F31:F35"/>
    <mergeCell ref="A50:E50"/>
    <mergeCell ref="C2:E2"/>
    <mergeCell ref="A8:E8"/>
    <mergeCell ref="C9:E9"/>
    <mergeCell ref="A15:E1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39 E32 E46 E4 E11 E25 E18">
      <formula1>Atividade_Medição</formula1>
    </dataValidation>
    <dataValidation type="list" allowBlank="1" showInputMessage="1" showErrorMessage="1" sqref="C33 C40 C12 C26 C5 C47 C19">
      <formula1>Fator_Especif_Fonte</formula1>
    </dataValidation>
    <dataValidation type="list" allowBlank="1" showInputMessage="1" showErrorMessage="1" sqref="E33 E40 E12 E26 E5 E47 E19">
      <formula1>Atividade_Especif_Fonte</formula1>
    </dataValidation>
    <dataValidation type="list" allowBlank="1" showInputMessage="1" showErrorMessage="1" sqref="C34 C41 C13 C27 C6 C48 C20">
      <formula1>Fator_Espacial</formula1>
    </dataValidation>
    <dataValidation type="list" allowBlank="1" showInputMessage="1" showErrorMessage="1" sqref="E34 E41 E13 E27 E6 E48 E20">
      <formula1>Atividade_Espacial</formula1>
    </dataValidation>
    <dataValidation type="list" allowBlank="1" showInputMessage="1" showErrorMessage="1" sqref="C35 C42 C14 C28 C7 C49 C21">
      <formula1>Fator_Temporal</formula1>
    </dataValidation>
    <dataValidation type="list" allowBlank="1" showInputMessage="1" showErrorMessage="1" sqref="E35 E42 E14 E28 E7 E49 E21">
      <formula1>Atividade_Temporal</formula1>
    </dataValidation>
    <dataValidation type="list" allowBlank="1" showInputMessage="1" showErrorMessage="1" sqref="C4 C25 C32 C46 C39 C11 C18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13" workbookViewId="0">
      <selection activeCell="C25" sqref="C2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3" t="s">
        <v>102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VLOOKUP(C4,Parâmetros!$A$3:$B$9,2,FALSE)/10</f>
        <v>0.7</v>
      </c>
      <c r="C4" s="32" t="s">
        <v>18</v>
      </c>
      <c r="D4" s="28">
        <f>VLOOKUP(E4,Parâmetros!$D$3:$E$7,2,FALSE)/10</f>
        <v>0.9</v>
      </c>
      <c r="E4" s="29" t="s">
        <v>26</v>
      </c>
      <c r="F4" s="55"/>
      <c r="AC4" s="1" t="s">
        <v>24</v>
      </c>
    </row>
    <row r="5" spans="1:29" ht="15" customHeight="1" x14ac:dyDescent="0.25">
      <c r="A5" s="27" t="s">
        <v>4</v>
      </c>
      <c r="B5" s="28">
        <f>VLOOKUP(C5,Parâmetros!$A$13:$B$20,2,FALSE)/10</f>
        <v>1</v>
      </c>
      <c r="C5" s="29" t="s">
        <v>81</v>
      </c>
      <c r="D5" s="28">
        <f>VLOOKUP(E5,Parâmetros!$D$13:$E$18,2,FALSE)/10</f>
        <v>1</v>
      </c>
      <c r="E5" s="29" t="s">
        <v>37</v>
      </c>
      <c r="F5" s="55"/>
      <c r="AC5" s="1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1</v>
      </c>
      <c r="C6" s="29" t="s">
        <v>84</v>
      </c>
      <c r="D6" s="28">
        <f>VLOOKUP(E6,Parâmetros!$D$24:$E$29,2,FALSE)/10</f>
        <v>1</v>
      </c>
      <c r="E6" s="29" t="s">
        <v>66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1</v>
      </c>
      <c r="C7" s="29" t="s">
        <v>51</v>
      </c>
      <c r="D7" s="28">
        <f>VLOOKUP(E7,Parâmetros!$D$33:$E$39,2,FALSE)/10</f>
        <v>1</v>
      </c>
      <c r="E7" s="29" t="s">
        <v>56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1">
        <f>((B4*D4)+(B5*D5)+(B6*D6)+(B7*D7))/4</f>
        <v>0.90749999999999997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0.1</v>
      </c>
      <c r="C11" s="32" t="s">
        <v>60</v>
      </c>
      <c r="D11" s="28">
        <f>VLOOKUP(E11,Parâmetros!$D$3:$E$7,2,FALSE)/10</f>
        <v>0.1</v>
      </c>
      <c r="E11" s="29" t="s">
        <v>29</v>
      </c>
      <c r="F11" s="55"/>
      <c r="AC11" s="1" t="s">
        <v>24</v>
      </c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0.3</v>
      </c>
      <c r="E12" s="29" t="s">
        <v>91</v>
      </c>
      <c r="F12" s="55"/>
      <c r="AC12" s="1" t="s">
        <v>61</v>
      </c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5"/>
      <c r="AC13" s="1" t="s">
        <v>10</v>
      </c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56"/>
      <c r="AC14" s="1" t="s">
        <v>23</v>
      </c>
    </row>
    <row r="15" spans="1:29" ht="15" customHeight="1" x14ac:dyDescent="0.25">
      <c r="A15" s="49"/>
      <c r="B15" s="49"/>
      <c r="C15" s="49"/>
      <c r="D15" s="49"/>
      <c r="E15" s="49"/>
      <c r="F15" s="31">
        <f>((B11*D11)+(B12*D12)+(B13*D13)+(B14*D14))/4</f>
        <v>0.19750000000000001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2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4" t="s">
        <v>90</v>
      </c>
    </row>
    <row r="18" spans="1:29" ht="15" customHeight="1" x14ac:dyDescent="0.25">
      <c r="A18" s="27" t="s">
        <v>3</v>
      </c>
      <c r="B18" s="28">
        <f>VLOOKUP(C18,Parâmetros!$A$3:$B$9,2,FALSE)/10</f>
        <v>0.1</v>
      </c>
      <c r="C18" s="32" t="s">
        <v>60</v>
      </c>
      <c r="D18" s="28">
        <f>VLOOKUP(E18,Parâmetros!$D$3:$E$7,2,FALSE)/10</f>
        <v>0.1</v>
      </c>
      <c r="E18" s="29" t="s">
        <v>29</v>
      </c>
      <c r="F18" s="55"/>
      <c r="AC18" s="1" t="s">
        <v>24</v>
      </c>
    </row>
    <row r="19" spans="1:2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0.3</v>
      </c>
      <c r="E19" s="29" t="s">
        <v>91</v>
      </c>
      <c r="F19" s="55"/>
      <c r="AC19" s="1" t="s">
        <v>61</v>
      </c>
    </row>
    <row r="20" spans="1:2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5"/>
      <c r="AC20" s="1" t="s">
        <v>10</v>
      </c>
    </row>
    <row r="21" spans="1:2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56"/>
      <c r="AC21" s="1" t="s">
        <v>23</v>
      </c>
    </row>
    <row r="22" spans="1:29" ht="15" customHeight="1" x14ac:dyDescent="0.25">
      <c r="A22" s="49"/>
      <c r="B22" s="49"/>
      <c r="C22" s="49"/>
      <c r="D22" s="49"/>
      <c r="E22" s="53"/>
      <c r="F22" s="31">
        <f>((B18*D18)+(B19*D19)+(B20*D20)+(B21*D21))/4</f>
        <v>0.19750000000000001</v>
      </c>
    </row>
    <row r="23" spans="1:29" ht="15" customHeight="1" x14ac:dyDescent="0.25">
      <c r="A23" s="13" t="s">
        <v>8</v>
      </c>
      <c r="B23" s="14" t="s">
        <v>13</v>
      </c>
      <c r="C23" s="46"/>
      <c r="D23" s="47"/>
      <c r="E23" s="47"/>
      <c r="F23" s="15"/>
    </row>
    <row r="24" spans="1:29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54" t="s">
        <v>90</v>
      </c>
    </row>
    <row r="25" spans="1:29" ht="15" customHeight="1" x14ac:dyDescent="0.25">
      <c r="A25" s="27" t="s">
        <v>3</v>
      </c>
      <c r="B25" s="28">
        <f>VLOOKUP(C25,Parâmetros!$A$3:$B$9,2,FALSE)/10</f>
        <v>0.7</v>
      </c>
      <c r="C25" s="32" t="s">
        <v>18</v>
      </c>
      <c r="D25" s="28">
        <f>VLOOKUP(E25,Parâmetros!$D$3:$E$7,2,FALSE)/10</f>
        <v>0.9</v>
      </c>
      <c r="E25" s="29" t="s">
        <v>26</v>
      </c>
      <c r="F25" s="55"/>
      <c r="AC25" s="1" t="s">
        <v>24</v>
      </c>
    </row>
    <row r="26" spans="1:29" ht="15" customHeight="1" x14ac:dyDescent="0.25">
      <c r="A26" s="27" t="s">
        <v>4</v>
      </c>
      <c r="B26" s="28">
        <f>VLOOKUP(C26,Parâmetros!$A$13:$B$20,2,FALSE)/10</f>
        <v>1</v>
      </c>
      <c r="C26" s="29" t="s">
        <v>81</v>
      </c>
      <c r="D26" s="28">
        <f>VLOOKUP(E26,Parâmetros!$D$13:$E$18,2,FALSE)/10</f>
        <v>1</v>
      </c>
      <c r="E26" s="29" t="s">
        <v>37</v>
      </c>
      <c r="F26" s="55"/>
      <c r="AC26" s="1" t="s">
        <v>61</v>
      </c>
    </row>
    <row r="27" spans="1:29" ht="15" customHeight="1" x14ac:dyDescent="0.25">
      <c r="A27" s="27" t="s">
        <v>63</v>
      </c>
      <c r="B27" s="28">
        <f>VLOOKUP(C27,Parâmetros!$A$24:$B$29,2,FALSE)/10</f>
        <v>1</v>
      </c>
      <c r="C27" s="29" t="s">
        <v>84</v>
      </c>
      <c r="D27" s="28">
        <f>VLOOKUP(E27,Parâmetros!$D$24:$E$29,2,FALSE)/10</f>
        <v>1</v>
      </c>
      <c r="E27" s="29" t="s">
        <v>66</v>
      </c>
      <c r="F27" s="55"/>
      <c r="AC27" s="1" t="s">
        <v>10</v>
      </c>
    </row>
    <row r="28" spans="1:29" ht="15" customHeight="1" x14ac:dyDescent="0.25">
      <c r="A28" s="27" t="s">
        <v>5</v>
      </c>
      <c r="B28" s="28">
        <f>VLOOKUP(C28,Parâmetros!$A$33:$B$39,2,FALSE)/10</f>
        <v>1</v>
      </c>
      <c r="C28" s="29" t="s">
        <v>51</v>
      </c>
      <c r="D28" s="28">
        <f>VLOOKUP(E28,Parâmetros!$D$33:$E$39,2,FALSE)/10</f>
        <v>1</v>
      </c>
      <c r="E28" s="29" t="s">
        <v>56</v>
      </c>
      <c r="F28" s="56"/>
      <c r="AC28" s="1" t="s">
        <v>23</v>
      </c>
    </row>
    <row r="29" spans="1:29" ht="15" customHeight="1" x14ac:dyDescent="0.25">
      <c r="A29" s="44"/>
      <c r="B29" s="44"/>
      <c r="C29" s="44"/>
      <c r="D29" s="44"/>
      <c r="E29" s="45"/>
      <c r="F29" s="31">
        <f>((B25*D25)+(B26*D26)+(B27*D27)+(B28*D28))/4</f>
        <v>0.90749999999999997</v>
      </c>
    </row>
    <row r="30" spans="1:29" ht="15" customHeight="1" x14ac:dyDescent="0.25">
      <c r="A30" s="13" t="s">
        <v>8</v>
      </c>
      <c r="B30" s="14" t="s">
        <v>14</v>
      </c>
      <c r="C30" s="46"/>
      <c r="D30" s="47"/>
      <c r="E30" s="47"/>
      <c r="F30" s="18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4" t="s">
        <v>90</v>
      </c>
    </row>
    <row r="32" spans="1:29" ht="15" customHeight="1" x14ac:dyDescent="0.25">
      <c r="A32" s="27" t="s">
        <v>3</v>
      </c>
      <c r="B32" s="28">
        <f>VLOOKUP(C32,Parâmetros!$A$3:$B$9,2,FALSE)/10</f>
        <v>0.7</v>
      </c>
      <c r="C32" s="32" t="s">
        <v>18</v>
      </c>
      <c r="D32" s="28">
        <f>VLOOKUP(E32,Parâmetros!$D$3:$E$7,2,FALSE)/10</f>
        <v>0.9</v>
      </c>
      <c r="E32" s="29" t="s">
        <v>26</v>
      </c>
      <c r="F32" s="55"/>
      <c r="AC32" s="1" t="s">
        <v>24</v>
      </c>
    </row>
    <row r="33" spans="1:29" ht="15" customHeight="1" x14ac:dyDescent="0.25">
      <c r="A33" s="27" t="s">
        <v>4</v>
      </c>
      <c r="B33" s="28">
        <f>VLOOKUP(C33,Parâmetros!$A$13:$B$20,2,FALSE)/10</f>
        <v>1</v>
      </c>
      <c r="C33" s="29" t="s">
        <v>81</v>
      </c>
      <c r="D33" s="28">
        <f>VLOOKUP(E33,Parâmetros!$D$13:$E$18,2,FALSE)/10</f>
        <v>1</v>
      </c>
      <c r="E33" s="29" t="s">
        <v>37</v>
      </c>
      <c r="F33" s="55"/>
      <c r="AC33" s="1" t="s">
        <v>61</v>
      </c>
    </row>
    <row r="34" spans="1:29" ht="15" customHeight="1" x14ac:dyDescent="0.25">
      <c r="A34" s="27" t="s">
        <v>63</v>
      </c>
      <c r="B34" s="28">
        <f>VLOOKUP(C34,Parâmetros!$A$24:$B$29,2,FALSE)/10</f>
        <v>1</v>
      </c>
      <c r="C34" s="29" t="s">
        <v>84</v>
      </c>
      <c r="D34" s="28">
        <f>VLOOKUP(E34,Parâmetros!$D$24:$E$29,2,FALSE)/10</f>
        <v>1</v>
      </c>
      <c r="E34" s="29" t="s">
        <v>66</v>
      </c>
      <c r="F34" s="55"/>
      <c r="AC34" s="1" t="s">
        <v>10</v>
      </c>
    </row>
    <row r="35" spans="1:29" ht="15" customHeight="1" x14ac:dyDescent="0.25">
      <c r="A35" s="27" t="s">
        <v>5</v>
      </c>
      <c r="B35" s="28">
        <f>VLOOKUP(C35,Parâmetros!$A$33:$B$39,2,FALSE)/10</f>
        <v>1</v>
      </c>
      <c r="C35" s="29" t="s">
        <v>51</v>
      </c>
      <c r="D35" s="28">
        <f>VLOOKUP(E35,Parâmetros!$D$33:$E$39,2,FALSE)/10</f>
        <v>1</v>
      </c>
      <c r="E35" s="29" t="s">
        <v>56</v>
      </c>
      <c r="F35" s="56"/>
      <c r="AC35" s="1" t="s">
        <v>23</v>
      </c>
    </row>
    <row r="36" spans="1:29" ht="15" customHeight="1" x14ac:dyDescent="0.25">
      <c r="A36" s="44"/>
      <c r="B36" s="44"/>
      <c r="C36" s="44"/>
      <c r="D36" s="44"/>
      <c r="E36" s="45"/>
      <c r="F36" s="31">
        <f>((B32*D32)+(B33*D33)+(B34*D34)+(B35*D35))/4</f>
        <v>0.90749999999999997</v>
      </c>
    </row>
    <row r="37" spans="1:29" ht="15" customHeight="1" x14ac:dyDescent="0.25">
      <c r="A37" s="13" t="s">
        <v>8</v>
      </c>
      <c r="B37" s="14" t="s">
        <v>10</v>
      </c>
      <c r="C37" s="46"/>
      <c r="D37" s="47"/>
      <c r="E37" s="47"/>
      <c r="F37" s="18"/>
    </row>
    <row r="38" spans="1:29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4" t="s">
        <v>90</v>
      </c>
    </row>
    <row r="39" spans="1:29" ht="15" customHeight="1" x14ac:dyDescent="0.25">
      <c r="A39" s="27" t="s">
        <v>3</v>
      </c>
      <c r="B39" s="28">
        <f>VLOOKUP(C39,Parâmetros!$A$3:$B$9,2,FALSE)/10</f>
        <v>0.7</v>
      </c>
      <c r="C39" s="32" t="s">
        <v>18</v>
      </c>
      <c r="D39" s="28">
        <f>VLOOKUP(E39,Parâmetros!$D$3:$E$7,2,FALSE)/10</f>
        <v>0.9</v>
      </c>
      <c r="E39" s="29" t="s">
        <v>26</v>
      </c>
      <c r="F39" s="55"/>
      <c r="AC39" s="1" t="s">
        <v>24</v>
      </c>
    </row>
    <row r="40" spans="1:29" ht="15" customHeight="1" x14ac:dyDescent="0.25">
      <c r="A40" s="27" t="s">
        <v>4</v>
      </c>
      <c r="B40" s="28">
        <f>VLOOKUP(C40,Parâmetros!$A$13:$B$20,2,FALSE)/10</f>
        <v>1</v>
      </c>
      <c r="C40" s="29" t="s">
        <v>81</v>
      </c>
      <c r="D40" s="28">
        <f>VLOOKUP(E40,Parâmetros!$D$13:$E$18,2,FALSE)/10</f>
        <v>1</v>
      </c>
      <c r="E40" s="29" t="s">
        <v>37</v>
      </c>
      <c r="F40" s="55"/>
      <c r="AC40" s="1" t="s">
        <v>61</v>
      </c>
    </row>
    <row r="41" spans="1:29" ht="15" customHeight="1" x14ac:dyDescent="0.25">
      <c r="A41" s="27" t="s">
        <v>63</v>
      </c>
      <c r="B41" s="28">
        <f>VLOOKUP(C41,Parâmetros!$A$24:$B$29,2,FALSE)/10</f>
        <v>1</v>
      </c>
      <c r="C41" s="29" t="s">
        <v>84</v>
      </c>
      <c r="D41" s="28">
        <f>VLOOKUP(E41,Parâmetros!$D$24:$E$29,2,FALSE)/10</f>
        <v>1</v>
      </c>
      <c r="E41" s="29" t="s">
        <v>66</v>
      </c>
      <c r="F41" s="55"/>
      <c r="AC41" s="1" t="s">
        <v>10</v>
      </c>
    </row>
    <row r="42" spans="1:29" ht="15" customHeight="1" x14ac:dyDescent="0.25">
      <c r="A42" s="27" t="s">
        <v>5</v>
      </c>
      <c r="B42" s="28">
        <f>VLOOKUP(C42,Parâmetros!$A$33:$B$39,2,FALSE)/10</f>
        <v>1</v>
      </c>
      <c r="C42" s="29" t="s">
        <v>51</v>
      </c>
      <c r="D42" s="28">
        <f>VLOOKUP(E42,Parâmetros!$D$33:$E$39,2,FALSE)/10</f>
        <v>1</v>
      </c>
      <c r="E42" s="29" t="s">
        <v>56</v>
      </c>
      <c r="F42" s="56"/>
      <c r="AC42" s="1" t="s">
        <v>23</v>
      </c>
    </row>
    <row r="43" spans="1:29" ht="15" customHeight="1" x14ac:dyDescent="0.25">
      <c r="A43" s="44"/>
      <c r="B43" s="44"/>
      <c r="C43" s="44"/>
      <c r="D43" s="44"/>
      <c r="E43" s="45"/>
      <c r="F43" s="31">
        <f>((B39*D39)+(B40*D40)+(B41*D41)+(B42*D42))/4</f>
        <v>0.90749999999999997</v>
      </c>
    </row>
    <row r="44" spans="1:29" ht="15" customHeight="1" x14ac:dyDescent="0.25">
      <c r="A44" s="13" t="s">
        <v>8</v>
      </c>
      <c r="B44" s="14" t="s">
        <v>15</v>
      </c>
      <c r="C44" s="46"/>
      <c r="D44" s="47"/>
      <c r="E44" s="47"/>
      <c r="F44" s="18"/>
    </row>
    <row r="45" spans="1:29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4" t="s">
        <v>90</v>
      </c>
    </row>
    <row r="46" spans="1:29" ht="15" customHeight="1" x14ac:dyDescent="0.25">
      <c r="A46" s="27" t="s">
        <v>3</v>
      </c>
      <c r="B46" s="28">
        <f>VLOOKUP(C46,Parâmetros!$G$5:$K$9,4,FALSE)/10</f>
        <v>0.4</v>
      </c>
      <c r="C46" s="29" t="s">
        <v>69</v>
      </c>
      <c r="D46" s="28">
        <f>VLOOKUP(E46,Parâmetros!$D$3:$E$7,2,FALSE)/10</f>
        <v>0.3</v>
      </c>
      <c r="E46" s="29" t="s">
        <v>28</v>
      </c>
      <c r="F46" s="55"/>
    </row>
    <row r="47" spans="1:29" ht="15" customHeight="1" x14ac:dyDescent="0.25">
      <c r="A47" s="12" t="s">
        <v>4</v>
      </c>
      <c r="B47" s="28">
        <f>VLOOKUP(C47,Parâmetros!$A$13:$B$20,2,FALSE)/10</f>
        <v>0.6</v>
      </c>
      <c r="C47" s="24" t="s">
        <v>72</v>
      </c>
      <c r="D47" s="28">
        <f>VLOOKUP(E47,Parâmetros!$D$13:$E$18,2,FALSE)/10</f>
        <v>0.7</v>
      </c>
      <c r="E47" s="24" t="s">
        <v>39</v>
      </c>
      <c r="F47" s="55"/>
    </row>
    <row r="48" spans="1:29" ht="15" customHeight="1" x14ac:dyDescent="0.25">
      <c r="A48" s="12" t="s">
        <v>63</v>
      </c>
      <c r="B48" s="28">
        <f>VLOOKUP(C48,Parâmetros!$A$24:$B$29,2,FALSE)/10</f>
        <v>0.1</v>
      </c>
      <c r="C48" s="24" t="s">
        <v>43</v>
      </c>
      <c r="D48" s="28">
        <f>VLOOKUP(E48,Parâmetros!$D$24:$E$29,2,FALSE)/10</f>
        <v>1</v>
      </c>
      <c r="E48" s="24" t="s">
        <v>66</v>
      </c>
      <c r="F48" s="55"/>
    </row>
    <row r="49" spans="1:9" ht="15" customHeight="1" x14ac:dyDescent="0.25">
      <c r="A49" s="12" t="s">
        <v>5</v>
      </c>
      <c r="B49" s="28">
        <f>VLOOKUP(C49,Parâmetros!$A$33:$B$39,2,FALSE)/10</f>
        <v>0.5</v>
      </c>
      <c r="C49" s="24" t="s">
        <v>65</v>
      </c>
      <c r="D49" s="28">
        <f>VLOOKUP(E49,Parâmetros!$D$33:$E$39,2,FALSE)/10</f>
        <v>1</v>
      </c>
      <c r="E49" s="24" t="s">
        <v>56</v>
      </c>
      <c r="F49" s="56"/>
      <c r="I49" s="19"/>
    </row>
    <row r="50" spans="1:9" ht="15" customHeight="1" x14ac:dyDescent="0.25">
      <c r="F50" s="31">
        <f>((B46*D46)+(B47*D47)+(B48*D48)+(B49*D49))/4</f>
        <v>0.28500000000000003</v>
      </c>
    </row>
    <row r="53" spans="1:9" ht="15" customHeight="1" x14ac:dyDescent="0.25">
      <c r="E53" s="22"/>
    </row>
    <row r="61" spans="1:9" ht="15" customHeight="1" x14ac:dyDescent="0.25">
      <c r="E61" s="23"/>
    </row>
  </sheetData>
  <sheetProtection algorithmName="SHA-512" hashValue="FsIPtGfcQ2oAq54poSwyvAFRlX9rpEfcrcsJxG84vkKnAWK26E55c97pbio7i08ElgkHyq2I8ODJvHkliOvAqw==" saltValue="mgXsnkSuCJkLvobI3I2ImQ==" spinCount="100000" sheet="1" objects="1" scenarios="1"/>
  <mergeCells count="20">
    <mergeCell ref="C44:E44"/>
    <mergeCell ref="F45:F49"/>
    <mergeCell ref="F31:F35"/>
    <mergeCell ref="A36:E36"/>
    <mergeCell ref="C37:E37"/>
    <mergeCell ref="F38:F42"/>
    <mergeCell ref="A43:E43"/>
    <mergeCell ref="A22:E22"/>
    <mergeCell ref="C23:E23"/>
    <mergeCell ref="F24:F28"/>
    <mergeCell ref="A29:E29"/>
    <mergeCell ref="C30:E30"/>
    <mergeCell ref="A15:E15"/>
    <mergeCell ref="C16:E16"/>
    <mergeCell ref="F17:F2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E49 E7 E42 E28 E14 E35 E21">
      <formula1>Atividade_Temporal</formula1>
    </dataValidation>
    <dataValidation type="list" allowBlank="1" showInputMessage="1" showErrorMessage="1" sqref="C49 C7 C42 C28 C14 C35 C21">
      <formula1>Fator_Temporal</formula1>
    </dataValidation>
    <dataValidation type="list" allowBlank="1" showInputMessage="1" showErrorMessage="1" sqref="E48 E6 E41 E27 E13 E34 E20">
      <formula1>Atividade_Espacial</formula1>
    </dataValidation>
    <dataValidation type="list" allowBlank="1" showInputMessage="1" showErrorMessage="1" sqref="C48 C6 C41 C27 C13 C34 C20">
      <formula1>Fator_Espacial</formula1>
    </dataValidation>
    <dataValidation type="list" allowBlank="1" showInputMessage="1" showErrorMessage="1" sqref="E47 E5 E40 E26 E12 E33 E19">
      <formula1>Atividade_Especif_Fonte</formula1>
    </dataValidation>
    <dataValidation type="list" allowBlank="1" showInputMessage="1" showErrorMessage="1" sqref="C47 C5 C40 C26 C12 C33 C19">
      <formula1>Fator_Especif_Fonte</formula1>
    </dataValidation>
    <dataValidation type="list" allowBlank="1" showInputMessage="1" showErrorMessage="1" sqref="E4 E46 E32 E11 E39 E25 E18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46">
      <formula1>AP42_Factor_Rating</formula1>
    </dataValidation>
    <dataValidation type="list" allowBlank="1" showInputMessage="1" showErrorMessage="1" sqref="C4 C32 C25 C39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0" workbookViewId="0">
      <selection activeCell="C25" sqref="C2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3" t="s">
        <v>103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VLOOKUP(C4,Parâmetros!$A$3:$B$9,2,FALSE)/10</f>
        <v>0.7</v>
      </c>
      <c r="C4" s="32" t="s">
        <v>18</v>
      </c>
      <c r="D4" s="28">
        <f>VLOOKUP(E4,Parâmetros!$D$3:$E$7,2,FALSE)/10</f>
        <v>0.9</v>
      </c>
      <c r="E4" s="29" t="s">
        <v>26</v>
      </c>
      <c r="F4" s="55"/>
      <c r="AC4" s="1" t="s">
        <v>24</v>
      </c>
    </row>
    <row r="5" spans="1:29" ht="15" customHeight="1" x14ac:dyDescent="0.25">
      <c r="A5" s="27" t="s">
        <v>4</v>
      </c>
      <c r="B5" s="28">
        <f>VLOOKUP(C5,Parâmetros!$A$13:$B$20,2,FALSE)/10</f>
        <v>1</v>
      </c>
      <c r="C5" s="29" t="s">
        <v>81</v>
      </c>
      <c r="D5" s="28">
        <f>VLOOKUP(E5,Parâmetros!$D$13:$E$18,2,FALSE)/10</f>
        <v>1</v>
      </c>
      <c r="E5" s="29" t="s">
        <v>37</v>
      </c>
      <c r="F5" s="55"/>
      <c r="AC5" s="1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1</v>
      </c>
      <c r="C6" s="29" t="s">
        <v>84</v>
      </c>
      <c r="D6" s="28">
        <f>VLOOKUP(E6,Parâmetros!$D$24:$E$29,2,FALSE)/10</f>
        <v>1</v>
      </c>
      <c r="E6" s="29" t="s">
        <v>66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1</v>
      </c>
      <c r="C7" s="29" t="s">
        <v>51</v>
      </c>
      <c r="D7" s="28">
        <f>VLOOKUP(E7,Parâmetros!$D$33:$E$39,2,FALSE)/10</f>
        <v>1</v>
      </c>
      <c r="E7" s="29" t="s">
        <v>56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1">
        <f>((B4*D4)+(B5*D5)+(B6*D6)+(B7*D7))/4</f>
        <v>0.90749999999999997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0.1</v>
      </c>
      <c r="C11" s="32" t="s">
        <v>60</v>
      </c>
      <c r="D11" s="28">
        <f>VLOOKUP(E11,Parâmetros!$D$3:$E$7,2,FALSE)/10</f>
        <v>0.1</v>
      </c>
      <c r="E11" s="29" t="s">
        <v>29</v>
      </c>
      <c r="F11" s="55"/>
      <c r="AC11" s="1" t="s">
        <v>24</v>
      </c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0.3</v>
      </c>
      <c r="E12" s="29" t="s">
        <v>91</v>
      </c>
      <c r="F12" s="55"/>
      <c r="AC12" s="1" t="s">
        <v>61</v>
      </c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5"/>
      <c r="AC13" s="1" t="s">
        <v>10</v>
      </c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56"/>
      <c r="AC14" s="1" t="s">
        <v>23</v>
      </c>
    </row>
    <row r="15" spans="1:29" ht="15" customHeight="1" x14ac:dyDescent="0.25">
      <c r="A15" s="49"/>
      <c r="B15" s="49"/>
      <c r="C15" s="49"/>
      <c r="D15" s="49"/>
      <c r="E15" s="49"/>
      <c r="F15" s="31">
        <f>((B11*D11)+(B12*D12)+(B13*D13)+(B14*D14))/4</f>
        <v>0.19750000000000001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2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4" t="s">
        <v>90</v>
      </c>
    </row>
    <row r="18" spans="1:29" ht="15" customHeight="1" x14ac:dyDescent="0.25">
      <c r="A18" s="27" t="s">
        <v>3</v>
      </c>
      <c r="B18" s="28">
        <f>VLOOKUP(C18,Parâmetros!$A$3:$B$9,2,FALSE)/10</f>
        <v>0.1</v>
      </c>
      <c r="C18" s="32" t="s">
        <v>60</v>
      </c>
      <c r="D18" s="28">
        <f>VLOOKUP(E18,Parâmetros!$D$3:$E$7,2,FALSE)/10</f>
        <v>0.1</v>
      </c>
      <c r="E18" s="29" t="s">
        <v>29</v>
      </c>
      <c r="F18" s="55"/>
      <c r="AC18" s="1" t="s">
        <v>24</v>
      </c>
    </row>
    <row r="19" spans="1:2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0.3</v>
      </c>
      <c r="E19" s="29" t="s">
        <v>91</v>
      </c>
      <c r="F19" s="55"/>
      <c r="AC19" s="1" t="s">
        <v>61</v>
      </c>
    </row>
    <row r="20" spans="1:2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5"/>
      <c r="AC20" s="1" t="s">
        <v>10</v>
      </c>
    </row>
    <row r="21" spans="1:2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56"/>
      <c r="AC21" s="1" t="s">
        <v>23</v>
      </c>
    </row>
    <row r="22" spans="1:29" ht="15" customHeight="1" x14ac:dyDescent="0.25">
      <c r="A22" s="49"/>
      <c r="B22" s="49"/>
      <c r="C22" s="49"/>
      <c r="D22" s="49"/>
      <c r="E22" s="53"/>
      <c r="F22" s="31">
        <f>((B18*D18)+(B19*D19)+(B20*D20)+(B21*D21))/4</f>
        <v>0.19750000000000001</v>
      </c>
    </row>
    <row r="23" spans="1:29" ht="15" customHeight="1" x14ac:dyDescent="0.25">
      <c r="A23" s="13" t="s">
        <v>8</v>
      </c>
      <c r="B23" s="14" t="s">
        <v>13</v>
      </c>
      <c r="C23" s="46"/>
      <c r="D23" s="47"/>
      <c r="E23" s="47"/>
      <c r="F23" s="15"/>
    </row>
    <row r="24" spans="1:29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54" t="s">
        <v>90</v>
      </c>
    </row>
    <row r="25" spans="1:29" ht="18.75" customHeight="1" x14ac:dyDescent="0.25">
      <c r="A25" s="27" t="s">
        <v>3</v>
      </c>
      <c r="B25" s="28">
        <f>VLOOKUP(C25,Parâmetros!$A$3:$B$9,2,FALSE)/10</f>
        <v>0.5</v>
      </c>
      <c r="C25" s="32" t="s">
        <v>78</v>
      </c>
      <c r="D25" s="28">
        <f>VLOOKUP(E25,Parâmetros!$D$3:$E$7,2,FALSE)/10</f>
        <v>0.3</v>
      </c>
      <c r="E25" s="29" t="s">
        <v>28</v>
      </c>
      <c r="F25" s="55"/>
    </row>
    <row r="26" spans="1:29" ht="15" customHeight="1" x14ac:dyDescent="0.25">
      <c r="A26" s="27" t="s">
        <v>4</v>
      </c>
      <c r="B26" s="28">
        <f>VLOOKUP(C26,Parâmetros!$A$13:$B$20,2,FALSE)/10</f>
        <v>0.6</v>
      </c>
      <c r="C26" s="29" t="s">
        <v>72</v>
      </c>
      <c r="D26" s="28">
        <f>VLOOKUP(E26,Parâmetros!$D$13:$E$18,2,FALSE)/10</f>
        <v>0.3</v>
      </c>
      <c r="E26" s="29" t="s">
        <v>91</v>
      </c>
      <c r="F26" s="55"/>
    </row>
    <row r="27" spans="1:29" ht="15" customHeight="1" x14ac:dyDescent="0.25">
      <c r="A27" s="27" t="s">
        <v>63</v>
      </c>
      <c r="B27" s="28">
        <f>VLOOKUP(C27,Parâmetros!$A$24:$B$29,2,FALSE)/10</f>
        <v>0.1</v>
      </c>
      <c r="C27" s="29" t="s">
        <v>43</v>
      </c>
      <c r="D27" s="28">
        <f>VLOOKUP(E27,Parâmetros!$D$24:$E$29,2,FALSE)/10</f>
        <v>1</v>
      </c>
      <c r="E27" s="29" t="s">
        <v>66</v>
      </c>
      <c r="F27" s="55"/>
    </row>
    <row r="28" spans="1:29" ht="15" customHeight="1" x14ac:dyDescent="0.25">
      <c r="A28" s="27" t="s">
        <v>5</v>
      </c>
      <c r="B28" s="28">
        <f>VLOOKUP(C28,Parâmetros!$A$33:$B$39,2,FALSE)/10</f>
        <v>0.5</v>
      </c>
      <c r="C28" s="29" t="s">
        <v>65</v>
      </c>
      <c r="D28" s="28">
        <f>VLOOKUP(E28,Parâmetros!$D$33:$E$39,2,FALSE)/10</f>
        <v>1</v>
      </c>
      <c r="E28" s="29" t="s">
        <v>56</v>
      </c>
      <c r="F28" s="56"/>
    </row>
    <row r="29" spans="1:29" ht="15" customHeight="1" x14ac:dyDescent="0.25">
      <c r="A29" s="44"/>
      <c r="B29" s="44"/>
      <c r="C29" s="44"/>
      <c r="D29" s="44"/>
      <c r="E29" s="45"/>
      <c r="F29" s="31">
        <f>((B25*D25)+(B26*D26)+(B27*D27)+(B28*D28))/4</f>
        <v>0.23249999999999998</v>
      </c>
    </row>
    <row r="30" spans="1:29" ht="15" customHeight="1" x14ac:dyDescent="0.25">
      <c r="A30" s="13" t="s">
        <v>8</v>
      </c>
      <c r="B30" s="14" t="s">
        <v>14</v>
      </c>
      <c r="C30" s="46"/>
      <c r="D30" s="47"/>
      <c r="E30" s="47"/>
      <c r="F30" s="18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4" t="s">
        <v>90</v>
      </c>
    </row>
    <row r="32" spans="1:29" ht="15" customHeight="1" x14ac:dyDescent="0.25">
      <c r="A32" s="27" t="s">
        <v>3</v>
      </c>
      <c r="B32" s="28">
        <f>VLOOKUP(C32,Parâmetros!$A$3:$B$9,2,FALSE)/10</f>
        <v>0.7</v>
      </c>
      <c r="C32" s="32" t="s">
        <v>18</v>
      </c>
      <c r="D32" s="28">
        <f>VLOOKUP(E32,Parâmetros!$D$3:$E$7,2,FALSE)/10</f>
        <v>0.9</v>
      </c>
      <c r="E32" s="29" t="s">
        <v>26</v>
      </c>
      <c r="F32" s="55"/>
      <c r="AC32" s="1" t="s">
        <v>24</v>
      </c>
    </row>
    <row r="33" spans="1:29" ht="15" customHeight="1" x14ac:dyDescent="0.25">
      <c r="A33" s="27" t="s">
        <v>4</v>
      </c>
      <c r="B33" s="28">
        <f>VLOOKUP(C33,Parâmetros!$A$13:$B$20,2,FALSE)/10</f>
        <v>1</v>
      </c>
      <c r="C33" s="29" t="s">
        <v>81</v>
      </c>
      <c r="D33" s="28">
        <f>VLOOKUP(E33,Parâmetros!$D$13:$E$18,2,FALSE)/10</f>
        <v>1</v>
      </c>
      <c r="E33" s="29" t="s">
        <v>37</v>
      </c>
      <c r="F33" s="55"/>
      <c r="AC33" s="1" t="s">
        <v>61</v>
      </c>
    </row>
    <row r="34" spans="1:29" ht="15" customHeight="1" x14ac:dyDescent="0.25">
      <c r="A34" s="27" t="s">
        <v>63</v>
      </c>
      <c r="B34" s="28">
        <f>VLOOKUP(C34,Parâmetros!$A$24:$B$29,2,FALSE)/10</f>
        <v>1</v>
      </c>
      <c r="C34" s="29" t="s">
        <v>84</v>
      </c>
      <c r="D34" s="28">
        <f>VLOOKUP(E34,Parâmetros!$D$24:$E$29,2,FALSE)/10</f>
        <v>1</v>
      </c>
      <c r="E34" s="29" t="s">
        <v>66</v>
      </c>
      <c r="F34" s="55"/>
      <c r="AC34" s="1" t="s">
        <v>10</v>
      </c>
    </row>
    <row r="35" spans="1:29" ht="15" customHeight="1" x14ac:dyDescent="0.25">
      <c r="A35" s="27" t="s">
        <v>5</v>
      </c>
      <c r="B35" s="28">
        <f>VLOOKUP(C35,Parâmetros!$A$33:$B$39,2,FALSE)/10</f>
        <v>1</v>
      </c>
      <c r="C35" s="29" t="s">
        <v>51</v>
      </c>
      <c r="D35" s="28">
        <f>VLOOKUP(E35,Parâmetros!$D$33:$E$39,2,FALSE)/10</f>
        <v>1</v>
      </c>
      <c r="E35" s="29" t="s">
        <v>56</v>
      </c>
      <c r="F35" s="56"/>
      <c r="AC35" s="1" t="s">
        <v>23</v>
      </c>
    </row>
    <row r="36" spans="1:29" ht="15" customHeight="1" x14ac:dyDescent="0.25">
      <c r="A36" s="44"/>
      <c r="B36" s="44"/>
      <c r="C36" s="44"/>
      <c r="D36" s="44"/>
      <c r="E36" s="45"/>
      <c r="F36" s="31">
        <f>((B32*D32)+(B33*D33)+(B34*D34)+(B35*D35))/4</f>
        <v>0.90749999999999997</v>
      </c>
    </row>
    <row r="37" spans="1:29" ht="15" customHeight="1" x14ac:dyDescent="0.25">
      <c r="A37" s="13" t="s">
        <v>8</v>
      </c>
      <c r="B37" s="14" t="s">
        <v>10</v>
      </c>
      <c r="C37" s="46"/>
      <c r="D37" s="47"/>
      <c r="E37" s="47"/>
      <c r="F37" s="18"/>
    </row>
    <row r="38" spans="1:29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4" t="s">
        <v>90</v>
      </c>
    </row>
    <row r="39" spans="1:29" ht="15" customHeight="1" x14ac:dyDescent="0.25">
      <c r="A39" s="27" t="s">
        <v>3</v>
      </c>
      <c r="B39" s="28">
        <f>VLOOKUP(C39,Parâmetros!$A$3:$B$9,2,FALSE)/10</f>
        <v>0.7</v>
      </c>
      <c r="C39" s="32" t="s">
        <v>18</v>
      </c>
      <c r="D39" s="28">
        <f>VLOOKUP(E39,Parâmetros!$D$3:$E$7,2,FALSE)/10</f>
        <v>0.9</v>
      </c>
      <c r="E39" s="29" t="s">
        <v>26</v>
      </c>
      <c r="F39" s="55"/>
      <c r="AC39" s="1" t="s">
        <v>24</v>
      </c>
    </row>
    <row r="40" spans="1:29" ht="15" customHeight="1" x14ac:dyDescent="0.25">
      <c r="A40" s="27" t="s">
        <v>4</v>
      </c>
      <c r="B40" s="28">
        <f>VLOOKUP(C40,Parâmetros!$A$13:$B$20,2,FALSE)/10</f>
        <v>1</v>
      </c>
      <c r="C40" s="29" t="s">
        <v>81</v>
      </c>
      <c r="D40" s="28">
        <f>VLOOKUP(E40,Parâmetros!$D$13:$E$18,2,FALSE)/10</f>
        <v>1</v>
      </c>
      <c r="E40" s="29" t="s">
        <v>37</v>
      </c>
      <c r="F40" s="55"/>
      <c r="AC40" s="1" t="s">
        <v>61</v>
      </c>
    </row>
    <row r="41" spans="1:29" ht="15" customHeight="1" x14ac:dyDescent="0.25">
      <c r="A41" s="27" t="s">
        <v>63</v>
      </c>
      <c r="B41" s="28">
        <f>VLOOKUP(C41,Parâmetros!$A$24:$B$29,2,FALSE)/10</f>
        <v>1</v>
      </c>
      <c r="C41" s="29" t="s">
        <v>84</v>
      </c>
      <c r="D41" s="28">
        <f>VLOOKUP(E41,Parâmetros!$D$24:$E$29,2,FALSE)/10</f>
        <v>1</v>
      </c>
      <c r="E41" s="29" t="s">
        <v>66</v>
      </c>
      <c r="F41" s="55"/>
      <c r="AC41" s="1" t="s">
        <v>10</v>
      </c>
    </row>
    <row r="42" spans="1:29" ht="15" customHeight="1" x14ac:dyDescent="0.25">
      <c r="A42" s="27" t="s">
        <v>5</v>
      </c>
      <c r="B42" s="28">
        <f>VLOOKUP(C42,Parâmetros!$A$33:$B$39,2,FALSE)/10</f>
        <v>1</v>
      </c>
      <c r="C42" s="29" t="s">
        <v>51</v>
      </c>
      <c r="D42" s="28">
        <f>VLOOKUP(E42,Parâmetros!$D$33:$E$39,2,FALSE)/10</f>
        <v>1</v>
      </c>
      <c r="E42" s="29" t="s">
        <v>56</v>
      </c>
      <c r="F42" s="56"/>
      <c r="AC42" s="1" t="s">
        <v>23</v>
      </c>
    </row>
    <row r="43" spans="1:29" ht="15" customHeight="1" x14ac:dyDescent="0.25">
      <c r="A43" s="44"/>
      <c r="B43" s="44"/>
      <c r="C43" s="44"/>
      <c r="D43" s="44"/>
      <c r="E43" s="45"/>
      <c r="F43" s="31">
        <f>((B39*D39)+(B40*D40)+(B41*D41)+(B42*D42))/4</f>
        <v>0.90749999999999997</v>
      </c>
    </row>
    <row r="44" spans="1:29" ht="15" customHeight="1" x14ac:dyDescent="0.25">
      <c r="A44" s="13" t="s">
        <v>8</v>
      </c>
      <c r="B44" s="14" t="s">
        <v>15</v>
      </c>
      <c r="C44" s="46"/>
      <c r="D44" s="47"/>
      <c r="E44" s="47"/>
      <c r="F44" s="18"/>
    </row>
    <row r="45" spans="1:29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4" t="s">
        <v>90</v>
      </c>
    </row>
    <row r="46" spans="1:29" ht="15" customHeight="1" x14ac:dyDescent="0.25">
      <c r="A46" s="27" t="s">
        <v>3</v>
      </c>
      <c r="B46" s="28">
        <f>VLOOKUP(C46,Parâmetros!$G$5:$K$9,4,FALSE)/10</f>
        <v>0.4</v>
      </c>
      <c r="C46" s="29" t="s">
        <v>69</v>
      </c>
      <c r="D46" s="28">
        <f>VLOOKUP(E46,Parâmetros!$D$3:$E$7,2,FALSE)/10</f>
        <v>0.3</v>
      </c>
      <c r="E46" s="29" t="s">
        <v>28</v>
      </c>
      <c r="F46" s="55"/>
    </row>
    <row r="47" spans="1:29" ht="15" customHeight="1" x14ac:dyDescent="0.25">
      <c r="A47" s="12" t="s">
        <v>4</v>
      </c>
      <c r="B47" s="28">
        <f>VLOOKUP(C47,Parâmetros!$A$13:$B$20,2,FALSE)/10</f>
        <v>0.6</v>
      </c>
      <c r="C47" s="24" t="s">
        <v>72</v>
      </c>
      <c r="D47" s="28">
        <f>VLOOKUP(E47,Parâmetros!$D$13:$E$18,2,FALSE)/10</f>
        <v>0.7</v>
      </c>
      <c r="E47" s="24" t="s">
        <v>39</v>
      </c>
      <c r="F47" s="55"/>
    </row>
    <row r="48" spans="1:29" ht="15" customHeight="1" x14ac:dyDescent="0.25">
      <c r="A48" s="12" t="s">
        <v>63</v>
      </c>
      <c r="B48" s="28">
        <f>VLOOKUP(C48,Parâmetros!$A$24:$B$29,2,FALSE)/10</f>
        <v>0.1</v>
      </c>
      <c r="C48" s="24" t="s">
        <v>43</v>
      </c>
      <c r="D48" s="28">
        <f>VLOOKUP(E48,Parâmetros!$D$24:$E$29,2,FALSE)/10</f>
        <v>1</v>
      </c>
      <c r="E48" s="24" t="s">
        <v>66</v>
      </c>
      <c r="F48" s="55"/>
    </row>
    <row r="49" spans="1:9" ht="15" customHeight="1" x14ac:dyDescent="0.25">
      <c r="A49" s="12" t="s">
        <v>5</v>
      </c>
      <c r="B49" s="28">
        <f>VLOOKUP(C49,Parâmetros!$A$33:$B$39,2,FALSE)/10</f>
        <v>0.5</v>
      </c>
      <c r="C49" s="24" t="s">
        <v>65</v>
      </c>
      <c r="D49" s="28">
        <f>VLOOKUP(E49,Parâmetros!$D$33:$E$39,2,FALSE)/10</f>
        <v>1</v>
      </c>
      <c r="E49" s="24" t="s">
        <v>56</v>
      </c>
      <c r="F49" s="56"/>
      <c r="I49" s="19"/>
    </row>
    <row r="50" spans="1:9" ht="15" customHeight="1" x14ac:dyDescent="0.25">
      <c r="F50" s="1">
        <f>((B46*D46)+(B47*D47)+(B48*D48)+(B49*D49))/4</f>
        <v>0.28500000000000003</v>
      </c>
    </row>
    <row r="53" spans="1:9" ht="15" customHeight="1" x14ac:dyDescent="0.25">
      <c r="E53" s="22"/>
    </row>
    <row r="61" spans="1:9" ht="15" customHeight="1" x14ac:dyDescent="0.25">
      <c r="E61" s="23"/>
    </row>
  </sheetData>
  <sheetProtection algorithmName="SHA-512" hashValue="pM15Z3zdPJy852MvVReCzeBQpfOch7FvqSKBal7Xe40aOJvhK+2aGzBsrsjGALir80NSVthKHr5o85tWVsARRw==" saltValue="1U798/dMejLHWzKmLT+VWg==" spinCount="100000" sheet="1" objects="1" scenarios="1"/>
  <mergeCells count="20"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  <mergeCell ref="C44:E44"/>
    <mergeCell ref="F45:F49"/>
    <mergeCell ref="C30:E30"/>
    <mergeCell ref="F31:F35"/>
    <mergeCell ref="A36:E36"/>
    <mergeCell ref="C37:E37"/>
    <mergeCell ref="F38:F42"/>
    <mergeCell ref="A43:E43"/>
  </mergeCells>
  <dataValidations count="10">
    <dataValidation type="list" allowBlank="1" showInputMessage="1" showErrorMessage="1" sqref="C4 C32 C39 C11 C18 C25">
      <formula1>Fator_Medição</formula1>
    </dataValidation>
    <dataValidation type="list" allowBlank="1" showInputMessage="1" showErrorMessage="1" sqref="C46">
      <formula1>AP42_Factor_Rating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E4 E46 E32 E11 E39 E25 E18">
      <formula1>Atividade_Medição</formula1>
    </dataValidation>
    <dataValidation type="list" allowBlank="1" showInputMessage="1" showErrorMessage="1" sqref="C47 C5 C40 C26 C12 C33 C19">
      <formula1>Fator_Especif_Fonte</formula1>
    </dataValidation>
    <dataValidation type="list" allowBlank="1" showInputMessage="1" showErrorMessage="1" sqref="E47 E5 E40 E26 E12 E33 E19">
      <formula1>Atividade_Especif_Fonte</formula1>
    </dataValidation>
    <dataValidation type="list" allowBlank="1" showInputMessage="1" showErrorMessage="1" sqref="C48 C6 C41 C27 C13 C34 C20">
      <formula1>Fator_Espacial</formula1>
    </dataValidation>
    <dataValidation type="list" allowBlank="1" showInputMessage="1" showErrorMessage="1" sqref="E48 E6 E41 E27 E13 E34 E20">
      <formula1>Atividade_Espacial</formula1>
    </dataValidation>
    <dataValidation type="list" allowBlank="1" showInputMessage="1" showErrorMessage="1" sqref="C49 C7 C42 C28 C14 C35 C21">
      <formula1>Fator_Temporal</formula1>
    </dataValidation>
    <dataValidation type="list" allowBlank="1" showInputMessage="1" showErrorMessage="1" sqref="E49 E7 E42 E28 E14 E35 E21">
      <formula1>Atividade_Temporal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8" sqref="B18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7" t="s">
        <v>101</v>
      </c>
      <c r="C1" s="58"/>
      <c r="D1" s="58"/>
      <c r="E1" s="58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VLOOKUP(C4,Parâmetros!$G$5:$K$9,5,FALSE)/10</f>
        <v>0.3</v>
      </c>
      <c r="C4" s="29" t="s">
        <v>71</v>
      </c>
      <c r="D4" s="28">
        <f>VLOOKUP(E4,Parâmetros!$D$3:$E$7,2,FALSE)/10</f>
        <v>0.6</v>
      </c>
      <c r="E4" s="29" t="s">
        <v>76</v>
      </c>
      <c r="F4" s="55"/>
      <c r="AC4" s="1" t="s">
        <v>24</v>
      </c>
    </row>
    <row r="5" spans="1:29" ht="1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0.7</v>
      </c>
      <c r="E5" s="29" t="s">
        <v>39</v>
      </c>
      <c r="F5" s="55"/>
      <c r="AC5" s="1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1</v>
      </c>
      <c r="E7" s="29" t="s">
        <v>56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1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0.4</v>
      </c>
      <c r="C11" s="29" t="s">
        <v>69</v>
      </c>
      <c r="D11" s="28">
        <f>VLOOKUP(E11,Parâmetros!$D$3:$E$7,2,FALSE)/10</f>
        <v>0.6</v>
      </c>
      <c r="E11" s="29" t="s">
        <v>76</v>
      </c>
      <c r="F11" s="55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0.7</v>
      </c>
      <c r="E12" s="29" t="s">
        <v>39</v>
      </c>
      <c r="F12" s="55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5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56"/>
    </row>
    <row r="15" spans="1:29" ht="15" customHeight="1" x14ac:dyDescent="0.25">
      <c r="A15" s="49"/>
      <c r="B15" s="49"/>
      <c r="C15" s="49"/>
      <c r="D15" s="49"/>
      <c r="E15" s="49"/>
      <c r="F15" s="31">
        <f>((B11*D11)+(B12*D12)+(B13*D13)+(B14*D14))/4</f>
        <v>0.31499999999999995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4" t="s">
        <v>90</v>
      </c>
    </row>
    <row r="18" spans="1:9" ht="15" customHeight="1" x14ac:dyDescent="0.25">
      <c r="A18" s="27" t="s">
        <v>3</v>
      </c>
      <c r="B18" s="28">
        <f>VLOOKUP(C18,Parâmetros!$G$5:$K$9,5,FALSE)/10</f>
        <v>0.4</v>
      </c>
      <c r="C18" s="29" t="s">
        <v>69</v>
      </c>
      <c r="D18" s="28">
        <f>VLOOKUP(E18,Parâmetros!$D$3:$E$7,2,FALSE)/10</f>
        <v>0.6</v>
      </c>
      <c r="E18" s="29" t="s">
        <v>76</v>
      </c>
      <c r="F18" s="55"/>
    </row>
    <row r="19" spans="1: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0.7</v>
      </c>
      <c r="E19" s="29" t="s">
        <v>39</v>
      </c>
      <c r="F19" s="55"/>
    </row>
    <row r="20" spans="1: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5"/>
    </row>
    <row r="21" spans="1: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56"/>
    </row>
    <row r="22" spans="1:9" ht="15" customHeight="1" x14ac:dyDescent="0.25">
      <c r="A22" s="20"/>
      <c r="C22" s="21"/>
      <c r="D22" s="21"/>
      <c r="E22" s="21"/>
      <c r="F22" s="31">
        <f>((B18*D18)+(B19*D19)+(B20*D20)+(B21*D21))/4</f>
        <v>0.31499999999999995</v>
      </c>
      <c r="I22" s="19"/>
    </row>
    <row r="25" spans="1:9" ht="15" customHeight="1" x14ac:dyDescent="0.25">
      <c r="E25" s="22"/>
    </row>
    <row r="33" spans="5:5" ht="15" customHeight="1" x14ac:dyDescent="0.25">
      <c r="E33" s="23"/>
    </row>
  </sheetData>
  <sheetProtection algorithmName="SHA-512" hashValue="hzKOEgk13CEYA9kAAVxkyQ48XpfAgsGMsSc7i+wMUfp2vwYXpViDncDrCaZOG24f8TUbhcDLwElFzBzEnF8c3A==" saltValue="mCzBjHdxGGtsTfLlBBCkz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18" sqref="C18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7" t="s">
        <v>100</v>
      </c>
      <c r="C1" s="58"/>
      <c r="D1" s="58"/>
      <c r="E1" s="58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VLOOKUP(C4,Parâmetros!$G$5:$K$9,5,FALSE)/10</f>
        <v>0.5</v>
      </c>
      <c r="C4" s="29" t="s">
        <v>67</v>
      </c>
      <c r="D4" s="28">
        <f>VLOOKUP(E4,Parâmetros!$D$3:$E$7,2,FALSE)/10</f>
        <v>0.6</v>
      </c>
      <c r="E4" s="29" t="s">
        <v>76</v>
      </c>
      <c r="F4" s="55"/>
      <c r="AC4" s="1" t="s">
        <v>24</v>
      </c>
    </row>
    <row r="5" spans="1:29" ht="1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0.7</v>
      </c>
      <c r="E5" s="29" t="s">
        <v>39</v>
      </c>
      <c r="F5" s="55"/>
      <c r="AC5" s="1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1</v>
      </c>
      <c r="E7" s="29" t="s">
        <v>56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1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0.5</v>
      </c>
      <c r="C11" s="29" t="s">
        <v>67</v>
      </c>
      <c r="D11" s="28">
        <f>VLOOKUP(E11,Parâmetros!$D$3:$E$7,2,FALSE)/10</f>
        <v>0.6</v>
      </c>
      <c r="E11" s="29" t="s">
        <v>76</v>
      </c>
      <c r="F11" s="55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0.7</v>
      </c>
      <c r="E12" s="29" t="s">
        <v>39</v>
      </c>
      <c r="F12" s="55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5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56"/>
    </row>
    <row r="15" spans="1:29" ht="15" customHeight="1" x14ac:dyDescent="0.25">
      <c r="A15" s="49"/>
      <c r="B15" s="49"/>
      <c r="C15" s="49"/>
      <c r="D15" s="49"/>
      <c r="E15" s="49"/>
      <c r="F15" s="31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4" t="s">
        <v>90</v>
      </c>
    </row>
    <row r="18" spans="1:9" ht="15" customHeight="1" x14ac:dyDescent="0.25">
      <c r="A18" s="27" t="s">
        <v>3</v>
      </c>
      <c r="B18" s="28">
        <f>VLOOKUP(C18,Parâmetros!$G$5:$K$9,5,FALSE)/10</f>
        <v>0.5</v>
      </c>
      <c r="C18" s="29" t="s">
        <v>67</v>
      </c>
      <c r="D18" s="28">
        <f>VLOOKUP(E18,Parâmetros!$D$3:$E$7,2,FALSE)/10</f>
        <v>0.6</v>
      </c>
      <c r="E18" s="29" t="s">
        <v>76</v>
      </c>
      <c r="F18" s="55"/>
    </row>
    <row r="19" spans="1: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0.7</v>
      </c>
      <c r="E19" s="29" t="s">
        <v>39</v>
      </c>
      <c r="F19" s="55"/>
    </row>
    <row r="20" spans="1: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5"/>
    </row>
    <row r="21" spans="1: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56"/>
    </row>
    <row r="22" spans="1:9" ht="15" customHeight="1" x14ac:dyDescent="0.25">
      <c r="A22" s="20"/>
      <c r="C22" s="21"/>
      <c r="D22" s="21"/>
      <c r="E22" s="21"/>
      <c r="F22" s="31">
        <f>((B18*D18)+(B19*D19)+(B20*D20)+(B21*D21))/4</f>
        <v>0.32999999999999996</v>
      </c>
      <c r="I22" s="19"/>
    </row>
    <row r="25" spans="1:9" ht="15" customHeight="1" x14ac:dyDescent="0.25">
      <c r="E25" s="22"/>
    </row>
    <row r="33" spans="5:5" ht="15" customHeight="1" x14ac:dyDescent="0.25">
      <c r="E33" s="23"/>
    </row>
  </sheetData>
  <sheetProtection algorithmName="SHA-512" hashValue="FmWm5k30MzZ2Oa/RM23xLpwWPM1SJqsmVXe/fG4qOrZjo0vJECkNv7XbgmeLEGzLVR40gwd4H+v9m0KE8wa3cg==" saltValue="wEGLZNPkSnoBDiK4q1YF+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6" workbookViewId="0">
      <selection activeCell="C54" sqref="C5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7" t="s">
        <v>95</v>
      </c>
      <c r="C1" s="58"/>
      <c r="D1" s="58"/>
      <c r="E1" s="58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VLOOKUP(C4,Parâmetros!$A$3:$B$9,2,FALSE)/10</f>
        <v>0.3</v>
      </c>
      <c r="C4" s="29" t="s">
        <v>20</v>
      </c>
      <c r="D4" s="28">
        <f>VLOOKUP(E4,Parâmetros!$D$3:$E$7,2,FALSE)/10</f>
        <v>0.6</v>
      </c>
      <c r="E4" s="29" t="s">
        <v>76</v>
      </c>
      <c r="F4" s="55"/>
      <c r="AC4" s="1" t="s">
        <v>24</v>
      </c>
    </row>
    <row r="5" spans="1:29" ht="1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0.7</v>
      </c>
      <c r="E5" s="29" t="s">
        <v>39</v>
      </c>
      <c r="F5" s="55"/>
      <c r="AC5" s="1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1</v>
      </c>
      <c r="C7" s="29" t="s">
        <v>51</v>
      </c>
      <c r="D7" s="28">
        <f>VLOOKUP(E7,Parâmetros!$D$33:$E$39,2,FALSE)/10</f>
        <v>1</v>
      </c>
      <c r="E7" s="29" t="s">
        <v>56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60"/>
      <c r="F8" s="31">
        <f>((B4*D4)+(B5*D5)+(B6*D6)+(B7*D7))/4</f>
        <v>0.42499999999999999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0"/>
      <c r="D9" s="51"/>
      <c r="E9" s="52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0.1</v>
      </c>
      <c r="C11" s="29" t="s">
        <v>60</v>
      </c>
      <c r="D11" s="28">
        <f>VLOOKUP(E11,Parâmetros!$D$3:$E$7,2,FALSE)/10</f>
        <v>0.6</v>
      </c>
      <c r="E11" s="29" t="s">
        <v>76</v>
      </c>
      <c r="F11" s="55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0.7</v>
      </c>
      <c r="E12" s="29" t="s">
        <v>39</v>
      </c>
      <c r="F12" s="55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5"/>
    </row>
    <row r="14" spans="1:29" ht="15" customHeight="1" x14ac:dyDescent="0.25">
      <c r="A14" s="27" t="s">
        <v>5</v>
      </c>
      <c r="B14" s="28">
        <f>VLOOKUP(C14,Parâmetros!$A$33:$B$39,2,FALSE)/10</f>
        <v>1</v>
      </c>
      <c r="C14" s="29" t="s">
        <v>51</v>
      </c>
      <c r="D14" s="28">
        <f>VLOOKUP(E14,Parâmetros!$D$33:$E$39,2,FALSE)/10</f>
        <v>1</v>
      </c>
      <c r="E14" s="29" t="s">
        <v>56</v>
      </c>
      <c r="F14" s="56"/>
    </row>
    <row r="15" spans="1:29" ht="15" customHeight="1" x14ac:dyDescent="0.25">
      <c r="A15" s="49"/>
      <c r="B15" s="49"/>
      <c r="C15" s="49"/>
      <c r="D15" s="49"/>
      <c r="E15" s="60"/>
      <c r="F15" s="31">
        <f>((B11*D11)+(B12*D12)+(B13*D13)+(B14*D14))/4</f>
        <v>0.39500000000000002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6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4" t="s">
        <v>90</v>
      </c>
    </row>
    <row r="18" spans="1:6" ht="15" customHeight="1" x14ac:dyDescent="0.25">
      <c r="A18" s="27" t="s">
        <v>3</v>
      </c>
      <c r="B18" s="28">
        <f>VLOOKUP(C18,Parâmetros!$A$3:$B$9,2,FALSE)/10</f>
        <v>0.1</v>
      </c>
      <c r="C18" s="29" t="s">
        <v>60</v>
      </c>
      <c r="D18" s="28">
        <f>VLOOKUP(E18,Parâmetros!$D$3:$E$7,2,FALSE)/10</f>
        <v>0.6</v>
      </c>
      <c r="E18" s="29" t="s">
        <v>76</v>
      </c>
      <c r="F18" s="55"/>
    </row>
    <row r="19" spans="1:6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0.7</v>
      </c>
      <c r="E19" s="29" t="s">
        <v>39</v>
      </c>
      <c r="F19" s="55"/>
    </row>
    <row r="20" spans="1:6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5"/>
    </row>
    <row r="21" spans="1:6" ht="15" customHeight="1" x14ac:dyDescent="0.25">
      <c r="A21" s="27" t="s">
        <v>5</v>
      </c>
      <c r="B21" s="28">
        <f>VLOOKUP(C21,Parâmetros!$A$33:$B$39,2,FALSE)/10</f>
        <v>1</v>
      </c>
      <c r="C21" s="29" t="s">
        <v>51</v>
      </c>
      <c r="D21" s="28">
        <f>VLOOKUP(E21,Parâmetros!$D$33:$E$39,2,FALSE)/10</f>
        <v>1</v>
      </c>
      <c r="E21" s="29" t="s">
        <v>56</v>
      </c>
      <c r="F21" s="56"/>
    </row>
    <row r="22" spans="1:6" ht="15" customHeight="1" x14ac:dyDescent="0.25">
      <c r="A22" s="49"/>
      <c r="B22" s="49"/>
      <c r="C22" s="49"/>
      <c r="D22" s="49"/>
      <c r="E22" s="60"/>
      <c r="F22" s="31">
        <f>((B18*D18)+(B19*D19)+(B20*D20)+(B21*D21))/4</f>
        <v>0.39500000000000002</v>
      </c>
    </row>
    <row r="23" spans="1:6" ht="15" customHeight="1" x14ac:dyDescent="0.25">
      <c r="A23" s="13" t="s">
        <v>8</v>
      </c>
      <c r="B23" s="14" t="s">
        <v>13</v>
      </c>
      <c r="C23" s="50"/>
      <c r="D23" s="51"/>
      <c r="E23" s="52"/>
      <c r="F23" s="15"/>
    </row>
    <row r="24" spans="1:6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54" t="s">
        <v>90</v>
      </c>
    </row>
    <row r="25" spans="1:6" ht="15" customHeight="1" x14ac:dyDescent="0.25">
      <c r="A25" s="27" t="s">
        <v>3</v>
      </c>
      <c r="B25" s="28">
        <f>VLOOKUP(C25,Parâmetros!$A$3:$B$9,2,FALSE)/10</f>
        <v>0.1</v>
      </c>
      <c r="C25" s="32" t="s">
        <v>60</v>
      </c>
      <c r="D25" s="28">
        <f>VLOOKUP(E25,Parâmetros!$D$3:$E$7,2,FALSE)/10</f>
        <v>0.6</v>
      </c>
      <c r="E25" s="29" t="s">
        <v>76</v>
      </c>
      <c r="F25" s="55"/>
    </row>
    <row r="26" spans="1:6" ht="15" customHeight="1" x14ac:dyDescent="0.25">
      <c r="A26" s="27" t="s">
        <v>4</v>
      </c>
      <c r="B26" s="28">
        <f>VLOOKUP(C26,Parâmetros!$A$13:$B$20,2,FALSE)/10</f>
        <v>0.6</v>
      </c>
      <c r="C26" s="29" t="s">
        <v>72</v>
      </c>
      <c r="D26" s="28">
        <f>VLOOKUP(E26,Parâmetros!$D$13:$E$18,2,FALSE)/10</f>
        <v>0.7</v>
      </c>
      <c r="E26" s="29" t="s">
        <v>39</v>
      </c>
      <c r="F26" s="55"/>
    </row>
    <row r="27" spans="1:6" ht="15" customHeight="1" x14ac:dyDescent="0.25">
      <c r="A27" s="27" t="s">
        <v>63</v>
      </c>
      <c r="B27" s="28">
        <f>VLOOKUP(C27,Parâmetros!$A$24:$B$29,2,FALSE)/10</f>
        <v>0.1</v>
      </c>
      <c r="C27" s="29" t="s">
        <v>43</v>
      </c>
      <c r="D27" s="28">
        <f>VLOOKUP(E27,Parâmetros!$D$24:$E$29,2,FALSE)/10</f>
        <v>1</v>
      </c>
      <c r="E27" s="29" t="s">
        <v>66</v>
      </c>
      <c r="F27" s="55"/>
    </row>
    <row r="28" spans="1:6" ht="15" customHeight="1" x14ac:dyDescent="0.25">
      <c r="A28" s="27" t="s">
        <v>5</v>
      </c>
      <c r="B28" s="28">
        <f>VLOOKUP(C28,Parâmetros!$A$33:$B$39,2,FALSE)/10</f>
        <v>1</v>
      </c>
      <c r="C28" s="29" t="s">
        <v>51</v>
      </c>
      <c r="D28" s="28">
        <f>VLOOKUP(E28,Parâmetros!$D$33:$E$39,2,FALSE)/10</f>
        <v>1</v>
      </c>
      <c r="E28" s="29" t="s">
        <v>56</v>
      </c>
      <c r="F28" s="56"/>
    </row>
    <row r="29" spans="1:6" ht="15" customHeight="1" x14ac:dyDescent="0.25">
      <c r="A29" s="49"/>
      <c r="B29" s="49"/>
      <c r="C29" s="49"/>
      <c r="D29" s="49"/>
      <c r="E29" s="60"/>
      <c r="F29" s="31">
        <f>((B25*D25)+(B26*D26)+(B27*D27)+(B28*D28))/4</f>
        <v>0.39500000000000002</v>
      </c>
    </row>
    <row r="30" spans="1:6" ht="15" customHeight="1" x14ac:dyDescent="0.25">
      <c r="A30" s="13" t="s">
        <v>8</v>
      </c>
      <c r="B30" s="14" t="s">
        <v>14</v>
      </c>
      <c r="C30" s="50"/>
      <c r="D30" s="51"/>
      <c r="E30" s="52"/>
      <c r="F30" s="18"/>
    </row>
    <row r="31" spans="1:6" ht="15" customHeight="1" x14ac:dyDescent="0.25">
      <c r="A31" s="30" t="s">
        <v>0</v>
      </c>
      <c r="B31" s="30" t="s">
        <v>1</v>
      </c>
      <c r="C31" s="30" t="s">
        <v>6</v>
      </c>
      <c r="D31" s="30" t="s">
        <v>2</v>
      </c>
      <c r="E31" s="30" t="s">
        <v>6</v>
      </c>
      <c r="F31" s="54" t="s">
        <v>90</v>
      </c>
    </row>
    <row r="32" spans="1:6" ht="15" customHeight="1" x14ac:dyDescent="0.25">
      <c r="A32" s="27" t="s">
        <v>3</v>
      </c>
      <c r="B32" s="28">
        <f>VLOOKUP(C32,Parâmetros!$A$3:$B$9,2,FALSE)/10</f>
        <v>0.3</v>
      </c>
      <c r="C32" s="29" t="s">
        <v>20</v>
      </c>
      <c r="D32" s="28">
        <f>VLOOKUP(E32,Parâmetros!$D$3:$E$7,2,FALSE)/10</f>
        <v>0.6</v>
      </c>
      <c r="E32" s="29" t="s">
        <v>76</v>
      </c>
      <c r="F32" s="55"/>
    </row>
    <row r="33" spans="1:6" ht="15" customHeight="1" x14ac:dyDescent="0.25">
      <c r="A33" s="27" t="s">
        <v>4</v>
      </c>
      <c r="B33" s="28">
        <f>VLOOKUP(C33,Parâmetros!$A$13:$B$20,2,FALSE)/10</f>
        <v>0.6</v>
      </c>
      <c r="C33" s="29" t="s">
        <v>72</v>
      </c>
      <c r="D33" s="28">
        <f>VLOOKUP(E33,Parâmetros!$D$13:$E$18,2,FALSE)/10</f>
        <v>0.7</v>
      </c>
      <c r="E33" s="29" t="s">
        <v>39</v>
      </c>
      <c r="F33" s="55"/>
    </row>
    <row r="34" spans="1:6" ht="15" customHeight="1" x14ac:dyDescent="0.25">
      <c r="A34" s="12" t="s">
        <v>63</v>
      </c>
      <c r="B34" s="28">
        <f>VLOOKUP(C34,Parâmetros!$A$24:$B$29,2,FALSE)/10</f>
        <v>0.1</v>
      </c>
      <c r="C34" s="29" t="s">
        <v>43</v>
      </c>
      <c r="D34" s="28">
        <f>VLOOKUP(E34,Parâmetros!$D$24:$E$29,2,FALSE)/10</f>
        <v>1</v>
      </c>
      <c r="E34" s="29" t="s">
        <v>66</v>
      </c>
      <c r="F34" s="55"/>
    </row>
    <row r="35" spans="1:6" ht="15" customHeight="1" x14ac:dyDescent="0.25">
      <c r="A35" s="12" t="s">
        <v>5</v>
      </c>
      <c r="B35" s="28">
        <f>VLOOKUP(C35,Parâmetros!$A$33:$B$39,2,FALSE)/10</f>
        <v>1</v>
      </c>
      <c r="C35" s="29" t="s">
        <v>51</v>
      </c>
      <c r="D35" s="28">
        <f>VLOOKUP(E35,Parâmetros!$D$33:$E$39,2,FALSE)/10</f>
        <v>1</v>
      </c>
      <c r="E35" s="29" t="s">
        <v>56</v>
      </c>
      <c r="F35" s="56"/>
    </row>
    <row r="36" spans="1:6" ht="15" customHeight="1" x14ac:dyDescent="0.25">
      <c r="A36" s="44"/>
      <c r="B36" s="44"/>
      <c r="C36" s="44"/>
      <c r="D36" s="44"/>
      <c r="E36" s="59"/>
      <c r="F36" s="31">
        <f>((B32*D32)+(B33*D33)+(B34*D34)+(B35*D35))/4</f>
        <v>0.42499999999999999</v>
      </c>
    </row>
    <row r="37" spans="1:6" ht="15" customHeight="1" x14ac:dyDescent="0.25">
      <c r="A37" s="13" t="s">
        <v>8</v>
      </c>
      <c r="B37" s="14" t="s">
        <v>10</v>
      </c>
      <c r="C37" s="50"/>
      <c r="D37" s="51"/>
      <c r="E37" s="52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4" t="s">
        <v>90</v>
      </c>
    </row>
    <row r="39" spans="1:6" ht="15" customHeight="1" x14ac:dyDescent="0.25">
      <c r="A39" s="12" t="s">
        <v>3</v>
      </c>
      <c r="B39" s="28">
        <f>VLOOKUP(C39,Parâmetros!$A$3:$B$9,2,FALSE)/10</f>
        <v>0.3</v>
      </c>
      <c r="C39" s="29" t="s">
        <v>20</v>
      </c>
      <c r="D39" s="28">
        <f>VLOOKUP(E39,Parâmetros!$D$3:$E$7,2,FALSE)/10</f>
        <v>0.6</v>
      </c>
      <c r="E39" s="29" t="s">
        <v>76</v>
      </c>
      <c r="F39" s="55"/>
    </row>
    <row r="40" spans="1:6" ht="15" customHeight="1" x14ac:dyDescent="0.25">
      <c r="A40" s="12" t="s">
        <v>4</v>
      </c>
      <c r="B40" s="28">
        <f>VLOOKUP(C40,Parâmetros!$A$13:$B$20,2,FALSE)/10</f>
        <v>0.6</v>
      </c>
      <c r="C40" s="29" t="s">
        <v>72</v>
      </c>
      <c r="D40" s="28">
        <f>VLOOKUP(E40,Parâmetros!$D$13:$E$18,2,FALSE)/10</f>
        <v>0.7</v>
      </c>
      <c r="E40" s="29" t="s">
        <v>39</v>
      </c>
      <c r="F40" s="55"/>
    </row>
    <row r="41" spans="1:6" ht="15" customHeight="1" x14ac:dyDescent="0.25">
      <c r="A41" s="12" t="s">
        <v>63</v>
      </c>
      <c r="B41" s="28">
        <f>VLOOKUP(C41,Parâmetros!$A$24:$B$29,2,FALSE)/10</f>
        <v>0.1</v>
      </c>
      <c r="C41" s="29" t="s">
        <v>43</v>
      </c>
      <c r="D41" s="28">
        <f>VLOOKUP(E41,Parâmetros!$D$24:$E$29,2,FALSE)/10</f>
        <v>1</v>
      </c>
      <c r="E41" s="29" t="s">
        <v>66</v>
      </c>
      <c r="F41" s="55"/>
    </row>
    <row r="42" spans="1:6" ht="15" customHeight="1" x14ac:dyDescent="0.25">
      <c r="A42" s="12" t="s">
        <v>5</v>
      </c>
      <c r="B42" s="28">
        <f>VLOOKUP(C42,Parâmetros!$A$33:$B$39,2,FALSE)/10</f>
        <v>1</v>
      </c>
      <c r="C42" s="29" t="s">
        <v>51</v>
      </c>
      <c r="D42" s="28">
        <f>VLOOKUP(E42,Parâmetros!$D$33:$E$39,2,FALSE)/10</f>
        <v>1</v>
      </c>
      <c r="E42" s="29" t="s">
        <v>56</v>
      </c>
      <c r="F42" s="56"/>
    </row>
    <row r="43" spans="1:6" ht="15" customHeight="1" x14ac:dyDescent="0.25">
      <c r="A43" s="44"/>
      <c r="B43" s="44"/>
      <c r="C43" s="44"/>
      <c r="D43" s="44"/>
      <c r="E43" s="59"/>
      <c r="F43" s="31">
        <f>((B39*D39)+(B40*D40)+(B41*D41)+(B42*D42))/4</f>
        <v>0.42499999999999999</v>
      </c>
    </row>
    <row r="44" spans="1:6" ht="15" customHeight="1" x14ac:dyDescent="0.25">
      <c r="A44" s="13" t="s">
        <v>8</v>
      </c>
      <c r="B44" s="14" t="s">
        <v>15</v>
      </c>
      <c r="C44" s="50"/>
      <c r="D44" s="51"/>
      <c r="E44" s="52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4" t="s">
        <v>90</v>
      </c>
    </row>
    <row r="46" spans="1:6" ht="15" customHeight="1" x14ac:dyDescent="0.25">
      <c r="A46" s="12" t="s">
        <v>3</v>
      </c>
      <c r="B46" s="28">
        <f>VLOOKUP(C46,Parâmetros!$A$3:$B$9,2,FALSE)/10</f>
        <v>0.1</v>
      </c>
      <c r="C46" s="29" t="s">
        <v>60</v>
      </c>
      <c r="D46" s="28">
        <f>VLOOKUP(E46,Parâmetros!$D$3:$E$7,2,FALSE)/10</f>
        <v>0.6</v>
      </c>
      <c r="E46" s="29" t="s">
        <v>76</v>
      </c>
      <c r="F46" s="55"/>
    </row>
    <row r="47" spans="1:6" ht="15" customHeight="1" x14ac:dyDescent="0.25">
      <c r="A47" s="12" t="s">
        <v>4</v>
      </c>
      <c r="B47" s="28">
        <f>VLOOKUP(C47,Parâmetros!$A$13:$B$20,2,FALSE)/10</f>
        <v>0.6</v>
      </c>
      <c r="C47" s="29" t="s">
        <v>72</v>
      </c>
      <c r="D47" s="28">
        <f>VLOOKUP(E47,Parâmetros!$D$13:$E$18,2,FALSE)/10</f>
        <v>0.7</v>
      </c>
      <c r="E47" s="29" t="s">
        <v>39</v>
      </c>
      <c r="F47" s="55"/>
    </row>
    <row r="48" spans="1:6" ht="15" customHeight="1" x14ac:dyDescent="0.25">
      <c r="A48" s="12" t="s">
        <v>63</v>
      </c>
      <c r="B48" s="28">
        <f>VLOOKUP(C48,Parâmetros!$A$24:$B$29,2,FALSE)/10</f>
        <v>0.1</v>
      </c>
      <c r="C48" s="29" t="s">
        <v>43</v>
      </c>
      <c r="D48" s="28">
        <f>VLOOKUP(E48,Parâmetros!$D$24:$E$29,2,FALSE)/10</f>
        <v>1</v>
      </c>
      <c r="E48" s="29" t="s">
        <v>66</v>
      </c>
      <c r="F48" s="55"/>
    </row>
    <row r="49" spans="1:9" ht="15" customHeight="1" x14ac:dyDescent="0.25">
      <c r="A49" s="12" t="s">
        <v>5</v>
      </c>
      <c r="B49" s="28">
        <f>VLOOKUP(C49,Parâmetros!$A$33:$B$39,2,FALSE)/10</f>
        <v>1</v>
      </c>
      <c r="C49" s="29" t="s">
        <v>51</v>
      </c>
      <c r="D49" s="28">
        <f>VLOOKUP(E49,Parâmetros!$D$33:$E$39,2,FALSE)/10</f>
        <v>1</v>
      </c>
      <c r="E49" s="29" t="s">
        <v>56</v>
      </c>
      <c r="F49" s="56"/>
      <c r="I49" s="19"/>
    </row>
    <row r="50" spans="1:9" ht="15" customHeight="1" x14ac:dyDescent="0.25">
      <c r="A50" s="20"/>
      <c r="C50" s="21"/>
      <c r="D50" s="21"/>
      <c r="E50" s="21"/>
      <c r="F50" s="31">
        <f>((B46*D46)+(B47*D47)+(B48*D48)+(B49*D49))/4</f>
        <v>0.39500000000000002</v>
      </c>
      <c r="I50" s="19"/>
    </row>
    <row r="53" spans="1:9" ht="15" customHeight="1" x14ac:dyDescent="0.25">
      <c r="E53" s="22"/>
    </row>
    <row r="61" spans="1:9" ht="15" customHeight="1" x14ac:dyDescent="0.25">
      <c r="E61" s="23"/>
    </row>
  </sheetData>
  <sheetProtection algorithmName="SHA-512" hashValue="O/0mLYcy+DRFAKD2nOCuTKVLu3TTRzwXXHihi/VOWLDWfx5ptQMM5mxCkebzHcUQyarxWYtmhZPnv0ewfHUeyw==" saltValue="lJWMfIHKbBwwiZIHmr0BoQ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6" sqref="C26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7" t="s">
        <v>93</v>
      </c>
      <c r="C1" s="58"/>
      <c r="D1" s="58"/>
      <c r="E1" s="58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s="34" customFormat="1" ht="15" customHeight="1" x14ac:dyDescent="0.25">
      <c r="A3" s="30" t="s">
        <v>0</v>
      </c>
      <c r="B3" s="30" t="s">
        <v>1</v>
      </c>
      <c r="C3" s="30" t="s">
        <v>6</v>
      </c>
      <c r="D3" s="30" t="s">
        <v>2</v>
      </c>
      <c r="E3" s="30" t="s">
        <v>6</v>
      </c>
      <c r="F3" s="61" t="s">
        <v>90</v>
      </c>
      <c r="AC3" s="34" t="s">
        <v>9</v>
      </c>
    </row>
    <row r="4" spans="1:29" s="34" customFormat="1" ht="15" customHeight="1" x14ac:dyDescent="0.25">
      <c r="A4" s="27" t="s">
        <v>3</v>
      </c>
      <c r="B4" s="28">
        <f>VLOOKUP(C4,Parâmetros!$A$3:$B$9,2,FALSE)/10</f>
        <v>0.5</v>
      </c>
      <c r="C4" s="29" t="s">
        <v>78</v>
      </c>
      <c r="D4" s="28">
        <f>VLOOKUP(E4,Parâmetros!$D$3:$E$7,2,FALSE)/10</f>
        <v>0.3</v>
      </c>
      <c r="E4" s="29" t="s">
        <v>28</v>
      </c>
      <c r="F4" s="62"/>
      <c r="AC4" s="34" t="s">
        <v>24</v>
      </c>
    </row>
    <row r="5" spans="1:29" s="34" customFormat="1" ht="15" customHeight="1" x14ac:dyDescent="0.25">
      <c r="A5" s="27" t="s">
        <v>4</v>
      </c>
      <c r="B5" s="28">
        <f>VLOOKUP(C5,Parâmetros!$A$13:$B$20,2,FALSE)/10</f>
        <v>0.5</v>
      </c>
      <c r="C5" s="29" t="s">
        <v>34</v>
      </c>
      <c r="D5" s="28">
        <f>VLOOKUP(E5,Parâmetros!$D$13:$E$18,2,FALSE)/10</f>
        <v>0.3</v>
      </c>
      <c r="E5" s="29" t="s">
        <v>91</v>
      </c>
      <c r="F5" s="62"/>
      <c r="AC5" s="34" t="s">
        <v>61</v>
      </c>
    </row>
    <row r="6" spans="1:29" s="34" customFormat="1" ht="1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62"/>
      <c r="AC6" s="34" t="s">
        <v>10</v>
      </c>
    </row>
    <row r="7" spans="1:29" s="34" customFormat="1" ht="15" customHeight="1" x14ac:dyDescent="0.25">
      <c r="A7" s="27" t="s">
        <v>5</v>
      </c>
      <c r="B7" s="28">
        <f>VLOOKUP(C7,Parâmetros!$A$33:$B$39,2,FALSE)/10</f>
        <v>1</v>
      </c>
      <c r="C7" s="29" t="s">
        <v>51</v>
      </c>
      <c r="D7" s="28">
        <f>VLOOKUP(E7,Parâmetros!$D$33:$E$39,2,FALSE)/10</f>
        <v>1</v>
      </c>
      <c r="E7" s="29" t="s">
        <v>56</v>
      </c>
      <c r="F7" s="63"/>
      <c r="AC7" s="34" t="s">
        <v>23</v>
      </c>
    </row>
    <row r="8" spans="1:29" s="34" customFormat="1" ht="15" customHeight="1" x14ac:dyDescent="0.25">
      <c r="A8" s="49"/>
      <c r="B8" s="49"/>
      <c r="C8" s="49"/>
      <c r="D8" s="49"/>
      <c r="E8" s="49"/>
      <c r="F8" s="35">
        <f>((B4*D4)+(B5*D5)+(B6*D6)+(B7*D7))/4</f>
        <v>0.35</v>
      </c>
      <c r="AC8" s="34" t="s">
        <v>62</v>
      </c>
    </row>
    <row r="9" spans="1:29" s="34" customFormat="1" ht="15" customHeight="1" x14ac:dyDescent="0.25">
      <c r="A9" s="13" t="s">
        <v>8</v>
      </c>
      <c r="B9" s="14" t="s">
        <v>11</v>
      </c>
      <c r="C9" s="46"/>
      <c r="D9" s="47"/>
      <c r="E9" s="47"/>
      <c r="F9" s="37"/>
      <c r="AC9" s="34" t="s">
        <v>15</v>
      </c>
    </row>
    <row r="10" spans="1:29" s="34" customFormat="1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61" t="s">
        <v>90</v>
      </c>
    </row>
    <row r="11" spans="1:29" s="34" customFormat="1" ht="15" customHeight="1" x14ac:dyDescent="0.25">
      <c r="A11" s="27" t="s">
        <v>3</v>
      </c>
      <c r="B11" s="28">
        <f>VLOOKUP(C11,Parâmetros!$A$3:$B$9,2,FALSE)/10</f>
        <v>0.5</v>
      </c>
      <c r="C11" s="29" t="s">
        <v>78</v>
      </c>
      <c r="D11" s="28">
        <f>VLOOKUP(E11,Parâmetros!$D$3:$E$7,2,FALSE)/10</f>
        <v>0.3</v>
      </c>
      <c r="E11" s="29" t="s">
        <v>28</v>
      </c>
      <c r="F11" s="62"/>
    </row>
    <row r="12" spans="1:29" s="34" customFormat="1" ht="15" customHeight="1" x14ac:dyDescent="0.25">
      <c r="A12" s="27" t="s">
        <v>4</v>
      </c>
      <c r="B12" s="28">
        <f>VLOOKUP(C12,Parâmetros!$A$13:$B$20,2,FALSE)/10</f>
        <v>0.5</v>
      </c>
      <c r="C12" s="29" t="s">
        <v>34</v>
      </c>
      <c r="D12" s="28">
        <f>VLOOKUP(E12,Parâmetros!$D$13:$E$18,2,FALSE)/10</f>
        <v>0.3</v>
      </c>
      <c r="E12" s="29" t="s">
        <v>91</v>
      </c>
      <c r="F12" s="62"/>
    </row>
    <row r="13" spans="1:29" s="34" customFormat="1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62"/>
    </row>
    <row r="14" spans="1:29" s="34" customFormat="1" ht="15" customHeight="1" x14ac:dyDescent="0.25">
      <c r="A14" s="27" t="s">
        <v>5</v>
      </c>
      <c r="B14" s="28">
        <f>VLOOKUP(C14,Parâmetros!$A$33:$B$39,2,FALSE)/10</f>
        <v>1</v>
      </c>
      <c r="C14" s="29" t="s">
        <v>51</v>
      </c>
      <c r="D14" s="28">
        <f>VLOOKUP(E14,Parâmetros!$D$33:$E$39,2,FALSE)/10</f>
        <v>1</v>
      </c>
      <c r="E14" s="29" t="s">
        <v>56</v>
      </c>
      <c r="F14" s="63"/>
    </row>
    <row r="15" spans="1:29" s="34" customFormat="1" ht="15" customHeight="1" x14ac:dyDescent="0.25">
      <c r="A15" s="49"/>
      <c r="B15" s="49"/>
      <c r="C15" s="49"/>
      <c r="D15" s="49"/>
      <c r="E15" s="49"/>
      <c r="F15" s="35">
        <f>((B11*D11)+(B12*D12)+(B13*D13)+(B14*D14))/4</f>
        <v>0.35</v>
      </c>
    </row>
    <row r="16" spans="1:29" s="34" customFormat="1" ht="15" customHeight="1" x14ac:dyDescent="0.25">
      <c r="A16" s="16" t="s">
        <v>8</v>
      </c>
      <c r="B16" s="17" t="s">
        <v>12</v>
      </c>
      <c r="C16" s="50"/>
      <c r="D16" s="51"/>
      <c r="E16" s="52"/>
      <c r="F16" s="36"/>
    </row>
    <row r="17" spans="1:9" s="34" customFormat="1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61" t="s">
        <v>90</v>
      </c>
    </row>
    <row r="18" spans="1:9" s="34" customFormat="1" ht="15" customHeight="1" x14ac:dyDescent="0.25">
      <c r="A18" s="27" t="s">
        <v>3</v>
      </c>
      <c r="B18" s="28">
        <f>VLOOKUP(C18,Parâmetros!$A$3:$B$9,2,FALSE)/10</f>
        <v>0.5</v>
      </c>
      <c r="C18" s="29" t="s">
        <v>78</v>
      </c>
      <c r="D18" s="28">
        <f>VLOOKUP(E18,Parâmetros!$D$3:$E$7,2,FALSE)/10</f>
        <v>0.3</v>
      </c>
      <c r="E18" s="29" t="s">
        <v>28</v>
      </c>
      <c r="F18" s="62"/>
    </row>
    <row r="19" spans="1:9" s="34" customFormat="1" ht="15" customHeight="1" x14ac:dyDescent="0.25">
      <c r="A19" s="27" t="s">
        <v>4</v>
      </c>
      <c r="B19" s="28">
        <f>VLOOKUP(C19,Parâmetros!$A$13:$B$20,2,FALSE)/10</f>
        <v>0.5</v>
      </c>
      <c r="C19" s="29" t="s">
        <v>34</v>
      </c>
      <c r="D19" s="28">
        <f>VLOOKUP(E19,Parâmetros!$D$13:$E$18,2,FALSE)/10</f>
        <v>0.3</v>
      </c>
      <c r="E19" s="29" t="s">
        <v>91</v>
      </c>
      <c r="F19" s="62"/>
    </row>
    <row r="20" spans="1:9" s="34" customFormat="1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62"/>
    </row>
    <row r="21" spans="1:9" s="34" customFormat="1" ht="15" customHeight="1" x14ac:dyDescent="0.25">
      <c r="A21" s="27" t="s">
        <v>5</v>
      </c>
      <c r="B21" s="28">
        <f>VLOOKUP(C21,Parâmetros!$A$33:$B$39,2,FALSE)/10</f>
        <v>1</v>
      </c>
      <c r="C21" s="29" t="s">
        <v>51</v>
      </c>
      <c r="D21" s="28">
        <f>VLOOKUP(E21,Parâmetros!$D$33:$E$39,2,FALSE)/10</f>
        <v>1</v>
      </c>
      <c r="E21" s="29" t="s">
        <v>56</v>
      </c>
      <c r="F21" s="63"/>
    </row>
    <row r="22" spans="1:9" s="34" customFormat="1" ht="15" customHeight="1" x14ac:dyDescent="0.25">
      <c r="A22" s="38"/>
      <c r="C22" s="39"/>
      <c r="D22" s="39"/>
      <c r="E22" s="39"/>
      <c r="F22" s="35">
        <f>((B18*D18)+(B19*D19)+(B20*D20)+(B21*D21))/4</f>
        <v>0.35</v>
      </c>
      <c r="I22" s="40"/>
    </row>
    <row r="25" spans="1:9" ht="15" customHeight="1" x14ac:dyDescent="0.25">
      <c r="E25" s="22"/>
    </row>
    <row r="33" spans="5:5" ht="15" customHeight="1" x14ac:dyDescent="0.25">
      <c r="E33" s="23"/>
    </row>
  </sheetData>
  <sheetProtection algorithmName="SHA-512" hashValue="/G0U0pZTRnQ6ZKvebxftYDP1u4jfe1ImDa02kDs1nz51rHgZnetnGixJ2UJdi3Sbn5QJd12V+YUvkHUoIQzThg==" saltValue="QISmJZIalAJc9oTNiXYis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C21" sqref="C2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7" t="s">
        <v>96</v>
      </c>
      <c r="C1" s="58"/>
      <c r="D1" s="58"/>
      <c r="E1" s="58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4" t="s">
        <v>90</v>
      </c>
      <c r="AC3" s="1" t="s">
        <v>9</v>
      </c>
    </row>
    <row r="4" spans="1:29" ht="15" customHeight="1" x14ac:dyDescent="0.25">
      <c r="A4" s="27" t="s">
        <v>3</v>
      </c>
      <c r="B4" s="28">
        <f>VLOOKUP(C4,Parâmetros!$G$5:$K$9,5,FALSE)/10</f>
        <v>0.5</v>
      </c>
      <c r="C4" s="29" t="s">
        <v>67</v>
      </c>
      <c r="D4" s="28">
        <f>VLOOKUP(E4,Parâmetros!$D$3:$E$7,2,FALSE)/10</f>
        <v>0.6</v>
      </c>
      <c r="E4" s="29" t="s">
        <v>76</v>
      </c>
      <c r="F4" s="55"/>
      <c r="AC4" s="1" t="s">
        <v>24</v>
      </c>
    </row>
    <row r="5" spans="1:29" ht="1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0.9</v>
      </c>
      <c r="E5" s="29" t="s">
        <v>38</v>
      </c>
      <c r="F5" s="55"/>
      <c r="AC5" s="1" t="s">
        <v>61</v>
      </c>
    </row>
    <row r="6" spans="1:29" ht="1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55"/>
      <c r="AC6" s="1" t="s">
        <v>10</v>
      </c>
    </row>
    <row r="7" spans="1:29" ht="15" customHeight="1" x14ac:dyDescent="0.25">
      <c r="A7" s="27" t="s">
        <v>5</v>
      </c>
      <c r="B7" s="28">
        <f>VLOOKUP(C7,Parâmetros!$A$33:$B$39,2,FALSE)/10</f>
        <v>1</v>
      </c>
      <c r="C7" s="29" t="s">
        <v>51</v>
      </c>
      <c r="D7" s="28">
        <f>VLOOKUP(E7,Parâmetros!$D$33:$E$39,2,FALSE)/10</f>
        <v>1</v>
      </c>
      <c r="E7" s="29" t="s">
        <v>56</v>
      </c>
      <c r="F7" s="56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1">
        <f>((B4*D4)+(B5*D5)+(B6*D6)+(B7*D7))/4</f>
        <v>0.48499999999999999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4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0.5</v>
      </c>
      <c r="C11" s="29" t="s">
        <v>67</v>
      </c>
      <c r="D11" s="28">
        <f>VLOOKUP(E11,Parâmetros!$D$3:$E$7,2,FALSE)/10</f>
        <v>0.6</v>
      </c>
      <c r="E11" s="29" t="s">
        <v>76</v>
      </c>
      <c r="F11" s="55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0.9</v>
      </c>
      <c r="E12" s="29" t="s">
        <v>38</v>
      </c>
      <c r="F12" s="55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5"/>
    </row>
    <row r="14" spans="1:29" ht="15" customHeight="1" x14ac:dyDescent="0.25">
      <c r="A14" s="27" t="s">
        <v>5</v>
      </c>
      <c r="B14" s="28">
        <f>VLOOKUP(C14,Parâmetros!$A$33:$B$39,2,FALSE)/10</f>
        <v>1</v>
      </c>
      <c r="C14" s="29" t="s">
        <v>51</v>
      </c>
      <c r="D14" s="28">
        <f>VLOOKUP(E14,Parâmetros!$D$33:$E$39,2,FALSE)/10</f>
        <v>1</v>
      </c>
      <c r="E14" s="29" t="s">
        <v>56</v>
      </c>
      <c r="F14" s="56"/>
    </row>
    <row r="15" spans="1:29" ht="15" customHeight="1" x14ac:dyDescent="0.25">
      <c r="A15" s="49"/>
      <c r="B15" s="49"/>
      <c r="C15" s="49"/>
      <c r="D15" s="49"/>
      <c r="E15" s="49"/>
      <c r="F15" s="31">
        <f>((B11*D11)+(B12*D12)+(B13*D13)+(B14*D14))/4</f>
        <v>0.48499999999999999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4" t="s">
        <v>90</v>
      </c>
    </row>
    <row r="18" spans="1:9" ht="15" customHeight="1" x14ac:dyDescent="0.25">
      <c r="A18" s="27" t="s">
        <v>3</v>
      </c>
      <c r="B18" s="28">
        <f>VLOOKUP(C18,Parâmetros!$G$5:$K$9,5,FALSE)/10</f>
        <v>0.4</v>
      </c>
      <c r="C18" s="29" t="s">
        <v>70</v>
      </c>
      <c r="D18" s="28">
        <f>VLOOKUP(E18,Parâmetros!$D$3:$E$7,2,FALSE)/10</f>
        <v>0.6</v>
      </c>
      <c r="E18" s="29" t="s">
        <v>76</v>
      </c>
      <c r="F18" s="55"/>
    </row>
    <row r="19" spans="1: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0.9</v>
      </c>
      <c r="E19" s="29" t="s">
        <v>38</v>
      </c>
      <c r="F19" s="55"/>
    </row>
    <row r="20" spans="1: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5"/>
    </row>
    <row r="21" spans="1:9" ht="15" customHeight="1" x14ac:dyDescent="0.25">
      <c r="A21" s="27" t="s">
        <v>5</v>
      </c>
      <c r="B21" s="28">
        <f>VLOOKUP(C21,Parâmetros!$A$33:$B$39,2,FALSE)/10</f>
        <v>1</v>
      </c>
      <c r="C21" s="29" t="s">
        <v>51</v>
      </c>
      <c r="D21" s="28">
        <f>VLOOKUP(E21,Parâmetros!$D$33:$E$39,2,FALSE)/10</f>
        <v>1</v>
      </c>
      <c r="E21" s="29" t="s">
        <v>56</v>
      </c>
      <c r="F21" s="56"/>
    </row>
    <row r="22" spans="1:9" ht="15" customHeight="1" x14ac:dyDescent="0.25">
      <c r="A22" s="20"/>
      <c r="C22" s="21"/>
      <c r="D22" s="21"/>
      <c r="E22" s="21"/>
      <c r="F22" s="31">
        <f>((B18*D18)+(B19*D19)+(B20*D20)+(B21*D21))/4</f>
        <v>0.47</v>
      </c>
      <c r="I22" s="19"/>
    </row>
    <row r="25" spans="1:9" ht="15" customHeight="1" x14ac:dyDescent="0.25">
      <c r="E25" s="22"/>
    </row>
    <row r="33" spans="5:5" ht="15" customHeight="1" x14ac:dyDescent="0.25">
      <c r="E33" s="23"/>
    </row>
  </sheetData>
  <sheetProtection algorithmName="SHA-512" hashValue="43B1XWHUyWwbCtg80bGXjiZAxp6HNYf7MQzacENVHg643AHekTIZKHbqczh/J50dmUIxnj932expP+qKof8mtQ==" saltValue="6BagUe/wEnLjha6okPur/A==" spinCount="100000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9</vt:i4>
      </vt:variant>
    </vt:vector>
  </HeadingPairs>
  <TitlesOfParts>
    <vt:vector size="21" baseType="lpstr">
      <vt:lpstr>Parâmetros</vt:lpstr>
      <vt:lpstr>CH Aciaria</vt:lpstr>
      <vt:lpstr>CH Forno Reaquec_Leve</vt:lpstr>
      <vt:lpstr>CH Forno Reaquec_Média</vt:lpstr>
      <vt:lpstr>Transferências_Sucata</vt:lpstr>
      <vt:lpstr>Transferência_Escória</vt:lpstr>
      <vt:lpstr>Equipamentos</vt:lpstr>
      <vt:lpstr>Pilhas</vt:lpstr>
      <vt:lpstr>Vias-Pav</vt:lpstr>
      <vt:lpstr>Vias-N Pav</vt:lpstr>
      <vt:lpstr>Vias-Escap</vt:lpstr>
      <vt:lpstr>Vias-Desg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2019-06-06T19:04:03Z</dcterms:modified>
</cp:coreProperties>
</file>