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ArcelorMittal Cariacica\"/>
    </mc:Choice>
  </mc:AlternateContent>
  <bookViews>
    <workbookView xWindow="0" yWindow="0" windowWidth="24000" windowHeight="9735" tabRatio="921" firstSheet="2" activeTab="11"/>
  </bookViews>
  <sheets>
    <sheet name="ppm para mg.m-3" sheetId="22" r:id="rId1"/>
    <sheet name="FE-Equipamentos" sheetId="9" r:id="rId2"/>
    <sheet name="FE-Vias" sheetId="19" r:id="rId3"/>
    <sheet name="FE-Combustao" sheetId="13" r:id="rId4"/>
    <sheet name="Dados" sheetId="5" r:id="rId5"/>
    <sheet name="Monitoramento_Contínuo" sheetId="11" r:id="rId6"/>
    <sheet name="Monitoramento_Manual" sheetId="3" r:id="rId7"/>
    <sheet name="Emissão Chaminés" sheetId="2" r:id="rId8"/>
    <sheet name="Emissão Maq e Equip" sheetId="6" r:id="rId9"/>
    <sheet name="Emissão Vias" sheetId="18" r:id="rId10"/>
    <sheet name="Emissão Transferências" sheetId="16" r:id="rId11"/>
    <sheet name="Resumo" sheetId="21" r:id="rId12"/>
  </sheets>
  <definedNames>
    <definedName name="_xlnm._FilterDatabase" localSheetId="5" hidden="1">Monitoramento_Contínuo!$F$9:$G$8769</definedName>
  </definedNames>
  <calcPr calcId="152511"/>
</workbook>
</file>

<file path=xl/calcChain.xml><?xml version="1.0" encoding="utf-8"?>
<calcChain xmlns="http://schemas.openxmlformats.org/spreadsheetml/2006/main">
  <c r="B8" i="21" l="1"/>
  <c r="C4" i="21" l="1"/>
  <c r="D4" i="21"/>
  <c r="G4" i="21"/>
  <c r="H4" i="21"/>
  <c r="B4" i="21"/>
  <c r="C3" i="21"/>
  <c r="D3" i="21"/>
  <c r="E3" i="21"/>
  <c r="G3" i="21"/>
  <c r="B3" i="21"/>
  <c r="B24" i="18" l="1"/>
  <c r="J10" i="16"/>
  <c r="I10" i="16"/>
  <c r="H10" i="16"/>
  <c r="O70" i="5"/>
  <c r="K13" i="22"/>
  <c r="K15" i="22"/>
  <c r="K14" i="22"/>
  <c r="T31" i="6" l="1"/>
  <c r="S31" i="6"/>
  <c r="G29" i="6"/>
  <c r="U29" i="6" s="1"/>
  <c r="G30" i="6"/>
  <c r="U30" i="6" s="1"/>
  <c r="G31" i="6"/>
  <c r="U31" i="6" s="1"/>
  <c r="G8" i="6"/>
  <c r="G9" i="6"/>
  <c r="G10" i="6"/>
  <c r="G11" i="6"/>
  <c r="G12" i="6"/>
  <c r="G13" i="6"/>
  <c r="G14" i="6"/>
  <c r="G15" i="6"/>
  <c r="G16" i="6"/>
  <c r="G17" i="6"/>
  <c r="G18" i="6"/>
  <c r="G19" i="6"/>
  <c r="G20" i="6"/>
  <c r="G21" i="6"/>
  <c r="G22" i="6"/>
  <c r="G23" i="6"/>
  <c r="G24" i="6"/>
  <c r="G25" i="6"/>
  <c r="G26" i="6"/>
  <c r="G27" i="6"/>
  <c r="G28" i="6"/>
  <c r="U28" i="6" s="1"/>
  <c r="G7" i="6"/>
  <c r="S30" i="6" l="1"/>
  <c r="T30" i="6"/>
  <c r="O31" i="6"/>
  <c r="R31" i="6"/>
  <c r="O30" i="6"/>
  <c r="R30" i="6"/>
  <c r="O29" i="6"/>
  <c r="S29" i="6"/>
  <c r="R29" i="6"/>
  <c r="T29" i="6"/>
  <c r="O28" i="6"/>
  <c r="S28" i="6"/>
  <c r="R28" i="6"/>
  <c r="T28" i="6"/>
  <c r="L26" i="6"/>
  <c r="S26" i="6" s="1"/>
  <c r="K26" i="6"/>
  <c r="R26" i="6" s="1"/>
  <c r="M26" i="6"/>
  <c r="T26" i="6" s="1"/>
  <c r="N26" i="6"/>
  <c r="U26" i="6" s="1"/>
  <c r="J26" i="6"/>
  <c r="O26" i="6" s="1"/>
  <c r="L23" i="6"/>
  <c r="S23" i="6" s="1"/>
  <c r="K23" i="6"/>
  <c r="R23" i="6" s="1"/>
  <c r="M23" i="6"/>
  <c r="T23" i="6" s="1"/>
  <c r="N23" i="6"/>
  <c r="U23" i="6" s="1"/>
  <c r="J23" i="6"/>
  <c r="O23" i="6" s="1"/>
  <c r="L22" i="6"/>
  <c r="S22" i="6" s="1"/>
  <c r="K22" i="6"/>
  <c r="R22" i="6" s="1"/>
  <c r="M22" i="6"/>
  <c r="T22" i="6" s="1"/>
  <c r="N22" i="6"/>
  <c r="U22" i="6" s="1"/>
  <c r="J22" i="6"/>
  <c r="O22" i="6" s="1"/>
  <c r="E14" i="6"/>
  <c r="O7" i="2" l="1"/>
  <c r="H7" i="2"/>
  <c r="E7" i="2"/>
  <c r="D9" i="2" l="1"/>
  <c r="D8" i="2"/>
  <c r="D7" i="2"/>
  <c r="F7" i="2" s="1"/>
  <c r="G8770" i="11" l="1"/>
  <c r="M55" i="3" l="1"/>
  <c r="M54" i="3"/>
  <c r="M36" i="3"/>
  <c r="T16" i="3"/>
  <c r="F55" i="3"/>
  <c r="G15" i="22" s="1"/>
  <c r="F36" i="3"/>
  <c r="G14" i="22" s="1"/>
  <c r="F16" i="3"/>
  <c r="G13" i="22" s="1"/>
  <c r="G15" i="19" l="1"/>
  <c r="O29" i="18" l="1"/>
  <c r="L29" i="18"/>
  <c r="G10" i="16" l="1"/>
  <c r="K10" i="16" s="1"/>
  <c r="G9" i="16"/>
  <c r="L9" i="16" l="1"/>
  <c r="M9" i="16"/>
  <c r="L27" i="6"/>
  <c r="S27" i="6" s="1"/>
  <c r="K27" i="6"/>
  <c r="R27" i="6" s="1"/>
  <c r="M27" i="6"/>
  <c r="T27" i="6" s="1"/>
  <c r="N27" i="6"/>
  <c r="U27" i="6" s="1"/>
  <c r="J27" i="6"/>
  <c r="O27" i="6" s="1"/>
  <c r="L25" i="6"/>
  <c r="S25" i="6" s="1"/>
  <c r="K25" i="6"/>
  <c r="R25" i="6" s="1"/>
  <c r="M25" i="6"/>
  <c r="T25" i="6" s="1"/>
  <c r="N25" i="6"/>
  <c r="U25" i="6" s="1"/>
  <c r="J25" i="6"/>
  <c r="O25" i="6" s="1"/>
  <c r="L24" i="6"/>
  <c r="S24" i="6" s="1"/>
  <c r="K24" i="6"/>
  <c r="R24" i="6" s="1"/>
  <c r="M24" i="6"/>
  <c r="T24" i="6" s="1"/>
  <c r="N24" i="6"/>
  <c r="U24" i="6" s="1"/>
  <c r="J24" i="6"/>
  <c r="O24" i="6" s="1"/>
  <c r="L21" i="6"/>
  <c r="S21" i="6" s="1"/>
  <c r="K21" i="6"/>
  <c r="R21" i="6" s="1"/>
  <c r="M21" i="6"/>
  <c r="T21" i="6" s="1"/>
  <c r="N21" i="6"/>
  <c r="U21" i="6" s="1"/>
  <c r="J21" i="6"/>
  <c r="O21" i="6" s="1"/>
  <c r="L20" i="6"/>
  <c r="S20" i="6" s="1"/>
  <c r="K20" i="6"/>
  <c r="R20" i="6" s="1"/>
  <c r="M20" i="6"/>
  <c r="T20" i="6" s="1"/>
  <c r="N20" i="6"/>
  <c r="U20" i="6" s="1"/>
  <c r="J20" i="6"/>
  <c r="O20" i="6" s="1"/>
  <c r="L19" i="6"/>
  <c r="S19" i="6" s="1"/>
  <c r="K19" i="6"/>
  <c r="R19" i="6" s="1"/>
  <c r="M19" i="6"/>
  <c r="T19" i="6" s="1"/>
  <c r="N19" i="6"/>
  <c r="U19" i="6" s="1"/>
  <c r="J19" i="6"/>
  <c r="O19" i="6" s="1"/>
  <c r="L18" i="6"/>
  <c r="S18" i="6" s="1"/>
  <c r="K18" i="6"/>
  <c r="R18" i="6" s="1"/>
  <c r="M18" i="6"/>
  <c r="T18" i="6" s="1"/>
  <c r="N18" i="6"/>
  <c r="U18" i="6" s="1"/>
  <c r="J18" i="6"/>
  <c r="O18" i="6" s="1"/>
  <c r="L17" i="6"/>
  <c r="S17" i="6" s="1"/>
  <c r="K17" i="6"/>
  <c r="R17" i="6" s="1"/>
  <c r="M17" i="6"/>
  <c r="T17" i="6" s="1"/>
  <c r="N17" i="6"/>
  <c r="U17" i="6" s="1"/>
  <c r="J17" i="6"/>
  <c r="O17" i="6" s="1"/>
  <c r="L16" i="6"/>
  <c r="S16" i="6" s="1"/>
  <c r="K16" i="6"/>
  <c r="R16" i="6" s="1"/>
  <c r="M16" i="6"/>
  <c r="T16" i="6" s="1"/>
  <c r="N16" i="6"/>
  <c r="U16" i="6" s="1"/>
  <c r="J16" i="6"/>
  <c r="O16" i="6" s="1"/>
  <c r="L15" i="6"/>
  <c r="S15" i="6" s="1"/>
  <c r="K15" i="6"/>
  <c r="R15" i="6" s="1"/>
  <c r="M15" i="6"/>
  <c r="T15" i="6" s="1"/>
  <c r="N15" i="6"/>
  <c r="U15" i="6" s="1"/>
  <c r="J15" i="6"/>
  <c r="O15" i="6" s="1"/>
  <c r="L14" i="6"/>
  <c r="S14" i="6" s="1"/>
  <c r="K14" i="6"/>
  <c r="R14" i="6" s="1"/>
  <c r="M14" i="6"/>
  <c r="T14" i="6" s="1"/>
  <c r="N14" i="6"/>
  <c r="U14" i="6" s="1"/>
  <c r="J14" i="6"/>
  <c r="O14" i="6" s="1"/>
  <c r="L13" i="6"/>
  <c r="S13" i="6" s="1"/>
  <c r="K13" i="6"/>
  <c r="R13" i="6" s="1"/>
  <c r="M13" i="6"/>
  <c r="T13" i="6" s="1"/>
  <c r="N13" i="6"/>
  <c r="U13" i="6" s="1"/>
  <c r="J13" i="6"/>
  <c r="O13" i="6" s="1"/>
  <c r="L12" i="6"/>
  <c r="S12" i="6" s="1"/>
  <c r="K12" i="6"/>
  <c r="R12" i="6" s="1"/>
  <c r="M12" i="6"/>
  <c r="T12" i="6" s="1"/>
  <c r="N12" i="6"/>
  <c r="U12" i="6" s="1"/>
  <c r="J12" i="6"/>
  <c r="O12" i="6" s="1"/>
  <c r="L11" i="6"/>
  <c r="S11" i="6" s="1"/>
  <c r="K11" i="6"/>
  <c r="R11" i="6" s="1"/>
  <c r="M11" i="6"/>
  <c r="T11" i="6" s="1"/>
  <c r="N11" i="6"/>
  <c r="U11" i="6" s="1"/>
  <c r="J11" i="6"/>
  <c r="O11" i="6" s="1"/>
  <c r="L10" i="6"/>
  <c r="S10" i="6" s="1"/>
  <c r="K10" i="6"/>
  <c r="R10" i="6" s="1"/>
  <c r="M10" i="6"/>
  <c r="T10" i="6" s="1"/>
  <c r="N10" i="6"/>
  <c r="U10" i="6" s="1"/>
  <c r="J10" i="6"/>
  <c r="O10" i="6" s="1"/>
  <c r="L9" i="6"/>
  <c r="S9" i="6" s="1"/>
  <c r="K9" i="6"/>
  <c r="R9" i="6" s="1"/>
  <c r="M9" i="6"/>
  <c r="T9" i="6" s="1"/>
  <c r="N9" i="6"/>
  <c r="U9" i="6" s="1"/>
  <c r="J9" i="6"/>
  <c r="O9" i="6" s="1"/>
  <c r="L8" i="6"/>
  <c r="S8" i="6" s="1"/>
  <c r="K8" i="6"/>
  <c r="R8" i="6" s="1"/>
  <c r="M8" i="6"/>
  <c r="T8" i="6" s="1"/>
  <c r="N8" i="6"/>
  <c r="U8" i="6" s="1"/>
  <c r="J8" i="6"/>
  <c r="O8" i="6" s="1"/>
  <c r="L7" i="6"/>
  <c r="S7" i="6" s="1"/>
  <c r="S32" i="6" s="1"/>
  <c r="F4" i="21" s="1"/>
  <c r="K7" i="6"/>
  <c r="R7" i="6" s="1"/>
  <c r="M7" i="6"/>
  <c r="T7" i="6" s="1"/>
  <c r="N7" i="6"/>
  <c r="U7" i="6" s="1"/>
  <c r="J7" i="6"/>
  <c r="O7" i="6" s="1"/>
  <c r="O32" i="6" l="1"/>
  <c r="P31" i="6"/>
  <c r="Q31" i="6" s="1"/>
  <c r="E31" i="6"/>
  <c r="P30" i="6"/>
  <c r="Q30" i="6" s="1"/>
  <c r="E30" i="6"/>
  <c r="P29" i="6"/>
  <c r="Q29" i="6" s="1"/>
  <c r="E29" i="6"/>
  <c r="P28" i="6"/>
  <c r="Q28" i="6" s="1"/>
  <c r="E28" i="6"/>
  <c r="P22" i="6"/>
  <c r="Q22" i="6" s="1"/>
  <c r="P20" i="6"/>
  <c r="Q20" i="6" s="1"/>
  <c r="P18" i="6"/>
  <c r="Q18" i="6" s="1"/>
  <c r="P16" i="6"/>
  <c r="Q16" i="6" s="1"/>
  <c r="P14" i="6"/>
  <c r="Q14" i="6" s="1"/>
  <c r="P11" i="6"/>
  <c r="Q11" i="6" s="1"/>
  <c r="P10" i="6"/>
  <c r="Q10" i="6" s="1"/>
  <c r="P8" i="6"/>
  <c r="Q8" i="6" s="1"/>
  <c r="P13" i="6" l="1"/>
  <c r="Q13" i="6" s="1"/>
  <c r="P21" i="6"/>
  <c r="Q21" i="6" s="1"/>
  <c r="P17" i="6"/>
  <c r="Q17" i="6" s="1"/>
  <c r="P24" i="6"/>
  <c r="Q24" i="6" s="1"/>
  <c r="P26" i="6"/>
  <c r="Q26" i="6" s="1"/>
  <c r="P25" i="6"/>
  <c r="Q25" i="6" s="1"/>
  <c r="P12" i="6"/>
  <c r="Q12" i="6" s="1"/>
  <c r="P9" i="6"/>
  <c r="Q9" i="6" s="1"/>
  <c r="P15" i="6"/>
  <c r="Q15" i="6" s="1"/>
  <c r="P19" i="6"/>
  <c r="Q19" i="6" s="1"/>
  <c r="P23" i="6"/>
  <c r="Q23" i="6" s="1"/>
  <c r="P27" i="6"/>
  <c r="Q27" i="6" s="1"/>
  <c r="P7" i="6"/>
  <c r="R32" i="6" l="1"/>
  <c r="E4" i="21" s="1"/>
  <c r="T32" i="6"/>
  <c r="U32" i="6"/>
  <c r="Q7" i="6"/>
  <c r="Q32" i="6" s="1"/>
  <c r="P32" i="6"/>
  <c r="O30" i="18" l="1"/>
  <c r="P30" i="18"/>
  <c r="Q30" i="18"/>
  <c r="R30" i="18"/>
  <c r="AA30" i="18"/>
  <c r="Z30" i="18"/>
  <c r="Y30" i="18"/>
  <c r="X30" i="18"/>
  <c r="W30" i="18"/>
  <c r="V30" i="18"/>
  <c r="U30" i="18"/>
  <c r="T30" i="18"/>
  <c r="S30" i="18"/>
  <c r="N30" i="18"/>
  <c r="M30" i="18"/>
  <c r="L30" i="18"/>
  <c r="G32" i="19"/>
  <c r="J31" i="19"/>
  <c r="J30" i="19"/>
  <c r="J29" i="19"/>
  <c r="J28" i="19"/>
  <c r="J27" i="19"/>
  <c r="J26" i="19"/>
  <c r="J25" i="19"/>
  <c r="J24" i="19"/>
  <c r="J23" i="19"/>
  <c r="J22" i="19"/>
  <c r="J21" i="19"/>
  <c r="J20" i="19"/>
  <c r="J3" i="19"/>
  <c r="J4" i="19"/>
  <c r="J5" i="19"/>
  <c r="J6" i="19"/>
  <c r="J7" i="19"/>
  <c r="J8" i="19"/>
  <c r="J9" i="19"/>
  <c r="J10" i="19"/>
  <c r="J11" i="19"/>
  <c r="J12" i="19"/>
  <c r="J13" i="19"/>
  <c r="J14" i="19"/>
  <c r="G21" i="18" l="1"/>
  <c r="U29" i="18" l="1"/>
  <c r="T29" i="18"/>
  <c r="S29" i="18"/>
  <c r="R29" i="18"/>
  <c r="Q29" i="18"/>
  <c r="P29" i="18"/>
  <c r="N29" i="18"/>
  <c r="M29" i="18"/>
  <c r="F21" i="18" l="1"/>
  <c r="E21" i="18"/>
  <c r="D21" i="18"/>
  <c r="F30" i="18" l="1"/>
  <c r="G30" i="18" s="1"/>
  <c r="AB30" i="18" l="1"/>
  <c r="AH30" i="18"/>
  <c r="F29" i="18"/>
  <c r="G29" i="18" s="1"/>
  <c r="C38" i="5"/>
  <c r="B3" i="2"/>
  <c r="B2" i="2"/>
  <c r="C1" i="2" l="1"/>
  <c r="C2" i="2"/>
  <c r="AF29" i="18"/>
  <c r="AG29" i="18"/>
  <c r="AC30" i="18"/>
  <c r="AG30" i="18"/>
  <c r="AD30" i="18"/>
  <c r="AE30" i="18"/>
  <c r="AF30" i="18"/>
  <c r="AD29" i="18"/>
  <c r="AB29" i="18"/>
  <c r="AB31" i="18" s="1"/>
  <c r="B5" i="21" s="1"/>
  <c r="AH29" i="18"/>
  <c r="AH31" i="18" s="1"/>
  <c r="H5" i="21" s="1"/>
  <c r="AE29" i="18"/>
  <c r="AC29" i="18"/>
  <c r="AE31" i="18" l="1"/>
  <c r="E5" i="21" s="1"/>
  <c r="H8" i="2"/>
  <c r="H9" i="2"/>
  <c r="AC31" i="18"/>
  <c r="C5" i="21" s="1"/>
  <c r="AD31" i="18"/>
  <c r="D5" i="21" s="1"/>
  <c r="AG31" i="18"/>
  <c r="G5" i="21" s="1"/>
  <c r="AF31" i="18"/>
  <c r="F5" i="21" s="1"/>
  <c r="M10" i="16" l="1"/>
  <c r="L10" i="16"/>
  <c r="V7" i="2"/>
  <c r="C7" i="5" l="1"/>
  <c r="E70" i="5"/>
  <c r="F70" i="5"/>
  <c r="G70" i="5"/>
  <c r="H70" i="5"/>
  <c r="I70" i="5"/>
  <c r="J70" i="5"/>
  <c r="K70" i="5"/>
  <c r="L70" i="5"/>
  <c r="M70" i="5"/>
  <c r="N70" i="5"/>
  <c r="D70" i="5"/>
  <c r="C70" i="5"/>
  <c r="D68" i="5"/>
  <c r="E68" i="5"/>
  <c r="F68" i="5"/>
  <c r="G68" i="5"/>
  <c r="H68" i="5"/>
  <c r="I68" i="5"/>
  <c r="J68" i="5"/>
  <c r="K68" i="5"/>
  <c r="L68" i="5"/>
  <c r="M68" i="5"/>
  <c r="N68" i="5"/>
  <c r="O68" i="5"/>
  <c r="B1" i="16" s="1"/>
  <c r="C68" i="5"/>
  <c r="N63" i="5"/>
  <c r="M63" i="5"/>
  <c r="L63" i="5"/>
  <c r="K63" i="5"/>
  <c r="J63" i="5"/>
  <c r="I63" i="5"/>
  <c r="H63" i="5"/>
  <c r="G63" i="5"/>
  <c r="F63" i="5"/>
  <c r="E63" i="5"/>
  <c r="D63" i="5"/>
  <c r="C63" i="5"/>
  <c r="N53" i="5"/>
  <c r="M53" i="5"/>
  <c r="L53" i="5"/>
  <c r="K53" i="5"/>
  <c r="J53" i="5"/>
  <c r="I53" i="5"/>
  <c r="H53" i="5"/>
  <c r="G53" i="5"/>
  <c r="F53" i="5"/>
  <c r="E53" i="5"/>
  <c r="D53" i="5"/>
  <c r="C53" i="5"/>
  <c r="O52" i="5"/>
  <c r="N51" i="5"/>
  <c r="M51" i="5"/>
  <c r="L51" i="5"/>
  <c r="K51" i="5"/>
  <c r="J51" i="5"/>
  <c r="I51" i="5"/>
  <c r="H51" i="5"/>
  <c r="G51" i="5"/>
  <c r="F51" i="5"/>
  <c r="E51" i="5"/>
  <c r="D51" i="5"/>
  <c r="C51" i="5"/>
  <c r="N48" i="5"/>
  <c r="M48" i="5"/>
  <c r="L48" i="5"/>
  <c r="K48" i="5"/>
  <c r="J48" i="5"/>
  <c r="I48" i="5"/>
  <c r="H48" i="5"/>
  <c r="G48" i="5"/>
  <c r="F48" i="5"/>
  <c r="E48" i="5"/>
  <c r="D48" i="5"/>
  <c r="C48" i="5"/>
  <c r="N46" i="5"/>
  <c r="M46" i="5"/>
  <c r="L46" i="5"/>
  <c r="K46" i="5"/>
  <c r="J46" i="5"/>
  <c r="I46" i="5"/>
  <c r="H46" i="5"/>
  <c r="G46" i="5"/>
  <c r="F46" i="5"/>
  <c r="E46" i="5"/>
  <c r="D46" i="5"/>
  <c r="C46" i="5"/>
  <c r="N44" i="5"/>
  <c r="M44" i="5"/>
  <c r="L44" i="5"/>
  <c r="K44" i="5"/>
  <c r="J44" i="5"/>
  <c r="I44" i="5"/>
  <c r="H44" i="5"/>
  <c r="G44" i="5"/>
  <c r="F44" i="5"/>
  <c r="E44" i="5"/>
  <c r="D44" i="5"/>
  <c r="C44" i="5"/>
  <c r="N41" i="5"/>
  <c r="M41" i="5"/>
  <c r="L41" i="5"/>
  <c r="K41" i="5"/>
  <c r="J41" i="5"/>
  <c r="I41" i="5"/>
  <c r="H41" i="5"/>
  <c r="G41" i="5"/>
  <c r="F41" i="5"/>
  <c r="E41" i="5"/>
  <c r="D41" i="5"/>
  <c r="C41" i="5"/>
  <c r="N39" i="5"/>
  <c r="M39" i="5"/>
  <c r="L39" i="5"/>
  <c r="K39" i="5"/>
  <c r="J39" i="5"/>
  <c r="I39" i="5"/>
  <c r="H39" i="5"/>
  <c r="G39" i="5"/>
  <c r="F39" i="5"/>
  <c r="E39" i="5"/>
  <c r="D39" i="5"/>
  <c r="C39" i="5"/>
  <c r="F35" i="5"/>
  <c r="E38" i="5"/>
  <c r="D38" i="5"/>
  <c r="N25" i="5"/>
  <c r="M25" i="5"/>
  <c r="L25" i="5"/>
  <c r="K25" i="5"/>
  <c r="J25" i="5"/>
  <c r="I25" i="5"/>
  <c r="H25" i="5"/>
  <c r="G25" i="5"/>
  <c r="F25" i="5"/>
  <c r="E25" i="5"/>
  <c r="D25" i="5"/>
  <c r="C25" i="5"/>
  <c r="N35" i="5"/>
  <c r="M35" i="5"/>
  <c r="L35" i="5"/>
  <c r="K35" i="5"/>
  <c r="J35" i="5"/>
  <c r="I35" i="5"/>
  <c r="H35" i="5"/>
  <c r="G35" i="5"/>
  <c r="E35" i="5"/>
  <c r="D35" i="5"/>
  <c r="C35" i="5"/>
  <c r="C24" i="5"/>
  <c r="C23" i="5"/>
  <c r="C20" i="5"/>
  <c r="N24" i="5"/>
  <c r="M24" i="5"/>
  <c r="L24" i="5"/>
  <c r="K24" i="5"/>
  <c r="J24" i="5"/>
  <c r="I24" i="5"/>
  <c r="H24" i="5"/>
  <c r="G24" i="5"/>
  <c r="F24" i="5"/>
  <c r="E24" i="5"/>
  <c r="D24" i="5"/>
  <c r="O24" i="5"/>
  <c r="N23" i="5"/>
  <c r="M23" i="5"/>
  <c r="M20" i="5" s="1"/>
  <c r="L23" i="5"/>
  <c r="K23" i="5"/>
  <c r="K20" i="5" s="1"/>
  <c r="J23" i="5"/>
  <c r="I23" i="5"/>
  <c r="I20" i="5" s="1"/>
  <c r="H23" i="5"/>
  <c r="G23" i="5"/>
  <c r="G20" i="5" s="1"/>
  <c r="F23" i="5"/>
  <c r="E23" i="5"/>
  <c r="D23" i="5"/>
  <c r="D20" i="5" s="1"/>
  <c r="O23" i="5"/>
  <c r="E20" i="5"/>
  <c r="N20" i="5"/>
  <c r="J20" i="5"/>
  <c r="F20" i="5"/>
  <c r="N19" i="5"/>
  <c r="M19" i="5"/>
  <c r="L19" i="5"/>
  <c r="K19" i="5"/>
  <c r="J19" i="5"/>
  <c r="I19" i="5"/>
  <c r="H19" i="5"/>
  <c r="G19" i="5"/>
  <c r="F19" i="5"/>
  <c r="E19" i="5"/>
  <c r="D19" i="5"/>
  <c r="C19" i="5"/>
  <c r="N18" i="5"/>
  <c r="N13" i="5" s="1"/>
  <c r="M18" i="5"/>
  <c r="M13" i="5" s="1"/>
  <c r="L18" i="5"/>
  <c r="K18" i="5"/>
  <c r="K13" i="5" s="1"/>
  <c r="J18" i="5"/>
  <c r="J13" i="5" s="1"/>
  <c r="I18" i="5"/>
  <c r="I13" i="5" s="1"/>
  <c r="H18" i="5"/>
  <c r="G18" i="5"/>
  <c r="F18" i="5"/>
  <c r="F13" i="5" s="1"/>
  <c r="E18" i="5"/>
  <c r="E13" i="5" s="1"/>
  <c r="D18" i="5"/>
  <c r="C18" i="5"/>
  <c r="D13" i="5"/>
  <c r="G13" i="5"/>
  <c r="D7" i="5"/>
  <c r="E7" i="5"/>
  <c r="F7" i="5"/>
  <c r="G7" i="5"/>
  <c r="G5" i="5" s="1"/>
  <c r="H7" i="5"/>
  <c r="I7" i="5"/>
  <c r="I5" i="5" s="1"/>
  <c r="J7" i="5"/>
  <c r="J5" i="5" s="1"/>
  <c r="K7" i="5"/>
  <c r="K5" i="5" s="1"/>
  <c r="L7" i="5"/>
  <c r="M7" i="5"/>
  <c r="M5" i="5" s="1"/>
  <c r="N7" i="5"/>
  <c r="N5" i="5" s="1"/>
  <c r="O7" i="5"/>
  <c r="D5" i="5"/>
  <c r="E5" i="5"/>
  <c r="F5" i="5"/>
  <c r="H5" i="5"/>
  <c r="L5" i="5"/>
  <c r="C5" i="5"/>
  <c r="O18" i="5" l="1"/>
  <c r="C13" i="5"/>
  <c r="O19" i="5"/>
  <c r="L20" i="5"/>
  <c r="O39" i="5"/>
  <c r="O46" i="5"/>
  <c r="H13" i="5"/>
  <c r="L13" i="5"/>
  <c r="O25" i="5"/>
  <c r="P38" i="5"/>
  <c r="O38" i="5"/>
  <c r="O53" i="5"/>
  <c r="O63" i="5"/>
  <c r="H20" i="5"/>
  <c r="O41" i="5"/>
  <c r="O44" i="5"/>
  <c r="O48" i="5"/>
  <c r="O5" i="5"/>
  <c r="G8" i="16"/>
  <c r="E8" i="2"/>
  <c r="F8" i="2" s="1"/>
  <c r="E9" i="2"/>
  <c r="F9" i="2" s="1"/>
  <c r="O51" i="5"/>
  <c r="O35" i="5"/>
  <c r="O20" i="5"/>
  <c r="K8" i="16" l="1"/>
  <c r="K9" i="16"/>
  <c r="M8" i="16"/>
  <c r="L8" i="16"/>
  <c r="L11" i="16" s="1"/>
  <c r="C6" i="21" s="1"/>
  <c r="O13" i="5"/>
  <c r="M11" i="16"/>
  <c r="D6" i="21" s="1"/>
  <c r="K11" i="16" l="1"/>
  <c r="B6" i="21" s="1"/>
  <c r="C6" i="13"/>
  <c r="K6" i="13" l="1"/>
  <c r="L8" i="2" s="1"/>
  <c r="X8" i="2" s="1"/>
  <c r="F6" i="13"/>
  <c r="K5" i="13"/>
  <c r="J9" i="2" s="1"/>
  <c r="V9" i="2" s="1"/>
  <c r="K4" i="13"/>
  <c r="L9" i="2" l="1"/>
  <c r="X9" i="2" s="1"/>
  <c r="K8" i="2"/>
  <c r="K9" i="2"/>
  <c r="G8769" i="11"/>
  <c r="B8769" i="11"/>
  <c r="F26" i="3" l="1"/>
  <c r="M34" i="3" l="1"/>
  <c r="M56" i="3"/>
  <c r="M53" i="3"/>
  <c r="M50" i="3"/>
  <c r="M49" i="3"/>
  <c r="M48" i="3"/>
  <c r="M47" i="3"/>
  <c r="M44" i="3"/>
  <c r="M43" i="3"/>
  <c r="M37" i="3"/>
  <c r="M35" i="3"/>
  <c r="M31" i="3"/>
  <c r="M30" i="3"/>
  <c r="M29" i="3"/>
  <c r="M25" i="3"/>
  <c r="M24" i="3"/>
  <c r="AA10" i="3"/>
  <c r="AA9" i="3"/>
  <c r="AA12" i="3"/>
  <c r="AA11" i="3"/>
  <c r="AA8" i="3"/>
  <c r="AA5" i="3"/>
  <c r="AA4" i="3"/>
  <c r="T17" i="3"/>
  <c r="T15" i="3"/>
  <c r="T14" i="3"/>
  <c r="T11" i="3"/>
  <c r="T10" i="3"/>
  <c r="T9" i="3"/>
  <c r="T8" i="3"/>
  <c r="T5" i="3"/>
  <c r="T4" i="3"/>
  <c r="F43" i="3"/>
  <c r="F56" i="3"/>
  <c r="F54" i="3"/>
  <c r="F53" i="3"/>
  <c r="H15" i="22" s="1"/>
  <c r="I15" i="22" s="1"/>
  <c r="F50" i="3"/>
  <c r="F49" i="3"/>
  <c r="P9" i="2" s="1"/>
  <c r="W9" i="2" s="1"/>
  <c r="F48" i="3"/>
  <c r="U9" i="2" s="1"/>
  <c r="F47" i="3"/>
  <c r="F44" i="3"/>
  <c r="F27" i="3"/>
  <c r="V8" i="2" s="1"/>
  <c r="F37" i="3"/>
  <c r="F35" i="3"/>
  <c r="F34" i="3"/>
  <c r="F31" i="3"/>
  <c r="F30" i="3"/>
  <c r="P8" i="2" s="1"/>
  <c r="W8" i="2" s="1"/>
  <c r="F29" i="3"/>
  <c r="F28" i="3"/>
  <c r="F25" i="3"/>
  <c r="F24" i="3"/>
  <c r="M12" i="3"/>
  <c r="M9" i="3"/>
  <c r="M8" i="3"/>
  <c r="M11" i="3"/>
  <c r="M10" i="3"/>
  <c r="M5" i="3"/>
  <c r="M4" i="3"/>
  <c r="O8" i="2" l="1"/>
  <c r="N8" i="2"/>
  <c r="H14" i="22"/>
  <c r="I14" i="22" s="1"/>
  <c r="R9" i="2"/>
  <c r="T9" i="2" s="1"/>
  <c r="O9" i="2"/>
  <c r="X7" i="2"/>
  <c r="R8" i="2"/>
  <c r="S8" i="2" s="1"/>
  <c r="U8" i="2"/>
  <c r="N9" i="2"/>
  <c r="X10" i="2"/>
  <c r="V10" i="2"/>
  <c r="F17" i="3"/>
  <c r="F15" i="3"/>
  <c r="F14" i="3"/>
  <c r="F11" i="3"/>
  <c r="R7" i="2" s="1"/>
  <c r="F10" i="3"/>
  <c r="P7" i="2" s="1"/>
  <c r="W7" i="2" s="1"/>
  <c r="W10" i="2" s="1"/>
  <c r="G8" i="21" s="1"/>
  <c r="F9" i="3"/>
  <c r="U7" i="2" s="1"/>
  <c r="F8" i="3"/>
  <c r="F5" i="3"/>
  <c r="F4" i="3"/>
  <c r="E8" i="21" l="1"/>
  <c r="F3" i="21"/>
  <c r="H3" i="21"/>
  <c r="H8" i="21" s="1"/>
  <c r="S7" i="2"/>
  <c r="T7" i="2" s="1"/>
  <c r="N7" i="2"/>
  <c r="H13" i="22"/>
  <c r="I13" i="22" s="1"/>
  <c r="S9" i="2"/>
  <c r="T8" i="2"/>
  <c r="R10" i="2"/>
  <c r="U10" i="2"/>
  <c r="F8" i="21" l="1"/>
  <c r="T10" i="2"/>
  <c r="D8" i="21" s="1"/>
  <c r="S10" i="2"/>
  <c r="C8" i="21" s="1"/>
</calcChain>
</file>

<file path=xl/comments1.xml><?xml version="1.0" encoding="utf-8"?>
<comments xmlns="http://schemas.openxmlformats.org/spreadsheetml/2006/main">
  <authors>
    <author>Andrielly Moutinho Knupp</author>
    <author>Alinie Rossi dos Santos</author>
    <author>Autor</author>
  </authors>
  <commentList>
    <comment ref="F1" authorId="0" shapeId="0">
      <text>
        <r>
          <rPr>
            <sz val="9"/>
            <color indexed="81"/>
            <rFont val="Segoe UI"/>
            <family val="2"/>
          </rPr>
          <t xml:space="preserve">Fonte: Estação INMET 
ES_A612_Vitoria
</t>
        </r>
      </text>
    </comment>
    <comment ref="F18" authorId="1" shapeId="0">
      <text>
        <r>
          <rPr>
            <sz val="9"/>
            <color indexed="81"/>
            <rFont val="Segoe UI"/>
            <family val="2"/>
          </rPr>
          <t>Fonte: Estação INMET 
ES_A612_Vitoria</t>
        </r>
        <r>
          <rPr>
            <b/>
            <sz val="9"/>
            <color indexed="81"/>
            <rFont val="Segoe UI"/>
            <family val="2"/>
          </rPr>
          <t xml:space="preserve">
</t>
        </r>
      </text>
    </comment>
    <comment ref="B27" authorId="0" shapeId="0">
      <text>
        <r>
          <rPr>
            <sz val="9"/>
            <color indexed="81"/>
            <rFont val="Segoe UI"/>
            <family val="2"/>
          </rPr>
          <t xml:space="preserve">VKT = DMT </t>
        </r>
      </text>
    </comment>
    <comment ref="C38" authorId="2" shapeId="0">
      <text>
        <r>
          <rPr>
            <sz val="9"/>
            <color indexed="81"/>
            <rFont val="Segoe UI"/>
            <family val="2"/>
          </rPr>
          <t>Consideração:
Assumido PM10 = PM</t>
        </r>
      </text>
    </comment>
    <comment ref="D38" authorId="2" shapeId="0">
      <text>
        <r>
          <rPr>
            <sz val="9"/>
            <color indexed="81"/>
            <rFont val="Segoe UI"/>
            <family val="2"/>
          </rPr>
          <t>Consideração:
Assumido PM2.5 = PM</t>
        </r>
      </text>
    </comment>
    <comment ref="H38" authorId="2" shapeId="0">
      <text>
        <r>
          <rPr>
            <sz val="9"/>
            <color indexed="81"/>
            <rFont val="Segoe UI"/>
            <family val="2"/>
          </rPr>
          <t xml:space="preserve">Consideração:
O fator de veículos pesados é expresso em HC e CH4. Contudo, em alguns casos o CH4 é maior que o HC, o que é incoerente. Assim, foi calculado o fator de emissão considerando todos hidrocarbonetos.
</t>
        </r>
      </text>
    </comment>
  </commentList>
</comments>
</file>

<file path=xl/comments2.xml><?xml version="1.0" encoding="utf-8"?>
<comments xmlns="http://schemas.openxmlformats.org/spreadsheetml/2006/main">
  <authors>
    <author>Tatiane Jardim Morais</author>
  </authors>
  <commentList>
    <comment ref="C1" authorId="0" shapeId="0">
      <text>
        <r>
          <rPr>
            <sz val="9"/>
            <color indexed="81"/>
            <rFont val="Segoe UI"/>
            <family val="2"/>
          </rPr>
          <t>Foi feito percentual da capacidade de produção das laminações devido a falta de informação.</t>
        </r>
      </text>
    </comment>
    <comment ref="C2" authorId="0" shapeId="0">
      <text>
        <r>
          <rPr>
            <sz val="9"/>
            <color indexed="81"/>
            <rFont val="Segoe UI"/>
            <family val="2"/>
          </rPr>
          <t>Foi feito percentual da capacidade de produção das laminações devido a falta de informação.</t>
        </r>
      </text>
    </comment>
    <comment ref="E7" authorId="0" shapeId="0">
      <text>
        <r>
          <rPr>
            <sz val="9"/>
            <color indexed="81"/>
            <rFont val="Segoe UI"/>
            <family val="2"/>
          </rPr>
          <t>Para aquecer a carga e facilitar a fusão, 03 (três) queimadores fixos a gás natural são
utilizados no forno elétrico da Aciaria.</t>
        </r>
      </text>
    </comment>
    <comment ref="E8" authorId="0" shapeId="0">
      <text>
        <r>
          <rPr>
            <sz val="9"/>
            <color indexed="81"/>
            <rFont val="Segoe UI"/>
            <family val="2"/>
          </rPr>
          <t xml:space="preserve">Devido a falta de informação foi utilizado o percentual da capacidade de produção das laminações.
</t>
        </r>
      </text>
    </comment>
    <comment ref="E9" authorId="0" shapeId="0">
      <text>
        <r>
          <rPr>
            <sz val="9"/>
            <color indexed="81"/>
            <rFont val="Segoe UI"/>
            <family val="2"/>
          </rPr>
          <t xml:space="preserve">Devido a falta de informação foi utilizado o percentual da capacidade de produção das laminações.
</t>
        </r>
      </text>
    </comment>
  </commentList>
</comments>
</file>

<file path=xl/comments3.xml><?xml version="1.0" encoding="utf-8"?>
<comments xmlns="http://schemas.openxmlformats.org/spreadsheetml/2006/main">
  <authors>
    <author>Tatiane Jardim Morais</author>
    <author>Andrielly Moutinho Knupp</author>
  </authors>
  <commentList>
    <comment ref="C1" authorId="0" shapeId="0">
      <text>
        <r>
          <rPr>
            <sz val="9"/>
            <color indexed="81"/>
            <rFont val="Segoe UI"/>
            <family val="2"/>
          </rPr>
          <t>2º Inventário Nacional de Emissões Veiculares</t>
        </r>
      </text>
    </comment>
    <comment ref="A3" authorId="0" shapeId="0">
      <text>
        <r>
          <rPr>
            <sz val="9"/>
            <color indexed="81"/>
            <rFont val="Segoe UI"/>
            <family val="2"/>
          </rPr>
          <t>Consumo específico obtido para veículos do ciclo Diesel, considerado a fase 5 do proconve.
Fonte: 2º Inventário Nacional de Emissões Veiculares
Referência: Tabela 16.
Unidade: g/kWh</t>
        </r>
      </text>
    </comment>
    <comment ref="C3" authorId="0" shapeId="0">
      <text>
        <r>
          <rPr>
            <sz val="9"/>
            <color indexed="81"/>
            <rFont val="Segoe UI"/>
            <family val="2"/>
          </rPr>
          <t>Fator de emissão obtido para veículos do ciclo Diesel, considerado o ano de 2010 (fase 5 do proconve).
Fonte: 2º Inventário Nacional de Emissões Veiculares
Referência: Tabela 17, Caminhões Pesados.
Unidade: g/kWh</t>
        </r>
      </text>
    </comment>
    <comment ref="D3" authorId="0" shapeId="0">
      <text>
        <r>
          <rPr>
            <sz val="9"/>
            <color indexed="81"/>
            <rFont val="Segoe UI"/>
            <family val="2"/>
          </rPr>
          <t>Fator de emissão obtido para veículos do ciclo Diesel, considerado o ano de 2010 (fase 5 do proconve).
Fonte: 2º Inventário Nacional de Emissões Veiculares
Referência: Tabela 17, Caminhões Pesados.
Unidade: g/kWh</t>
        </r>
      </text>
    </comment>
    <comment ref="E3" authorId="0" shapeId="0">
      <text>
        <r>
          <rPr>
            <sz val="9"/>
            <color indexed="81"/>
            <rFont val="Segoe UI"/>
            <family val="2"/>
          </rPr>
          <t>Fator de emissão obtido para veículos do ciclo Diesel, considerado o ano de 2010 (fase 5 do proconve).
Fonte: 2º Inventário Nacional de Emissões Veiculares
Referência: Tabela 17, Caminhões Pesados.
Unidade: g/kWh</t>
        </r>
      </text>
    </comment>
    <comment ref="F3" authorId="0" shapeId="0">
      <text>
        <r>
          <rPr>
            <sz val="9"/>
            <color indexed="81"/>
            <rFont val="Segoe UI"/>
            <family val="2"/>
          </rPr>
          <t>Fator de emissão obtido para veículos do ciclo Diesel, considerado o ano de 2010 (fase 5 do proconve).
Fonte: 2º Inventário Nacional de Emissões Veiculares
Referência: Tabela 17, Caminhões Pesados.
Unidade: g/kWh</t>
        </r>
      </text>
    </comment>
    <comment ref="L6" authorId="1" shapeId="0">
      <text>
        <r>
          <rPr>
            <sz val="9"/>
            <color indexed="81"/>
            <rFont val="Segoe UI"/>
            <family val="2"/>
          </rPr>
          <t>Devido à inexistência de fator para SO2, foi considerado fator de SOx para SO2.</t>
        </r>
      </text>
    </comment>
    <comment ref="N6" authorId="1"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P6" authorId="1" shapeId="0">
      <text>
        <r>
          <rPr>
            <sz val="9"/>
            <color indexed="81"/>
            <rFont val="Segoe UI"/>
            <family val="2"/>
          </rPr>
          <t>Devido à inexistência de fator para PM10, foi considerado PM10 = PM.</t>
        </r>
      </text>
    </comment>
    <comment ref="Q6" authorId="1" shapeId="0">
      <text>
        <r>
          <rPr>
            <sz val="9"/>
            <color indexed="81"/>
            <rFont val="Segoe UI"/>
            <family val="2"/>
          </rPr>
          <t>Devido à inexistência de fator para PM2.5, foi considerado PM2.5 = PM.</t>
        </r>
      </text>
    </comment>
    <comment ref="S6" authorId="1" shapeId="0">
      <text>
        <r>
          <rPr>
            <sz val="9"/>
            <color indexed="81"/>
            <rFont val="Segoe UI"/>
            <family val="2"/>
          </rPr>
          <t>Devido à inexistência de fator para SO2, foi considerado fator de SOx para SO2.</t>
        </r>
      </text>
    </comment>
    <comment ref="U6" authorId="1"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E15" authorId="0" shapeId="0">
      <text>
        <r>
          <rPr>
            <sz val="9"/>
            <color indexed="81"/>
            <rFont val="Segoe UI"/>
            <family val="2"/>
          </rPr>
          <t>Especificações Técnicas:
http://www.yale.com/brasil/pt-br/</t>
        </r>
      </text>
    </comment>
    <comment ref="E16" authorId="0" shapeId="0">
      <text>
        <r>
          <rPr>
            <sz val="9"/>
            <color indexed="81"/>
            <rFont val="Segoe UI"/>
            <family val="2"/>
          </rPr>
          <t>Especificações Técnicas:
http://www.yale.com/brasil/pt-br/</t>
        </r>
      </text>
    </comment>
    <comment ref="E18" authorId="0" shapeId="0">
      <text>
        <r>
          <rPr>
            <sz val="9"/>
            <color indexed="81"/>
            <rFont val="Segoe UI"/>
            <family val="2"/>
          </rPr>
          <t>Especificações Técnicas:
http://www.yale.com/brasil/pt-br/</t>
        </r>
      </text>
    </comment>
    <comment ref="E21" authorId="0" shapeId="0">
      <text>
        <r>
          <rPr>
            <sz val="9"/>
            <color indexed="81"/>
            <rFont val="Segoe UI"/>
            <family val="2"/>
          </rPr>
          <t>Especificações Técnicas:
http://www.yale.com/brasil/pt-br/</t>
        </r>
      </text>
    </comment>
  </commentList>
</comments>
</file>

<file path=xl/comments4.xml><?xml version="1.0" encoding="utf-8"?>
<comments xmlns="http://schemas.openxmlformats.org/spreadsheetml/2006/main">
  <authors>
    <author>Alinie Rossi dos Santos</author>
    <author>Vanessa Brusco Filete</author>
    <author>Tatiane Jardim Morais</author>
  </authors>
  <commentList>
    <comment ref="I27" authorId="0" shapeId="0">
      <text>
        <r>
          <rPr>
            <sz val="9"/>
            <color indexed="81"/>
            <rFont val="Segoe UI"/>
            <family val="2"/>
          </rPr>
          <t>Como não foi informado peso, nem mesmo o modelo dos caminhões, foi utilizado o peso médio de caminhões pesados.</t>
        </r>
      </text>
    </comment>
    <comment ref="K27" authorId="0" shapeId="0">
      <text>
        <r>
          <rPr>
            <sz val="9"/>
            <color indexed="81"/>
            <rFont val="Segoe UI"/>
            <family val="2"/>
          </rPr>
          <t xml:space="preserve">WRAP (2006) </t>
        </r>
      </text>
    </comment>
    <comment ref="U28" authorId="1" shapeId="0">
      <text>
        <r>
          <rPr>
            <sz val="9"/>
            <color indexed="81"/>
            <rFont val="Segoe UI"/>
            <family val="2"/>
          </rPr>
          <t xml:space="preserve">Fora considerado o Fator de Emissão de HCT, devido à ausência de fator específico para VOC.
</t>
        </r>
      </text>
    </comment>
    <comment ref="H29" authorId="0" shapeId="0">
      <text>
        <r>
          <rPr>
            <sz val="9"/>
            <color indexed="81"/>
            <rFont val="Segoe UI"/>
            <family val="2"/>
          </rPr>
          <t>Fonte: USEPA (2006) - Section 13.2.2 - Unpaved Roads - Table13.2.2-1 (Iron and Steel Production)</t>
        </r>
      </text>
    </comment>
    <comment ref="H30" authorId="2" shapeId="0">
      <text>
        <r>
          <rPr>
            <sz val="9"/>
            <color indexed="81"/>
            <rFont val="Segoe UI"/>
            <family val="2"/>
          </rPr>
          <t>USEPA (2011) - Paved Roads. Table 13.2.1-3 - Iron and steel production</t>
        </r>
      </text>
    </comment>
  </commentList>
</comments>
</file>

<file path=xl/comments5.xml><?xml version="1.0" encoding="utf-8"?>
<comments xmlns="http://schemas.openxmlformats.org/spreadsheetml/2006/main">
  <authors>
    <author>Tatiane Jardim Morais</author>
    <author>Andrielly Moutinho Knupp</author>
  </authors>
  <commentList>
    <comment ref="B3" authorId="0" shapeId="0">
      <text>
        <r>
          <rPr>
            <sz val="9"/>
            <color indexed="81"/>
            <rFont val="Segoe UI"/>
            <family val="2"/>
          </rPr>
          <t>Média da velocidade do vento - Aeroporto de Vitória para o ano de 2015.</t>
        </r>
      </text>
    </comment>
    <comment ref="O7" authorId="1" shapeId="0">
      <text>
        <r>
          <rPr>
            <b/>
            <sz val="9"/>
            <color indexed="81"/>
            <rFont val="Segoe UI"/>
            <family val="2"/>
          </rPr>
          <t>Rating A</t>
        </r>
        <r>
          <rPr>
            <sz val="9"/>
            <color indexed="81"/>
            <rFont val="Segoe UI"/>
            <family val="2"/>
          </rPr>
          <t xml:space="preserve">
</t>
        </r>
      </text>
    </comment>
    <comment ref="F8" authorId="0" shapeId="0">
      <text>
        <r>
          <rPr>
            <sz val="9"/>
            <color indexed="81"/>
            <rFont val="Segoe UI"/>
            <family val="2"/>
          </rPr>
          <t xml:space="preserve">WRAP (2006) - Fugitive Dust Handbook
</t>
        </r>
      </text>
    </comment>
    <comment ref="G8" authorId="0" shapeId="0">
      <text>
        <r>
          <rPr>
            <sz val="9"/>
            <color indexed="81"/>
            <rFont val="Segoe UI"/>
            <family val="2"/>
          </rPr>
          <t>Considerado o empilhamento e recuperação</t>
        </r>
      </text>
    </comment>
    <comment ref="H8" authorId="0" shapeId="0">
      <text>
        <r>
          <rPr>
            <sz val="9"/>
            <color indexed="81"/>
            <rFont val="Segoe UI"/>
            <family val="2"/>
          </rPr>
          <t>Referência: Table 12.10-6 (Metric Units). PARTICULATE EMISSION FACTORS FOR ANCILLARY OPERATIONS AND FUGITIVE SOURCES AT GRAY IRON FOUNDRIES
https://www3.epa.gov/ttn/chief/ap42/ch12/final/c12s10.pdf</t>
        </r>
      </text>
    </comment>
    <comment ref="I8" authorId="0" shapeId="0">
      <text>
        <r>
          <rPr>
            <sz val="9"/>
            <color indexed="81"/>
            <rFont val="Segoe UI"/>
            <family val="2"/>
          </rPr>
          <t>PM10 (g/t)
Fonte: USEPA (1986)
Section 12.5 - Iron and Steel Production - Table 12.5-4
https://www3.epa.gov/ttn/chief/ap42/ch12/final/c12s05.pdf</t>
        </r>
      </text>
    </comment>
    <comment ref="J8" authorId="0" shapeId="0">
      <text>
        <r>
          <rPr>
            <sz val="9"/>
            <color indexed="81"/>
            <rFont val="Segoe UI"/>
            <family val="2"/>
          </rPr>
          <t>PM2.5 (g/t)
Fonte: USEPA (1986)
Section 12.5 - Iron and Steel Production - Table 12.5-4
https://www3.epa.gov/ttn/chief/ap42/ch12/final/c12s05.pdf</t>
        </r>
      </text>
    </comment>
    <comment ref="F9" authorId="0" shapeId="0">
      <text>
        <r>
          <rPr>
            <sz val="9"/>
            <color indexed="81"/>
            <rFont val="Segoe UI"/>
            <family val="2"/>
          </rPr>
          <t xml:space="preserve">WRAP (2006) - Fugitive Dust Handbook
</t>
        </r>
      </text>
    </comment>
    <comment ref="G9" authorId="0" shapeId="0">
      <text>
        <r>
          <rPr>
            <sz val="9"/>
            <color indexed="81"/>
            <rFont val="Segoe UI"/>
            <family val="2"/>
          </rPr>
          <t>Condiderado o empilhamento e recuperação</t>
        </r>
      </text>
    </comment>
    <comment ref="H9" authorId="0" shapeId="0">
      <text>
        <r>
          <rPr>
            <sz val="9"/>
            <color indexed="81"/>
            <rFont val="Segoe UI"/>
            <family val="2"/>
          </rPr>
          <t>Referência: Table 12.10-6 (Metric Units). PARTICULATE EMISSION FACTORS FOR ANCILLARY OPERATIONS AND FUGITIVE SOURCES AT GRAY IRON FOUNDRIES
https://www3.epa.gov/ttn/chief/ap42/ch12/final/c12s10.pdf</t>
        </r>
      </text>
    </comment>
    <comment ref="I9" authorId="0" shapeId="0">
      <text>
        <r>
          <rPr>
            <sz val="9"/>
            <color indexed="81"/>
            <rFont val="Segoe UI"/>
            <family val="2"/>
          </rPr>
          <t>PM10 (g/t)
Fonte: USEPA (1986)
Section 12.5 - Iron and Steel Production - Table 12.5-4
https://www3.epa.gov/ttn/chief/ap42/ch12/final/c12s05.pdf</t>
        </r>
      </text>
    </comment>
    <comment ref="J9" authorId="0" shapeId="0">
      <text>
        <r>
          <rPr>
            <sz val="9"/>
            <color indexed="81"/>
            <rFont val="Segoe UI"/>
            <family val="2"/>
          </rPr>
          <t>PM2.5 (g/t)
Fonte: USEPA (1986)
Section 12.5 - Iron and Steel Production - Table 12.5-4
https://www3.epa.gov/ttn/chief/ap42/ch12/final/c12s05.pdf</t>
        </r>
      </text>
    </comment>
    <comment ref="F10" authorId="0" shapeId="0">
      <text>
        <r>
          <rPr>
            <sz val="9"/>
            <color indexed="81"/>
            <rFont val="Segoe UI"/>
            <family val="2"/>
          </rPr>
          <t xml:space="preserve">WRAP (2006) - Fugitive Dust Handbook
</t>
        </r>
      </text>
    </comment>
    <comment ref="G10" authorId="0" shapeId="0">
      <text>
        <r>
          <rPr>
            <sz val="9"/>
            <color indexed="81"/>
            <rFont val="Segoe UI"/>
            <family val="2"/>
          </rPr>
          <t xml:space="preserve">Considerado o empilhamento e recuperação
</t>
        </r>
      </text>
    </comment>
    <comment ref="H10" authorId="0" shapeId="0">
      <text>
        <r>
          <rPr>
            <sz val="9"/>
            <color indexed="81"/>
            <rFont val="Segoe UI"/>
            <family val="2"/>
          </rPr>
          <t>Referência: Table 13.2.4-1. TYPICAL SILT AND MOISTURE CONTENTS OF MATERIALS AT VARIOUS INDUSTRIES
https://www3.epa.gov/ttn/chief/ap42/ch13/final/c13s0204.pdf</t>
        </r>
      </text>
    </comment>
  </commentList>
</comments>
</file>

<file path=xl/sharedStrings.xml><?xml version="1.0" encoding="utf-8"?>
<sst xmlns="http://schemas.openxmlformats.org/spreadsheetml/2006/main" count="6696" uniqueCount="456">
  <si>
    <t>Fevereiro</t>
  </si>
  <si>
    <t>Aciaria</t>
  </si>
  <si>
    <t>Média</t>
  </si>
  <si>
    <t>Laminação</t>
  </si>
  <si>
    <t>Unidade</t>
  </si>
  <si>
    <t>Unidade Operacional</t>
  </si>
  <si>
    <t>Parâmetros Avaliados</t>
  </si>
  <si>
    <t>Material Particulado</t>
  </si>
  <si>
    <t>mg/Nm³</t>
  </si>
  <si>
    <t>kg/h</t>
  </si>
  <si>
    <t>Dióxido de Enxofre</t>
  </si>
  <si>
    <t>&lt;4,2</t>
  </si>
  <si>
    <t>N.C</t>
  </si>
  <si>
    <t>Óxido de Nitrogênio</t>
  </si>
  <si>
    <t>Vazão do Gás - Condição da Chaminé</t>
  </si>
  <si>
    <t>Nm³/h</t>
  </si>
  <si>
    <t>m³/h</t>
  </si>
  <si>
    <t>Outras Informações Coletadas</t>
  </si>
  <si>
    <t>Temperatura</t>
  </si>
  <si>
    <t>Velocidade do Gás</t>
  </si>
  <si>
    <t>Vazão Normal Base Seca (Qnbs)</t>
  </si>
  <si>
    <t>ºC</t>
  </si>
  <si>
    <t>m/s</t>
  </si>
  <si>
    <t>Produção Média de Aço liquido</t>
  </si>
  <si>
    <t>N.C.: Não calculado, porque nenhum dos parâmetros foram detectados.</t>
  </si>
  <si>
    <t>Chaminé da Aciaria</t>
  </si>
  <si>
    <t>Data da Coleta: 15/06/2015</t>
  </si>
  <si>
    <t>Compostos Orgânicos Voláteis</t>
  </si>
  <si>
    <t>Data da Coleta: 18/06/2015</t>
  </si>
  <si>
    <t>Temperatura na Chaminé</t>
  </si>
  <si>
    <t>Velocidade do Gás Condições Normais</t>
  </si>
  <si>
    <t>Chaminé do Forno de Reaquecimento Linha Leve</t>
  </si>
  <si>
    <t>Data da Coleta: 16/06/2015</t>
  </si>
  <si>
    <t>Chaminé do Forno de Reaquecimento Linha Média</t>
  </si>
  <si>
    <t>Data da Coleta: 17/06/2015</t>
  </si>
  <si>
    <t>t/h</t>
  </si>
  <si>
    <t>Fonte Emissora</t>
  </si>
  <si>
    <t>Equipamentos de Controle</t>
  </si>
  <si>
    <t>Filtros de Manga</t>
  </si>
  <si>
    <t>Não Possui</t>
  </si>
  <si>
    <t>-</t>
  </si>
  <si>
    <t>Data da Coleta: 18/11/2015</t>
  </si>
  <si>
    <t>Data da Coleta: 05/11/2015</t>
  </si>
  <si>
    <t>&lt;4,20</t>
  </si>
  <si>
    <t>Data da Coleta: 04/11/2015</t>
  </si>
  <si>
    <t>Descrição</t>
  </si>
  <si>
    <t>t</t>
  </si>
  <si>
    <t>kg</t>
  </si>
  <si>
    <t>MWh</t>
  </si>
  <si>
    <t>Lingotamento</t>
  </si>
  <si>
    <t>Edificios</t>
  </si>
  <si>
    <t>Outros</t>
  </si>
  <si>
    <t>Alumínio</t>
  </si>
  <si>
    <t>Fluorita</t>
  </si>
  <si>
    <t>Unid.</t>
  </si>
  <si>
    <t>Janeiro</t>
  </si>
  <si>
    <t>Março</t>
  </si>
  <si>
    <t>Abril</t>
  </si>
  <si>
    <t>Maio</t>
  </si>
  <si>
    <t>Junho</t>
  </si>
  <si>
    <t>Julho</t>
  </si>
  <si>
    <t>Agosto</t>
  </si>
  <si>
    <t>Setembro</t>
  </si>
  <si>
    <t>Outubro</t>
  </si>
  <si>
    <t>Novembro</t>
  </si>
  <si>
    <t>Dezembro</t>
  </si>
  <si>
    <t>Total</t>
  </si>
  <si>
    <t>1 - Gusa Sólido</t>
  </si>
  <si>
    <t>2 - SUCATA TOTAL</t>
  </si>
  <si>
    <t>Sucata Comprada Consumo</t>
  </si>
  <si>
    <t>Sucata Interna Gerada</t>
  </si>
  <si>
    <t>Retorno Interno De Aço da Laminação</t>
  </si>
  <si>
    <t>Retorno Interno De Aço da Escória</t>
  </si>
  <si>
    <t>Retorno Interno De Aço da Terra de Sucata</t>
  </si>
  <si>
    <t>Recuperada de Terra de Sucata</t>
  </si>
  <si>
    <t>Sucata de Tarugo</t>
  </si>
  <si>
    <t>3 - CAL</t>
  </si>
  <si>
    <t>Cal Virgem Calcítica Fina</t>
  </si>
  <si>
    <t>Cal Virgem Calcítica Granulada</t>
  </si>
  <si>
    <t>Cal Virgem Dolomítica</t>
  </si>
  <si>
    <t>Cal Virgem Dolomítica Granulado</t>
  </si>
  <si>
    <t>Forno Elétrico</t>
  </si>
  <si>
    <t>Forno Panela</t>
  </si>
  <si>
    <t>4 - ELETRODO</t>
  </si>
  <si>
    <t>Eletrodo Grafite AGX D.16"</t>
  </si>
  <si>
    <t>Eletrodo Grafite AGX D.22"</t>
  </si>
  <si>
    <t>5 - ENERGIAELÉTRICA</t>
  </si>
  <si>
    <t>Auxiliares Aciaria</t>
  </si>
  <si>
    <t>Laminador de barras</t>
  </si>
  <si>
    <t>Compressão de ar</t>
  </si>
  <si>
    <t>Tratamento de água</t>
  </si>
  <si>
    <t>6 - GÁSNATURAL</t>
  </si>
  <si>
    <t>Lingotamento Contínuo</t>
  </si>
  <si>
    <t>Laminador de Barras</t>
  </si>
  <si>
    <t>7 - GLP</t>
  </si>
  <si>
    <t>GLP Geral</t>
  </si>
  <si>
    <t>8 - OXIGÊNIO</t>
  </si>
  <si>
    <t>Oxigenio Líquido</t>
  </si>
  <si>
    <t>Oxigenio Gasoso</t>
  </si>
  <si>
    <t>9 - NITROGÊNIO</t>
  </si>
  <si>
    <t>Nitrogenio Geral</t>
  </si>
  <si>
    <t>10 - ARGÔNIO</t>
  </si>
  <si>
    <t>Argonio Geral</t>
  </si>
  <si>
    <t xml:space="preserve"> 11 - AR COMPRIMIDO</t>
  </si>
  <si>
    <t>Consumo Forno Elétrico</t>
  </si>
  <si>
    <t>Consumo Laminação</t>
  </si>
  <si>
    <t>10 - ÓLEO DIESEL</t>
  </si>
  <si>
    <t>Consumo Interno</t>
  </si>
  <si>
    <t>10 - LIGAS</t>
  </si>
  <si>
    <t>Ferro Silício 75</t>
  </si>
  <si>
    <t>Ferro Silício Manganês</t>
  </si>
  <si>
    <t>Ferro Cromo</t>
  </si>
  <si>
    <t>Ferro Nióbio</t>
  </si>
  <si>
    <t>Ferro Boro</t>
  </si>
  <si>
    <t>Pó grafite</t>
  </si>
  <si>
    <t>Cálcio Silício Fio</t>
  </si>
  <si>
    <t>Carbeto de Silício</t>
  </si>
  <si>
    <t>11 - ADIÇÕES</t>
  </si>
  <si>
    <t>Cálcio Silício Resíduo</t>
  </si>
  <si>
    <t>Carbureto de Cálcio</t>
  </si>
  <si>
    <t>Foaming Coal</t>
  </si>
  <si>
    <t>12 - PRODUÇÃO</t>
  </si>
  <si>
    <t>Tarugo produzido no Contínuo (Aço Bruto)</t>
  </si>
  <si>
    <t>14 - RESÍDUOS</t>
  </si>
  <si>
    <t>Carepa laminação</t>
  </si>
  <si>
    <t>Carepa Aciaria</t>
  </si>
  <si>
    <t>Escória de FEA</t>
  </si>
  <si>
    <t>Escória de panela</t>
  </si>
  <si>
    <t>Pó do despoeirmanento (Filtro + camara)</t>
  </si>
  <si>
    <r>
      <t>10</t>
    </r>
    <r>
      <rPr>
        <vertAlign val="superscript"/>
        <sz val="8"/>
        <color theme="1"/>
        <rFont val="Arial"/>
        <family val="2"/>
      </rPr>
      <t>3</t>
    </r>
    <r>
      <rPr>
        <sz val="8"/>
        <color theme="1"/>
        <rFont val="Arial"/>
        <family val="2"/>
      </rPr>
      <t>.Nm</t>
    </r>
    <r>
      <rPr>
        <vertAlign val="superscript"/>
        <sz val="8"/>
        <color theme="1"/>
        <rFont val="Arial"/>
        <family val="2"/>
      </rPr>
      <t>3</t>
    </r>
  </si>
  <si>
    <r>
      <t>10</t>
    </r>
    <r>
      <rPr>
        <vertAlign val="superscript"/>
        <sz val="8"/>
        <color theme="1"/>
        <rFont val="Arial"/>
        <family val="2"/>
      </rPr>
      <t>3</t>
    </r>
    <r>
      <rPr>
        <sz val="8"/>
        <color theme="1"/>
        <rFont val="Arial"/>
        <family val="2"/>
      </rPr>
      <t>.m</t>
    </r>
    <r>
      <rPr>
        <vertAlign val="superscript"/>
        <sz val="8"/>
        <color theme="1"/>
        <rFont val="Arial"/>
        <family val="2"/>
      </rPr>
      <t>3</t>
    </r>
  </si>
  <si>
    <r>
      <t>m</t>
    </r>
    <r>
      <rPr>
        <vertAlign val="superscript"/>
        <sz val="8"/>
        <color theme="1"/>
        <rFont val="Arial"/>
        <family val="2"/>
      </rPr>
      <t>3</t>
    </r>
  </si>
  <si>
    <t>PRINCIPAIS INSUMOS / PRODUTOS 2015</t>
  </si>
  <si>
    <t>Equipamento</t>
  </si>
  <si>
    <t>Modelo</t>
  </si>
  <si>
    <t>Quantidade</t>
  </si>
  <si>
    <t>Potencia</t>
  </si>
  <si>
    <t>Escavadeira Hidráulica</t>
  </si>
  <si>
    <t>835M</t>
  </si>
  <si>
    <t>224 a 228kW</t>
  </si>
  <si>
    <t>825M</t>
  </si>
  <si>
    <t>129kW</t>
  </si>
  <si>
    <t>818M</t>
  </si>
  <si>
    <t>97 kW / 130 hp a 2200 rpm</t>
  </si>
  <si>
    <t>Empilhadeira</t>
  </si>
  <si>
    <t>GP155CA</t>
  </si>
  <si>
    <t>GP155VX</t>
  </si>
  <si>
    <t>GP190VX</t>
  </si>
  <si>
    <t>Mini Escavadeira</t>
  </si>
  <si>
    <t>E325</t>
  </si>
  <si>
    <t>27,4 hp</t>
  </si>
  <si>
    <t>Caminhão Carroceria</t>
  </si>
  <si>
    <t>H55FT</t>
  </si>
  <si>
    <t>51 a 65 hp</t>
  </si>
  <si>
    <t>52 a 65 hp</t>
  </si>
  <si>
    <t>GP090VX</t>
  </si>
  <si>
    <t>Caminhão Brook</t>
  </si>
  <si>
    <t>Caminhão Tanque Pipa</t>
  </si>
  <si>
    <t>Pá Carregadeira s/ Rodas</t>
  </si>
  <si>
    <t>950H</t>
  </si>
  <si>
    <t>146.0 kW</t>
  </si>
  <si>
    <t>938H</t>
  </si>
  <si>
    <t>128.0 kW</t>
  </si>
  <si>
    <t>Guindaste</t>
  </si>
  <si>
    <t>LS108</t>
  </si>
  <si>
    <t>DX225LCA</t>
  </si>
  <si>
    <t>110 kW</t>
  </si>
  <si>
    <t>DL300A</t>
  </si>
  <si>
    <t>Caminhão Fora de Estrada</t>
  </si>
  <si>
    <t>RK-430</t>
  </si>
  <si>
    <t>Caminhão Líquido Comboio</t>
  </si>
  <si>
    <t>8.150E</t>
  </si>
  <si>
    <t>Consumo de Combustível [L/h]</t>
  </si>
  <si>
    <t>CO</t>
  </si>
  <si>
    <t>Equipment</t>
  </si>
  <si>
    <t>MaxHP</t>
  </si>
  <si>
    <t>PM</t>
  </si>
  <si>
    <t>Cranes</t>
  </si>
  <si>
    <t>Cranes Composite</t>
  </si>
  <si>
    <t>Excavators</t>
  </si>
  <si>
    <t>Excavators Composite</t>
  </si>
  <si>
    <t>Forklifts</t>
  </si>
  <si>
    <t>Forklifts Composite</t>
  </si>
  <si>
    <t>Off-Highway Trucks</t>
  </si>
  <si>
    <t>Off-Highway Trucks Composite</t>
  </si>
  <si>
    <t>Tractors/Loaders/Backhoes</t>
  </si>
  <si>
    <t>Tractors/Loaders/Backhoes Composite</t>
  </si>
  <si>
    <t>Chaminé do Filtro de Manga do Despoeiramento da Aciaria</t>
  </si>
  <si>
    <t xml:space="preserve">Chaminé da Linha Leve do Forno de Reaquecimento </t>
  </si>
  <si>
    <t xml:space="preserve">Chaminé da Linha Média do Forno de Reaquecimento </t>
  </si>
  <si>
    <t>Fonte: Informações enviadas pelo empreendimento através dos Ofícios IEMA N° 444/2016 e 012/2017</t>
  </si>
  <si>
    <t>Horário Sazonal - processo produtivo parado, também utilizado para manutenção da aciaria</t>
  </si>
  <si>
    <t xml:space="preserve">Chaminé da Aciaria </t>
  </si>
  <si>
    <t>10 - Paradas totais ou parciais dos equipamentos do processo produtivo (parada do processo produtivo para manutenção, programação de produção atendida ou folga de pessoal)</t>
  </si>
  <si>
    <t>Data/Hora</t>
  </si>
  <si>
    <t>Concentração de PM [mg/Nm³]</t>
  </si>
  <si>
    <t>Flag</t>
  </si>
  <si>
    <t>PT</t>
  </si>
  <si>
    <r>
      <t>01 - Falha no monitor contínuo de material particulado, valor invalidado conforme critério 01, os resultados (média hora e minuto a minuto) foram registrados no supervisório local e encontran-se abaixo do limite legal (40mg/Nm</t>
    </r>
    <r>
      <rPr>
        <vertAlign val="superscript"/>
        <sz val="8"/>
        <rFont val="Arial"/>
        <family val="2"/>
      </rPr>
      <t>3</t>
    </r>
    <r>
      <rPr>
        <sz val="8"/>
        <rFont val="Arial"/>
        <family val="2"/>
      </rPr>
      <t>), porém não formam transmitidos para o sistema responsável pela geração deste arquivo.</t>
    </r>
  </si>
  <si>
    <t>ID</t>
  </si>
  <si>
    <t>PP</t>
  </si>
  <si>
    <t>FM</t>
  </si>
  <si>
    <t>Parada Total</t>
  </si>
  <si>
    <t>Insuficiência de dados</t>
  </si>
  <si>
    <t>Parada do Processo</t>
  </si>
  <si>
    <t>Falha do Monitor</t>
  </si>
  <si>
    <r>
      <t>PM</t>
    </r>
    <r>
      <rPr>
        <b/>
        <vertAlign val="subscript"/>
        <sz val="8"/>
        <color theme="0"/>
        <rFont val="Arial"/>
        <family val="2"/>
      </rPr>
      <t>10</t>
    </r>
  </si>
  <si>
    <r>
      <t>PM</t>
    </r>
    <r>
      <rPr>
        <b/>
        <vertAlign val="subscript"/>
        <sz val="8"/>
        <color theme="0"/>
        <rFont val="Arial"/>
        <family val="2"/>
      </rPr>
      <t>2,5</t>
    </r>
  </si>
  <si>
    <r>
      <t>SO</t>
    </r>
    <r>
      <rPr>
        <b/>
        <vertAlign val="subscript"/>
        <sz val="8"/>
        <color theme="0"/>
        <rFont val="Arial"/>
        <family val="2"/>
      </rPr>
      <t>2</t>
    </r>
  </si>
  <si>
    <r>
      <t>NO</t>
    </r>
    <r>
      <rPr>
        <b/>
        <vertAlign val="subscript"/>
        <sz val="8"/>
        <color theme="0"/>
        <rFont val="Arial"/>
        <family val="2"/>
      </rPr>
      <t>X</t>
    </r>
  </si>
  <si>
    <t>Taxa de Emissão [kg/h]</t>
  </si>
  <si>
    <t>Table 1.4-1. EMISSION FACTORS FOR NITROGEN OXIDES (NOx) AND CARBON MONOXIDE (CO)
FROM NATURAL GAS COMBUSTION</t>
  </si>
  <si>
    <t>TABLE 1.4-2. EMISSION FACTORS FOR CRITERIA POLLUTANTS AND GREENHOUSE GASES FROM NATURAL GAS COMBUSTION</t>
  </si>
  <si>
    <t>Combustor Type
(MMBtu/hr Heat Input)</t>
  </si>
  <si>
    <t>NOx</t>
  </si>
  <si>
    <t>Pollutant</t>
  </si>
  <si>
    <r>
      <t>Emission Factor (lb/10</t>
    </r>
    <r>
      <rPr>
        <vertAlign val="superscript"/>
        <sz val="8"/>
        <color theme="1"/>
        <rFont val="Arial"/>
        <family val="2"/>
      </rPr>
      <t>6</t>
    </r>
    <r>
      <rPr>
        <sz val="8"/>
        <color theme="1"/>
        <rFont val="Arial"/>
        <family val="2"/>
      </rPr>
      <t xml:space="preserve"> scf)</t>
    </r>
  </si>
  <si>
    <r>
      <t>Emission Factor (kg/10</t>
    </r>
    <r>
      <rPr>
        <vertAlign val="superscript"/>
        <sz val="8"/>
        <color theme="1"/>
        <rFont val="Arial"/>
        <family val="2"/>
      </rPr>
      <t>6</t>
    </r>
    <r>
      <rPr>
        <sz val="8"/>
        <color theme="1"/>
        <rFont val="Arial"/>
        <family val="2"/>
      </rPr>
      <t xml:space="preserve"> m³)</t>
    </r>
  </si>
  <si>
    <t>Emisison Factor Rating</t>
  </si>
  <si>
    <t>A</t>
  </si>
  <si>
    <t>D</t>
  </si>
  <si>
    <t>B</t>
  </si>
  <si>
    <t>Controlled - Low NOx burners</t>
  </si>
  <si>
    <t>PM (Total)</t>
  </si>
  <si>
    <t>Small Boilers (&lt;100)</t>
  </si>
  <si>
    <r>
      <t>SO</t>
    </r>
    <r>
      <rPr>
        <b/>
        <vertAlign val="subscript"/>
        <sz val="8"/>
        <color theme="1"/>
        <rFont val="Arial"/>
        <family val="2"/>
      </rPr>
      <t>2</t>
    </r>
  </si>
  <si>
    <t>C</t>
  </si>
  <si>
    <t>VOC</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</si>
  <si>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</si>
  <si>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</si>
  <si>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t>Equação Geral:</t>
  </si>
  <si>
    <t xml:space="preserve">Consumo Combustível </t>
  </si>
  <si>
    <t>[Nm³/h]</t>
  </si>
  <si>
    <t>[m³/h]</t>
  </si>
  <si>
    <t>Fator de Emissão [kg/h]</t>
  </si>
  <si>
    <t>Equipamentos</t>
  </si>
  <si>
    <t>Excavators 175hp</t>
  </si>
  <si>
    <t>Excavators 120hp</t>
  </si>
  <si>
    <t>Excavators 25hp</t>
  </si>
  <si>
    <t>Forklifts 120hp</t>
  </si>
  <si>
    <t>Forklifts 175hp</t>
  </si>
  <si>
    <t>Forklifts 50hp</t>
  </si>
  <si>
    <t>Forklifts 100hp</t>
  </si>
  <si>
    <t>Tractors/Loaders/Backhoes 175hp</t>
  </si>
  <si>
    <t>Tractors/Loaders/Backhoes 250hp</t>
  </si>
  <si>
    <t>Off-Highway Trucks 500hp</t>
  </si>
  <si>
    <t xml:space="preserve">Table 13.2.4-1. TYPICAL SILT AND MOISTURE CONTENTS OF MATERIALS AT VARIOUS INDUSTRIES </t>
  </si>
  <si>
    <r>
      <t xml:space="preserve">&lt; 30 </t>
    </r>
    <r>
      <rPr>
        <sz val="8"/>
        <color theme="1"/>
        <rFont val="Calibri"/>
        <family val="2"/>
      </rPr>
      <t>µ</t>
    </r>
    <r>
      <rPr>
        <sz val="8"/>
        <color theme="1"/>
        <rFont val="Arial"/>
        <family val="2"/>
      </rPr>
      <t>m</t>
    </r>
  </si>
  <si>
    <r>
      <t xml:space="preserve">&lt; 10 </t>
    </r>
    <r>
      <rPr>
        <sz val="8"/>
        <color theme="1"/>
        <rFont val="Calibri"/>
        <family val="2"/>
      </rPr>
      <t>µ</t>
    </r>
    <r>
      <rPr>
        <sz val="8"/>
        <color theme="1"/>
        <rFont val="Arial"/>
        <family val="2"/>
      </rPr>
      <t>m</t>
    </r>
  </si>
  <si>
    <r>
      <t xml:space="preserve">&lt; 2.5 </t>
    </r>
    <r>
      <rPr>
        <sz val="8"/>
        <color theme="1"/>
        <rFont val="Calibri"/>
        <family val="2"/>
      </rPr>
      <t>µ</t>
    </r>
    <r>
      <rPr>
        <sz val="8"/>
        <color theme="1"/>
        <rFont val="Arial"/>
        <family val="2"/>
      </rPr>
      <t>m</t>
    </r>
  </si>
  <si>
    <t>Industry</t>
  </si>
  <si>
    <t>Material</t>
  </si>
  <si>
    <t>Silt Content (%)</t>
  </si>
  <si>
    <t>Moisture Content (%)</t>
  </si>
  <si>
    <t>Range</t>
  </si>
  <si>
    <t>Mean</t>
  </si>
  <si>
    <t>Iron and steel production</t>
  </si>
  <si>
    <t>Slag</t>
  </si>
  <si>
    <t>3,0 - 7,3</t>
  </si>
  <si>
    <t>0,25 - 2,0</t>
  </si>
  <si>
    <t>Onde:
E - emissão
k - particle size multiplier (dimensionless)
U - mean wind speed, meters per second (m/s) (miles per hour [mph]) 
M - material moisture content (%)</t>
  </si>
  <si>
    <t xml:space="preserve">Funcionamento (horas): </t>
  </si>
  <si>
    <t>Controle</t>
  </si>
  <si>
    <t>Controle [%]</t>
  </si>
  <si>
    <t>Quantidade [t/h]</t>
  </si>
  <si>
    <t>Sucata</t>
  </si>
  <si>
    <t>Aspersão</t>
  </si>
  <si>
    <t>TR - Pátio de Escória</t>
  </si>
  <si>
    <t>Fonte: https://www3.epa.gov/ttn/chief/ap42/ch12/final/c12s10.pdf</t>
  </si>
  <si>
    <t>Fonte</t>
  </si>
  <si>
    <t>Densidade do Diesel (kg/L)</t>
  </si>
  <si>
    <t>Teor de Enxofre no Diesel (ppm)</t>
  </si>
  <si>
    <r>
      <t>Caminhões pesados (g</t>
    </r>
    <r>
      <rPr>
        <vertAlign val="subscript"/>
        <sz val="8"/>
        <color theme="1"/>
        <rFont val="Arial"/>
        <family val="2"/>
      </rPr>
      <t>diesel</t>
    </r>
    <r>
      <rPr>
        <sz val="8"/>
        <color theme="1"/>
        <rFont val="Arial"/>
        <family val="2"/>
      </rPr>
      <t>/kWh)</t>
    </r>
  </si>
  <si>
    <t>Fator de Emissão (g/kWh)</t>
  </si>
  <si>
    <t xml:space="preserve">NMHC </t>
  </si>
  <si>
    <t>Escória</t>
  </si>
  <si>
    <t>Capacidade Linha Média (t/h)</t>
  </si>
  <si>
    <t>Capacidade Linha Leve (t/h)</t>
  </si>
  <si>
    <t>Produção de Tarugo (t/h)</t>
  </si>
  <si>
    <t>Produção [t/h]</t>
  </si>
  <si>
    <t>Destino</t>
  </si>
  <si>
    <t>Pátio de Beneficiamento</t>
  </si>
  <si>
    <t>Pátio Interno de Sucatas</t>
  </si>
  <si>
    <t>Pátio Externo de Sucatas</t>
  </si>
  <si>
    <t>Local</t>
  </si>
  <si>
    <t>Identificação da Fonte</t>
  </si>
  <si>
    <t xml:space="preserve">Origem </t>
  </si>
  <si>
    <t>Aquisição Externa</t>
  </si>
  <si>
    <t>Aquisição Externa Balança</t>
  </si>
  <si>
    <t>Aquisição Externa Pátio Interno</t>
  </si>
  <si>
    <t>Não Pavimentada</t>
  </si>
  <si>
    <t>Caminhão com Sucata</t>
  </si>
  <si>
    <t>Terra de Sucata - caminhão</t>
  </si>
  <si>
    <t>Caminhão com Sucata Graúda</t>
  </si>
  <si>
    <t>Sucata tratada/Caminhão</t>
  </si>
  <si>
    <t>Sucata oxicortada/caminhão</t>
  </si>
  <si>
    <t>Caminhão com sucata de Gusa</t>
  </si>
  <si>
    <t>Sucata Gusa/caminhão</t>
  </si>
  <si>
    <t>Caminhão/Pilha de sucata</t>
  </si>
  <si>
    <t>Caminhão/Sucata oxicortada</t>
  </si>
  <si>
    <t>Caminhão/Pilha de Gusa</t>
  </si>
  <si>
    <t>Caminhão/Pilha de Sucata</t>
  </si>
  <si>
    <t>Caminhão com terra de sucata</t>
  </si>
  <si>
    <t>Caminhão com terra de sucata da baia de gusa</t>
  </si>
  <si>
    <t>Caminhão/Escória do forno</t>
  </si>
  <si>
    <t>Caminhão/Escória de panela</t>
  </si>
  <si>
    <t>Caminhão com terra de sucata do tubulão e peneira</t>
  </si>
  <si>
    <t>Fonte: Informações enviadas pelo empreendimento através do Ofício N° 462/DP-IEMA</t>
  </si>
  <si>
    <t xml:space="preserve">Fonte Emissora </t>
  </si>
  <si>
    <t>Tipo</t>
  </si>
  <si>
    <r>
      <t>PM</t>
    </r>
    <r>
      <rPr>
        <b/>
        <vertAlign val="subscript"/>
        <sz val="8"/>
        <color theme="0"/>
        <rFont val="Arial"/>
        <family val="2"/>
      </rPr>
      <t>2.5</t>
    </r>
  </si>
  <si>
    <t>Via de Tráfego</t>
  </si>
  <si>
    <t>Tráfego médio diário de caminhões</t>
  </si>
  <si>
    <t>AP42 - 13.2.2 Unpaved Roads</t>
  </si>
  <si>
    <t>Table 13.2.2-2 Constants for Equations 1a and 1b</t>
  </si>
  <si>
    <t>Constant</t>
  </si>
  <si>
    <t>Industrial Roads (Equation 1a)</t>
  </si>
  <si>
    <t>PM2.5</t>
  </si>
  <si>
    <t>PM10</t>
  </si>
  <si>
    <t>PM30</t>
  </si>
  <si>
    <t>k (lb/VMT)</t>
  </si>
  <si>
    <t>a</t>
  </si>
  <si>
    <t>b</t>
  </si>
  <si>
    <t>1 lb/VMT</t>
  </si>
  <si>
    <t>g/VKT</t>
  </si>
  <si>
    <t>Equation</t>
  </si>
  <si>
    <r>
      <t>k, a e b: constantes empíricas
s: teor de</t>
    </r>
    <r>
      <rPr>
        <i/>
        <sz val="8"/>
        <color theme="1"/>
        <rFont val="Arial"/>
        <family val="2"/>
      </rPr>
      <t xml:space="preserve"> silt</t>
    </r>
    <r>
      <rPr>
        <sz val="8"/>
        <color theme="1"/>
        <rFont val="Arial"/>
        <family val="2"/>
      </rPr>
      <t xml:space="preserve"> do material da superfície (%)
W: peso médio do veículo (t)</t>
    </r>
  </si>
  <si>
    <t>Classe de Veículo</t>
  </si>
  <si>
    <t>Fator de emissão médio da frota veicular da RGV [g/km]</t>
  </si>
  <si>
    <t>Escapamento</t>
  </si>
  <si>
    <r>
      <t>PM</t>
    </r>
    <r>
      <rPr>
        <vertAlign val="subscript"/>
        <sz val="8"/>
        <color theme="1"/>
        <rFont val="Arial"/>
        <family val="2"/>
      </rPr>
      <t>10</t>
    </r>
  </si>
  <si>
    <r>
      <t>PM</t>
    </r>
    <r>
      <rPr>
        <vertAlign val="subscript"/>
        <sz val="8"/>
        <color theme="1"/>
        <rFont val="Arial"/>
        <family val="2"/>
      </rPr>
      <t>25</t>
    </r>
  </si>
  <si>
    <r>
      <t>NO</t>
    </r>
    <r>
      <rPr>
        <vertAlign val="subscript"/>
        <sz val="8"/>
        <color theme="1"/>
        <rFont val="Arial"/>
        <family val="2"/>
      </rPr>
      <t>X</t>
    </r>
  </si>
  <si>
    <r>
      <t>SO</t>
    </r>
    <r>
      <rPr>
        <vertAlign val="subscript"/>
        <sz val="8"/>
        <color theme="1"/>
        <rFont val="Arial"/>
        <family val="2"/>
      </rPr>
      <t>2</t>
    </r>
  </si>
  <si>
    <t>HCT</t>
  </si>
  <si>
    <t>Veículos Pesados</t>
  </si>
  <si>
    <t>Ano 2015</t>
  </si>
  <si>
    <t xml:space="preserve">Mês </t>
  </si>
  <si>
    <t>Precipitação Acumulada (mm)</t>
  </si>
  <si>
    <t>Número de Dias com Precipitação &gt; 0,254 mm</t>
  </si>
  <si>
    <t>N° dias no mês</t>
  </si>
  <si>
    <t>Fator de Ajuste</t>
  </si>
  <si>
    <t>Jan</t>
  </si>
  <si>
    <t>Fev</t>
  </si>
  <si>
    <t>Mar</t>
  </si>
  <si>
    <t>Abr</t>
  </si>
  <si>
    <t>Mai</t>
  </si>
  <si>
    <t>Jun</t>
  </si>
  <si>
    <t>Jul</t>
  </si>
  <si>
    <t>Ago</t>
  </si>
  <si>
    <t>Set</t>
  </si>
  <si>
    <t>Out</t>
  </si>
  <si>
    <t>Nov</t>
  </si>
  <si>
    <t>Dez</t>
  </si>
  <si>
    <t>Fator Ajuste:</t>
  </si>
  <si>
    <t>Pavimentada</t>
  </si>
  <si>
    <t>Varrição</t>
  </si>
  <si>
    <t>Umectação</t>
  </si>
  <si>
    <t>Desgaste Pneus e Freio</t>
  </si>
  <si>
    <t>Desgaste da Pista</t>
  </si>
  <si>
    <t>Table 13.2.1-1. PARTICLE SIZE MULTIPLIERS FOR PAVED ROAD EQUATION</t>
  </si>
  <si>
    <t>Size Range</t>
  </si>
  <si>
    <t>Particle Size Multiplier (k)</t>
  </si>
  <si>
    <t>Onde:
FE - fator de emissão de material particulado (g/km)
k - constante de tamanho da partícula (g/VKT)
sL - taxa de silt na superfície de rodagem (g/m²)
W - peso médio dos veículos que trafegam na via (t)
P - número de horas onde a precipitação durante o período observado foi no mínimo 0,254 mm
N - número de horas do período observado (Ex: 8760 para anual, 2124 por estação, 720 para mensal)</t>
  </si>
  <si>
    <t>Número de Horas com Precipitação &gt; 0,254 mm</t>
  </si>
  <si>
    <t>Chaminé</t>
  </si>
  <si>
    <t>Vias de Tráfego</t>
  </si>
  <si>
    <t>Transferências</t>
  </si>
  <si>
    <t>Áreas Expostas</t>
  </si>
  <si>
    <t>Onde:
E - emissão (lb/dia)
n - número de equipamentos de cada categoria
H - número de horas diárias de operação do equipamento
EF - fator de emissão (lb/h)</t>
  </si>
  <si>
    <t>Consideração:</t>
  </si>
  <si>
    <t>Como não foi informado o ano dos equipamentos, foi considerado, de forma conservadora, os fatores de 2007.</t>
  </si>
  <si>
    <t>SOX</t>
  </si>
  <si>
    <t>NOX</t>
  </si>
  <si>
    <t>ROG</t>
  </si>
  <si>
    <t>CO2</t>
  </si>
  <si>
    <t>CH4</t>
  </si>
  <si>
    <t xml:space="preserve"> </t>
  </si>
  <si>
    <t>b Units/unit of material transferred or units/unit of distance traveled</t>
  </si>
  <si>
    <t>Conversão ppm para mg/m³:</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</si>
  <si>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</si>
  <si>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</si>
  <si>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 xml:space="preserve">Temperatura [ºC] </t>
  </si>
  <si>
    <t xml:space="preserve">Temperatura [K] </t>
  </si>
  <si>
    <t>Pressão [atm]</t>
  </si>
  <si>
    <t>NO2</t>
  </si>
  <si>
    <t>NO</t>
  </si>
  <si>
    <t>O3</t>
  </si>
  <si>
    <t>H2S</t>
  </si>
  <si>
    <t>SO2</t>
  </si>
  <si>
    <t>HCl</t>
  </si>
  <si>
    <t>HF</t>
  </si>
  <si>
    <t>C3H8</t>
  </si>
  <si>
    <t>Benzeno</t>
  </si>
  <si>
    <t>CO - Concentração</t>
  </si>
  <si>
    <t>ppm-v</t>
  </si>
  <si>
    <t>Concentração CO [ppm]</t>
  </si>
  <si>
    <t>Concentração CO [mg/m³]</t>
  </si>
  <si>
    <t>Aerodynamic Particle Size Multiplier (k) For Equation 1</t>
  </si>
  <si>
    <r>
      <t>Fator de Emissão: Sucata (PM [kg/t de aço produzido]; PM</t>
    </r>
    <r>
      <rPr>
        <b/>
        <vertAlign val="subscript"/>
        <sz val="8"/>
        <color theme="0"/>
        <rFont val="Arial"/>
        <family val="2"/>
      </rPr>
      <t>10</t>
    </r>
    <r>
      <rPr>
        <b/>
        <sz val="8"/>
        <color theme="0"/>
        <rFont val="Arial"/>
        <family val="2"/>
      </rPr>
      <t xml:space="preserve"> e PM</t>
    </r>
    <r>
      <rPr>
        <b/>
        <vertAlign val="subscript"/>
        <sz val="8"/>
        <color theme="0"/>
        <rFont val="Arial"/>
        <family val="2"/>
      </rPr>
      <t>2.5</t>
    </r>
    <r>
      <rPr>
        <b/>
        <sz val="8"/>
        <color theme="0"/>
        <rFont val="Arial"/>
        <family val="2"/>
      </rPr>
      <t xml:space="preserve"> [g/t de Sucata movimentada) / Escória [kg/t de escória movimentada]</t>
    </r>
  </si>
  <si>
    <t>Temperatura [ºC]</t>
  </si>
  <si>
    <r>
      <t>Fator de Emissão GN [kg/10</t>
    </r>
    <r>
      <rPr>
        <b/>
        <vertAlign val="superscript"/>
        <sz val="8"/>
        <color theme="0"/>
        <rFont val="Arial"/>
        <family val="2"/>
      </rPr>
      <t xml:space="preserve">6 </t>
    </r>
    <r>
      <rPr>
        <b/>
        <sz val="8"/>
        <color theme="0"/>
        <rFont val="Arial"/>
        <family val="2"/>
      </rPr>
      <t>m³]</t>
    </r>
  </si>
  <si>
    <t>209 HP</t>
  </si>
  <si>
    <t>200 hp</t>
  </si>
  <si>
    <t xml:space="preserve">330 HP </t>
  </si>
  <si>
    <t>173 cv</t>
  </si>
  <si>
    <t>180 cv</t>
  </si>
  <si>
    <t xml:space="preserve">69 cv </t>
  </si>
  <si>
    <t>78 hp</t>
  </si>
  <si>
    <t>Cranes 250hp</t>
  </si>
  <si>
    <t>TR - Sucata Interna (Gerada)</t>
  </si>
  <si>
    <t>TR - Sucata Externa (Comprada)</t>
  </si>
  <si>
    <t>Fonte: Informações enviadas pelo empreendimento através do Ofício IEMA N° 007/2017</t>
  </si>
  <si>
    <t>Nota:</t>
  </si>
  <si>
    <t>FEA = Forno Elétrico</t>
  </si>
  <si>
    <t>FPAN = Forno Panela</t>
  </si>
  <si>
    <t>Fonte: AQMD (2016) - http://www.aqmd.gov/home/regulations/ceqa/air-quality-analysis-handbook/off-road-mobile-source-emission-factors</t>
  </si>
  <si>
    <t xml:space="preserve">Fonte: (USEPA, 2011) - https://www3.epa.gov/ttn/chief/ap42/ch13/final/c13s0201.pdf </t>
  </si>
  <si>
    <t>Fonte: (USEPA, 2006) - https://www3.epa.gov/ttn/chief/ap42/ch13/final/c13s0202.pdf</t>
  </si>
  <si>
    <t>Fonte: AP-42 (USEPA, 1998) - https://www3.epa.gov/ttn/chief/ap42/ch01/final/c01s04.pdf</t>
  </si>
  <si>
    <t>06 - Insuficiência de dados (menor que 75%) para composição as médias diárias</t>
  </si>
  <si>
    <r>
      <t>1</t>
    </r>
    <r>
      <rPr>
        <vertAlign val="superscript"/>
        <sz val="8"/>
        <rFont val="Arial"/>
        <family val="2"/>
      </rPr>
      <t>a</t>
    </r>
    <r>
      <rPr>
        <sz val="8"/>
        <rFont val="Arial"/>
        <family val="2"/>
      </rPr>
      <t xml:space="preserve"> Coleta</t>
    </r>
  </si>
  <si>
    <r>
      <t>2</t>
    </r>
    <r>
      <rPr>
        <vertAlign val="superscript"/>
        <sz val="8"/>
        <rFont val="Arial"/>
        <family val="2"/>
      </rPr>
      <t>a</t>
    </r>
    <r>
      <rPr>
        <sz val="8"/>
        <rFont val="Arial"/>
        <family val="2"/>
      </rPr>
      <t xml:space="preserve"> Coleta</t>
    </r>
  </si>
  <si>
    <r>
      <t>3</t>
    </r>
    <r>
      <rPr>
        <vertAlign val="superscript"/>
        <sz val="8"/>
        <rFont val="Arial"/>
        <family val="2"/>
      </rPr>
      <t>a</t>
    </r>
    <r>
      <rPr>
        <sz val="8"/>
        <rFont val="Arial"/>
        <family val="2"/>
      </rPr>
      <t xml:space="preserve"> Coleta</t>
    </r>
  </si>
  <si>
    <r>
      <t>Resultados dos Parâmetros Determinados (PM, NO</t>
    </r>
    <r>
      <rPr>
        <b/>
        <vertAlign val="subscript"/>
        <sz val="8"/>
        <rFont val="Arial"/>
        <family val="2"/>
      </rPr>
      <t>X</t>
    </r>
    <r>
      <rPr>
        <b/>
        <sz val="8"/>
        <rFont val="Arial"/>
        <family val="2"/>
      </rPr>
      <t>, SO</t>
    </r>
    <r>
      <rPr>
        <b/>
        <vertAlign val="subscript"/>
        <sz val="8"/>
        <rFont val="Arial"/>
        <family val="2"/>
      </rPr>
      <t>2</t>
    </r>
    <r>
      <rPr>
        <b/>
        <sz val="8"/>
        <rFont val="Arial"/>
        <family val="2"/>
      </rPr>
      <t>)</t>
    </r>
  </si>
  <si>
    <t>Resultados dos Parâmetros Determinados (VOC)</t>
  </si>
  <si>
    <t>TOTAL</t>
  </si>
  <si>
    <t>Nota: As taxas de emissões de poluentes das chaminés estão associadas somente as horas de funcionamento de cada forno.</t>
  </si>
  <si>
    <t>Diâmetro [m]</t>
  </si>
  <si>
    <t>Vazão [Nm³/h]</t>
  </si>
  <si>
    <t>Altura [m]</t>
  </si>
  <si>
    <t>Potencia [HP]</t>
  </si>
  <si>
    <t>Horas Trabalhadas [média/mês]</t>
  </si>
  <si>
    <t>Horas Trabalhadas [média/dia]</t>
  </si>
  <si>
    <t>Pavimentada [varrida - limpa]</t>
  </si>
  <si>
    <t>Distancia [m]</t>
  </si>
  <si>
    <t>Não Pavimentada [umectada]</t>
  </si>
  <si>
    <t>Total [t/ano]</t>
  </si>
  <si>
    <t>Comprimento [m]</t>
  </si>
  <si>
    <r>
      <t>Nº de Caminhões por Hora [h</t>
    </r>
    <r>
      <rPr>
        <b/>
        <vertAlign val="superscript"/>
        <sz val="8"/>
        <color theme="0"/>
        <rFont val="Arial"/>
        <family val="2"/>
      </rPr>
      <t>-1</t>
    </r>
    <r>
      <rPr>
        <b/>
        <sz val="8"/>
        <color theme="0"/>
        <rFont val="Arial"/>
        <family val="2"/>
      </rPr>
      <t>]</t>
    </r>
  </si>
  <si>
    <t>DMT [km/h]</t>
  </si>
  <si>
    <t>Teor de Silte [%]</t>
  </si>
  <si>
    <t>Quantidade Veículos [ano]</t>
  </si>
  <si>
    <t>Peso Médio dos Caminhões [t]</t>
  </si>
  <si>
    <t>Eficiência de Controle [%]</t>
  </si>
  <si>
    <t>Fator de Emissão - Ressuspensão [kg/VKT]</t>
  </si>
  <si>
    <t>Fator de Emissão - Gases Escapamento [kg/km]</t>
  </si>
  <si>
    <t>Fator - Desgaste Pneus e Freio [kg/km]</t>
  </si>
  <si>
    <t>Fator - Desgaste da Pista [kg/km]</t>
  </si>
  <si>
    <t>Produção (t/h):</t>
  </si>
  <si>
    <t>Velocidade do Vento (m/s):</t>
  </si>
  <si>
    <t>Fonte: https://www3.epa.gov/ttn/chief/ap42/ch13/final/c13s0204.pdf</t>
  </si>
  <si>
    <t>Fonte: AP-42 (USEPA, 2006) - https://www3.epa.gov/ttn/chief/ap42/ch13/final/c13s0204.pdf</t>
  </si>
  <si>
    <t>Nota: "Área Expostas" foi calculada na Planilha: Erosão Eólica_Flat_AMC</t>
  </si>
  <si>
    <t>Latitude [º]</t>
  </si>
  <si>
    <t>Longitude [º]</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</si>
</sst>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
    <numFmt numFmtId="166" formatCode="0.000"/>
    <numFmt numFmtId="167" formatCode="0.0000"/>
    <numFmt numFmtId="168" formatCode="#,##0.000"/>
    <numFmt numFmtId="169" formatCode="dd/mm/yyyy\ hh:mm;@"/>
    <numFmt numFmtId="170" formatCode="#,##0.0000"/>
    <numFmt numFmtId="171" formatCode="[&gt;=0.005]\ #,##0.00;[&lt;0.005]&quot;&lt;0,01&quot;"/>
    <numFmt numFmtId="172" formatCode="#,##0.000000"/>
    <numFmt numFmtId="173" formatCode="0.000000"/>
    <numFmt numFmtId="174" formatCode="0.00000"/>
    <numFmt numFmtId="175" formatCode="[&gt;=0.005]\ #,##0.000;[&lt;0.005]&quot;&lt;0,01&quot;"/>
  </numFmts>
  <fonts count="4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8"/>
      <color theme="0"/>
      <name val="Arial"/>
      <family val="2"/>
    </font>
    <font>
      <b/>
      <sz val="8"/>
      <color theme="1"/>
      <name val="Arial"/>
      <family val="2"/>
    </font>
    <font>
      <vertAlign val="superscript"/>
      <sz val="8"/>
      <color theme="1"/>
      <name val="Arial"/>
      <family val="2"/>
    </font>
    <font>
      <b/>
      <i/>
      <sz val="8"/>
      <color theme="1"/>
      <name val="Arial"/>
      <family val="2"/>
    </font>
    <font>
      <sz val="8"/>
      <color theme="0"/>
      <name val="Arial"/>
      <family val="2"/>
    </font>
    <font>
      <sz val="8"/>
      <name val="Arial"/>
      <family val="2"/>
    </font>
    <font>
      <b/>
      <vertAlign val="subscript"/>
      <sz val="8"/>
      <color theme="0"/>
      <name val="Arial"/>
      <family val="2"/>
    </font>
    <font>
      <sz val="9"/>
      <color theme="1"/>
      <name val="Arial"/>
      <family val="2"/>
    </font>
    <font>
      <sz val="11"/>
      <color theme="1"/>
      <name val="Arial"/>
      <family val="2"/>
    </font>
    <font>
      <b/>
      <sz val="8"/>
      <name val="Arial"/>
      <family val="2"/>
    </font>
    <font>
      <vertAlign val="subscript"/>
      <sz val="8"/>
      <color theme="1"/>
      <name val="Arial"/>
      <family val="2"/>
    </font>
    <font>
      <b/>
      <sz val="9"/>
      <color indexed="81"/>
      <name val="Segoe UI"/>
      <family val="2"/>
    </font>
    <font>
      <sz val="9"/>
      <color indexed="81"/>
      <name val="Segoe UI"/>
      <family val="2"/>
    </font>
    <font>
      <sz val="8"/>
      <color rgb="FFFF0000"/>
      <name val="Arial"/>
      <family val="2"/>
    </font>
    <font>
      <sz val="10"/>
      <name val="Arial"/>
      <family val="2"/>
    </font>
    <font>
      <vertAlign val="superscript"/>
      <sz val="8"/>
      <name val="Arial"/>
      <family val="2"/>
    </font>
    <font>
      <b/>
      <vertAlign val="subscript"/>
      <sz val="8"/>
      <color theme="1"/>
      <name val="Arial"/>
      <family val="2"/>
    </font>
    <font>
      <sz val="8"/>
      <color theme="1"/>
      <name val="Calibri"/>
      <family val="2"/>
    </font>
    <font>
      <b/>
      <vertAlign val="superscript"/>
      <sz val="8"/>
      <color theme="0"/>
      <name val="Arial"/>
      <family val="2"/>
    </font>
    <font>
      <sz val="11"/>
      <name val="Calibri"/>
      <family val="2"/>
      <scheme val="minor"/>
    </font>
    <font>
      <sz val="11"/>
      <name val="Arial"/>
      <family val="2"/>
    </font>
    <font>
      <i/>
      <sz val="8"/>
      <color theme="1"/>
      <name val="Arial"/>
      <family val="2"/>
    </font>
    <font>
      <b/>
      <vertAlign val="subscript"/>
      <sz val="8"/>
      <name val="Arial"/>
      <family val="2"/>
    </font>
    <font>
      <b/>
      <i/>
      <sz val="8"/>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rgb="FFDCE6F1"/>
        <bgColor indexed="64"/>
      </patternFill>
    </fill>
    <fill>
      <patternFill patternType="solid">
        <fgColor indexed="46"/>
        <bgColor indexed="64"/>
      </patternFill>
    </fill>
    <fill>
      <patternFill patternType="solid">
        <fgColor rgb="FFCC99FF"/>
        <bgColor indexed="64"/>
      </patternFill>
    </fill>
    <fill>
      <patternFill patternType="solid">
        <fgColor indexed="47"/>
        <bgColor indexed="64"/>
      </patternFill>
    </fill>
    <fill>
      <patternFill patternType="solid">
        <fgColor rgb="FFFFFF99"/>
        <bgColor indexed="64"/>
      </patternFill>
    </fill>
    <fill>
      <patternFill patternType="solid">
        <fgColor rgb="FFFFCC99"/>
        <bgColor indexed="64"/>
      </patternFill>
    </fill>
    <fill>
      <patternFill patternType="solid">
        <fgColor rgb="FFFFFFDD"/>
        <bgColor indexed="64"/>
      </patternFill>
    </fill>
    <fill>
      <patternFill patternType="solid">
        <fgColor theme="4" tint="0.79998168889431442"/>
        <bgColor indexed="64"/>
      </patternFill>
    </fill>
    <fill>
      <patternFill patternType="solid">
        <fgColor theme="0" tint="-0.14999847407452621"/>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D9D9D9"/>
      </left>
      <right style="thin">
        <color rgb="FFD9D9D9"/>
      </right>
      <top/>
      <bottom/>
      <diagonal/>
    </border>
    <border>
      <left style="thin">
        <color rgb="FFD9D9D9"/>
      </left>
      <right/>
      <top/>
      <bottom style="thin">
        <color rgb="FFD9D9D9"/>
      </bottom>
      <diagonal/>
    </border>
    <border>
      <left/>
      <right/>
      <top/>
      <bottom style="thin">
        <color rgb="FFD9D9D9"/>
      </bottom>
      <diagonal/>
    </border>
    <border>
      <left/>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style="thin">
        <color rgb="FFD9D9D9"/>
      </bottom>
      <diagonal/>
    </border>
    <border>
      <left style="thin">
        <color theme="0"/>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
      <left style="thin">
        <color theme="0"/>
      </left>
      <right style="thin">
        <color theme="0"/>
      </right>
      <top/>
      <bottom style="thin">
        <color theme="0"/>
      </bottom>
      <diagonal/>
    </border>
    <border>
      <left style="thin">
        <color theme="0"/>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style="thin">
        <color rgb="FFC0C0C0"/>
      </left>
      <right style="thin">
        <color rgb="FFC0C0C0"/>
      </right>
      <top style="thin">
        <color rgb="FFC0C0C0"/>
      </top>
      <bottom style="thin">
        <color rgb="FFC0C0C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rgb="FFD9D9D9"/>
      </top>
      <bottom/>
      <diagonal/>
    </border>
    <border>
      <left style="thin">
        <color theme="0"/>
      </left>
      <right/>
      <top/>
      <bottom style="thin">
        <color theme="0"/>
      </bottom>
      <diagonal/>
    </border>
    <border>
      <left/>
      <right style="thin">
        <color theme="0"/>
      </right>
      <top/>
      <bottom style="thin">
        <color theme="0"/>
      </bottom>
      <diagonal/>
    </border>
    <border>
      <left/>
      <right style="thin">
        <color rgb="FFD9D9D9"/>
      </right>
      <top/>
      <bottom style="thin">
        <color theme="0" tint="-0.24994659260841701"/>
      </bottom>
      <diagonal/>
    </border>
    <border>
      <left/>
      <right style="thin">
        <color theme="0" tint="-0.14993743705557422"/>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14993743705557422"/>
      </right>
      <top/>
      <bottom style="thin">
        <color rgb="FFBFBFBF"/>
      </bottom>
      <diagonal/>
    </border>
    <border>
      <left/>
      <right style="thin">
        <color rgb="FFD9D9D9"/>
      </right>
      <top/>
      <bottom/>
      <diagonal/>
    </border>
    <border>
      <left/>
      <right/>
      <top/>
      <bottom style="thin">
        <color theme="0"/>
      </bottom>
      <diagonal/>
    </border>
    <border>
      <left style="thin">
        <color rgb="FFBFBFBF"/>
      </left>
      <right/>
      <top/>
      <bottom/>
      <diagonal/>
    </border>
    <border>
      <left/>
      <right style="thin">
        <color rgb="FFBFBFBF"/>
      </right>
      <top/>
      <bottom/>
      <diagonal/>
    </border>
    <border>
      <left style="thin">
        <color theme="0"/>
      </left>
      <right/>
      <top style="thin">
        <color theme="0"/>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3" fillId="0" borderId="0"/>
    <xf numFmtId="0" fontId="1" fillId="0" borderId="0"/>
  </cellStyleXfs>
  <cellXfs count="314">
    <xf numFmtId="0" fontId="0" fillId="0" borderId="0" xfId="0"/>
    <xf numFmtId="0" fontId="18" fillId="0" borderId="0" xfId="0" applyFont="1" applyAlignment="1">
      <alignment vertical="center"/>
    </xf>
    <xf numFmtId="0" fontId="18" fillId="0" borderId="10" xfId="0" applyFont="1" applyBorder="1" applyAlignment="1">
      <alignment vertical="center"/>
    </xf>
    <xf numFmtId="0" fontId="18" fillId="0" borderId="0" xfId="0" applyFont="1" applyFill="1" applyAlignment="1">
      <alignment vertical="center"/>
    </xf>
    <xf numFmtId="0" fontId="18" fillId="0" borderId="0" xfId="0" applyFont="1" applyAlignment="1">
      <alignment horizontal="center" vertical="center"/>
    </xf>
    <xf numFmtId="3" fontId="18" fillId="0" borderId="0" xfId="0" applyNumberFormat="1" applyFont="1" applyAlignment="1">
      <alignment vertical="center"/>
    </xf>
    <xf numFmtId="0" fontId="18" fillId="0" borderId="15" xfId="0" applyFont="1" applyBorder="1" applyAlignment="1">
      <alignment horizontal="center" vertical="center"/>
    </xf>
    <xf numFmtId="164" fontId="18" fillId="0" borderId="15" xfId="0" applyNumberFormat="1" applyFont="1" applyBorder="1" applyAlignment="1">
      <alignment vertical="center"/>
    </xf>
    <xf numFmtId="0" fontId="18" fillId="0" borderId="15" xfId="0" applyFont="1" applyBorder="1" applyAlignment="1">
      <alignment vertical="center"/>
    </xf>
    <xf numFmtId="0" fontId="18" fillId="0" borderId="16" xfId="0" applyFont="1" applyBorder="1" applyAlignment="1">
      <alignment horizontal="left" vertical="center"/>
    </xf>
    <xf numFmtId="0" fontId="26" fillId="0" borderId="0" xfId="0" applyFont="1" applyAlignment="1">
      <alignment vertical="center"/>
    </xf>
    <xf numFmtId="0" fontId="27" fillId="0" borderId="0" xfId="0" applyFont="1" applyAlignment="1">
      <alignment vertical="center"/>
    </xf>
    <xf numFmtId="0" fontId="18" fillId="0" borderId="0" xfId="0" applyFont="1" applyAlignment="1">
      <alignment vertical="center" wrapText="1"/>
    </xf>
    <xf numFmtId="0" fontId="24" fillId="0" borderId="0" xfId="0" applyFont="1" applyBorder="1" applyAlignment="1">
      <alignment vertical="center"/>
    </xf>
    <xf numFmtId="0" fontId="24" fillId="0" borderId="0" xfId="0" applyFont="1" applyBorder="1" applyAlignment="1">
      <alignment horizontal="center" vertical="center"/>
    </xf>
    <xf numFmtId="0" fontId="28" fillId="0" borderId="0" xfId="0" applyFont="1" applyAlignment="1">
      <alignment horizontal="center" vertical="center"/>
    </xf>
    <xf numFmtId="167" fontId="24" fillId="0" borderId="0" xfId="0" applyNumberFormat="1" applyFont="1" applyFill="1" applyBorder="1" applyAlignment="1">
      <alignment horizontal="center" vertical="center"/>
    </xf>
    <xf numFmtId="0" fontId="27" fillId="0" borderId="0" xfId="0" applyFont="1" applyFill="1" applyAlignment="1">
      <alignment vertical="center"/>
    </xf>
    <xf numFmtId="165" fontId="18" fillId="0" borderId="0" xfId="0" applyNumberFormat="1" applyFont="1" applyFill="1" applyAlignment="1">
      <alignment vertical="center"/>
    </xf>
    <xf numFmtId="20" fontId="18" fillId="0" borderId="0" xfId="0" applyNumberFormat="1" applyFont="1" applyFill="1" applyAlignment="1">
      <alignment vertical="center"/>
    </xf>
    <xf numFmtId="20" fontId="18" fillId="0" borderId="0" xfId="0" applyNumberFormat="1" applyFont="1" applyAlignment="1">
      <alignment vertical="center"/>
    </xf>
    <xf numFmtId="0" fontId="24" fillId="0" borderId="0" xfId="0" applyFont="1" applyAlignment="1">
      <alignment vertical="center"/>
    </xf>
    <xf numFmtId="0" fontId="18" fillId="0" borderId="10" xfId="0" applyFont="1" applyBorder="1" applyAlignment="1">
      <alignment horizontal="center" vertical="center"/>
    </xf>
    <xf numFmtId="0" fontId="32" fillId="0" borderId="0" xfId="0" applyFont="1" applyFill="1" applyAlignment="1">
      <alignment horizontal="center" vertical="center"/>
    </xf>
    <xf numFmtId="0" fontId="32" fillId="0" borderId="0" xfId="0" applyFont="1" applyAlignment="1">
      <alignment vertical="center"/>
    </xf>
    <xf numFmtId="0" fontId="18" fillId="37" borderId="10" xfId="0" applyFont="1" applyFill="1" applyBorder="1"/>
    <xf numFmtId="0" fontId="18" fillId="39" borderId="10" xfId="0" applyFont="1" applyFill="1" applyBorder="1"/>
    <xf numFmtId="0" fontId="24" fillId="38" borderId="11" xfId="0" applyFont="1" applyFill="1" applyBorder="1" applyAlignment="1">
      <alignment horizontal="center" vertical="center" wrapText="1"/>
    </xf>
    <xf numFmtId="0" fontId="18" fillId="34" borderId="10" xfId="0" applyFont="1" applyFill="1" applyBorder="1"/>
    <xf numFmtId="169" fontId="18" fillId="0" borderId="0" xfId="0" applyNumberFormat="1" applyFont="1" applyAlignment="1">
      <alignment horizontal="center" vertical="center"/>
    </xf>
    <xf numFmtId="2" fontId="24" fillId="40" borderId="10" xfId="0" applyNumberFormat="1" applyFont="1" applyFill="1" applyBorder="1" applyAlignment="1">
      <alignment horizontal="center" vertical="center"/>
    </xf>
    <xf numFmtId="0" fontId="18" fillId="41" borderId="10" xfId="0" applyFont="1" applyFill="1" applyBorder="1"/>
    <xf numFmtId="22" fontId="18" fillId="0" borderId="0" xfId="0" applyNumberFormat="1" applyFont="1" applyAlignment="1">
      <alignment horizontal="center" vertical="center"/>
    </xf>
    <xf numFmtId="2" fontId="24" fillId="34" borderId="10" xfId="0" applyNumberFormat="1" applyFont="1" applyFill="1" applyBorder="1" applyAlignment="1">
      <alignment horizontal="center" vertical="center"/>
    </xf>
    <xf numFmtId="2" fontId="24" fillId="0" borderId="10" xfId="0" applyNumberFormat="1" applyFont="1" applyBorder="1" applyAlignment="1">
      <alignment horizontal="center" vertical="center"/>
    </xf>
    <xf numFmtId="2" fontId="18" fillId="40" borderId="10" xfId="0" applyNumberFormat="1" applyFont="1" applyFill="1" applyBorder="1" applyAlignment="1">
      <alignment horizontal="center" vertical="center"/>
    </xf>
    <xf numFmtId="2" fontId="18" fillId="42" borderId="10" xfId="0" applyNumberFormat="1" applyFont="1" applyFill="1" applyBorder="1" applyAlignment="1">
      <alignment horizontal="center" vertical="center"/>
    </xf>
    <xf numFmtId="2" fontId="18" fillId="0" borderId="10" xfId="0" applyNumberFormat="1" applyFont="1" applyBorder="1" applyAlignment="1">
      <alignment horizontal="center" vertical="center"/>
    </xf>
    <xf numFmtId="2" fontId="18" fillId="35" borderId="10" xfId="0" applyNumberFormat="1" applyFont="1" applyFill="1" applyBorder="1" applyAlignment="1">
      <alignment horizontal="center" vertical="center"/>
    </xf>
    <xf numFmtId="2" fontId="24" fillId="42" borderId="10" xfId="0" applyNumberFormat="1" applyFont="1" applyFill="1" applyBorder="1" applyAlignment="1">
      <alignment horizontal="center" vertical="center"/>
    </xf>
    <xf numFmtId="2" fontId="24" fillId="36" borderId="10" xfId="0" applyNumberFormat="1" applyFont="1" applyFill="1" applyBorder="1" applyAlignment="1">
      <alignment horizontal="center" vertical="center"/>
    </xf>
    <xf numFmtId="2" fontId="24" fillId="35" borderId="10" xfId="0" applyNumberFormat="1" applyFont="1" applyFill="1" applyBorder="1" applyAlignment="1">
      <alignment horizontal="center" vertical="center"/>
    </xf>
    <xf numFmtId="2" fontId="18" fillId="34" borderId="10" xfId="0" applyNumberFormat="1" applyFont="1" applyFill="1" applyBorder="1" applyAlignment="1">
      <alignment horizontal="center" vertical="center"/>
    </xf>
    <xf numFmtId="2" fontId="24" fillId="0" borderId="10" xfId="0" applyNumberFormat="1" applyFont="1" applyFill="1" applyBorder="1" applyAlignment="1">
      <alignment horizontal="center" vertical="center"/>
    </xf>
    <xf numFmtId="2" fontId="18" fillId="0" borderId="10" xfId="0" applyNumberFormat="1" applyFont="1" applyFill="1" applyBorder="1" applyAlignment="1">
      <alignment horizontal="center" vertical="center"/>
    </xf>
    <xf numFmtId="2" fontId="24" fillId="43" borderId="10" xfId="0" applyNumberFormat="1" applyFont="1" applyFill="1" applyBorder="1" applyAlignment="1">
      <alignment horizontal="center" vertical="center"/>
    </xf>
    <xf numFmtId="0" fontId="18" fillId="38" borderId="11" xfId="0" applyFont="1" applyFill="1" applyBorder="1" applyAlignment="1">
      <alignment horizontal="center" vertical="center"/>
    </xf>
    <xf numFmtId="0" fontId="20" fillId="38" borderId="11" xfId="0" applyFont="1" applyFill="1" applyBorder="1" applyAlignment="1">
      <alignment horizontal="center" vertical="center"/>
    </xf>
    <xf numFmtId="2" fontId="28" fillId="38" borderId="11" xfId="0" applyNumberFormat="1" applyFont="1" applyFill="1" applyBorder="1" applyAlignment="1">
      <alignment horizontal="center" vertical="center"/>
    </xf>
    <xf numFmtId="165" fontId="18" fillId="0" borderId="0" xfId="0" applyNumberFormat="1" applyFont="1" applyAlignment="1">
      <alignment vertical="center"/>
    </xf>
    <xf numFmtId="0" fontId="18" fillId="0" borderId="0" xfId="0" applyFont="1"/>
    <xf numFmtId="0" fontId="18" fillId="0" borderId="0" xfId="0" applyFont="1" applyAlignment="1">
      <alignment horizontal="center"/>
    </xf>
    <xf numFmtId="0" fontId="18" fillId="38" borderId="11" xfId="0" applyFont="1" applyFill="1" applyBorder="1" applyAlignment="1">
      <alignment horizontal="center" vertical="center" wrapText="1"/>
    </xf>
    <xf numFmtId="0" fontId="18" fillId="38" borderId="14" xfId="0" applyFont="1" applyFill="1" applyBorder="1" applyAlignment="1">
      <alignment horizontal="center" vertical="center" wrapText="1"/>
    </xf>
    <xf numFmtId="0" fontId="18" fillId="0" borderId="11" xfId="0" applyFont="1" applyBorder="1" applyAlignment="1">
      <alignment vertical="center"/>
    </xf>
    <xf numFmtId="0" fontId="20" fillId="0" borderId="11" xfId="0" applyFont="1" applyBorder="1" applyAlignment="1">
      <alignment vertical="center"/>
    </xf>
    <xf numFmtId="0" fontId="20" fillId="0" borderId="11" xfId="0" applyFont="1" applyBorder="1" applyAlignment="1">
      <alignment horizontal="center" vertical="center"/>
    </xf>
    <xf numFmtId="3" fontId="20" fillId="0" borderId="11" xfId="0" applyNumberFormat="1" applyFont="1" applyBorder="1" applyAlignment="1">
      <alignment horizontal="center" vertical="center"/>
    </xf>
    <xf numFmtId="2" fontId="18" fillId="0" borderId="11" xfId="0" applyNumberFormat="1" applyFont="1" applyBorder="1" applyAlignment="1">
      <alignment horizontal="center" vertical="center"/>
    </xf>
    <xf numFmtId="0" fontId="20" fillId="0" borderId="0" xfId="0" applyFont="1" applyAlignment="1">
      <alignment vertical="center"/>
    </xf>
    <xf numFmtId="2" fontId="18" fillId="0" borderId="0" xfId="0" applyNumberFormat="1" applyFont="1" applyAlignment="1">
      <alignment horizontal="center" vertical="center"/>
    </xf>
    <xf numFmtId="0" fontId="19" fillId="33" borderId="26" xfId="0" applyFont="1" applyFill="1" applyBorder="1" applyAlignment="1">
      <alignment horizontal="center" vertical="center"/>
    </xf>
    <xf numFmtId="164" fontId="18" fillId="0" borderId="0" xfId="0" applyNumberFormat="1" applyFont="1" applyAlignment="1">
      <alignment vertical="center"/>
    </xf>
    <xf numFmtId="0" fontId="18" fillId="0" borderId="28" xfId="0" applyFont="1" applyBorder="1" applyAlignment="1">
      <alignment horizontal="left" vertical="center"/>
    </xf>
    <xf numFmtId="0" fontId="24" fillId="0" borderId="27" xfId="0" applyFont="1" applyFill="1" applyBorder="1" applyAlignment="1">
      <alignment horizontal="center" vertical="center"/>
    </xf>
    <xf numFmtId="0" fontId="24" fillId="44" borderId="27" xfId="0" applyFont="1" applyFill="1" applyBorder="1" applyAlignment="1">
      <alignment vertical="center"/>
    </xf>
    <xf numFmtId="0" fontId="24" fillId="44" borderId="27" xfId="0" applyFont="1" applyFill="1" applyBorder="1" applyAlignment="1">
      <alignment horizontal="center" vertical="center"/>
    </xf>
    <xf numFmtId="167" fontId="24" fillId="44" borderId="27" xfId="0" applyNumberFormat="1" applyFont="1" applyFill="1" applyBorder="1" applyAlignment="1">
      <alignment horizontal="center" vertical="center"/>
    </xf>
    <xf numFmtId="0" fontId="18" fillId="0" borderId="27" xfId="0" applyFont="1" applyFill="1" applyBorder="1" applyAlignment="1">
      <alignment vertical="center" wrapText="1"/>
    </xf>
    <xf numFmtId="4" fontId="18" fillId="0" borderId="27" xfId="0" applyNumberFormat="1"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30" xfId="0" applyFont="1" applyFill="1" applyBorder="1" applyAlignment="1">
      <alignment vertical="center" wrapText="1"/>
    </xf>
    <xf numFmtId="0" fontId="18" fillId="0" borderId="30" xfId="0" applyFont="1" applyFill="1" applyBorder="1" applyAlignment="1">
      <alignment horizontal="center" vertical="center" wrapText="1"/>
    </xf>
    <xf numFmtId="4" fontId="18" fillId="0" borderId="30" xfId="0" applyNumberFormat="1" applyFont="1" applyFill="1" applyBorder="1" applyAlignment="1">
      <alignment horizontal="center" vertical="center" wrapText="1"/>
    </xf>
    <xf numFmtId="170" fontId="18" fillId="0" borderId="30" xfId="0" applyNumberFormat="1" applyFont="1" applyFill="1" applyBorder="1" applyAlignment="1">
      <alignment horizontal="center" vertical="center" wrapText="1"/>
    </xf>
    <xf numFmtId="170" fontId="18" fillId="0" borderId="27" xfId="0" applyNumberFormat="1" applyFont="1" applyFill="1" applyBorder="1" applyAlignment="1">
      <alignment horizontal="center" vertical="center" wrapText="1"/>
    </xf>
    <xf numFmtId="0" fontId="24" fillId="0" borderId="0" xfId="0" applyFont="1" applyFill="1" applyAlignment="1">
      <alignment vertical="center"/>
    </xf>
    <xf numFmtId="0" fontId="18" fillId="46" borderId="15" xfId="0" applyFont="1" applyFill="1" applyBorder="1" applyAlignment="1">
      <alignment horizontal="left" vertical="center"/>
    </xf>
    <xf numFmtId="0" fontId="18" fillId="46" borderId="15" xfId="0" applyFont="1" applyFill="1" applyBorder="1" applyAlignment="1">
      <alignment horizontal="center" vertical="center"/>
    </xf>
    <xf numFmtId="164" fontId="18" fillId="46" borderId="15" xfId="0" applyNumberFormat="1" applyFont="1" applyFill="1" applyBorder="1" applyAlignment="1">
      <alignment vertical="center"/>
    </xf>
    <xf numFmtId="0" fontId="18" fillId="45" borderId="15" xfId="0" applyFont="1" applyFill="1" applyBorder="1" applyAlignment="1">
      <alignment horizontal="left" vertical="center"/>
    </xf>
    <xf numFmtId="0" fontId="18" fillId="45" borderId="15" xfId="0" applyFont="1" applyFill="1" applyBorder="1" applyAlignment="1">
      <alignment horizontal="center" vertical="center"/>
    </xf>
    <xf numFmtId="164" fontId="18" fillId="45" borderId="15" xfId="0" applyNumberFormat="1" applyFont="1" applyFill="1" applyBorder="1" applyAlignment="1">
      <alignment vertical="center"/>
    </xf>
    <xf numFmtId="164" fontId="18" fillId="46" borderId="15" xfId="0" applyNumberFormat="1" applyFont="1" applyFill="1" applyBorder="1" applyAlignment="1">
      <alignment horizontal="center" vertical="center"/>
    </xf>
    <xf numFmtId="0" fontId="20" fillId="0" borderId="15" xfId="0" applyFont="1" applyBorder="1" applyAlignment="1">
      <alignment vertical="center"/>
    </xf>
    <xf numFmtId="0" fontId="20" fillId="0" borderId="15" xfId="0" applyFont="1" applyBorder="1" applyAlignment="1">
      <alignment horizontal="center" vertical="center"/>
    </xf>
    <xf numFmtId="164" fontId="20" fillId="0" borderId="15" xfId="0" applyNumberFormat="1" applyFont="1" applyBorder="1" applyAlignment="1">
      <alignment vertical="center"/>
    </xf>
    <xf numFmtId="0" fontId="24" fillId="0" borderId="0" xfId="0" applyFont="1" applyAlignment="1">
      <alignment horizontal="center" vertical="center"/>
    </xf>
    <xf numFmtId="170" fontId="24" fillId="0" borderId="0" xfId="0" applyNumberFormat="1" applyFont="1" applyFill="1" applyAlignment="1">
      <alignment horizontal="center" vertical="center"/>
    </xf>
    <xf numFmtId="0" fontId="24" fillId="0" borderId="0" xfId="0" applyFont="1" applyFill="1" applyAlignment="1">
      <alignment horizontal="center" vertical="center"/>
    </xf>
    <xf numFmtId="0" fontId="23" fillId="0" borderId="0" xfId="0" applyFont="1" applyAlignment="1">
      <alignment vertical="center"/>
    </xf>
    <xf numFmtId="2" fontId="24" fillId="0" borderId="0" xfId="0" applyNumberFormat="1" applyFont="1" applyFill="1" applyAlignment="1">
      <alignment horizontal="center" vertical="center"/>
    </xf>
    <xf numFmtId="165" fontId="24" fillId="0" borderId="0" xfId="0" applyNumberFormat="1" applyFont="1" applyFill="1" applyAlignment="1">
      <alignment horizontal="center" vertical="center"/>
    </xf>
    <xf numFmtId="0" fontId="24" fillId="0" borderId="15" xfId="0" applyFont="1" applyBorder="1" applyAlignment="1">
      <alignment vertical="center"/>
    </xf>
    <xf numFmtId="0" fontId="24" fillId="0" borderId="15" xfId="0" applyFont="1" applyBorder="1" applyAlignment="1">
      <alignment horizontal="center" vertical="center"/>
    </xf>
    <xf numFmtId="164" fontId="24" fillId="0" borderId="15" xfId="0" applyNumberFormat="1" applyFont="1" applyBorder="1" applyAlignment="1">
      <alignment vertical="center"/>
    </xf>
    <xf numFmtId="165" fontId="24" fillId="0" borderId="0" xfId="0" applyNumberFormat="1" applyFont="1" applyAlignment="1">
      <alignment vertical="center"/>
    </xf>
    <xf numFmtId="166" fontId="24" fillId="0" borderId="0" xfId="0" applyNumberFormat="1" applyFont="1" applyFill="1" applyAlignment="1">
      <alignment horizontal="center" vertical="center"/>
    </xf>
    <xf numFmtId="166" fontId="18" fillId="0" borderId="11" xfId="0" applyNumberFormat="1" applyFont="1" applyBorder="1" applyAlignment="1">
      <alignment horizontal="center" vertical="center"/>
    </xf>
    <xf numFmtId="0" fontId="24" fillId="0" borderId="0" xfId="0" applyFont="1" applyFill="1" applyAlignment="1">
      <alignment horizontal="left" vertical="center"/>
    </xf>
    <xf numFmtId="165" fontId="18" fillId="0" borderId="27" xfId="0" applyNumberFormat="1" applyFont="1" applyFill="1" applyBorder="1" applyAlignment="1">
      <alignment horizontal="center" vertical="center" wrapText="1"/>
    </xf>
    <xf numFmtId="0" fontId="24" fillId="0" borderId="21" xfId="0" applyFont="1" applyBorder="1" applyAlignment="1">
      <alignment horizontal="center" vertical="center"/>
    </xf>
    <xf numFmtId="0" fontId="24" fillId="0" borderId="17" xfId="0" applyFont="1" applyBorder="1" applyAlignment="1">
      <alignment horizontal="center" vertical="center"/>
    </xf>
    <xf numFmtId="173" fontId="18" fillId="0" borderId="11" xfId="0" applyNumberFormat="1" applyFont="1" applyFill="1" applyBorder="1" applyAlignment="1">
      <alignment horizontal="center" vertical="center"/>
    </xf>
    <xf numFmtId="0" fontId="18" fillId="0" borderId="0" xfId="0" applyFont="1" applyBorder="1" applyAlignment="1">
      <alignment vertical="center"/>
    </xf>
    <xf numFmtId="165" fontId="18" fillId="0" borderId="0" xfId="0" applyNumberFormat="1" applyFont="1" applyAlignment="1">
      <alignment horizontal="left" vertical="center"/>
    </xf>
    <xf numFmtId="4" fontId="18" fillId="0" borderId="0" xfId="0" applyNumberFormat="1" applyFont="1" applyAlignment="1">
      <alignment vertical="center"/>
    </xf>
    <xf numFmtId="10" fontId="18" fillId="0" borderId="0" xfId="0" applyNumberFormat="1" applyFont="1" applyAlignment="1">
      <alignment horizontal="left" vertical="center"/>
    </xf>
    <xf numFmtId="3" fontId="18" fillId="0" borderId="0" xfId="0" applyNumberFormat="1" applyFont="1" applyAlignment="1">
      <alignment horizontal="center" vertical="center"/>
    </xf>
    <xf numFmtId="0" fontId="18" fillId="0" borderId="0" xfId="0" applyFont="1" applyAlignment="1">
      <alignment horizontal="left" vertical="center"/>
    </xf>
    <xf numFmtId="0" fontId="19" fillId="33" borderId="11" xfId="0" applyNumberFormat="1" applyFont="1" applyFill="1" applyBorder="1" applyAlignment="1" applyProtection="1">
      <alignment horizontal="center" vertical="center" wrapText="1"/>
    </xf>
    <xf numFmtId="0" fontId="19" fillId="33" borderId="26" xfId="0" applyNumberFormat="1" applyFont="1" applyFill="1" applyBorder="1" applyAlignment="1" applyProtection="1">
      <alignment horizontal="center" vertical="center" wrapText="1"/>
    </xf>
    <xf numFmtId="0" fontId="18" fillId="0" borderId="11" xfId="0" applyFont="1" applyFill="1" applyBorder="1" applyAlignment="1">
      <alignment vertical="center"/>
    </xf>
    <xf numFmtId="4" fontId="18" fillId="0" borderId="0" xfId="0" applyNumberFormat="1" applyFont="1" applyAlignment="1">
      <alignment horizontal="center" vertical="center"/>
    </xf>
    <xf numFmtId="174" fontId="18" fillId="0" borderId="11" xfId="0" applyNumberFormat="1" applyFont="1" applyBorder="1" applyAlignment="1">
      <alignment horizontal="center" vertical="center"/>
    </xf>
    <xf numFmtId="173" fontId="18" fillId="0" borderId="11" xfId="0" applyNumberFormat="1" applyFont="1" applyBorder="1" applyAlignment="1">
      <alignment horizontal="center" vertical="center"/>
    </xf>
    <xf numFmtId="171" fontId="18" fillId="0" borderId="11" xfId="0" applyNumberFormat="1" applyFont="1" applyFill="1" applyBorder="1" applyAlignment="1">
      <alignment horizontal="center" vertical="center"/>
    </xf>
    <xf numFmtId="0" fontId="18" fillId="0" borderId="21" xfId="0" applyFont="1" applyFill="1" applyBorder="1" applyAlignment="1">
      <alignment horizontal="left" vertical="center"/>
    </xf>
    <xf numFmtId="174" fontId="18" fillId="0" borderId="21" xfId="0" applyNumberFormat="1" applyFont="1" applyFill="1" applyBorder="1" applyAlignment="1">
      <alignment vertical="center"/>
    </xf>
    <xf numFmtId="0" fontId="23" fillId="33" borderId="11" xfId="0" applyFont="1" applyFill="1" applyBorder="1" applyAlignment="1">
      <alignment horizontal="center" vertical="center"/>
    </xf>
    <xf numFmtId="2" fontId="18" fillId="0" borderId="11" xfId="0" applyNumberFormat="1" applyFont="1" applyFill="1" applyBorder="1" applyAlignment="1">
      <alignment horizontal="center" vertical="center"/>
    </xf>
    <xf numFmtId="165" fontId="18" fillId="0" borderId="11" xfId="0" applyNumberFormat="1" applyFont="1" applyBorder="1" applyAlignment="1">
      <alignment horizontal="center" vertical="center"/>
    </xf>
    <xf numFmtId="0" fontId="20" fillId="0" borderId="11" xfId="0" applyFont="1" applyFill="1" applyBorder="1" applyAlignment="1">
      <alignment horizontal="center" vertical="center"/>
    </xf>
    <xf numFmtId="0" fontId="18" fillId="0" borderId="20" xfId="0" applyFont="1" applyBorder="1" applyAlignment="1">
      <alignment horizontal="center" vertical="center"/>
    </xf>
    <xf numFmtId="2" fontId="18" fillId="0" borderId="20" xfId="0" applyNumberFormat="1" applyFont="1" applyBorder="1" applyAlignment="1">
      <alignment horizontal="center" vertical="center"/>
    </xf>
    <xf numFmtId="174" fontId="18" fillId="0" borderId="11" xfId="0" applyNumberFormat="1" applyFont="1" applyFill="1" applyBorder="1" applyAlignment="1">
      <alignment vertical="center"/>
    </xf>
    <xf numFmtId="0" fontId="18" fillId="0" borderId="21" xfId="0" applyFont="1" applyFill="1" applyBorder="1" applyAlignment="1">
      <alignment horizontal="center" vertical="center"/>
    </xf>
    <xf numFmtId="2" fontId="18" fillId="0" borderId="21" xfId="0" applyNumberFormat="1" applyFont="1" applyBorder="1" applyAlignment="1">
      <alignment horizontal="center" vertical="center"/>
    </xf>
    <xf numFmtId="174" fontId="18" fillId="0" borderId="11" xfId="0" applyNumberFormat="1" applyFont="1" applyFill="1" applyBorder="1" applyAlignment="1">
      <alignment horizontal="center" vertical="center"/>
    </xf>
    <xf numFmtId="166" fontId="18" fillId="0" borderId="0" xfId="0" applyNumberFormat="1" applyFont="1" applyAlignment="1">
      <alignment vertical="center"/>
    </xf>
    <xf numFmtId="167" fontId="24" fillId="0" borderId="27" xfId="0" applyNumberFormat="1" applyFont="1" applyFill="1" applyBorder="1" applyAlignment="1">
      <alignment horizontal="center" vertical="center"/>
    </xf>
    <xf numFmtId="0" fontId="39" fillId="0" borderId="0" xfId="0" applyFont="1" applyFill="1" applyAlignment="1">
      <alignment vertical="center"/>
    </xf>
    <xf numFmtId="0" fontId="0" fillId="0" borderId="0" xfId="0" applyAlignment="1">
      <alignment vertical="center"/>
    </xf>
    <xf numFmtId="0" fontId="20" fillId="0" borderId="0" xfId="0" applyFont="1" applyAlignment="1">
      <alignment horizontal="center" vertical="center"/>
    </xf>
    <xf numFmtId="164" fontId="18" fillId="0" borderId="0" xfId="0" applyNumberFormat="1" applyFont="1" applyAlignment="1">
      <alignment horizontal="center" vertical="center"/>
    </xf>
    <xf numFmtId="0" fontId="18" fillId="35" borderId="11" xfId="0" applyFont="1" applyFill="1" applyBorder="1" applyAlignment="1"/>
    <xf numFmtId="0" fontId="18" fillId="0" borderId="11" xfId="0" applyFont="1" applyFill="1" applyBorder="1" applyAlignment="1">
      <alignment vertical="center" wrapText="1"/>
    </xf>
    <xf numFmtId="3" fontId="20" fillId="0" borderId="11" xfId="0" applyNumberFormat="1" applyFont="1" applyFill="1" applyBorder="1" applyAlignment="1">
      <alignment horizontal="center" vertical="center"/>
    </xf>
    <xf numFmtId="0" fontId="19" fillId="33" borderId="11" xfId="0" applyFont="1" applyFill="1" applyBorder="1" applyAlignment="1">
      <alignment horizontal="center" vertical="center"/>
    </xf>
    <xf numFmtId="0" fontId="18" fillId="38" borderId="11" xfId="0" applyFont="1" applyFill="1" applyBorder="1" applyAlignment="1">
      <alignment horizontal="center" vertical="center"/>
    </xf>
    <xf numFmtId="0" fontId="18" fillId="0" borderId="11" xfId="0" applyFont="1" applyBorder="1" applyAlignment="1">
      <alignment horizontal="center" vertical="center"/>
    </xf>
    <xf numFmtId="0" fontId="18" fillId="0" borderId="11" xfId="0" applyFont="1" applyBorder="1" applyAlignment="1">
      <alignment horizontal="left" vertical="center"/>
    </xf>
    <xf numFmtId="0" fontId="19" fillId="33" borderId="11" xfId="0" applyNumberFormat="1" applyFont="1" applyFill="1" applyBorder="1" applyAlignment="1" applyProtection="1">
      <alignment horizontal="center" vertical="center" wrapText="1"/>
    </xf>
    <xf numFmtId="0" fontId="19" fillId="33" borderId="32" xfId="0" applyNumberFormat="1" applyFont="1" applyFill="1" applyBorder="1" applyAlignment="1" applyProtection="1">
      <alignment horizontal="center" vertical="center" wrapText="1"/>
    </xf>
    <xf numFmtId="0" fontId="19" fillId="33" borderId="11" xfId="0" applyFont="1" applyFill="1" applyBorder="1" applyAlignment="1">
      <alignment horizontal="center" vertical="center"/>
    </xf>
    <xf numFmtId="0" fontId="18" fillId="0" borderId="0" xfId="0" applyFont="1" applyBorder="1" applyAlignment="1">
      <alignment horizontal="left" vertical="center" wrapText="1"/>
    </xf>
    <xf numFmtId="0" fontId="18" fillId="38" borderId="11" xfId="0" applyFont="1" applyFill="1" applyBorder="1" applyAlignment="1">
      <alignment horizontal="center" vertical="center"/>
    </xf>
    <xf numFmtId="0" fontId="20" fillId="0" borderId="11" xfId="0" applyFont="1" applyBorder="1" applyAlignment="1">
      <alignment horizontal="center" vertical="center"/>
    </xf>
    <xf numFmtId="0" fontId="18" fillId="0" borderId="11" xfId="0" applyFont="1" applyBorder="1" applyAlignment="1">
      <alignment horizontal="center" vertical="center"/>
    </xf>
    <xf numFmtId="0" fontId="18" fillId="38" borderId="11" xfId="0" applyFont="1" applyFill="1" applyBorder="1" applyAlignment="1">
      <alignment horizontal="center" vertical="center" wrapText="1"/>
    </xf>
    <xf numFmtId="0" fontId="18" fillId="0" borderId="11" xfId="0" applyFont="1" applyBorder="1" applyAlignment="1">
      <alignment horizontal="left" vertical="center"/>
    </xf>
    <xf numFmtId="0" fontId="19" fillId="33" borderId="11" xfId="0" applyNumberFormat="1" applyFont="1" applyFill="1" applyBorder="1" applyAlignment="1" applyProtection="1">
      <alignment horizontal="center" vertical="center" wrapText="1"/>
    </xf>
    <xf numFmtId="0" fontId="19" fillId="33" borderId="11" xfId="0" applyFont="1" applyFill="1" applyBorder="1" applyAlignment="1">
      <alignment horizontal="center" vertical="center"/>
    </xf>
    <xf numFmtId="0" fontId="24" fillId="38" borderId="14" xfId="0" applyNumberFormat="1" applyFont="1" applyFill="1" applyBorder="1" applyAlignment="1" applyProtection="1">
      <alignment horizontal="center" vertical="center" wrapText="1"/>
    </xf>
    <xf numFmtId="0" fontId="24" fillId="38" borderId="48" xfId="0" applyFont="1" applyFill="1" applyBorder="1" applyAlignment="1">
      <alignment horizontal="center" vertical="center"/>
    </xf>
    <xf numFmtId="2" fontId="24" fillId="38" borderId="48" xfId="0" applyNumberFormat="1" applyFont="1" applyFill="1" applyBorder="1" applyAlignment="1">
      <alignment horizontal="center" vertical="center"/>
    </xf>
    <xf numFmtId="0" fontId="28" fillId="0" borderId="0" xfId="0" applyFont="1" applyAlignment="1">
      <alignment vertical="center"/>
    </xf>
    <xf numFmtId="0" fontId="24" fillId="0" borderId="10" xfId="0" applyFont="1" applyBorder="1" applyAlignment="1">
      <alignment vertical="center"/>
    </xf>
    <xf numFmtId="0" fontId="24" fillId="0" borderId="10" xfId="0" applyFont="1" applyBorder="1" applyAlignment="1">
      <alignment horizontal="center" vertical="center"/>
    </xf>
    <xf numFmtId="0" fontId="24" fillId="0" borderId="10" xfId="0" applyFont="1" applyBorder="1" applyAlignment="1">
      <alignment horizontal="right" vertical="center"/>
    </xf>
    <xf numFmtId="2" fontId="24" fillId="0" borderId="10" xfId="0" applyNumberFormat="1" applyFont="1" applyBorder="1" applyAlignment="1">
      <alignment horizontal="right" vertical="center"/>
    </xf>
    <xf numFmtId="165" fontId="24" fillId="0" borderId="10" xfId="0" applyNumberFormat="1" applyFont="1" applyBorder="1" applyAlignment="1">
      <alignment horizontal="right" vertical="center"/>
    </xf>
    <xf numFmtId="4" fontId="24" fillId="0" borderId="10" xfId="0" applyNumberFormat="1" applyFont="1" applyBorder="1" applyAlignment="1">
      <alignment vertical="center"/>
    </xf>
    <xf numFmtId="3" fontId="24" fillId="0" borderId="10" xfId="0" applyNumberFormat="1" applyFont="1" applyBorder="1" applyAlignment="1">
      <alignment vertical="center"/>
    </xf>
    <xf numFmtId="164" fontId="24" fillId="0" borderId="10" xfId="0" applyNumberFormat="1" applyFont="1" applyBorder="1" applyAlignment="1">
      <alignment vertical="center"/>
    </xf>
    <xf numFmtId="2" fontId="24" fillId="0" borderId="0" xfId="0" applyNumberFormat="1" applyFont="1" applyAlignment="1">
      <alignment vertical="center"/>
    </xf>
    <xf numFmtId="3" fontId="24" fillId="0" borderId="0" xfId="0" applyNumberFormat="1" applyFont="1" applyAlignment="1">
      <alignment vertical="center"/>
    </xf>
    <xf numFmtId="0" fontId="42" fillId="0" borderId="0" xfId="0" applyFont="1" applyAlignment="1">
      <alignment vertical="center"/>
    </xf>
    <xf numFmtId="164" fontId="24" fillId="0" borderId="10" xfId="0" applyNumberFormat="1" applyFont="1" applyBorder="1" applyAlignment="1">
      <alignment horizontal="right" vertical="center"/>
    </xf>
    <xf numFmtId="4" fontId="24" fillId="0" borderId="10" xfId="0" applyNumberFormat="1" applyFont="1" applyBorder="1" applyAlignment="1">
      <alignment horizontal="right" vertical="center"/>
    </xf>
    <xf numFmtId="1" fontId="24" fillId="0" borderId="10" xfId="0" applyNumberFormat="1" applyFont="1" applyBorder="1" applyAlignment="1">
      <alignment horizontal="right" vertical="center"/>
    </xf>
    <xf numFmtId="171" fontId="18" fillId="38" borderId="27" xfId="0" applyNumberFormat="1" applyFont="1" applyFill="1" applyBorder="1" applyAlignment="1">
      <alignment horizontal="center" vertical="center"/>
    </xf>
    <xf numFmtId="0" fontId="24" fillId="38" borderId="37" xfId="0" applyFont="1" applyFill="1" applyBorder="1" applyAlignment="1">
      <alignment horizontal="center" vertical="center" wrapText="1"/>
    </xf>
    <xf numFmtId="0" fontId="24" fillId="38" borderId="34" xfId="0" applyFont="1" applyFill="1" applyBorder="1" applyAlignment="1">
      <alignment horizontal="center" vertical="center" wrapText="1"/>
    </xf>
    <xf numFmtId="170" fontId="18" fillId="0" borderId="30" xfId="0" applyNumberFormat="1" applyFont="1" applyFill="1" applyBorder="1" applyAlignment="1">
      <alignment horizontal="center" vertical="center"/>
    </xf>
    <xf numFmtId="168" fontId="18" fillId="0" borderId="38" xfId="0" applyNumberFormat="1" applyFont="1" applyFill="1" applyBorder="1" applyAlignment="1">
      <alignment horizontal="center" vertical="center"/>
    </xf>
    <xf numFmtId="175" fontId="18" fillId="0" borderId="30" xfId="0" applyNumberFormat="1" applyFont="1" applyFill="1" applyBorder="1" applyAlignment="1">
      <alignment horizontal="center" vertical="center"/>
    </xf>
    <xf numFmtId="175" fontId="18" fillId="0" borderId="27" xfId="0" applyNumberFormat="1" applyFont="1" applyFill="1" applyBorder="1" applyAlignment="1">
      <alignment horizontal="center" vertical="center"/>
    </xf>
    <xf numFmtId="0" fontId="18" fillId="0" borderId="40" xfId="0" applyFont="1" applyBorder="1" applyAlignment="1">
      <alignment horizontal="center" vertical="center"/>
    </xf>
    <xf numFmtId="4" fontId="18" fillId="38" borderId="11" xfId="0" applyNumberFormat="1" applyFont="1" applyFill="1" applyBorder="1" applyAlignment="1">
      <alignment horizontal="center" vertical="center"/>
    </xf>
    <xf numFmtId="0" fontId="18" fillId="0" borderId="19" xfId="0" applyFont="1" applyBorder="1" applyAlignment="1">
      <alignment horizontal="left" vertical="center"/>
    </xf>
    <xf numFmtId="0" fontId="18" fillId="0" borderId="19" xfId="0" applyFont="1" applyBorder="1" applyAlignment="1">
      <alignment horizontal="center" vertical="center"/>
    </xf>
    <xf numFmtId="3" fontId="18" fillId="0" borderId="19" xfId="0" applyNumberFormat="1" applyFont="1" applyBorder="1" applyAlignment="1">
      <alignment horizontal="center" vertical="center"/>
    </xf>
    <xf numFmtId="4" fontId="18" fillId="0" borderId="19" xfId="0" applyNumberFormat="1" applyFont="1" applyBorder="1" applyAlignment="1">
      <alignment horizontal="center" vertical="center"/>
    </xf>
    <xf numFmtId="4" fontId="18" fillId="38" borderId="31" xfId="0" applyNumberFormat="1" applyFont="1" applyFill="1" applyBorder="1" applyAlignment="1">
      <alignment horizontal="center" vertical="center"/>
    </xf>
    <xf numFmtId="4" fontId="18" fillId="38" borderId="52" xfId="0" applyNumberFormat="1" applyFont="1" applyFill="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23" xfId="0" applyFont="1" applyBorder="1" applyAlignment="1">
      <alignment horizontal="center" vertical="center"/>
    </xf>
    <xf numFmtId="0" fontId="18" fillId="0" borderId="11" xfId="0" applyFont="1" applyFill="1" applyBorder="1" applyAlignment="1">
      <alignment horizontal="left" vertical="center" wrapText="1"/>
    </xf>
    <xf numFmtId="4" fontId="18" fillId="0" borderId="11" xfId="0" applyNumberFormat="1" applyFont="1" applyFill="1" applyBorder="1" applyAlignment="1">
      <alignment horizontal="center" vertical="center" wrapText="1"/>
    </xf>
    <xf numFmtId="171" fontId="18" fillId="38" borderId="11" xfId="0" applyNumberFormat="1" applyFont="1" applyFill="1" applyBorder="1" applyAlignment="1">
      <alignment horizontal="center" vertical="center"/>
    </xf>
    <xf numFmtId="3" fontId="24" fillId="0" borderId="0" xfId="0" applyNumberFormat="1" applyFont="1" applyAlignment="1">
      <alignment horizontal="center" vertical="center"/>
    </xf>
    <xf numFmtId="165" fontId="18" fillId="0" borderId="0" xfId="0" applyNumberFormat="1" applyFont="1" applyAlignment="1">
      <alignment horizontal="center" vertical="center"/>
    </xf>
    <xf numFmtId="2" fontId="24" fillId="38" borderId="39" xfId="0" applyNumberFormat="1" applyFont="1" applyFill="1" applyBorder="1" applyAlignment="1">
      <alignment horizontal="center" vertical="center"/>
    </xf>
    <xf numFmtId="0" fontId="18" fillId="38" borderId="11" xfId="0" applyFont="1" applyFill="1" applyBorder="1" applyAlignment="1">
      <alignment horizontal="center"/>
    </xf>
    <xf numFmtId="171" fontId="18" fillId="0" borderId="0" xfId="0" applyNumberFormat="1" applyFont="1" applyAlignment="1">
      <alignment horizontal="center" vertical="center"/>
    </xf>
    <xf numFmtId="2" fontId="18" fillId="38" borderId="11" xfId="0" applyNumberFormat="1" applyFont="1" applyFill="1" applyBorder="1" applyAlignment="1">
      <alignment horizontal="center" vertical="center"/>
    </xf>
    <xf numFmtId="172" fontId="18" fillId="0" borderId="11" xfId="0" applyNumberFormat="1" applyFont="1" applyBorder="1" applyAlignment="1">
      <alignment horizontal="center" vertical="center"/>
    </xf>
    <xf numFmtId="4" fontId="18" fillId="0" borderId="11" xfId="0" applyNumberFormat="1" applyFont="1" applyBorder="1" applyAlignment="1">
      <alignment horizontal="center" vertical="center"/>
    </xf>
    <xf numFmtId="3" fontId="18" fillId="0" borderId="11" xfId="0" applyNumberFormat="1" applyFont="1" applyBorder="1" applyAlignment="1">
      <alignment horizontal="center" vertical="center"/>
    </xf>
    <xf numFmtId="1" fontId="18" fillId="0" borderId="11" xfId="0" applyNumberFormat="1" applyFont="1" applyBorder="1" applyAlignment="1">
      <alignment horizontal="center" vertical="center"/>
    </xf>
    <xf numFmtId="4" fontId="18" fillId="0" borderId="11" xfId="0" applyNumberFormat="1" applyFont="1" applyBorder="1" applyAlignment="1">
      <alignment vertical="center"/>
    </xf>
    <xf numFmtId="3" fontId="18" fillId="0" borderId="11" xfId="0" quotePrefix="1" applyNumberFormat="1" applyFont="1" applyBorder="1" applyAlignment="1">
      <alignment horizontal="center" vertical="center"/>
    </xf>
    <xf numFmtId="0" fontId="18" fillId="35" borderId="23" xfId="0" applyFont="1" applyFill="1" applyBorder="1" applyAlignment="1">
      <alignment vertical="center"/>
    </xf>
    <xf numFmtId="0" fontId="18" fillId="35" borderId="40" xfId="0" applyFont="1" applyFill="1" applyBorder="1" applyAlignment="1">
      <alignment vertical="center"/>
    </xf>
    <xf numFmtId="0" fontId="18" fillId="35" borderId="22" xfId="0" applyFont="1" applyFill="1" applyBorder="1" applyAlignment="1">
      <alignment vertical="center"/>
    </xf>
    <xf numFmtId="0" fontId="18" fillId="35" borderId="0" xfId="0" applyFont="1" applyFill="1" applyBorder="1" applyAlignment="1">
      <alignment vertical="center"/>
    </xf>
    <xf numFmtId="0" fontId="18" fillId="35" borderId="18" xfId="0" applyFont="1" applyFill="1" applyBorder="1" applyAlignment="1">
      <alignment vertical="center"/>
    </xf>
    <xf numFmtId="0" fontId="18" fillId="35" borderId="19" xfId="0" applyFont="1" applyFill="1" applyBorder="1" applyAlignment="1">
      <alignment vertical="center"/>
    </xf>
    <xf numFmtId="0" fontId="0" fillId="0" borderId="0" xfId="0" applyFill="1" applyAlignment="1">
      <alignment vertical="center"/>
    </xf>
    <xf numFmtId="0" fontId="38" fillId="0" borderId="0" xfId="0" applyFont="1" applyFill="1" applyAlignment="1">
      <alignment vertical="center"/>
    </xf>
    <xf numFmtId="4" fontId="20" fillId="38" borderId="11" xfId="0" applyNumberFormat="1" applyFont="1" applyFill="1" applyBorder="1" applyAlignment="1">
      <alignment horizontal="center" vertical="center"/>
    </xf>
    <xf numFmtId="171" fontId="20" fillId="38" borderId="11" xfId="0" applyNumberFormat="1" applyFont="1" applyFill="1" applyBorder="1" applyAlignment="1">
      <alignment horizontal="center" vertical="center"/>
    </xf>
    <xf numFmtId="0" fontId="18" fillId="35" borderId="12" xfId="0" applyFont="1" applyFill="1" applyBorder="1" applyAlignment="1">
      <alignment horizontal="center" vertical="center"/>
    </xf>
    <xf numFmtId="0" fontId="18" fillId="35" borderId="20" xfId="0" applyFont="1" applyFill="1" applyBorder="1" applyAlignment="1">
      <alignment horizontal="center" vertical="center"/>
    </xf>
    <xf numFmtId="0" fontId="18" fillId="35" borderId="13" xfId="0" applyFont="1" applyFill="1" applyBorder="1" applyAlignment="1">
      <alignment horizontal="center" vertical="center"/>
    </xf>
    <xf numFmtId="0" fontId="22" fillId="35" borderId="23" xfId="0" applyFont="1" applyFill="1" applyBorder="1" applyAlignment="1">
      <alignment horizontal="center" vertical="center"/>
    </xf>
    <xf numFmtId="0" fontId="22" fillId="35" borderId="22" xfId="0" applyFont="1" applyFill="1" applyBorder="1" applyAlignment="1">
      <alignment horizontal="center" vertical="center"/>
    </xf>
    <xf numFmtId="0" fontId="22" fillId="35" borderId="18" xfId="0" applyFont="1" applyFill="1" applyBorder="1" applyAlignment="1">
      <alignment horizontal="center" vertical="center"/>
    </xf>
    <xf numFmtId="0" fontId="18" fillId="35" borderId="23" xfId="0" applyFont="1" applyFill="1" applyBorder="1" applyAlignment="1">
      <alignment horizontal="center"/>
    </xf>
    <xf numFmtId="0" fontId="18" fillId="35" borderId="40" xfId="0" applyFont="1" applyFill="1" applyBorder="1" applyAlignment="1">
      <alignment horizontal="center"/>
    </xf>
    <xf numFmtId="0" fontId="18" fillId="35" borderId="24" xfId="0" applyFont="1" applyFill="1" applyBorder="1" applyAlignment="1">
      <alignment horizontal="center"/>
    </xf>
    <xf numFmtId="0" fontId="18" fillId="35" borderId="22" xfId="0" applyFont="1" applyFill="1" applyBorder="1" applyAlignment="1">
      <alignment horizontal="center"/>
    </xf>
    <xf numFmtId="0" fontId="18" fillId="35" borderId="0" xfId="0" applyFont="1" applyFill="1" applyBorder="1" applyAlignment="1">
      <alignment horizontal="center"/>
    </xf>
    <xf numFmtId="0" fontId="18" fillId="35" borderId="50" xfId="0" applyFont="1" applyFill="1" applyBorder="1" applyAlignment="1">
      <alignment horizontal="center"/>
    </xf>
    <xf numFmtId="0" fontId="18" fillId="35" borderId="18" xfId="0" applyFont="1" applyFill="1" applyBorder="1" applyAlignment="1">
      <alignment horizontal="center"/>
    </xf>
    <xf numFmtId="0" fontId="18" fillId="35" borderId="19" xfId="0" applyFont="1" applyFill="1" applyBorder="1" applyAlignment="1">
      <alignment horizontal="center"/>
    </xf>
    <xf numFmtId="0" fontId="18" fillId="35" borderId="25" xfId="0" applyFont="1" applyFill="1" applyBorder="1" applyAlignment="1">
      <alignment horizontal="center"/>
    </xf>
    <xf numFmtId="0" fontId="18" fillId="35" borderId="23" xfId="0" applyFont="1" applyFill="1" applyBorder="1" applyAlignment="1">
      <alignment horizontal="left" vertical="center" wrapText="1"/>
    </xf>
    <xf numFmtId="0" fontId="18" fillId="35" borderId="40" xfId="0" applyFont="1" applyFill="1" applyBorder="1" applyAlignment="1">
      <alignment horizontal="left" vertical="center" wrapText="1"/>
    </xf>
    <xf numFmtId="0" fontId="18" fillId="35" borderId="24" xfId="0" applyFont="1" applyFill="1" applyBorder="1" applyAlignment="1">
      <alignment horizontal="left" vertical="center" wrapText="1"/>
    </xf>
    <xf numFmtId="0" fontId="18" fillId="35" borderId="22" xfId="0" applyFont="1" applyFill="1" applyBorder="1" applyAlignment="1">
      <alignment horizontal="left" vertical="center" wrapText="1"/>
    </xf>
    <xf numFmtId="0" fontId="18" fillId="35" borderId="0" xfId="0" applyFont="1" applyFill="1" applyBorder="1" applyAlignment="1">
      <alignment horizontal="left" vertical="center" wrapText="1"/>
    </xf>
    <xf numFmtId="0" fontId="18" fillId="35" borderId="50" xfId="0" applyFont="1" applyFill="1" applyBorder="1" applyAlignment="1">
      <alignment horizontal="left" vertical="center" wrapText="1"/>
    </xf>
    <xf numFmtId="0" fontId="18" fillId="35" borderId="18" xfId="0" applyFont="1" applyFill="1" applyBorder="1" applyAlignment="1">
      <alignment horizontal="left" vertical="center" wrapText="1"/>
    </xf>
    <xf numFmtId="0" fontId="18" fillId="35" borderId="19" xfId="0" applyFont="1" applyFill="1" applyBorder="1" applyAlignment="1">
      <alignment horizontal="left" vertical="center" wrapText="1"/>
    </xf>
    <xf numFmtId="0" fontId="18" fillId="35" borderId="25" xfId="0" applyFont="1" applyFill="1" applyBorder="1" applyAlignment="1">
      <alignment horizontal="left" vertical="center" wrapText="1"/>
    </xf>
    <xf numFmtId="0" fontId="18" fillId="0" borderId="0" xfId="0" applyFont="1" applyAlignment="1">
      <alignment horizontal="center" vertical="center" wrapText="1"/>
    </xf>
    <xf numFmtId="0" fontId="18" fillId="35" borderId="14" xfId="0" applyFont="1" applyFill="1" applyBorder="1" applyAlignment="1">
      <alignment horizontal="center" vertical="center"/>
    </xf>
    <xf numFmtId="0" fontId="18" fillId="35" borderId="17" xfId="0" applyFont="1" applyFill="1" applyBorder="1" applyAlignment="1">
      <alignment horizontal="center" vertical="center"/>
    </xf>
    <xf numFmtId="0" fontId="18" fillId="35" borderId="14" xfId="0" applyFont="1" applyFill="1" applyBorder="1" applyAlignment="1">
      <alignment horizontal="left" vertical="center" wrapText="1"/>
    </xf>
    <xf numFmtId="0" fontId="18" fillId="35" borderId="17" xfId="0" applyFont="1" applyFill="1" applyBorder="1" applyAlignment="1">
      <alignment horizontal="left" vertical="center" wrapText="1"/>
    </xf>
    <xf numFmtId="0" fontId="18" fillId="35" borderId="21" xfId="0" applyFont="1" applyFill="1" applyBorder="1" applyAlignment="1">
      <alignment horizontal="left" vertical="center" wrapText="1"/>
    </xf>
    <xf numFmtId="0" fontId="24" fillId="38" borderId="44" xfId="0" applyFont="1" applyFill="1" applyBorder="1" applyAlignment="1">
      <alignment horizontal="center" vertical="center"/>
    </xf>
    <xf numFmtId="0" fontId="24" fillId="38" borderId="49" xfId="0" applyFont="1" applyFill="1" applyBorder="1" applyAlignment="1">
      <alignment horizontal="center" vertical="center"/>
    </xf>
    <xf numFmtId="0" fontId="24" fillId="38" borderId="45" xfId="0" applyFont="1" applyFill="1" applyBorder="1" applyAlignment="1">
      <alignment horizontal="center" vertical="center"/>
    </xf>
    <xf numFmtId="0" fontId="24" fillId="38" borderId="46" xfId="0" applyFont="1" applyFill="1" applyBorder="1" applyAlignment="1">
      <alignment horizontal="center" vertical="center"/>
    </xf>
    <xf numFmtId="0" fontId="24" fillId="38" borderId="47" xfId="0" applyFont="1" applyFill="1" applyBorder="1" applyAlignment="1">
      <alignment horizontal="center" vertical="center"/>
    </xf>
    <xf numFmtId="0" fontId="24" fillId="0" borderId="29" xfId="0" applyFont="1" applyFill="1" applyBorder="1" applyAlignment="1">
      <alignment horizontal="left" vertical="center"/>
    </xf>
    <xf numFmtId="0" fontId="24" fillId="0" borderId="31" xfId="0" applyFont="1" applyFill="1" applyBorder="1" applyAlignment="1">
      <alignment horizontal="left" vertical="center"/>
    </xf>
    <xf numFmtId="0" fontId="24" fillId="0" borderId="30" xfId="0" applyFont="1" applyFill="1" applyBorder="1" applyAlignment="1">
      <alignment horizontal="left" vertical="center"/>
    </xf>
    <xf numFmtId="0" fontId="22" fillId="35" borderId="14" xfId="0" applyFont="1" applyFill="1" applyBorder="1" applyAlignment="1">
      <alignment horizontal="center" vertical="center"/>
    </xf>
    <xf numFmtId="0" fontId="22" fillId="35" borderId="17" xfId="0" applyFont="1" applyFill="1" applyBorder="1" applyAlignment="1">
      <alignment horizontal="center" vertical="center"/>
    </xf>
    <xf numFmtId="0" fontId="22" fillId="35" borderId="21" xfId="0" applyFont="1" applyFill="1" applyBorder="1" applyAlignment="1">
      <alignment horizontal="center" vertical="center"/>
    </xf>
    <xf numFmtId="0" fontId="18" fillId="0" borderId="0" xfId="0" applyFont="1" applyBorder="1" applyAlignment="1">
      <alignment horizontal="center" vertical="center"/>
    </xf>
    <xf numFmtId="0" fontId="18" fillId="0" borderId="0" xfId="0" applyFont="1" applyBorder="1" applyAlignment="1">
      <alignment horizontal="left" vertical="center" wrapText="1"/>
    </xf>
    <xf numFmtId="0" fontId="18" fillId="38" borderId="11" xfId="0" applyFont="1" applyFill="1" applyBorder="1" applyAlignment="1">
      <alignment horizontal="center" vertical="center"/>
    </xf>
    <xf numFmtId="0" fontId="20" fillId="0" borderId="11" xfId="0" applyFont="1" applyBorder="1" applyAlignment="1">
      <alignment horizontal="center" vertical="center"/>
    </xf>
    <xf numFmtId="0" fontId="18" fillId="0" borderId="11" xfId="0" applyFont="1" applyBorder="1" applyAlignment="1">
      <alignment horizontal="center" vertical="center"/>
    </xf>
    <xf numFmtId="0" fontId="18" fillId="38" borderId="18" xfId="0" applyFont="1" applyFill="1" applyBorder="1" applyAlignment="1">
      <alignment horizontal="center" vertical="center"/>
    </xf>
    <xf numFmtId="0" fontId="18" fillId="38" borderId="19" xfId="0" applyFont="1" applyFill="1" applyBorder="1" applyAlignment="1">
      <alignment horizontal="center" vertical="center"/>
    </xf>
    <xf numFmtId="0" fontId="18" fillId="38" borderId="11" xfId="0" applyFont="1" applyFill="1" applyBorder="1" applyAlignment="1">
      <alignment horizontal="center" vertical="center" wrapText="1"/>
    </xf>
    <xf numFmtId="0" fontId="18" fillId="0" borderId="11" xfId="0" applyFont="1" applyBorder="1" applyAlignment="1">
      <alignment horizontal="left" vertical="center"/>
    </xf>
    <xf numFmtId="0" fontId="18" fillId="0" borderId="0" xfId="0" applyFont="1" applyAlignment="1">
      <alignment horizontal="left" vertical="center" wrapText="1"/>
    </xf>
    <xf numFmtId="0" fontId="18" fillId="38" borderId="14" xfId="0" applyFont="1" applyFill="1" applyBorder="1" applyAlignment="1">
      <alignment horizontal="center" vertical="center" wrapText="1"/>
    </xf>
    <xf numFmtId="0" fontId="18" fillId="38" borderId="21" xfId="0" applyFont="1" applyFill="1" applyBorder="1" applyAlignment="1">
      <alignment horizontal="center" vertical="center"/>
    </xf>
    <xf numFmtId="0" fontId="18" fillId="38" borderId="12" xfId="0" applyFont="1" applyFill="1" applyBorder="1" applyAlignment="1">
      <alignment horizontal="center" vertical="center"/>
    </xf>
    <xf numFmtId="0" fontId="18" fillId="38" borderId="20" xfId="0" applyFont="1" applyFill="1" applyBorder="1" applyAlignment="1">
      <alignment horizontal="center" vertical="center"/>
    </xf>
    <xf numFmtId="0" fontId="18" fillId="38" borderId="13" xfId="0" applyFont="1" applyFill="1" applyBorder="1" applyAlignment="1">
      <alignment horizontal="center" vertical="center"/>
    </xf>
    <xf numFmtId="0" fontId="18" fillId="38" borderId="0" xfId="0" applyFont="1" applyFill="1" applyAlignment="1">
      <alignment horizontal="center" vertical="center"/>
    </xf>
    <xf numFmtId="0" fontId="24" fillId="0" borderId="10" xfId="0" applyFont="1" applyBorder="1" applyAlignment="1">
      <alignment horizontal="center" vertical="center"/>
    </xf>
    <xf numFmtId="0" fontId="28" fillId="0" borderId="10" xfId="0" applyFont="1" applyBorder="1" applyAlignment="1">
      <alignment horizontal="center" vertical="center"/>
    </xf>
    <xf numFmtId="0" fontId="19" fillId="33" borderId="11" xfId="0" applyNumberFormat="1" applyFont="1" applyFill="1" applyBorder="1" applyAlignment="1" applyProtection="1">
      <alignment horizontal="center" vertical="center" wrapText="1"/>
    </xf>
    <xf numFmtId="2" fontId="18" fillId="38" borderId="11" xfId="0" applyNumberFormat="1" applyFont="1" applyFill="1" applyBorder="1" applyAlignment="1">
      <alignment horizontal="center" vertical="center"/>
    </xf>
    <xf numFmtId="0" fontId="19" fillId="33" borderId="11" xfId="0" applyFont="1" applyFill="1" applyBorder="1" applyAlignment="1">
      <alignment horizontal="center" vertical="center" wrapText="1"/>
    </xf>
    <xf numFmtId="0" fontId="19" fillId="33" borderId="14" xfId="0" applyNumberFormat="1" applyFont="1" applyFill="1" applyBorder="1" applyAlignment="1" applyProtection="1">
      <alignment horizontal="center" vertical="center" wrapText="1"/>
    </xf>
    <xf numFmtId="0" fontId="19" fillId="33" borderId="21" xfId="0" applyNumberFormat="1" applyFont="1" applyFill="1" applyBorder="1" applyAlignment="1" applyProtection="1">
      <alignment horizontal="center" vertical="center" wrapText="1"/>
    </xf>
    <xf numFmtId="0" fontId="24" fillId="38" borderId="35" xfId="0" applyFont="1" applyFill="1" applyBorder="1" applyAlignment="1">
      <alignment horizontal="center" vertical="center" wrapText="1"/>
    </xf>
    <xf numFmtId="0" fontId="24" fillId="38" borderId="36" xfId="0" applyFont="1" applyFill="1" applyBorder="1" applyAlignment="1">
      <alignment horizontal="center" vertical="center" wrapText="1"/>
    </xf>
    <xf numFmtId="0" fontId="19" fillId="33" borderId="32" xfId="0" applyNumberFormat="1" applyFont="1" applyFill="1" applyBorder="1" applyAlignment="1" applyProtection="1">
      <alignment horizontal="center" vertical="center" wrapText="1"/>
    </xf>
    <xf numFmtId="0" fontId="19" fillId="33" borderId="26" xfId="0" applyNumberFormat="1" applyFont="1" applyFill="1" applyBorder="1" applyAlignment="1" applyProtection="1">
      <alignment horizontal="center" vertical="center" wrapText="1"/>
    </xf>
    <xf numFmtId="0" fontId="19" fillId="33" borderId="33" xfId="0" applyNumberFormat="1" applyFont="1" applyFill="1" applyBorder="1" applyAlignment="1" applyProtection="1">
      <alignment horizontal="center" vertical="center" wrapText="1"/>
    </xf>
    <xf numFmtId="0" fontId="19" fillId="33" borderId="41" xfId="0" applyNumberFormat="1" applyFont="1" applyFill="1" applyBorder="1" applyAlignment="1" applyProtection="1">
      <alignment horizontal="center" vertical="center" wrapText="1"/>
    </xf>
    <xf numFmtId="0" fontId="19" fillId="33" borderId="51" xfId="0" applyNumberFormat="1" applyFont="1" applyFill="1" applyBorder="1" applyAlignment="1" applyProtection="1">
      <alignment horizontal="center" vertical="center" wrapText="1"/>
    </xf>
    <xf numFmtId="0" fontId="19" fillId="33" borderId="42" xfId="0" applyNumberFormat="1" applyFont="1" applyFill="1" applyBorder="1" applyAlignment="1" applyProtection="1">
      <alignment horizontal="center" vertical="center" wrapText="1"/>
    </xf>
    <xf numFmtId="171" fontId="18" fillId="38" borderId="27" xfId="0" applyNumberFormat="1"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wrapText="1"/>
    </xf>
    <xf numFmtId="0" fontId="19" fillId="33" borderId="20"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9" fillId="33" borderId="21" xfId="0" applyFont="1" applyFill="1" applyBorder="1" applyAlignment="1">
      <alignment horizontal="center" vertical="center" wrapText="1"/>
    </xf>
    <xf numFmtId="2" fontId="18" fillId="38" borderId="52" xfId="0" applyNumberFormat="1" applyFont="1" applyFill="1" applyBorder="1" applyAlignment="1">
      <alignment horizontal="center" vertical="center"/>
    </xf>
    <xf numFmtId="2" fontId="18" fillId="38" borderId="0" xfId="0" applyNumberFormat="1" applyFont="1" applyFill="1" applyBorder="1" applyAlignment="1">
      <alignment horizontal="center" vertical="center"/>
    </xf>
    <xf numFmtId="2" fontId="18" fillId="38" borderId="53" xfId="0" applyNumberFormat="1" applyFont="1" applyFill="1" applyBorder="1" applyAlignment="1">
      <alignment horizontal="center" vertical="center"/>
    </xf>
    <xf numFmtId="0" fontId="19" fillId="33" borderId="54" xfId="0" applyFont="1" applyFill="1" applyBorder="1" applyAlignment="1">
      <alignment horizontal="center" vertical="center"/>
    </xf>
    <xf numFmtId="0" fontId="19" fillId="33" borderId="33" xfId="0" applyFont="1" applyFill="1" applyBorder="1" applyAlignment="1">
      <alignment horizontal="center" vertical="center"/>
    </xf>
    <xf numFmtId="0" fontId="19" fillId="33" borderId="41" xfId="0" applyFont="1" applyFill="1" applyBorder="1" applyAlignment="1">
      <alignment horizontal="center" vertical="center"/>
    </xf>
    <xf numFmtId="0" fontId="18" fillId="0" borderId="23" xfId="0" applyFont="1" applyFill="1" applyBorder="1" applyAlignment="1">
      <alignment horizontal="left" vertical="center" wrapText="1"/>
    </xf>
    <xf numFmtId="0" fontId="18" fillId="0" borderId="40"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18" fillId="0" borderId="22"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8" fillId="0" borderId="50" xfId="0" applyFont="1" applyFill="1" applyBorder="1" applyAlignment="1">
      <alignment horizontal="left" vertical="center" wrapText="1"/>
    </xf>
    <xf numFmtId="0" fontId="18" fillId="0" borderId="18" xfId="0" applyFont="1" applyFill="1" applyBorder="1" applyAlignment="1">
      <alignment horizontal="left" vertical="center" wrapText="1"/>
    </xf>
    <xf numFmtId="0" fontId="18" fillId="0" borderId="19" xfId="0" applyFont="1" applyFill="1" applyBorder="1" applyAlignment="1">
      <alignment horizontal="left" vertical="center" wrapText="1"/>
    </xf>
    <xf numFmtId="0" fontId="18" fillId="0" borderId="25" xfId="0" applyFont="1" applyFill="1" applyBorder="1" applyAlignment="1">
      <alignment horizontal="left" vertical="center" wrapText="1"/>
    </xf>
    <xf numFmtId="0" fontId="24" fillId="38" borderId="39" xfId="0" applyFont="1" applyFill="1" applyBorder="1" applyAlignment="1">
      <alignment horizontal="center" vertical="center"/>
    </xf>
    <xf numFmtId="0" fontId="18" fillId="38" borderId="11" xfId="0" applyFont="1" applyFill="1" applyBorder="1" applyAlignment="1">
      <alignment horizontal="center"/>
    </xf>
    <xf numFmtId="0" fontId="19" fillId="33" borderId="17" xfId="0" applyNumberFormat="1" applyFont="1" applyFill="1" applyBorder="1" applyAlignment="1" applyProtection="1">
      <alignment horizontal="center" vertical="center" wrapText="1"/>
    </xf>
    <xf numFmtId="0" fontId="22" fillId="35" borderId="11" xfId="0" applyFont="1" applyFill="1" applyBorder="1" applyAlignment="1">
      <alignment horizontal="center" vertical="center"/>
    </xf>
    <xf numFmtId="0" fontId="19" fillId="33" borderId="24" xfId="0" applyNumberFormat="1" applyFont="1" applyFill="1" applyBorder="1" applyAlignment="1" applyProtection="1">
      <alignment horizontal="center" vertical="center" wrapText="1"/>
    </xf>
    <xf numFmtId="0" fontId="19" fillId="33" borderId="43" xfId="0" applyNumberFormat="1" applyFont="1" applyFill="1" applyBorder="1" applyAlignment="1" applyProtection="1">
      <alignment horizontal="center" vertical="center" wrapText="1"/>
    </xf>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rmal 3" xfId="42"/>
    <cellStyle name="Normal 4" xfId="43"/>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colors>
    <mruColors>
      <color rgb="FFDCE6F1"/>
      <color rgb="FFD9D9D9"/>
      <color rgb="FFFFFFCC"/>
      <color rgb="FFBFBFBF"/>
      <color rgb="FFFFFFDD"/>
      <color rgb="FF9933FF"/>
      <color rgb="FF99FFCC"/>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138112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323975" y="32861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323975" y="32861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Cambria Math" panose="02040503050406030204" pitchFamily="18" charset="0"/>
                  <a:ea typeface="+mn-ea"/>
                  <a:cs typeface="+mn-cs"/>
                </a:rPr>
                <a:t>(𝑇_0/𝑇)]</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43</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 xmlns:a16="http://schemas.microsoft.com/office/drawing/2014/main" id="{00000000-0008-0000-0100-000002000000}"/>
                </a:ext>
              </a:extLst>
            </xdr:cNvPr>
            <xdr:cNvSpPr txBox="1"/>
          </xdr:nvSpPr>
          <xdr:spPr>
            <a:xfrm>
              <a:off x="2886075" y="5729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a:extLst>
                <a:ext uri="{FF2B5EF4-FFF2-40B4-BE49-F238E27FC236}">
                  <a16:creationId xmlns:a16="http://schemas.microsoft.com/office/drawing/2014/main" xmlns="" xmlns:a14="http://schemas.microsoft.com/office/drawing/2010/main" id="{00000000-0008-0000-0100-000002000000}"/>
                </a:ext>
              </a:extLst>
            </xdr:cNvPr>
            <xdr:cNvSpPr txBox="1"/>
          </xdr:nvSpPr>
          <xdr:spPr>
            <a:xfrm>
              <a:off x="2886075" y="5729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95250</xdr:colOff>
      <xdr:row>23</xdr:row>
      <xdr:rowOff>185737</xdr:rowOff>
    </xdr:from>
    <xdr:ext cx="2343150" cy="175369"/>
    <mc:AlternateContent xmlns:mc="http://schemas.openxmlformats.org/markup-compatibility/2006" xmlns:a14="http://schemas.microsoft.com/office/drawing/2010/main">
      <mc:Choice Requires="a14">
        <xdr:sp macro="" textlink="">
          <xdr:nvSpPr>
            <xdr:cNvPr id="4" name="CaixaDeTexto 3"/>
            <xdr:cNvSpPr txBox="1"/>
          </xdr:nvSpPr>
          <xdr:spPr>
            <a:xfrm>
              <a:off x="990600" y="5300662"/>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𝐹𝐸</m:t>
                    </m:r>
                    <m:r>
                      <a:rPr lang="pt-BR" sz="1100" b="0" i="1">
                        <a:latin typeface="Cambria Math" panose="02040503050406030204" pitchFamily="18" charset="0"/>
                      </a:rPr>
                      <m:t>=</m:t>
                    </m:r>
                    <m:d>
                      <m:dPr>
                        <m:ctrlPr>
                          <a:rPr lang="pt-BR" sz="1100" b="0" i="1">
                            <a:latin typeface="Cambria Math" panose="02040503050406030204" pitchFamily="18" charset="0"/>
                          </a:rPr>
                        </m:ctrlPr>
                      </m:dPr>
                      <m:e>
                        <m:r>
                          <a:rPr lang="pt-BR" sz="1100" b="0" i="1">
                            <a:latin typeface="Cambria Math" panose="02040503050406030204" pitchFamily="18" charset="0"/>
                          </a:rPr>
                          <m:t>𝑘</m:t>
                        </m:r>
                        <m:r>
                          <a:rPr lang="pt-BR" sz="1100" b="0" i="1">
                            <a:latin typeface="Cambria Math" panose="02040503050406030204" pitchFamily="18" charset="0"/>
                          </a:rPr>
                          <m:t> . </m:t>
                        </m:r>
                        <m:sSup>
                          <m:sSupPr>
                            <m:ctrlPr>
                              <a:rPr lang="pt-BR" sz="1100" b="0" i="1">
                                <a:latin typeface="Cambria Math" panose="02040503050406030204" pitchFamily="18" charset="0"/>
                              </a:rPr>
                            </m:ctrlPr>
                          </m:sSupPr>
                          <m:e>
                            <m:r>
                              <a:rPr lang="pt-BR" sz="1100" b="0" i="1">
                                <a:latin typeface="Cambria Math" panose="02040503050406030204" pitchFamily="18" charset="0"/>
                              </a:rPr>
                              <m:t>𝑠𝐿</m:t>
                            </m:r>
                          </m:e>
                          <m:sup>
                            <m:r>
                              <a:rPr lang="pt-BR" sz="1100" b="0" i="1">
                                <a:latin typeface="Cambria Math" panose="02040503050406030204" pitchFamily="18" charset="0"/>
                              </a:rPr>
                              <m:t>0,91</m:t>
                            </m:r>
                          </m:sup>
                        </m:sSup>
                        <m:r>
                          <a:rPr lang="pt-BR" sz="1100" b="0" i="1">
                            <a:latin typeface="Cambria Math" panose="02040503050406030204" pitchFamily="18" charset="0"/>
                          </a:rPr>
                          <m:t>. </m:t>
                        </m:r>
                        <m:sSup>
                          <m:sSupPr>
                            <m:ctrlPr>
                              <a:rPr lang="pt-BR" sz="1100" b="0" i="1">
                                <a:latin typeface="Cambria Math" panose="02040503050406030204" pitchFamily="18" charset="0"/>
                              </a:rPr>
                            </m:ctrlPr>
                          </m:sSupPr>
                          <m:e>
                            <m:r>
                              <a:rPr lang="pt-BR" sz="1100" b="0" i="1">
                                <a:latin typeface="Cambria Math" panose="02040503050406030204" pitchFamily="18" charset="0"/>
                              </a:rPr>
                              <m:t>𝑊</m:t>
                            </m:r>
                          </m:e>
                          <m:sup>
                            <m:r>
                              <a:rPr lang="pt-BR" sz="1100" b="0" i="1">
                                <a:latin typeface="Cambria Math" panose="02040503050406030204" pitchFamily="18" charset="0"/>
                              </a:rPr>
                              <m:t>1,02</m:t>
                            </m:r>
                          </m:sup>
                        </m:sSup>
                      </m:e>
                    </m:d>
                    <m:r>
                      <a:rPr lang="pt-BR" sz="1100" b="0" i="1">
                        <a:latin typeface="Cambria Math" panose="02040503050406030204" pitchFamily="18" charset="0"/>
                      </a:rPr>
                      <m:t> . </m:t>
                    </m:r>
                    <m:d>
                      <m:dPr>
                        <m:ctrlPr>
                          <a:rPr lang="pt-BR" sz="1100" b="0" i="1">
                            <a:latin typeface="Cambria Math" panose="02040503050406030204" pitchFamily="18" charset="0"/>
                          </a:rPr>
                        </m:ctrlPr>
                      </m:dPr>
                      <m:e>
                        <m:r>
                          <a:rPr lang="pt-BR" sz="1100" b="0" i="1">
                            <a:latin typeface="Cambria Math" panose="02040503050406030204" pitchFamily="18" charset="0"/>
                          </a:rPr>
                          <m:t>1−1,2</m:t>
                        </m:r>
                        <m:r>
                          <a:rPr lang="pt-BR" sz="1100" b="0" i="1">
                            <a:latin typeface="Cambria Math" panose="02040503050406030204" pitchFamily="18" charset="0"/>
                          </a:rPr>
                          <m:t>𝑃</m:t>
                        </m:r>
                        <m:r>
                          <a:rPr lang="pt-BR" sz="1100" b="0" i="1">
                            <a:latin typeface="Cambria Math" panose="02040503050406030204" pitchFamily="18" charset="0"/>
                          </a:rPr>
                          <m:t>/</m:t>
                        </m:r>
                        <m:r>
                          <a:rPr lang="pt-BR" sz="1100" b="0" i="1">
                            <a:latin typeface="Cambria Math" panose="02040503050406030204" pitchFamily="18" charset="0"/>
                          </a:rPr>
                          <m:t>𝑁</m:t>
                        </m:r>
                      </m:e>
                    </m:d>
                    <m:r>
                      <a:rPr lang="pt-BR" sz="1100" b="0" i="1">
                        <a:latin typeface="Cambria Math" panose="02040503050406030204" pitchFamily="18" charset="0"/>
                      </a:rPr>
                      <m:t> </m:t>
                    </m:r>
                  </m:oMath>
                </m:oMathPara>
              </a14:m>
              <a:endParaRPr lang="pt-BR" sz="1100"/>
            </a:p>
          </xdr:txBody>
        </xdr:sp>
      </mc:Choice>
      <mc:Fallback xmlns="">
        <xdr:sp macro="" textlink="">
          <xdr:nvSpPr>
            <xdr:cNvPr id="4" name="CaixaDeTexto 3"/>
            <xdr:cNvSpPr txBox="1"/>
          </xdr:nvSpPr>
          <xdr:spPr>
            <a:xfrm>
              <a:off x="990600" y="5300662"/>
              <a:ext cx="23431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𝐹𝐸=(𝑘 . 〖𝑠𝐿〗^0,91. 𝑊^1,02 )  . (1−1,2𝑃/𝑁)  </a:t>
              </a:r>
              <a:endParaRPr lang="pt-BR" sz="1100"/>
            </a:p>
          </xdr:txBody>
        </xdr:sp>
      </mc:Fallback>
    </mc:AlternateContent>
    <xdr:clientData/>
  </xdr:oneCellAnchor>
  <xdr:twoCellAnchor>
    <xdr:from>
      <xdr:col>3</xdr:col>
      <xdr:colOff>38101</xdr:colOff>
      <xdr:row>23</xdr:row>
      <xdr:rowOff>104775</xdr:rowOff>
    </xdr:from>
    <xdr:to>
      <xdr:col>3</xdr:col>
      <xdr:colOff>962025</xdr:colOff>
      <xdr:row>25</xdr:row>
      <xdr:rowOff>47625</xdr:rowOff>
    </xdr:to>
    <xdr:sp macro="" textlink="">
      <xdr:nvSpPr>
        <xdr:cNvPr id="5" name="Elipse 4"/>
        <xdr:cNvSpPr/>
      </xdr:nvSpPr>
      <xdr:spPr>
        <a:xfrm>
          <a:off x="2409826" y="4791075"/>
          <a:ext cx="923924" cy="3238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xdr:col>
      <xdr:colOff>1</xdr:colOff>
      <xdr:row>9</xdr:row>
      <xdr:rowOff>0</xdr:rowOff>
    </xdr:from>
    <xdr:ext cx="2628900" cy="361830"/>
    <mc:AlternateContent xmlns:mc="http://schemas.openxmlformats.org/markup-compatibility/2006" xmlns:a14="http://schemas.microsoft.com/office/drawing/2010/main">
      <mc:Choice Requires="a14">
        <xdr:sp macro="" textlink="">
          <xdr:nvSpPr>
            <xdr:cNvPr id="6" name="CaixaDeTexto 5">
              <a:extLst>
                <a:ext uri="{FF2B5EF4-FFF2-40B4-BE49-F238E27FC236}">
                  <a16:creationId xmlns:a16="http://schemas.microsoft.com/office/drawing/2014/main" xmlns="" id="{00000000-0008-0000-0400-000002000000}"/>
                </a:ext>
              </a:extLst>
            </xdr:cNvPr>
            <xdr:cNvSpPr txBox="1"/>
          </xdr:nvSpPr>
          <xdr:spPr>
            <a:xfrm>
              <a:off x="885826" y="1666875"/>
              <a:ext cx="2628900" cy="361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000" b="0" i="1">
                        <a:latin typeface="Cambria Math" panose="02040503050406030204" pitchFamily="18" charset="0"/>
                      </a:rPr>
                      <m:t>𝐹𝐸</m:t>
                    </m:r>
                    <m:r>
                      <a:rPr lang="pt-BR" sz="1000" b="0" i="1">
                        <a:latin typeface="Cambria Math" panose="02040503050406030204" pitchFamily="18" charset="0"/>
                      </a:rPr>
                      <m:t>=</m:t>
                    </m:r>
                    <m:d>
                      <m:dPr>
                        <m:begChr m:val="["/>
                        <m:endChr m:val="]"/>
                        <m:ctrlPr>
                          <a:rPr lang="pt-BR" sz="1000" b="0" i="1">
                            <a:latin typeface="Cambria Math" panose="02040503050406030204" pitchFamily="18" charset="0"/>
                          </a:rPr>
                        </m:ctrlPr>
                      </m:dPr>
                      <m:e>
                        <m:d>
                          <m:dPr>
                            <m:ctrlPr>
                              <a:rPr lang="pt-BR" sz="1000" b="0" i="1">
                                <a:solidFill>
                                  <a:schemeClr val="tx1"/>
                                </a:solidFill>
                                <a:effectLst/>
                                <a:latin typeface="Cambria Math" panose="02040503050406030204" pitchFamily="18" charset="0"/>
                                <a:ea typeface="+mn-ea"/>
                                <a:cs typeface="+mn-cs"/>
                              </a:rPr>
                            </m:ctrlPr>
                          </m:dPr>
                          <m:e>
                            <m:r>
                              <a:rPr lang="pt-BR" sz="1000" b="0" i="1">
                                <a:solidFill>
                                  <a:schemeClr val="tx1"/>
                                </a:solidFill>
                                <a:effectLst/>
                                <a:latin typeface="Cambria Math" panose="02040503050406030204" pitchFamily="18" charset="0"/>
                                <a:ea typeface="+mn-ea"/>
                                <a:cs typeface="+mn-cs"/>
                              </a:rPr>
                              <m:t>𝑘</m:t>
                            </m:r>
                            <m:r>
                              <a:rPr lang="pt-BR" sz="1000" b="0" i="1">
                                <a:solidFill>
                                  <a:schemeClr val="tx1"/>
                                </a:solidFill>
                                <a:effectLst/>
                                <a:latin typeface="Cambria Math" panose="02040503050406030204" pitchFamily="18" charset="0"/>
                                <a:ea typeface="+mn-ea"/>
                                <a:cs typeface="+mn-cs"/>
                              </a:rPr>
                              <m:t> . </m:t>
                            </m:r>
                            <m:sSup>
                              <m:sSupPr>
                                <m:ctrlPr>
                                  <a:rPr lang="pt-BR" sz="1000" b="0" i="1">
                                    <a:solidFill>
                                      <a:schemeClr val="tx1"/>
                                    </a:solidFill>
                                    <a:effectLst/>
                                    <a:latin typeface="Cambria Math" panose="02040503050406030204" pitchFamily="18" charset="0"/>
                                    <a:ea typeface="+mn-ea"/>
                                    <a:cs typeface="+mn-cs"/>
                                  </a:rPr>
                                </m:ctrlPr>
                              </m:sSupPr>
                              <m:e>
                                <m:d>
                                  <m:dPr>
                                    <m:ctrlPr>
                                      <a:rPr lang="pt-BR" sz="1000" b="0" i="1">
                                        <a:solidFill>
                                          <a:schemeClr val="tx1"/>
                                        </a:solidFill>
                                        <a:effectLst/>
                                        <a:latin typeface="Cambria Math" panose="02040503050406030204" pitchFamily="18" charset="0"/>
                                        <a:ea typeface="+mn-ea"/>
                                        <a:cs typeface="+mn-cs"/>
                                      </a:rPr>
                                    </m:ctrlPr>
                                  </m:dPr>
                                  <m:e>
                                    <m:f>
                                      <m:fPr>
                                        <m:ctrlPr>
                                          <a:rPr lang="pt-BR" sz="1000" b="0" i="1">
                                            <a:solidFill>
                                              <a:schemeClr val="tx1"/>
                                            </a:solidFill>
                                            <a:effectLst/>
                                            <a:latin typeface="Cambria Math" panose="02040503050406030204" pitchFamily="18" charset="0"/>
                                            <a:ea typeface="+mn-ea"/>
                                            <a:cs typeface="+mn-cs"/>
                                          </a:rPr>
                                        </m:ctrlPr>
                                      </m:fPr>
                                      <m:num>
                                        <m:r>
                                          <a:rPr lang="pt-BR" sz="1000" b="0" i="1">
                                            <a:solidFill>
                                              <a:schemeClr val="tx1"/>
                                            </a:solidFill>
                                            <a:effectLst/>
                                            <a:latin typeface="Cambria Math" panose="02040503050406030204" pitchFamily="18" charset="0"/>
                                            <a:ea typeface="+mn-ea"/>
                                            <a:cs typeface="+mn-cs"/>
                                          </a:rPr>
                                          <m:t>𝑠</m:t>
                                        </m:r>
                                      </m:num>
                                      <m:den>
                                        <m:r>
                                          <a:rPr lang="pt-BR" sz="1000" b="0" i="1">
                                            <a:solidFill>
                                              <a:schemeClr val="tx1"/>
                                            </a:solidFill>
                                            <a:effectLst/>
                                            <a:latin typeface="Cambria Math" panose="02040503050406030204" pitchFamily="18" charset="0"/>
                                            <a:ea typeface="+mn-ea"/>
                                            <a:cs typeface="+mn-cs"/>
                                          </a:rPr>
                                          <m:t>12</m:t>
                                        </m:r>
                                      </m:den>
                                    </m:f>
                                  </m:e>
                                </m:d>
                              </m:e>
                              <m:sup>
                                <m:r>
                                  <a:rPr lang="pt-BR" sz="1000" b="0" i="1">
                                    <a:solidFill>
                                      <a:schemeClr val="tx1"/>
                                    </a:solidFill>
                                    <a:effectLst/>
                                    <a:latin typeface="Cambria Math" panose="02040503050406030204" pitchFamily="18" charset="0"/>
                                    <a:ea typeface="+mn-ea"/>
                                    <a:cs typeface="+mn-cs"/>
                                  </a:rPr>
                                  <m:t>𝑎</m:t>
                                </m:r>
                              </m:sup>
                            </m:sSup>
                            <m:r>
                              <a:rPr lang="pt-BR" sz="1000" b="0" i="1">
                                <a:solidFill>
                                  <a:schemeClr val="tx1"/>
                                </a:solidFill>
                                <a:effectLst/>
                                <a:latin typeface="Cambria Math" panose="02040503050406030204" pitchFamily="18" charset="0"/>
                                <a:ea typeface="+mn-ea"/>
                                <a:cs typeface="+mn-cs"/>
                              </a:rPr>
                              <m:t>.  </m:t>
                            </m:r>
                            <m:sSup>
                              <m:sSupPr>
                                <m:ctrlPr>
                                  <a:rPr lang="pt-BR" sz="1000" b="0" i="1">
                                    <a:solidFill>
                                      <a:schemeClr val="tx1"/>
                                    </a:solidFill>
                                    <a:effectLst/>
                                    <a:latin typeface="Cambria Math" panose="02040503050406030204" pitchFamily="18" charset="0"/>
                                    <a:ea typeface="+mn-ea"/>
                                    <a:cs typeface="+mn-cs"/>
                                  </a:rPr>
                                </m:ctrlPr>
                              </m:sSupPr>
                              <m:e>
                                <m:d>
                                  <m:dPr>
                                    <m:ctrlPr>
                                      <a:rPr lang="pt-BR" sz="1000" b="0" i="1">
                                        <a:solidFill>
                                          <a:schemeClr val="tx1"/>
                                        </a:solidFill>
                                        <a:effectLst/>
                                        <a:latin typeface="Cambria Math" panose="02040503050406030204" pitchFamily="18" charset="0"/>
                                        <a:ea typeface="+mn-ea"/>
                                        <a:cs typeface="+mn-cs"/>
                                      </a:rPr>
                                    </m:ctrlPr>
                                  </m:dPr>
                                  <m:e>
                                    <m:f>
                                      <m:fPr>
                                        <m:ctrlPr>
                                          <a:rPr lang="pt-BR" sz="1000" b="0" i="1">
                                            <a:solidFill>
                                              <a:schemeClr val="tx1"/>
                                            </a:solidFill>
                                            <a:effectLst/>
                                            <a:latin typeface="Cambria Math" panose="02040503050406030204" pitchFamily="18" charset="0"/>
                                            <a:ea typeface="+mn-ea"/>
                                            <a:cs typeface="+mn-cs"/>
                                          </a:rPr>
                                        </m:ctrlPr>
                                      </m:fPr>
                                      <m:num>
                                        <m:r>
                                          <a:rPr lang="pt-BR" sz="1000" b="0" i="1">
                                            <a:solidFill>
                                              <a:schemeClr val="tx1"/>
                                            </a:solidFill>
                                            <a:effectLst/>
                                            <a:latin typeface="Cambria Math" panose="02040503050406030204" pitchFamily="18" charset="0"/>
                                            <a:ea typeface="+mn-ea"/>
                                            <a:cs typeface="+mn-cs"/>
                                          </a:rPr>
                                          <m:t>𝑊</m:t>
                                        </m:r>
                                      </m:num>
                                      <m:den>
                                        <m:r>
                                          <a:rPr lang="pt-BR" sz="1000" b="0" i="1">
                                            <a:solidFill>
                                              <a:schemeClr val="tx1"/>
                                            </a:solidFill>
                                            <a:effectLst/>
                                            <a:latin typeface="Cambria Math" panose="02040503050406030204" pitchFamily="18" charset="0"/>
                                            <a:ea typeface="+mn-ea"/>
                                            <a:cs typeface="+mn-cs"/>
                                          </a:rPr>
                                          <m:t>3</m:t>
                                        </m:r>
                                      </m:den>
                                    </m:f>
                                  </m:e>
                                </m:d>
                              </m:e>
                              <m:sup>
                                <m:r>
                                  <a:rPr lang="pt-BR" sz="1000" b="0" i="1">
                                    <a:solidFill>
                                      <a:schemeClr val="tx1"/>
                                    </a:solidFill>
                                    <a:effectLst/>
                                    <a:latin typeface="Cambria Math" panose="02040503050406030204" pitchFamily="18" charset="0"/>
                                    <a:ea typeface="+mn-ea"/>
                                    <a:cs typeface="+mn-cs"/>
                                  </a:rPr>
                                  <m:t>𝑏</m:t>
                                </m:r>
                              </m:sup>
                            </m:sSup>
                          </m:e>
                        </m:d>
                        <m:r>
                          <a:rPr lang="pt-BR" sz="1000" b="0" i="1">
                            <a:solidFill>
                              <a:schemeClr val="tx1"/>
                            </a:solidFill>
                            <a:effectLst/>
                            <a:latin typeface="Cambria Math" panose="02040503050406030204" pitchFamily="18" charset="0"/>
                            <a:ea typeface="+mn-ea"/>
                            <a:cs typeface="+mn-cs"/>
                          </a:rPr>
                          <m:t> . (</m:t>
                        </m:r>
                        <m:d>
                          <m:dPr>
                            <m:ctrlPr>
                              <a:rPr lang="pt-BR" sz="1000" b="0" i="1">
                                <a:solidFill>
                                  <a:schemeClr val="tx1"/>
                                </a:solidFill>
                                <a:effectLst/>
                                <a:latin typeface="Cambria Math" panose="02040503050406030204" pitchFamily="18" charset="0"/>
                                <a:ea typeface="+mn-ea"/>
                                <a:cs typeface="+mn-cs"/>
                              </a:rPr>
                            </m:ctrlPr>
                          </m:dPr>
                          <m:e>
                            <m:r>
                              <a:rPr lang="pt-BR" sz="1000" b="0" i="1">
                                <a:solidFill>
                                  <a:schemeClr val="tx1"/>
                                </a:solidFill>
                                <a:effectLst/>
                                <a:latin typeface="Cambria Math" panose="02040503050406030204" pitchFamily="18" charset="0"/>
                                <a:ea typeface="+mn-ea"/>
                                <a:cs typeface="+mn-cs"/>
                              </a:rPr>
                              <m:t>365−</m:t>
                            </m:r>
                            <m:r>
                              <a:rPr lang="pt-BR" sz="1000" b="0" i="1">
                                <a:solidFill>
                                  <a:schemeClr val="tx1"/>
                                </a:solidFill>
                                <a:effectLst/>
                                <a:latin typeface="Cambria Math" panose="02040503050406030204" pitchFamily="18" charset="0"/>
                                <a:ea typeface="+mn-ea"/>
                                <a:cs typeface="+mn-cs"/>
                              </a:rPr>
                              <m:t>𝑃</m:t>
                            </m:r>
                            <m:r>
                              <a:rPr lang="pt-BR" sz="1000" b="0" i="1">
                                <a:solidFill>
                                  <a:schemeClr val="tx1"/>
                                </a:solidFill>
                                <a:effectLst/>
                                <a:latin typeface="Cambria Math" panose="02040503050406030204" pitchFamily="18" charset="0"/>
                                <a:ea typeface="+mn-ea"/>
                                <a:cs typeface="+mn-cs"/>
                              </a:rPr>
                              <m:t>)/365)</m:t>
                            </m:r>
                          </m:e>
                        </m:d>
                      </m:e>
                    </m:d>
                    <m:r>
                      <a:rPr lang="pt-BR" sz="1000" b="0" i="1">
                        <a:latin typeface="Cambria Math" panose="02040503050406030204" pitchFamily="18" charset="0"/>
                      </a:rPr>
                      <m:t> </m:t>
                    </m:r>
                  </m:oMath>
                </m:oMathPara>
              </a14:m>
              <a:endParaRPr lang="pt-BR" sz="1000"/>
            </a:p>
          </xdr:txBody>
        </xdr:sp>
      </mc:Choice>
      <mc:Fallback xmlns="">
        <xdr:sp macro="" textlink="">
          <xdr:nvSpPr>
            <xdr:cNvPr id="6" name="CaixaDeTexto 5">
              <a:extLst>
                <a:ext uri="{FF2B5EF4-FFF2-40B4-BE49-F238E27FC236}">
                  <a16:creationId xmlns:a16="http://schemas.microsoft.com/office/drawing/2014/main" xmlns="" xmlns:a14="http://schemas.microsoft.com/office/drawing/2010/main" id="{00000000-0008-0000-0400-000002000000}"/>
                </a:ext>
              </a:extLst>
            </xdr:cNvPr>
            <xdr:cNvSpPr txBox="1"/>
          </xdr:nvSpPr>
          <xdr:spPr>
            <a:xfrm>
              <a:off x="885826" y="1666875"/>
              <a:ext cx="2628900" cy="361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000" b="0" i="0">
                  <a:latin typeface="Cambria Math" panose="02040503050406030204" pitchFamily="18" charset="0"/>
                </a:rPr>
                <a:t>𝐹𝐸=[</a:t>
              </a:r>
              <a:r>
                <a:rPr lang="pt-BR" sz="1000" b="0" i="0">
                  <a:solidFill>
                    <a:schemeClr val="tx1"/>
                  </a:solidFill>
                  <a:effectLst/>
                  <a:latin typeface="Cambria Math" panose="02040503050406030204" pitchFamily="18" charset="0"/>
                  <a:ea typeface="+mn-ea"/>
                  <a:cs typeface="+mn-cs"/>
                </a:rPr>
                <a:t>(𝑘 . (𝑠/12)^𝑎.  (𝑊/3)^𝑏 )  . ((365−𝑃)/365))] </a:t>
              </a:r>
              <a:r>
                <a:rPr lang="pt-BR" sz="1000" b="0" i="0">
                  <a:latin typeface="Cambria Math" panose="02040503050406030204" pitchFamily="18" charset="0"/>
                </a:rPr>
                <a:t> </a:t>
              </a:r>
              <a:endParaRPr lang="pt-BR" sz="1000"/>
            </a:p>
          </xdr:txBody>
        </xdr:sp>
      </mc:Fallback>
    </mc:AlternateContent>
    <xdr:clientData/>
  </xdr:oneCellAnchor>
  <xdr:twoCellAnchor>
    <xdr:from>
      <xdr:col>3</xdr:col>
      <xdr:colOff>19050</xdr:colOff>
      <xdr:row>9</xdr:row>
      <xdr:rowOff>9525</xdr:rowOff>
    </xdr:from>
    <xdr:to>
      <xdr:col>3</xdr:col>
      <xdr:colOff>1047750</xdr:colOff>
      <xdr:row>11</xdr:row>
      <xdr:rowOff>1</xdr:rowOff>
    </xdr:to>
    <xdr:sp macro="" textlink="">
      <xdr:nvSpPr>
        <xdr:cNvPr id="7" name="Elipse 6">
          <a:extLst>
            <a:ext uri="{FF2B5EF4-FFF2-40B4-BE49-F238E27FC236}">
              <a16:creationId xmlns:a16="http://schemas.microsoft.com/office/drawing/2014/main" xmlns="" id="{00000000-0008-0000-0400-000003000000}"/>
            </a:ext>
          </a:extLst>
        </xdr:cNvPr>
        <xdr:cNvSpPr/>
      </xdr:nvSpPr>
      <xdr:spPr>
        <a:xfrm>
          <a:off x="2390775" y="1676400"/>
          <a:ext cx="1028700" cy="37147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4</xdr:col>
      <xdr:colOff>971550</xdr:colOff>
      <xdr:row>39</xdr:row>
      <xdr:rowOff>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0"/>
          <a:ext cx="6257925"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15</xdr:col>
      <xdr:colOff>320386</xdr:colOff>
      <xdr:row>6</xdr:row>
      <xdr:rowOff>146771</xdr:rowOff>
    </xdr:from>
    <xdr:ext cx="1609725" cy="673967"/>
    <mc:AlternateContent xmlns:mc="http://schemas.openxmlformats.org/markup-compatibility/2006" xmlns:a14="http://schemas.microsoft.com/office/drawing/2010/main">
      <mc:Choice Requires="a14">
        <xdr:sp macro="" textlink="">
          <xdr:nvSpPr>
            <xdr:cNvPr id="3" name="CaixaDeTexto 2"/>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3" name="CaixaDeTexto 2"/>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twoCellAnchor editAs="oneCell">
    <xdr:from>
      <xdr:col>6</xdr:col>
      <xdr:colOff>19050</xdr:colOff>
      <xdr:row>21</xdr:row>
      <xdr:rowOff>171450</xdr:rowOff>
    </xdr:from>
    <xdr:to>
      <xdr:col>11</xdr:col>
      <xdr:colOff>391307</xdr:colOff>
      <xdr:row>29</xdr:row>
      <xdr:rowOff>171260</xdr:rowOff>
    </xdr:to>
    <xdr:pic>
      <xdr:nvPicPr>
        <xdr:cNvPr id="4" name="Imagem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6686550" y="3981450"/>
          <a:ext cx="5601482" cy="1523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E20" sqref="E20"/>
    </sheetView>
  </sheetViews>
  <sheetFormatPr defaultRowHeight="15" x14ac:dyDescent="0.25"/>
  <cols>
    <col min="1" max="1" width="18.28515625" customWidth="1"/>
    <col min="5" max="5" width="16.140625" customWidth="1"/>
    <col min="6" max="6" width="42.140625" bestFit="1" customWidth="1"/>
    <col min="7" max="7" width="20.42578125" bestFit="1" customWidth="1"/>
    <col min="8" max="8" width="15.140625" bestFit="1" customWidth="1"/>
    <col min="9" max="9" width="14.42578125" bestFit="1" customWidth="1"/>
    <col min="10" max="10" width="12.140625" bestFit="1" customWidth="1"/>
    <col min="11" max="11" width="22.140625" bestFit="1" customWidth="1"/>
  </cols>
  <sheetData>
    <row r="1" spans="1:11" x14ac:dyDescent="0.25">
      <c r="A1" s="214" t="s">
        <v>379</v>
      </c>
      <c r="B1" s="215"/>
      <c r="C1" s="215"/>
      <c r="D1" s="215"/>
      <c r="E1" s="216"/>
    </row>
    <row r="2" spans="1:11" x14ac:dyDescent="0.25">
      <c r="A2" s="217" t="s">
        <v>230</v>
      </c>
      <c r="B2" s="220"/>
      <c r="C2" s="221"/>
      <c r="D2" s="221"/>
      <c r="E2" s="222"/>
    </row>
    <row r="3" spans="1:11" x14ac:dyDescent="0.25">
      <c r="A3" s="218"/>
      <c r="B3" s="223"/>
      <c r="C3" s="224"/>
      <c r="D3" s="224"/>
      <c r="E3" s="225"/>
    </row>
    <row r="4" spans="1:11" x14ac:dyDescent="0.25">
      <c r="A4" s="218"/>
      <c r="B4" s="226"/>
      <c r="C4" s="227"/>
      <c r="D4" s="227"/>
      <c r="E4" s="228"/>
    </row>
    <row r="5" spans="1:11" ht="15" customHeight="1" x14ac:dyDescent="0.25">
      <c r="A5" s="218"/>
      <c r="B5" s="229" t="s">
        <v>380</v>
      </c>
      <c r="C5" s="230"/>
      <c r="D5" s="230"/>
      <c r="E5" s="231"/>
    </row>
    <row r="6" spans="1:11" x14ac:dyDescent="0.25">
      <c r="A6" s="218"/>
      <c r="B6" s="232"/>
      <c r="C6" s="233"/>
      <c r="D6" s="233"/>
      <c r="E6" s="234"/>
    </row>
    <row r="7" spans="1:11" x14ac:dyDescent="0.25">
      <c r="A7" s="218"/>
      <c r="B7" s="232"/>
      <c r="C7" s="233"/>
      <c r="D7" s="233"/>
      <c r="E7" s="234"/>
    </row>
    <row r="8" spans="1:11" x14ac:dyDescent="0.25">
      <c r="A8" s="218"/>
      <c r="B8" s="232"/>
      <c r="C8" s="233"/>
      <c r="D8" s="233"/>
      <c r="E8" s="234"/>
    </row>
    <row r="9" spans="1:11" x14ac:dyDescent="0.25">
      <c r="A9" s="219"/>
      <c r="B9" s="235"/>
      <c r="C9" s="236"/>
      <c r="D9" s="236"/>
      <c r="E9" s="237"/>
    </row>
    <row r="12" spans="1:11" x14ac:dyDescent="0.25">
      <c r="A12" s="238" t="s">
        <v>381</v>
      </c>
      <c r="B12" s="238"/>
      <c r="C12" s="50"/>
      <c r="D12" s="50"/>
      <c r="E12" s="50"/>
      <c r="F12" s="133" t="s">
        <v>269</v>
      </c>
      <c r="G12" s="133" t="s">
        <v>396</v>
      </c>
      <c r="H12" s="133" t="s">
        <v>382</v>
      </c>
      <c r="I12" s="133" t="s">
        <v>383</v>
      </c>
      <c r="J12" s="133" t="s">
        <v>384</v>
      </c>
      <c r="K12" s="133" t="s">
        <v>397</v>
      </c>
    </row>
    <row r="13" spans="1:11" x14ac:dyDescent="0.25">
      <c r="A13" s="1" t="s">
        <v>385</v>
      </c>
      <c r="B13" s="60">
        <v>46.005499999999998</v>
      </c>
      <c r="C13" s="50"/>
      <c r="D13" s="50"/>
      <c r="E13" s="50"/>
      <c r="F13" s="9" t="s">
        <v>187</v>
      </c>
      <c r="G13" s="113">
        <f>AVERAGE(Monitoramento_Manual!F16,Monitoramento_Manual!T16)</f>
        <v>136.33333333333334</v>
      </c>
      <c r="H13" s="134">
        <f>AVERAGE(Monitoramento_Manual!F14,Monitoramento_Manual!T14)</f>
        <v>94</v>
      </c>
      <c r="I13" s="108">
        <f>H13+273.15</f>
        <v>367.15</v>
      </c>
      <c r="J13" s="4">
        <v>1</v>
      </c>
      <c r="K13" s="60">
        <f>G13*0.04087*$B$15*(($J$13/1)*(298.15/I13))</f>
        <v>126.73923487506924</v>
      </c>
    </row>
    <row r="14" spans="1:11" x14ac:dyDescent="0.25">
      <c r="A14" s="1" t="s">
        <v>386</v>
      </c>
      <c r="B14" s="60">
        <v>30.01</v>
      </c>
      <c r="C14" s="50"/>
      <c r="D14" s="50"/>
      <c r="E14" s="50"/>
      <c r="F14" s="9" t="s">
        <v>188</v>
      </c>
      <c r="G14" s="113">
        <f>AVERAGE(Monitoramento_Manual!F36,Monitoramento_Manual!M36)</f>
        <v>35.1</v>
      </c>
      <c r="H14" s="134">
        <f>AVERAGE(Monitoramento_Manual!F34,Monitoramento_Manual!M34)</f>
        <v>227.5</v>
      </c>
      <c r="I14" s="108">
        <f t="shared" ref="I14:I15" si="0">H14+273.15</f>
        <v>500.65</v>
      </c>
      <c r="J14" s="4">
        <v>1</v>
      </c>
      <c r="K14" s="60">
        <f>G14*0.04087*$B$15*(($J$14/1)*(298.15/I14))</f>
        <v>23.9290499460012</v>
      </c>
    </row>
    <row r="15" spans="1:11" x14ac:dyDescent="0.25">
      <c r="A15" s="1" t="s">
        <v>173</v>
      </c>
      <c r="B15" s="60">
        <v>28.01</v>
      </c>
      <c r="C15" s="50"/>
      <c r="D15" s="50"/>
      <c r="E15" s="50"/>
      <c r="F15" s="63" t="s">
        <v>189</v>
      </c>
      <c r="G15" s="113">
        <f>AVERAGE(Monitoramento_Manual!F55,Monitoramento_Manual!M55)</f>
        <v>203.16666666666669</v>
      </c>
      <c r="H15" s="134">
        <f>AVERAGE(Monitoramento_Manual!F53,Monitoramento_Manual!M53)</f>
        <v>118.16666666666667</v>
      </c>
      <c r="I15" s="108">
        <f t="shared" si="0"/>
        <v>391.31666666666666</v>
      </c>
      <c r="J15" s="4">
        <v>1</v>
      </c>
      <c r="K15" s="60">
        <f>G15*0.04087*$B$15*(($J$15/1)*(298.15/I15))</f>
        <v>177.20528491681716</v>
      </c>
    </row>
    <row r="16" spans="1:11" x14ac:dyDescent="0.25">
      <c r="A16" s="1" t="s">
        <v>387</v>
      </c>
      <c r="B16" s="60">
        <v>48</v>
      </c>
      <c r="C16" s="50"/>
      <c r="D16" s="50"/>
      <c r="E16" s="50"/>
      <c r="F16" s="109"/>
      <c r="G16" s="113"/>
      <c r="H16" s="134"/>
      <c r="I16" s="108"/>
      <c r="J16" s="1"/>
      <c r="K16" s="60"/>
    </row>
    <row r="17" spans="1:11" x14ac:dyDescent="0.25">
      <c r="A17" s="1" t="s">
        <v>388</v>
      </c>
      <c r="B17" s="60">
        <v>34.1</v>
      </c>
      <c r="C17" s="50"/>
      <c r="D17" s="50"/>
      <c r="E17" s="50"/>
      <c r="F17" s="1"/>
      <c r="G17" s="113"/>
      <c r="H17" s="108"/>
      <c r="I17" s="108"/>
      <c r="J17" s="1"/>
      <c r="K17" s="60"/>
    </row>
    <row r="18" spans="1:11" x14ac:dyDescent="0.25">
      <c r="A18" s="1" t="s">
        <v>389</v>
      </c>
      <c r="B18" s="60">
        <v>64.066000000000003</v>
      </c>
      <c r="C18" s="50"/>
      <c r="D18" s="50"/>
      <c r="E18" s="50"/>
      <c r="F18" s="1"/>
      <c r="G18" s="113"/>
      <c r="H18" s="108"/>
      <c r="I18" s="108"/>
      <c r="J18" s="1"/>
      <c r="K18" s="60"/>
    </row>
    <row r="19" spans="1:11" x14ac:dyDescent="0.25">
      <c r="A19" s="1" t="s">
        <v>390</v>
      </c>
      <c r="B19" s="60">
        <v>36.46</v>
      </c>
      <c r="C19" s="50"/>
      <c r="D19" s="50"/>
      <c r="E19" s="50"/>
      <c r="F19" s="3"/>
      <c r="G19" s="113"/>
      <c r="H19" s="108"/>
      <c r="I19" s="108"/>
      <c r="J19" s="1"/>
      <c r="K19" s="60"/>
    </row>
    <row r="20" spans="1:11" x14ac:dyDescent="0.25">
      <c r="A20" s="1" t="s">
        <v>391</v>
      </c>
      <c r="B20" s="60">
        <v>20.0063</v>
      </c>
      <c r="C20" s="50"/>
      <c r="D20" s="50"/>
      <c r="E20" s="50"/>
      <c r="F20" s="1"/>
      <c r="G20" s="113"/>
      <c r="H20" s="108"/>
      <c r="I20" s="108"/>
      <c r="J20" s="1"/>
      <c r="K20" s="60"/>
    </row>
    <row r="21" spans="1:11" x14ac:dyDescent="0.25">
      <c r="A21" s="1" t="s">
        <v>392</v>
      </c>
      <c r="B21" s="60">
        <v>44.1</v>
      </c>
      <c r="C21" s="50"/>
      <c r="D21" s="50"/>
      <c r="E21" s="50"/>
      <c r="F21" s="1"/>
      <c r="G21" s="113"/>
      <c r="H21" s="108"/>
      <c r="I21" s="108"/>
      <c r="J21" s="1"/>
      <c r="K21" s="60"/>
    </row>
    <row r="22" spans="1:11" x14ac:dyDescent="0.25">
      <c r="A22" s="1" t="s">
        <v>393</v>
      </c>
      <c r="B22" s="60">
        <v>78.11</v>
      </c>
      <c r="C22" s="50"/>
      <c r="D22" s="50"/>
      <c r="E22" s="50"/>
      <c r="F22" s="50"/>
      <c r="G22" s="50"/>
      <c r="H22" s="50"/>
      <c r="I22" s="50"/>
      <c r="J22" s="50"/>
    </row>
    <row r="23" spans="1:11" x14ac:dyDescent="0.25">
      <c r="A23" s="1" t="s">
        <v>375</v>
      </c>
      <c r="B23" s="60">
        <v>44.01</v>
      </c>
      <c r="C23" s="50"/>
      <c r="D23" s="50"/>
      <c r="E23" s="50"/>
      <c r="F23" s="50"/>
      <c r="G23" s="50"/>
      <c r="H23" s="50"/>
      <c r="I23" s="50"/>
      <c r="J23" s="50"/>
    </row>
  </sheetData>
  <sheetProtection algorithmName="SHA-512" hashValue="UGEntDPeSmSl2hKb0mHh2rntUnGJXlrsQHQH0HKlOEsiHYOPWQkikSeNFBRCCn20RSjoSkoQx4OIJuCu74mtyw==" saltValue="7J4cLKHPJeX1m9OEexD9Jw==" spinCount="100000" sheet="1" objects="1" scenarios="1"/>
  <mergeCells count="5">
    <mergeCell ref="A1:E1"/>
    <mergeCell ref="A2:A9"/>
    <mergeCell ref="B2:E4"/>
    <mergeCell ref="B5:E9"/>
    <mergeCell ref="A12:B12"/>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3"/>
  <sheetViews>
    <sheetView zoomScaleNormal="100" workbookViewId="0">
      <pane xSplit="1" ySplit="2" topLeftCell="P18" activePane="bottomRight" state="frozen"/>
      <selection pane="topRight" activeCell="B1" sqref="B1"/>
      <selection pane="bottomLeft" activeCell="A3" sqref="A3"/>
      <selection pane="bottomRight" activeCell="S29" sqref="S29"/>
    </sheetView>
  </sheetViews>
  <sheetFormatPr defaultRowHeight="15" customHeight="1" x14ac:dyDescent="0.25"/>
  <cols>
    <col min="1" max="1" width="36.140625" style="4" customWidth="1"/>
    <col min="2" max="2" width="23.42578125" style="4" customWidth="1"/>
    <col min="3" max="3" width="18.85546875" style="4" customWidth="1"/>
    <col min="4" max="5" width="14.5703125" style="4" customWidth="1"/>
    <col min="6" max="6" width="15.85546875" style="4" customWidth="1"/>
    <col min="7" max="7" width="14.140625" style="4" customWidth="1"/>
    <col min="8" max="8" width="10.5703125" style="4" customWidth="1"/>
    <col min="9" max="9" width="15.5703125" style="4" customWidth="1"/>
    <col min="10" max="11" width="12.42578125" style="4" customWidth="1"/>
    <col min="12" max="13" width="12.85546875" style="4" customWidth="1"/>
    <col min="14" max="21" width="9.140625" style="4"/>
    <col min="22" max="22" width="10.85546875" style="4" customWidth="1"/>
    <col min="23" max="23" width="10.5703125" style="4" customWidth="1"/>
    <col min="24" max="24" width="10.42578125" style="4" customWidth="1"/>
    <col min="25" max="25" width="10.140625" style="4" customWidth="1"/>
    <col min="26" max="26" width="10.7109375" style="4" customWidth="1"/>
    <col min="27" max="27" width="10.5703125" style="4" customWidth="1"/>
    <col min="28" max="16384" width="9.140625" style="4"/>
  </cols>
  <sheetData>
    <row r="1" spans="1:7" ht="21.75" customHeight="1" x14ac:dyDescent="0.25">
      <c r="A1" s="280" t="s">
        <v>285</v>
      </c>
      <c r="B1" s="280" t="s">
        <v>286</v>
      </c>
      <c r="C1" s="280" t="s">
        <v>280</v>
      </c>
      <c r="D1" s="283" t="s">
        <v>435</v>
      </c>
      <c r="E1" s="285"/>
      <c r="F1" s="280" t="s">
        <v>437</v>
      </c>
      <c r="G1" s="280" t="s">
        <v>442</v>
      </c>
    </row>
    <row r="2" spans="1:7" ht="24.75" customHeight="1" x14ac:dyDescent="0.25">
      <c r="A2" s="281"/>
      <c r="B2" s="281"/>
      <c r="C2" s="281"/>
      <c r="D2" s="143" t="s">
        <v>434</v>
      </c>
      <c r="E2" s="143" t="s">
        <v>436</v>
      </c>
      <c r="F2" s="281"/>
      <c r="G2" s="281"/>
    </row>
    <row r="3" spans="1:7" ht="15" customHeight="1" x14ac:dyDescent="0.25">
      <c r="A3" s="109" t="s">
        <v>291</v>
      </c>
      <c r="B3" s="4" t="s">
        <v>287</v>
      </c>
      <c r="C3" s="4" t="s">
        <v>283</v>
      </c>
      <c r="D3" s="108">
        <v>1110</v>
      </c>
      <c r="E3" s="108">
        <v>740</v>
      </c>
      <c r="F3" s="113">
        <v>59814.89</v>
      </c>
      <c r="G3" s="113">
        <v>5947</v>
      </c>
    </row>
    <row r="4" spans="1:7" ht="15" customHeight="1" x14ac:dyDescent="0.25">
      <c r="A4" s="109" t="s">
        <v>292</v>
      </c>
      <c r="B4" s="4" t="s">
        <v>284</v>
      </c>
      <c r="C4" s="4" t="s">
        <v>281</v>
      </c>
      <c r="D4" s="108">
        <v>421</v>
      </c>
      <c r="E4" s="108">
        <v>91</v>
      </c>
      <c r="F4" s="113">
        <v>4466.43</v>
      </c>
      <c r="G4" s="113">
        <v>311</v>
      </c>
    </row>
    <row r="5" spans="1:7" ht="15" customHeight="1" x14ac:dyDescent="0.25">
      <c r="A5" s="109" t="s">
        <v>294</v>
      </c>
      <c r="B5" s="4" t="s">
        <v>284</v>
      </c>
      <c r="C5" s="4" t="s">
        <v>282</v>
      </c>
      <c r="D5" s="108">
        <v>355</v>
      </c>
      <c r="E5" s="108">
        <v>143</v>
      </c>
      <c r="F5" s="113">
        <v>59814.89</v>
      </c>
      <c r="G5" s="113">
        <v>5947</v>
      </c>
    </row>
    <row r="6" spans="1:7" ht="15" customHeight="1" x14ac:dyDescent="0.25">
      <c r="A6" s="109" t="s">
        <v>293</v>
      </c>
      <c r="B6" s="4" t="s">
        <v>288</v>
      </c>
      <c r="C6" s="4" t="s">
        <v>283</v>
      </c>
      <c r="D6" s="108">
        <v>1102</v>
      </c>
      <c r="E6" s="108">
        <v>355</v>
      </c>
      <c r="F6" s="113">
        <v>22737.63</v>
      </c>
      <c r="G6" s="113">
        <v>1604</v>
      </c>
    </row>
    <row r="7" spans="1:7" ht="15" customHeight="1" x14ac:dyDescent="0.25">
      <c r="A7" s="109" t="s">
        <v>292</v>
      </c>
      <c r="B7" s="4" t="s">
        <v>284</v>
      </c>
      <c r="C7" s="4" t="s">
        <v>281</v>
      </c>
      <c r="D7" s="108">
        <v>110</v>
      </c>
      <c r="E7" s="108">
        <v>110</v>
      </c>
      <c r="F7" s="113">
        <v>6308.6</v>
      </c>
      <c r="G7" s="113">
        <v>438</v>
      </c>
    </row>
    <row r="8" spans="1:7" ht="15" customHeight="1" x14ac:dyDescent="0.25">
      <c r="A8" s="109" t="s">
        <v>295</v>
      </c>
      <c r="B8" s="4" t="s">
        <v>265</v>
      </c>
      <c r="C8" s="4" t="s">
        <v>282</v>
      </c>
      <c r="D8" s="108">
        <v>282</v>
      </c>
      <c r="E8" s="108"/>
      <c r="F8" s="113">
        <v>22737.63</v>
      </c>
      <c r="G8" s="113">
        <v>1604</v>
      </c>
    </row>
    <row r="9" spans="1:7" ht="15" customHeight="1" x14ac:dyDescent="0.25">
      <c r="A9" s="109" t="s">
        <v>296</v>
      </c>
      <c r="B9" s="4" t="s">
        <v>289</v>
      </c>
      <c r="C9" s="4" t="s">
        <v>283</v>
      </c>
      <c r="D9" s="108">
        <v>1145</v>
      </c>
      <c r="E9" s="108">
        <v>830</v>
      </c>
      <c r="F9" s="113">
        <v>55393.58</v>
      </c>
      <c r="G9" s="113">
        <v>2178</v>
      </c>
    </row>
    <row r="10" spans="1:7" ht="15" customHeight="1" x14ac:dyDescent="0.25">
      <c r="A10" s="109" t="s">
        <v>292</v>
      </c>
      <c r="B10" s="4" t="s">
        <v>284</v>
      </c>
      <c r="C10" s="4" t="s">
        <v>281</v>
      </c>
      <c r="D10" s="108">
        <v>300</v>
      </c>
      <c r="E10" s="108">
        <v>128</v>
      </c>
      <c r="F10" s="4">
        <v>1838.21</v>
      </c>
      <c r="G10" s="113">
        <v>384</v>
      </c>
    </row>
    <row r="11" spans="1:7" ht="15" customHeight="1" x14ac:dyDescent="0.25">
      <c r="A11" s="109" t="s">
        <v>297</v>
      </c>
      <c r="B11" s="4" t="s">
        <v>284</v>
      </c>
      <c r="C11" s="4" t="s">
        <v>282</v>
      </c>
      <c r="D11" s="108">
        <v>310</v>
      </c>
      <c r="E11" s="108">
        <v>175</v>
      </c>
      <c r="F11" s="113">
        <v>55393.58</v>
      </c>
      <c r="G11" s="113">
        <v>2178</v>
      </c>
    </row>
    <row r="12" spans="1:7" ht="15" customHeight="1" x14ac:dyDescent="0.25">
      <c r="A12" s="109" t="s">
        <v>298</v>
      </c>
      <c r="B12" s="4" t="s">
        <v>287</v>
      </c>
      <c r="C12" s="4" t="s">
        <v>282</v>
      </c>
      <c r="D12" s="108">
        <v>1860</v>
      </c>
      <c r="E12" s="108">
        <v>355</v>
      </c>
      <c r="F12" s="113">
        <v>31427.35</v>
      </c>
      <c r="G12" s="113">
        <v>1829</v>
      </c>
    </row>
    <row r="13" spans="1:7" ht="15" customHeight="1" x14ac:dyDescent="0.25">
      <c r="A13" s="109" t="s">
        <v>299</v>
      </c>
      <c r="B13" s="4" t="s">
        <v>287</v>
      </c>
      <c r="C13" s="4" t="s">
        <v>284</v>
      </c>
      <c r="D13" s="108">
        <v>1630</v>
      </c>
      <c r="E13" s="108">
        <v>355</v>
      </c>
      <c r="F13" s="113">
        <v>71858.58</v>
      </c>
      <c r="G13" s="113">
        <v>5583</v>
      </c>
    </row>
    <row r="14" spans="1:7" ht="15" customHeight="1" x14ac:dyDescent="0.25">
      <c r="A14" s="109" t="s">
        <v>300</v>
      </c>
      <c r="B14" s="4" t="s">
        <v>287</v>
      </c>
      <c r="C14" s="4" t="s">
        <v>284</v>
      </c>
      <c r="D14" s="108">
        <v>1500</v>
      </c>
      <c r="E14" s="108">
        <v>355</v>
      </c>
      <c r="F14" s="113">
        <v>74828.83</v>
      </c>
      <c r="G14" s="113">
        <v>4592</v>
      </c>
    </row>
    <row r="15" spans="1:7" ht="15" customHeight="1" x14ac:dyDescent="0.25">
      <c r="A15" s="109" t="s">
        <v>301</v>
      </c>
      <c r="B15" s="4" t="s">
        <v>287</v>
      </c>
      <c r="C15" s="4" t="s">
        <v>282</v>
      </c>
      <c r="D15" s="108">
        <v>1780</v>
      </c>
      <c r="E15" s="108">
        <v>355</v>
      </c>
      <c r="F15" s="113">
        <v>58055.42</v>
      </c>
      <c r="G15" s="113">
        <v>5876</v>
      </c>
    </row>
    <row r="16" spans="1:7" ht="15" customHeight="1" x14ac:dyDescent="0.25">
      <c r="A16" s="109" t="s">
        <v>302</v>
      </c>
      <c r="B16" s="4" t="s">
        <v>282</v>
      </c>
      <c r="C16" s="4" t="s">
        <v>281</v>
      </c>
      <c r="D16" s="108">
        <v>400</v>
      </c>
      <c r="E16" s="108">
        <v>91</v>
      </c>
      <c r="F16" s="113">
        <v>5800.84</v>
      </c>
      <c r="G16" s="113">
        <v>375</v>
      </c>
    </row>
    <row r="17" spans="1:34" ht="15" customHeight="1" x14ac:dyDescent="0.25">
      <c r="A17" s="109" t="s">
        <v>306</v>
      </c>
      <c r="B17" s="4" t="s">
        <v>282</v>
      </c>
      <c r="C17" s="4" t="s">
        <v>281</v>
      </c>
      <c r="D17" s="108">
        <v>305</v>
      </c>
      <c r="E17" s="108">
        <v>91</v>
      </c>
      <c r="F17" s="113">
        <v>4253.84</v>
      </c>
      <c r="G17" s="113">
        <v>310</v>
      </c>
    </row>
    <row r="18" spans="1:34" ht="15" customHeight="1" x14ac:dyDescent="0.25">
      <c r="A18" s="109" t="s">
        <v>303</v>
      </c>
      <c r="B18" s="4" t="s">
        <v>282</v>
      </c>
      <c r="C18" s="4" t="s">
        <v>281</v>
      </c>
      <c r="D18" s="108">
        <v>207</v>
      </c>
      <c r="E18" s="108">
        <v>91</v>
      </c>
      <c r="F18" s="113">
        <v>1821.12</v>
      </c>
      <c r="G18" s="113">
        <v>102</v>
      </c>
    </row>
    <row r="19" spans="1:34" ht="15" customHeight="1" x14ac:dyDescent="0.25">
      <c r="A19" s="109" t="s">
        <v>304</v>
      </c>
      <c r="B19" s="4" t="s">
        <v>282</v>
      </c>
      <c r="C19" s="4" t="s">
        <v>281</v>
      </c>
      <c r="D19" s="108">
        <v>250</v>
      </c>
      <c r="E19" s="108">
        <v>91</v>
      </c>
      <c r="F19" s="113">
        <v>47722.42</v>
      </c>
      <c r="G19" s="113">
        <v>2067</v>
      </c>
    </row>
    <row r="20" spans="1:34" ht="15" customHeight="1" x14ac:dyDescent="0.25">
      <c r="A20" s="180" t="s">
        <v>305</v>
      </c>
      <c r="B20" s="181" t="s">
        <v>282</v>
      </c>
      <c r="C20" s="181" t="s">
        <v>281</v>
      </c>
      <c r="D20" s="182">
        <v>400</v>
      </c>
      <c r="E20" s="182">
        <v>77</v>
      </c>
      <c r="F20" s="183">
        <v>9083.26</v>
      </c>
      <c r="G20" s="113">
        <v>468</v>
      </c>
    </row>
    <row r="21" spans="1:34" ht="15" customHeight="1" x14ac:dyDescent="0.25">
      <c r="A21" s="293" t="s">
        <v>426</v>
      </c>
      <c r="B21" s="294"/>
      <c r="C21" s="295"/>
      <c r="D21" s="184">
        <f>SUM(D3:D20)</f>
        <v>13467</v>
      </c>
      <c r="E21" s="184">
        <f>SUM(E3:E20)</f>
        <v>4433</v>
      </c>
      <c r="F21" s="185">
        <f>SUM(F3:F20)</f>
        <v>593357.1</v>
      </c>
      <c r="G21" s="179">
        <f>SUM(G3:G20)</f>
        <v>41793</v>
      </c>
      <c r="H21" s="188"/>
    </row>
    <row r="22" spans="1:34" ht="15" customHeight="1" x14ac:dyDescent="0.25">
      <c r="A22" s="186"/>
      <c r="B22" s="123"/>
      <c r="C22" s="123"/>
      <c r="D22" s="123"/>
      <c r="E22" s="123"/>
      <c r="F22" s="187"/>
      <c r="G22" s="178"/>
    </row>
    <row r="24" spans="1:34" ht="15" customHeight="1" x14ac:dyDescent="0.25">
      <c r="A24" s="189" t="s">
        <v>312</v>
      </c>
      <c r="B24" s="190">
        <f>G21/365</f>
        <v>114.50136986301369</v>
      </c>
    </row>
    <row r="26" spans="1:34" s="1" customFormat="1" ht="15" customHeight="1" x14ac:dyDescent="0.25">
      <c r="A26" s="3" t="s">
        <v>307</v>
      </c>
    </row>
    <row r="27" spans="1:34" s="1" customFormat="1" ht="15" customHeight="1" x14ac:dyDescent="0.25">
      <c r="A27" s="275" t="s">
        <v>308</v>
      </c>
      <c r="B27" s="275" t="s">
        <v>309</v>
      </c>
      <c r="C27" s="273" t="s">
        <v>454</v>
      </c>
      <c r="D27" s="273" t="s">
        <v>455</v>
      </c>
      <c r="E27" s="275" t="s">
        <v>438</v>
      </c>
      <c r="F27" s="275" t="s">
        <v>439</v>
      </c>
      <c r="G27" s="275" t="s">
        <v>440</v>
      </c>
      <c r="H27" s="275" t="s">
        <v>441</v>
      </c>
      <c r="I27" s="275" t="s">
        <v>443</v>
      </c>
      <c r="J27" s="275" t="s">
        <v>262</v>
      </c>
      <c r="K27" s="291" t="s">
        <v>444</v>
      </c>
      <c r="L27" s="275" t="s">
        <v>445</v>
      </c>
      <c r="M27" s="275"/>
      <c r="N27" s="275"/>
      <c r="O27" s="275" t="s">
        <v>446</v>
      </c>
      <c r="P27" s="275"/>
      <c r="Q27" s="275"/>
      <c r="R27" s="275"/>
      <c r="S27" s="275"/>
      <c r="T27" s="275"/>
      <c r="U27" s="275"/>
      <c r="V27" s="288" t="s">
        <v>447</v>
      </c>
      <c r="W27" s="289"/>
      <c r="X27" s="290"/>
      <c r="Y27" s="288" t="s">
        <v>448</v>
      </c>
      <c r="Z27" s="289"/>
      <c r="AA27" s="290"/>
      <c r="AB27" s="287" t="s">
        <v>210</v>
      </c>
      <c r="AC27" s="287"/>
      <c r="AD27" s="287"/>
      <c r="AE27" s="287"/>
      <c r="AF27" s="287"/>
      <c r="AG27" s="287"/>
      <c r="AH27" s="287"/>
    </row>
    <row r="28" spans="1:34" s="1" customFormat="1" ht="15" customHeight="1" x14ac:dyDescent="0.25">
      <c r="A28" s="275"/>
      <c r="B28" s="275"/>
      <c r="C28" s="273"/>
      <c r="D28" s="273"/>
      <c r="E28" s="275"/>
      <c r="F28" s="275"/>
      <c r="G28" s="275"/>
      <c r="H28" s="275"/>
      <c r="I28" s="275"/>
      <c r="J28" s="275"/>
      <c r="K28" s="292"/>
      <c r="L28" s="144" t="s">
        <v>176</v>
      </c>
      <c r="M28" s="144" t="s">
        <v>206</v>
      </c>
      <c r="N28" s="144" t="s">
        <v>310</v>
      </c>
      <c r="O28" s="144" t="s">
        <v>176</v>
      </c>
      <c r="P28" s="144" t="s">
        <v>206</v>
      </c>
      <c r="Q28" s="144" t="s">
        <v>310</v>
      </c>
      <c r="R28" s="144" t="s">
        <v>209</v>
      </c>
      <c r="S28" s="144" t="s">
        <v>208</v>
      </c>
      <c r="T28" s="144" t="s">
        <v>173</v>
      </c>
      <c r="U28" s="144" t="s">
        <v>227</v>
      </c>
      <c r="V28" s="144" t="s">
        <v>176</v>
      </c>
      <c r="W28" s="144" t="s">
        <v>206</v>
      </c>
      <c r="X28" s="144" t="s">
        <v>310</v>
      </c>
      <c r="Y28" s="144" t="s">
        <v>176</v>
      </c>
      <c r="Z28" s="144" t="s">
        <v>206</v>
      </c>
      <c r="AA28" s="144" t="s">
        <v>310</v>
      </c>
      <c r="AB28" s="144" t="s">
        <v>176</v>
      </c>
      <c r="AC28" s="144" t="s">
        <v>206</v>
      </c>
      <c r="AD28" s="144" t="s">
        <v>310</v>
      </c>
      <c r="AE28" s="144" t="s">
        <v>209</v>
      </c>
      <c r="AF28" s="144" t="s">
        <v>208</v>
      </c>
      <c r="AG28" s="144" t="s">
        <v>173</v>
      </c>
      <c r="AH28" s="144" t="s">
        <v>227</v>
      </c>
    </row>
    <row r="29" spans="1:34" ht="15" customHeight="1" x14ac:dyDescent="0.25">
      <c r="A29" s="141" t="s">
        <v>311</v>
      </c>
      <c r="B29" s="140" t="s">
        <v>290</v>
      </c>
      <c r="C29" s="140">
        <v>-20.348565000000001</v>
      </c>
      <c r="D29" s="140">
        <v>-40.359425999999999</v>
      </c>
      <c r="E29" s="140">
        <v>207</v>
      </c>
      <c r="F29" s="58">
        <f>(B24/24)*2</f>
        <v>9.5417808219178077</v>
      </c>
      <c r="G29" s="98">
        <f>E29*F29/1000</f>
        <v>1.9751486301369863</v>
      </c>
      <c r="H29" s="121">
        <v>6</v>
      </c>
      <c r="I29" s="140">
        <v>31.3</v>
      </c>
      <c r="J29" s="140" t="s">
        <v>357</v>
      </c>
      <c r="K29" s="140">
        <v>74</v>
      </c>
      <c r="L29" s="58">
        <f>'FE-Vias'!$D$6*((H29/12)^'FE-Vias'!$D$7*((I29/3)^'FE-Vias'!$D$8*('FE-Vias'!$B$9/1000)*'FE-Vias'!G15))</f>
        <v>1.8269654262965151</v>
      </c>
      <c r="M29" s="58">
        <f>'FE-Vias'!$C$6*((H29/12)^'FE-Vias'!$C$7*((I29/3)^'FE-Vias'!$C$8*('FE-Vias'!$B$9/1000)*'FE-Vias'!G15))</f>
        <v>0.4868772798933596</v>
      </c>
      <c r="N29" s="58">
        <f>'FE-Vias'!$B$6*((H29/12)^'FE-Vias'!$B$7*((I29/3)^'FE-Vias'!$B$8*('FE-Vias'!$B$9/1000)*'FE-Vias'!G15))</f>
        <v>4.868772798933596E-2</v>
      </c>
      <c r="O29" s="114">
        <f>'FE-Vias'!$B$39/1000</f>
        <v>1.7489827604766657E-4</v>
      </c>
      <c r="P29" s="114">
        <f>'FE-Vias'!$C$39/1000</f>
        <v>1.7489827604766657E-4</v>
      </c>
      <c r="Q29" s="114">
        <f>'FE-Vias'!$D$39/1000</f>
        <v>1.7489827604766657E-4</v>
      </c>
      <c r="R29" s="114">
        <f>'FE-Vias'!$E$39/1000</f>
        <v>5.4345140567386742E-3</v>
      </c>
      <c r="S29" s="115">
        <f>'FE-Vias'!$F$39/1000</f>
        <v>2.1032135261668511E-4</v>
      </c>
      <c r="T29" s="114">
        <f>'FE-Vias'!$G$39/1000</f>
        <v>1.0383730075038094E-3</v>
      </c>
      <c r="U29" s="114">
        <f>'FE-Vias'!$H$39/1000</f>
        <v>2.4766340643796463E-4</v>
      </c>
      <c r="V29" s="114" t="s">
        <v>40</v>
      </c>
      <c r="W29" s="114" t="s">
        <v>40</v>
      </c>
      <c r="X29" s="114" t="s">
        <v>40</v>
      </c>
      <c r="Y29" s="114" t="s">
        <v>40</v>
      </c>
      <c r="Z29" s="114" t="s">
        <v>40</v>
      </c>
      <c r="AA29" s="114" t="s">
        <v>40</v>
      </c>
      <c r="AB29" s="116">
        <f>(L29*$G$29)+(O29*$G$29)</f>
        <v>3.608873709147546</v>
      </c>
      <c r="AC29" s="116">
        <f>(M29*$G$29)+(P29*$G$29)</f>
        <v>0.96200044251654016</v>
      </c>
      <c r="AD29" s="116">
        <f>(N29*$G$29)+(Q29*$G$29)</f>
        <v>9.6510949332967985E-2</v>
      </c>
      <c r="AE29" s="116">
        <f>R29*$G$29</f>
        <v>1.0733972994627588E-2</v>
      </c>
      <c r="AF29" s="116">
        <f>S29*$G$29</f>
        <v>4.1541593150940366E-4</v>
      </c>
      <c r="AG29" s="116">
        <f>T29*$G$29</f>
        <v>2.0509410233423716E-3</v>
      </c>
      <c r="AH29" s="116">
        <f>U29*$G$29</f>
        <v>4.891720379610055E-4</v>
      </c>
    </row>
    <row r="30" spans="1:34" ht="15" customHeight="1" x14ac:dyDescent="0.25">
      <c r="A30" s="141" t="s">
        <v>311</v>
      </c>
      <c r="B30" s="123" t="s">
        <v>355</v>
      </c>
      <c r="C30" s="123">
        <v>-20.34686</v>
      </c>
      <c r="D30" s="123">
        <v>-40.359893</v>
      </c>
      <c r="E30" s="123">
        <v>704</v>
      </c>
      <c r="F30" s="124">
        <f>(B24/24)*2</f>
        <v>9.5417808219178077</v>
      </c>
      <c r="G30" s="98">
        <f>E30*F30/1000</f>
        <v>6.7174136986301365</v>
      </c>
      <c r="H30" s="123">
        <v>9.6999999999999993</v>
      </c>
      <c r="I30" s="123">
        <v>31.3</v>
      </c>
      <c r="J30" s="140" t="s">
        <v>356</v>
      </c>
      <c r="K30" s="123">
        <v>26</v>
      </c>
      <c r="L30" s="60">
        <f>('FE-Vias'!D22*(H30^0.91)*(I30^1.02)/1000)*'FE-Vias'!G32</f>
        <v>0.81675830628353985</v>
      </c>
      <c r="M30" s="60">
        <f>('FE-Vias'!C22*(H30^0.91)*(I30^1.02)/1000)*'FE-Vias'!G32</f>
        <v>0.15677713619064854</v>
      </c>
      <c r="N30" s="60">
        <f>('FE-Vias'!B22*(H30^0.91)*(I30^1.02)/1000)*'FE-Vias'!G32</f>
        <v>3.7929952304189156E-2</v>
      </c>
      <c r="O30" s="114">
        <f>'FE-Vias'!$B$39/1000</f>
        <v>1.7489827604766657E-4</v>
      </c>
      <c r="P30" s="114">
        <f>'FE-Vias'!$C$39/1000</f>
        <v>1.7489827604766657E-4</v>
      </c>
      <c r="Q30" s="114">
        <f>'FE-Vias'!$D$39/1000</f>
        <v>1.7489827604766657E-4</v>
      </c>
      <c r="R30" s="128">
        <f>'FE-Vias'!$E$39/1000</f>
        <v>5.4345140567386742E-3</v>
      </c>
      <c r="S30" s="103">
        <f>'FE-Vias'!$F$39/1000</f>
        <v>2.1032135261668511E-4</v>
      </c>
      <c r="T30" s="128">
        <f>'FE-Vias'!$G$39/1000</f>
        <v>1.0383730075038094E-3</v>
      </c>
      <c r="U30" s="128">
        <f>'FE-Vias'!$H$39/1000</f>
        <v>2.4766340643796463E-4</v>
      </c>
      <c r="V30" s="125">
        <f>'FE-Vias'!$I$39/1000</f>
        <v>6.7633804693835879E-5</v>
      </c>
      <c r="W30" s="125">
        <f>'FE-Vias'!$J$39/1000</f>
        <v>5.1332470377789449E-5</v>
      </c>
      <c r="X30" s="125">
        <f>'FE-Vias'!$K$39/1000</f>
        <v>2.7520218195668728E-5</v>
      </c>
      <c r="Y30" s="125">
        <f>'FE-Vias'!$L$39/1000</f>
        <v>6.3494136177677979E-5</v>
      </c>
      <c r="Z30" s="125">
        <f>'FE-Vias'!$M$39/1000</f>
        <v>3.1747068088838989E-5</v>
      </c>
      <c r="AA30" s="125">
        <f>'FE-Vias'!$N$39/1000</f>
        <v>1.7137767759244576E-5</v>
      </c>
      <c r="AB30" s="116">
        <f>(L30*G30*(1-K30/100))+(O30*G30)+(V30*G30)+(Y30*G30)</f>
        <v>4.062068246674932</v>
      </c>
      <c r="AC30" s="116">
        <f>(M30*G30*(1-K30/100))+(P30*G30)+(W30*G30)+(Z30*G30)</f>
        <v>0.78105423659166906</v>
      </c>
      <c r="AD30" s="116">
        <f>(N30*G30*(1-K30/100))+(Q30*G30)+(X30*G30)+(AA30*G30)</f>
        <v>0.19002032432744159</v>
      </c>
      <c r="AE30" s="116">
        <f>R30*G30</f>
        <v>3.6505879170134405E-2</v>
      </c>
      <c r="AF30" s="116">
        <f>S30*G30</f>
        <v>1.4128155351817398E-3</v>
      </c>
      <c r="AG30" s="116">
        <f>T30*G30</f>
        <v>6.9751810648938624E-3</v>
      </c>
      <c r="AH30" s="116">
        <f>U30*G30</f>
        <v>1.6636575590557867E-3</v>
      </c>
    </row>
    <row r="31" spans="1:34" s="1" customFormat="1" ht="15" customHeight="1" x14ac:dyDescent="0.25">
      <c r="A31" s="267" t="s">
        <v>426</v>
      </c>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269"/>
      <c r="AB31" s="191">
        <f>SUM(AB29:AB30)</f>
        <v>7.6709419558224781</v>
      </c>
      <c r="AC31" s="191">
        <f t="shared" ref="AC31:AH31" si="0">SUM(AC29:AC30)</f>
        <v>1.7430546791082091</v>
      </c>
      <c r="AD31" s="191">
        <f t="shared" si="0"/>
        <v>0.28653127366040959</v>
      </c>
      <c r="AE31" s="191">
        <f t="shared" si="0"/>
        <v>4.7239852164761995E-2</v>
      </c>
      <c r="AF31" s="191">
        <f t="shared" si="0"/>
        <v>1.8282314666911435E-3</v>
      </c>
      <c r="AG31" s="191">
        <f t="shared" si="0"/>
        <v>9.0261220882362336E-3</v>
      </c>
      <c r="AH31" s="191">
        <f t="shared" si="0"/>
        <v>2.1528295970167921E-3</v>
      </c>
    </row>
    <row r="32" spans="1:34" s="1" customFormat="1" ht="14.25" customHeight="1" x14ac:dyDescent="0.25">
      <c r="I32" s="24"/>
      <c r="J32" s="24"/>
      <c r="K32" s="24"/>
      <c r="L32" s="24"/>
      <c r="M32" s="24"/>
      <c r="N32" s="24"/>
      <c r="O32" s="24"/>
      <c r="P32" s="24"/>
      <c r="Q32" s="24"/>
      <c r="R32" s="24"/>
      <c r="S32" s="24"/>
    </row>
    <row r="33" spans="3:28" s="1" customFormat="1" ht="15" customHeight="1" x14ac:dyDescent="0.25">
      <c r="C33" s="24"/>
      <c r="G33" s="104"/>
      <c r="H33" s="104"/>
      <c r="I33" s="104"/>
      <c r="J33" s="123"/>
      <c r="K33" s="104"/>
      <c r="L33" s="104"/>
      <c r="M33" s="104"/>
      <c r="N33" s="104"/>
      <c r="O33" s="104"/>
      <c r="P33" s="104"/>
      <c r="Q33" s="104"/>
      <c r="R33" s="104"/>
      <c r="S33" s="104"/>
      <c r="T33" s="104"/>
      <c r="U33" s="104"/>
      <c r="V33" s="104"/>
      <c r="W33" s="104"/>
      <c r="X33" s="104"/>
      <c r="Y33" s="104"/>
      <c r="Z33" s="104"/>
      <c r="AA33" s="104"/>
      <c r="AB33" s="104"/>
    </row>
  </sheetData>
  <sheetProtection algorithmName="SHA-512" hashValue="FcBwyWEKq3sHNR99Y7FZzX0U3FVBoXxBepFV3ryNdvjrVr7dPdf4LipAhiSZlm/0T7lPvmJ51O7dkff4mqAZmQ==" saltValue="RgU/PqkFleNDOdboQB9T9g==" spinCount="100000" sheet="1" objects="1" scenarios="1"/>
  <mergeCells count="24">
    <mergeCell ref="A31:AA31"/>
    <mergeCell ref="G1:G2"/>
    <mergeCell ref="A21:C21"/>
    <mergeCell ref="A27:A28"/>
    <mergeCell ref="B27:B28"/>
    <mergeCell ref="C27:C28"/>
    <mergeCell ref="D27:D28"/>
    <mergeCell ref="E27:E28"/>
    <mergeCell ref="F27:F28"/>
    <mergeCell ref="G27:G28"/>
    <mergeCell ref="H27:H28"/>
    <mergeCell ref="D1:E1"/>
    <mergeCell ref="C1:C2"/>
    <mergeCell ref="B1:B2"/>
    <mergeCell ref="A1:A2"/>
    <mergeCell ref="F1:F2"/>
    <mergeCell ref="I27:I28"/>
    <mergeCell ref="L27:N27"/>
    <mergeCell ref="O27:U27"/>
    <mergeCell ref="AB27:AH27"/>
    <mergeCell ref="J27:J28"/>
    <mergeCell ref="V27:X27"/>
    <mergeCell ref="Y27:AA27"/>
    <mergeCell ref="K27:K28"/>
  </mergeCells>
  <pageMargins left="0.511811024" right="0.511811024" top="0.78740157499999996" bottom="0.78740157499999996" header="0.31496062000000002" footer="0.31496062000000002"/>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0"/>
  <sheetViews>
    <sheetView workbookViewId="0">
      <selection activeCell="H14" sqref="H14"/>
    </sheetView>
  </sheetViews>
  <sheetFormatPr defaultRowHeight="15" customHeight="1" x14ac:dyDescent="0.25"/>
  <cols>
    <col min="1" max="1" width="29.140625" style="21" customWidth="1"/>
    <col min="2" max="2" width="18.28515625" style="21" customWidth="1"/>
    <col min="3" max="3" width="14.85546875" style="21" customWidth="1"/>
    <col min="4" max="4" width="17" style="21" customWidth="1"/>
    <col min="5" max="5" width="15.7109375" style="87" customWidth="1"/>
    <col min="6" max="6" width="12.42578125" style="21" customWidth="1"/>
    <col min="7" max="7" width="14.85546875" style="21" customWidth="1"/>
    <col min="8" max="8" width="18.140625" style="87" customWidth="1"/>
    <col min="9" max="10" width="18.140625" style="21" customWidth="1"/>
    <col min="11" max="14" width="9.140625" style="21"/>
    <col min="15" max="15" width="14.28515625" style="21" customWidth="1"/>
    <col min="16" max="17" width="11.85546875" style="21" customWidth="1"/>
    <col min="18" max="16384" width="9.140625" style="21"/>
  </cols>
  <sheetData>
    <row r="1" spans="1:20" ht="15" customHeight="1" x14ac:dyDescent="0.25">
      <c r="A1" s="21" t="s">
        <v>449</v>
      </c>
      <c r="B1" s="192">
        <f>Dados!O68/8760</f>
        <v>31.510597031963471</v>
      </c>
    </row>
    <row r="2" spans="1:20" ht="15" customHeight="1" x14ac:dyDescent="0.25">
      <c r="A2" s="76" t="s">
        <v>261</v>
      </c>
      <c r="B2" s="89">
        <v>24</v>
      </c>
      <c r="O2" s="1" t="s">
        <v>452</v>
      </c>
      <c r="P2"/>
      <c r="Q2"/>
      <c r="R2"/>
      <c r="S2"/>
    </row>
    <row r="3" spans="1:20" ht="15" customHeight="1" x14ac:dyDescent="0.25">
      <c r="A3" s="1" t="s">
        <v>450</v>
      </c>
      <c r="B3" s="193">
        <v>4.1937865160171146</v>
      </c>
      <c r="O3" s="267" t="s">
        <v>398</v>
      </c>
      <c r="P3" s="268"/>
      <c r="Q3" s="269"/>
      <c r="R3"/>
      <c r="S3"/>
    </row>
    <row r="4" spans="1:20" ht="15" customHeight="1" x14ac:dyDescent="0.25">
      <c r="O4" s="139" t="s">
        <v>247</v>
      </c>
      <c r="P4" s="139" t="s">
        <v>248</v>
      </c>
      <c r="Q4" s="139" t="s">
        <v>249</v>
      </c>
    </row>
    <row r="5" spans="1:20" s="90" customFormat="1" ht="15" customHeight="1" x14ac:dyDescent="0.25">
      <c r="A5" s="296" t="s">
        <v>36</v>
      </c>
      <c r="B5" s="287" t="s">
        <v>251</v>
      </c>
      <c r="C5" s="273" t="s">
        <v>262</v>
      </c>
      <c r="D5" s="276" t="s">
        <v>454</v>
      </c>
      <c r="E5" s="276" t="s">
        <v>455</v>
      </c>
      <c r="F5" s="273" t="s">
        <v>263</v>
      </c>
      <c r="G5" s="273" t="s">
        <v>264</v>
      </c>
      <c r="H5" s="275" t="s">
        <v>399</v>
      </c>
      <c r="I5" s="275"/>
      <c r="J5" s="275"/>
      <c r="K5" s="287" t="s">
        <v>210</v>
      </c>
      <c r="L5" s="287"/>
      <c r="M5" s="287"/>
      <c r="O5" s="56">
        <v>0.74</v>
      </c>
      <c r="P5" s="56">
        <v>0.35</v>
      </c>
      <c r="Q5" s="56">
        <v>5.2999999999999999E-2</v>
      </c>
      <c r="R5" s="21"/>
    </row>
    <row r="6" spans="1:20" s="90" customFormat="1" ht="15" customHeight="1" x14ac:dyDescent="0.25">
      <c r="A6" s="297"/>
      <c r="B6" s="287"/>
      <c r="C6" s="273"/>
      <c r="D6" s="310"/>
      <c r="E6" s="310"/>
      <c r="F6" s="273"/>
      <c r="G6" s="273"/>
      <c r="H6" s="275"/>
      <c r="I6" s="275"/>
      <c r="J6" s="275"/>
      <c r="K6" s="287"/>
      <c r="L6" s="287"/>
      <c r="M6" s="287"/>
      <c r="O6"/>
      <c r="P6"/>
      <c r="Q6"/>
      <c r="R6"/>
      <c r="S6"/>
    </row>
    <row r="7" spans="1:20" s="90" customFormat="1" ht="15" customHeight="1" x14ac:dyDescent="0.2">
      <c r="A7" s="298"/>
      <c r="B7" s="287"/>
      <c r="C7" s="273"/>
      <c r="D7" s="277"/>
      <c r="E7" s="277"/>
      <c r="F7" s="273"/>
      <c r="G7" s="273"/>
      <c r="H7" s="142" t="s">
        <v>176</v>
      </c>
      <c r="I7" s="142" t="s">
        <v>206</v>
      </c>
      <c r="J7" s="142" t="s">
        <v>207</v>
      </c>
      <c r="K7" s="142" t="s">
        <v>176</v>
      </c>
      <c r="L7" s="142" t="s">
        <v>206</v>
      </c>
      <c r="M7" s="142" t="s">
        <v>207</v>
      </c>
      <c r="O7" s="311" t="s">
        <v>230</v>
      </c>
      <c r="P7" s="220"/>
      <c r="Q7" s="221"/>
      <c r="R7" s="222"/>
      <c r="S7" s="135"/>
    </row>
    <row r="8" spans="1:20" s="76" customFormat="1" ht="15" customHeight="1" x14ac:dyDescent="0.2">
      <c r="A8" s="76" t="s">
        <v>410</v>
      </c>
      <c r="B8" s="89" t="s">
        <v>265</v>
      </c>
      <c r="C8" s="89" t="s">
        <v>266</v>
      </c>
      <c r="D8" s="89">
        <v>-20.348745000000001</v>
      </c>
      <c r="E8" s="89">
        <v>-40.361786000000002</v>
      </c>
      <c r="F8" s="101">
        <v>50</v>
      </c>
      <c r="G8" s="91">
        <f>(Dados!O7/8760)*2</f>
        <v>5.6452054794520548</v>
      </c>
      <c r="H8" s="92">
        <v>0.1</v>
      </c>
      <c r="I8" s="92">
        <v>2.2000000000000002</v>
      </c>
      <c r="J8" s="92">
        <v>0.8</v>
      </c>
      <c r="K8" s="88">
        <f>(G8/(G8+G9)*B1*H8)*(1-$F$8/100)</f>
        <v>0.16342480413555244</v>
      </c>
      <c r="L8" s="88">
        <f>(G8*(I8/1000))*(1-$F$8/100)</f>
        <v>6.2097260273972603E-3</v>
      </c>
      <c r="M8" s="88">
        <f>(G8*(J8/1000))*(1-$F$8/100)</f>
        <v>2.2580821917808219E-3</v>
      </c>
      <c r="O8" s="311"/>
      <c r="P8" s="223"/>
      <c r="Q8" s="224"/>
      <c r="R8" s="225"/>
      <c r="S8" s="135"/>
      <c r="T8" s="90"/>
    </row>
    <row r="9" spans="1:20" s="76" customFormat="1" ht="15" customHeight="1" x14ac:dyDescent="0.2">
      <c r="A9" s="76" t="s">
        <v>411</v>
      </c>
      <c r="B9" s="89" t="s">
        <v>265</v>
      </c>
      <c r="C9" s="89" t="s">
        <v>266</v>
      </c>
      <c r="D9" s="89">
        <v>-20.348745000000001</v>
      </c>
      <c r="E9" s="89">
        <v>-40.361786000000002</v>
      </c>
      <c r="F9" s="101">
        <v>50</v>
      </c>
      <c r="G9" s="92">
        <f>(Dados!O6/8760)*2</f>
        <v>48.778538812785385</v>
      </c>
      <c r="H9" s="92">
        <v>0.1</v>
      </c>
      <c r="I9" s="92">
        <v>2.2000000000000002</v>
      </c>
      <c r="J9" s="92">
        <v>0.8</v>
      </c>
      <c r="K9" s="88">
        <f>(G9/(G8+G9)*B1*H9)*(1-$F$9/100)</f>
        <v>1.4121050474626213</v>
      </c>
      <c r="L9" s="88">
        <f>(G9*(I9/1000))*(1-$F$9/100)</f>
        <v>5.3656392694063929E-2</v>
      </c>
      <c r="M9" s="88">
        <f>(G9*(J9/1000))*(1-$F$9/100)</f>
        <v>1.9511415525114154E-2</v>
      </c>
      <c r="O9" s="311"/>
      <c r="P9" s="223"/>
      <c r="Q9" s="224"/>
      <c r="R9" s="225"/>
      <c r="S9" s="135"/>
    </row>
    <row r="10" spans="1:20" s="76" customFormat="1" ht="15" customHeight="1" x14ac:dyDescent="0.2">
      <c r="A10" s="76" t="s">
        <v>267</v>
      </c>
      <c r="B10" s="89" t="s">
        <v>275</v>
      </c>
      <c r="C10" s="89" t="s">
        <v>266</v>
      </c>
      <c r="D10" s="89">
        <v>-20.350743000000001</v>
      </c>
      <c r="E10" s="89">
        <v>-40.360258999999999</v>
      </c>
      <c r="F10" s="102">
        <v>50</v>
      </c>
      <c r="G10" s="91">
        <f>(Dados!O70/8760)*2</f>
        <v>15.939499999999999</v>
      </c>
      <c r="H10" s="97">
        <f>O5*(0.0016)*((B3/2.2)^1.3)/((0.92/2)^1.4)</f>
        <v>8.1232434243623426E-3</v>
      </c>
      <c r="I10" s="97">
        <f>P5*(0.0016)*((B3/2.2)^1.3)/((0.92/2)^1.4)</f>
        <v>3.8420745926038102E-3</v>
      </c>
      <c r="J10" s="97">
        <f>Q5*(0.0016)*((B3/2.2)^1.3)/((0.92/2)^1.4)</f>
        <v>5.8179986688000564E-4</v>
      </c>
      <c r="K10" s="88">
        <f>(G10*H10)*(1-$F$10/100)</f>
        <v>6.4740219281311781E-2</v>
      </c>
      <c r="L10" s="88">
        <f>(G10*I10)*(1-$F$10/100)</f>
        <v>3.0620373984404214E-2</v>
      </c>
      <c r="M10" s="88">
        <f>(G10*J10)*(1-$F$10/100)</f>
        <v>4.6367994890669246E-3</v>
      </c>
      <c r="O10" s="311"/>
      <c r="P10" s="223"/>
      <c r="Q10" s="224"/>
      <c r="R10" s="225"/>
      <c r="S10" s="135"/>
    </row>
    <row r="11" spans="1:20" ht="15" customHeight="1" x14ac:dyDescent="0.2">
      <c r="A11" s="308" t="s">
        <v>426</v>
      </c>
      <c r="B11" s="308"/>
      <c r="C11" s="308"/>
      <c r="D11" s="308"/>
      <c r="E11" s="308"/>
      <c r="F11" s="308"/>
      <c r="G11" s="308"/>
      <c r="H11" s="308"/>
      <c r="I11" s="308"/>
      <c r="J11" s="308"/>
      <c r="K11" s="194">
        <f>SUM(K8:K10)</f>
        <v>1.6402700708794855</v>
      </c>
      <c r="L11" s="194">
        <f>SUM(L8:L10)</f>
        <v>9.0486492705865409E-2</v>
      </c>
      <c r="M11" s="194">
        <f>SUM(M8:M10)</f>
        <v>2.6406297205961902E-2</v>
      </c>
      <c r="O11" s="311"/>
      <c r="P11" s="226"/>
      <c r="Q11" s="227"/>
      <c r="R11" s="228"/>
      <c r="S11" s="135"/>
      <c r="T11" s="76"/>
    </row>
    <row r="12" spans="1:20" ht="15" customHeight="1" x14ac:dyDescent="0.25">
      <c r="E12" s="21"/>
      <c r="O12" s="311"/>
      <c r="P12" s="299" t="s">
        <v>260</v>
      </c>
      <c r="Q12" s="300"/>
      <c r="R12" s="301"/>
      <c r="S12" s="136"/>
    </row>
    <row r="13" spans="1:20" ht="15" customHeight="1" x14ac:dyDescent="0.25">
      <c r="A13" s="21" t="s">
        <v>451</v>
      </c>
      <c r="O13" s="311"/>
      <c r="P13" s="302"/>
      <c r="Q13" s="303"/>
      <c r="R13" s="304"/>
      <c r="S13" s="136"/>
    </row>
    <row r="14" spans="1:20" ht="15" customHeight="1" x14ac:dyDescent="0.25">
      <c r="A14" s="267" t="s">
        <v>246</v>
      </c>
      <c r="B14" s="268"/>
      <c r="C14" s="268"/>
      <c r="D14" s="268"/>
      <c r="E14" s="268"/>
      <c r="F14" s="269"/>
      <c r="O14" s="311"/>
      <c r="P14" s="302"/>
      <c r="Q14" s="303"/>
      <c r="R14" s="304"/>
      <c r="S14" s="136"/>
    </row>
    <row r="15" spans="1:20" ht="15" customHeight="1" x14ac:dyDescent="0.2">
      <c r="A15" s="257" t="s">
        <v>250</v>
      </c>
      <c r="B15" s="257" t="s">
        <v>251</v>
      </c>
      <c r="C15" s="309" t="s">
        <v>252</v>
      </c>
      <c r="D15" s="309"/>
      <c r="E15" s="309" t="s">
        <v>253</v>
      </c>
      <c r="F15" s="309"/>
      <c r="O15" s="311"/>
      <c r="P15" s="302"/>
      <c r="Q15" s="303"/>
      <c r="R15" s="304"/>
      <c r="S15" s="136"/>
    </row>
    <row r="16" spans="1:20" ht="15" customHeight="1" x14ac:dyDescent="0.2">
      <c r="A16" s="257"/>
      <c r="B16" s="257"/>
      <c r="C16" s="195" t="s">
        <v>254</v>
      </c>
      <c r="D16" s="195" t="s">
        <v>255</v>
      </c>
      <c r="E16" s="195" t="s">
        <v>254</v>
      </c>
      <c r="F16" s="195" t="s">
        <v>255</v>
      </c>
      <c r="O16" s="311"/>
      <c r="P16" s="305"/>
      <c r="Q16" s="306"/>
      <c r="R16" s="307"/>
      <c r="S16" s="136"/>
    </row>
    <row r="17" spans="1:7" ht="15" customHeight="1" x14ac:dyDescent="0.25">
      <c r="A17" s="55" t="s">
        <v>256</v>
      </c>
      <c r="B17" s="122" t="s">
        <v>257</v>
      </c>
      <c r="C17" s="122" t="s">
        <v>258</v>
      </c>
      <c r="D17" s="122">
        <v>5.3</v>
      </c>
      <c r="E17" s="122" t="s">
        <v>259</v>
      </c>
      <c r="F17" s="122">
        <v>0.92</v>
      </c>
    </row>
    <row r="21" spans="1:7" ht="15" customHeight="1" x14ac:dyDescent="0.25">
      <c r="A21" s="21" t="s">
        <v>268</v>
      </c>
    </row>
    <row r="31" spans="1:7" ht="15" customHeight="1" x14ac:dyDescent="0.25">
      <c r="G31" s="1" t="s">
        <v>378</v>
      </c>
    </row>
    <row r="40" spans="1:1" ht="15" customHeight="1" x14ac:dyDescent="0.25">
      <c r="A40" s="54"/>
    </row>
  </sheetData>
  <sheetProtection algorithmName="SHA-512" hashValue="Bty/zC2XvbH3CspcGeJeulJwLLd8gXGAbE78b0+YO26KhXw3Sth1d6tARSMBBFXkEVOz883qfNQnJbUuLb6SxA==" saltValue="cR8G5/r8oAkacYEme51iMw==" spinCount="100000" sheet="1" objects="1" scenarios="1"/>
  <mergeCells count="19">
    <mergeCell ref="P12:R16"/>
    <mergeCell ref="F5:F7"/>
    <mergeCell ref="G5:G7"/>
    <mergeCell ref="A11:J11"/>
    <mergeCell ref="A14:F14"/>
    <mergeCell ref="A15:A16"/>
    <mergeCell ref="B15:B16"/>
    <mergeCell ref="C15:D15"/>
    <mergeCell ref="H5:J6"/>
    <mergeCell ref="K5:M6"/>
    <mergeCell ref="E15:F15"/>
    <mergeCell ref="E5:E7"/>
    <mergeCell ref="D5:D7"/>
    <mergeCell ref="O7:O16"/>
    <mergeCell ref="A5:A7"/>
    <mergeCell ref="B5:B7"/>
    <mergeCell ref="C5:C7"/>
    <mergeCell ref="O3:Q3"/>
    <mergeCell ref="P7:R11"/>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M13" sqref="M13"/>
    </sheetView>
  </sheetViews>
  <sheetFormatPr defaultRowHeight="15" customHeight="1" x14ac:dyDescent="0.25"/>
  <cols>
    <col min="1" max="1" width="18.7109375" style="1" customWidth="1"/>
    <col min="2" max="2" width="9.140625" style="1" customWidth="1"/>
    <col min="3" max="16384" width="9.140625" style="1"/>
  </cols>
  <sheetData>
    <row r="1" spans="1:12" ht="15" customHeight="1" x14ac:dyDescent="0.25">
      <c r="A1" s="312" t="s">
        <v>36</v>
      </c>
      <c r="B1" s="287" t="s">
        <v>210</v>
      </c>
      <c r="C1" s="287"/>
      <c r="D1" s="287"/>
      <c r="E1" s="287"/>
      <c r="F1" s="287"/>
      <c r="G1" s="287"/>
      <c r="H1" s="287"/>
    </row>
    <row r="2" spans="1:12" ht="15" customHeight="1" x14ac:dyDescent="0.25">
      <c r="A2" s="313"/>
      <c r="B2" s="138" t="s">
        <v>176</v>
      </c>
      <c r="C2" s="138" t="s">
        <v>206</v>
      </c>
      <c r="D2" s="138" t="s">
        <v>310</v>
      </c>
      <c r="E2" s="138" t="s">
        <v>209</v>
      </c>
      <c r="F2" s="138" t="s">
        <v>208</v>
      </c>
      <c r="G2" s="138" t="s">
        <v>173</v>
      </c>
      <c r="H2" s="138" t="s">
        <v>227</v>
      </c>
    </row>
    <row r="3" spans="1:12" ht="15" customHeight="1" x14ac:dyDescent="0.25">
      <c r="A3" s="9" t="s">
        <v>365</v>
      </c>
      <c r="B3" s="196">
        <f>'Emissão Chaminés'!R10</f>
        <v>13.837372385224722</v>
      </c>
      <c r="C3" s="196">
        <f>'Emissão Chaminés'!S10</f>
        <v>13.837372385224722</v>
      </c>
      <c r="D3" s="196">
        <f>'Emissão Chaminés'!T10</f>
        <v>13.837372385224722</v>
      </c>
      <c r="E3" s="196">
        <f>'Emissão Chaminés'!U10</f>
        <v>29.153333333333332</v>
      </c>
      <c r="F3" s="196">
        <f>'Emissão Chaminés'!V10</f>
        <v>15.47447940381703</v>
      </c>
      <c r="G3" s="196">
        <f>'Emissão Chaminés'!W10</f>
        <v>176.36522351858736</v>
      </c>
      <c r="H3" s="196">
        <f>'Emissão Chaminés'!X10</f>
        <v>0.82406649555171974</v>
      </c>
    </row>
    <row r="4" spans="1:12" ht="15" customHeight="1" x14ac:dyDescent="0.25">
      <c r="A4" s="63" t="s">
        <v>235</v>
      </c>
      <c r="B4" s="196">
        <f>'Emissão Maq e Equip'!O32</f>
        <v>9.8505191948622367E-2</v>
      </c>
      <c r="C4" s="196">
        <f>'Emissão Maq e Equip'!P32</f>
        <v>9.8505191948622367E-2</v>
      </c>
      <c r="D4" s="196">
        <f>'Emissão Maq e Equip'!Q32</f>
        <v>9.8505191948622367E-2</v>
      </c>
      <c r="E4" s="196">
        <f>'Emissão Maq e Equip'!R32</f>
        <v>1.9138119012119028</v>
      </c>
      <c r="F4" s="196">
        <f>'Emissão Maq e Equip'!S32</f>
        <v>1.7975518052886347E-3</v>
      </c>
      <c r="G4" s="196">
        <f>'Emissão Maq e Equip'!T32</f>
        <v>0.78570740535168215</v>
      </c>
      <c r="H4" s="196">
        <f>'Emissão Maq e Equip'!U32</f>
        <v>0.23403082486142351</v>
      </c>
    </row>
    <row r="5" spans="1:12" ht="15" customHeight="1" x14ac:dyDescent="0.25">
      <c r="A5" s="1" t="s">
        <v>366</v>
      </c>
      <c r="B5" s="196">
        <f>'Emissão Vias'!AB31</f>
        <v>7.6709419558224781</v>
      </c>
      <c r="C5" s="196">
        <f>'Emissão Vias'!AC31</f>
        <v>1.7430546791082091</v>
      </c>
      <c r="D5" s="196">
        <f>'Emissão Vias'!AD31</f>
        <v>0.28653127366040959</v>
      </c>
      <c r="E5" s="196">
        <f>'Emissão Vias'!AE31</f>
        <v>4.7239852164761995E-2</v>
      </c>
      <c r="F5" s="196">
        <f>'Emissão Vias'!AF31</f>
        <v>1.8282314666911435E-3</v>
      </c>
      <c r="G5" s="196">
        <f>'Emissão Vias'!AG31</f>
        <v>9.0261220882362336E-3</v>
      </c>
      <c r="H5" s="196">
        <f>'Emissão Vias'!AH31</f>
        <v>2.1528295970167921E-3</v>
      </c>
    </row>
    <row r="6" spans="1:12" ht="15" customHeight="1" x14ac:dyDescent="0.25">
      <c r="A6" s="1" t="s">
        <v>367</v>
      </c>
      <c r="B6" s="196">
        <f>'Emissão Transferências'!K11</f>
        <v>1.6402700708794855</v>
      </c>
      <c r="C6" s="196">
        <f>'Emissão Transferências'!L11</f>
        <v>9.0486492705865409E-2</v>
      </c>
      <c r="D6" s="196">
        <f>'Emissão Transferências'!M11</f>
        <v>2.6406297205961902E-2</v>
      </c>
      <c r="E6" s="196" t="s">
        <v>40</v>
      </c>
      <c r="F6" s="196" t="s">
        <v>40</v>
      </c>
      <c r="G6" s="196" t="s">
        <v>40</v>
      </c>
      <c r="H6" s="196" t="s">
        <v>40</v>
      </c>
    </row>
    <row r="7" spans="1:12" ht="15" customHeight="1" x14ac:dyDescent="0.25">
      <c r="A7" s="1" t="s">
        <v>368</v>
      </c>
      <c r="B7" s="196">
        <v>0.26082129183892039</v>
      </c>
      <c r="C7" s="196">
        <v>0.13041064591946019</v>
      </c>
      <c r="D7" s="196">
        <v>1.9561596887919027E-2</v>
      </c>
      <c r="E7" s="196" t="s">
        <v>40</v>
      </c>
      <c r="F7" s="196" t="s">
        <v>40</v>
      </c>
      <c r="G7" s="196" t="s">
        <v>40</v>
      </c>
      <c r="H7" s="196" t="s">
        <v>40</v>
      </c>
    </row>
    <row r="8" spans="1:12" ht="15" customHeight="1" x14ac:dyDescent="0.25">
      <c r="A8" s="212" t="s">
        <v>426</v>
      </c>
      <c r="B8" s="213">
        <f>SUM(B3:B7)</f>
        <v>23.507910895714225</v>
      </c>
      <c r="C8" s="213">
        <f t="shared" ref="C8:H8" si="0">SUM(C3:C7)</f>
        <v>15.899829394906877</v>
      </c>
      <c r="D8" s="213">
        <f t="shared" si="0"/>
        <v>14.268376744927634</v>
      </c>
      <c r="E8" s="213">
        <f t="shared" si="0"/>
        <v>31.114385086709998</v>
      </c>
      <c r="F8" s="213">
        <f t="shared" si="0"/>
        <v>15.47810518708901</v>
      </c>
      <c r="G8" s="213">
        <f t="shared" si="0"/>
        <v>177.15995704602727</v>
      </c>
      <c r="H8" s="213">
        <f t="shared" si="0"/>
        <v>1.06025015001016</v>
      </c>
    </row>
    <row r="10" spans="1:12" ht="15" customHeight="1" x14ac:dyDescent="0.25">
      <c r="A10" s="1" t="s">
        <v>453</v>
      </c>
    </row>
    <row r="12" spans="1:12" ht="15" customHeight="1" x14ac:dyDescent="0.25">
      <c r="B12" s="113"/>
    </row>
    <row r="15" spans="1:12" ht="15" customHeight="1" x14ac:dyDescent="0.25">
      <c r="L15" s="1" t="s">
        <v>377</v>
      </c>
    </row>
  </sheetData>
  <sheetProtection algorithmName="SHA-512" hashValue="V2rzUYwcLji86CQN0PCe+ppFJZJWg+Cl+slUT0kZqGKZ1UmbsHB8Wzcym5xgxq67l976TTJOYH/74CP0bXDuEA==" saltValue="iCLtvCZf+8oQvZfrGMeeFg==" spinCount="100000" sheet="1" objects="1" scenarios="1"/>
  <mergeCells count="2">
    <mergeCell ref="A1:A2"/>
    <mergeCell ref="B1:H1"/>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pane xSplit="1" ySplit="4" topLeftCell="B5" activePane="bottomRight" state="frozen"/>
      <selection pane="topRight" activeCell="B1" sqref="B1"/>
      <selection pane="bottomLeft" activeCell="A5" sqref="A5"/>
      <selection pane="bottomRight" activeCell="H8" sqref="H8"/>
    </sheetView>
  </sheetViews>
  <sheetFormatPr defaultRowHeight="15" x14ac:dyDescent="0.25"/>
  <cols>
    <col min="1" max="1" width="32.5703125" style="11" customWidth="1"/>
    <col min="2" max="2" width="8.42578125" style="11" customWidth="1"/>
    <col min="3" max="3" width="7.140625" style="11" bestFit="1" customWidth="1"/>
    <col min="4" max="5" width="9.140625" style="11"/>
    <col min="6" max="6" width="8.42578125" style="11" bestFit="1" customWidth="1"/>
    <col min="7" max="9" width="9.140625" style="11"/>
    <col min="10" max="11" width="9.140625" style="132"/>
    <col min="12" max="16384" width="9.140625" style="11"/>
  </cols>
  <sheetData>
    <row r="1" spans="1:11" ht="15" customHeight="1" x14ac:dyDescent="0.25">
      <c r="A1" s="1" t="s">
        <v>416</v>
      </c>
      <c r="B1" s="10"/>
      <c r="C1" s="10"/>
      <c r="D1" s="10"/>
      <c r="E1" s="10"/>
      <c r="F1" s="10"/>
      <c r="G1" s="10"/>
      <c r="H1" s="10"/>
      <c r="I1" s="10"/>
    </row>
    <row r="2" spans="1:11" ht="15" customHeight="1" x14ac:dyDescent="0.25">
      <c r="A2" s="13"/>
      <c r="B2" s="14"/>
      <c r="C2" s="15"/>
      <c r="D2" s="15"/>
      <c r="E2" s="15"/>
      <c r="F2" s="15"/>
      <c r="G2" s="15"/>
      <c r="H2" s="15"/>
      <c r="I2" s="15"/>
    </row>
    <row r="3" spans="1:11" ht="15" customHeight="1" x14ac:dyDescent="0.25">
      <c r="A3" s="244" t="s">
        <v>174</v>
      </c>
      <c r="B3" s="246" t="s">
        <v>234</v>
      </c>
      <c r="C3" s="247"/>
      <c r="D3" s="247"/>
      <c r="E3" s="247"/>
      <c r="F3" s="247"/>
      <c r="G3" s="247"/>
      <c r="H3" s="247"/>
      <c r="I3" s="248"/>
    </row>
    <row r="4" spans="1:11" ht="15" customHeight="1" x14ac:dyDescent="0.25">
      <c r="A4" s="245"/>
      <c r="B4" s="154" t="s">
        <v>175</v>
      </c>
      <c r="C4" s="155" t="s">
        <v>176</v>
      </c>
      <c r="D4" s="155" t="s">
        <v>372</v>
      </c>
      <c r="E4" s="155" t="s">
        <v>373</v>
      </c>
      <c r="F4" s="155" t="s">
        <v>173</v>
      </c>
      <c r="G4" s="155" t="s">
        <v>374</v>
      </c>
      <c r="H4" s="155" t="s">
        <v>375</v>
      </c>
      <c r="I4" s="155" t="s">
        <v>376</v>
      </c>
    </row>
    <row r="5" spans="1:11" s="17" customFormat="1" ht="15" customHeight="1" x14ac:dyDescent="0.25">
      <c r="A5" s="249" t="s">
        <v>177</v>
      </c>
      <c r="B5" s="64">
        <v>50</v>
      </c>
      <c r="C5" s="130">
        <v>1.5170261132105924E-2</v>
      </c>
      <c r="D5" s="130">
        <v>1.3596242309705308E-4</v>
      </c>
      <c r="E5" s="130">
        <v>0.12090602488353881</v>
      </c>
      <c r="F5" s="130">
        <v>0.15670198319003961</v>
      </c>
      <c r="G5" s="130">
        <v>7.0513561448611858E-2</v>
      </c>
      <c r="H5" s="130">
        <v>10.517298353837848</v>
      </c>
      <c r="I5" s="130">
        <v>6.3623260948461376E-3</v>
      </c>
      <c r="J5" s="210"/>
      <c r="K5" s="210"/>
    </row>
    <row r="6" spans="1:11" s="17" customFormat="1" ht="15" customHeight="1" x14ac:dyDescent="0.25">
      <c r="A6" s="250"/>
      <c r="B6" s="64">
        <v>120</v>
      </c>
      <c r="C6" s="130">
        <v>3.1450077922275839E-2</v>
      </c>
      <c r="D6" s="130">
        <v>2.6683064743948968E-4</v>
      </c>
      <c r="E6" s="130">
        <v>0.3477842591091701</v>
      </c>
      <c r="F6" s="130">
        <v>0.17484355640909954</v>
      </c>
      <c r="G6" s="130">
        <v>6.0675650460468786E-2</v>
      </c>
      <c r="H6" s="130">
        <v>22.746718560480101</v>
      </c>
      <c r="I6" s="130">
        <v>5.4746671130328963E-3</v>
      </c>
      <c r="J6" s="210"/>
      <c r="K6" s="210"/>
    </row>
    <row r="7" spans="1:11" s="17" customFormat="1" ht="15" customHeight="1" x14ac:dyDescent="0.25">
      <c r="A7" s="250"/>
      <c r="B7" s="64">
        <v>175</v>
      </c>
      <c r="C7" s="130">
        <v>2.7884407664468203E-2</v>
      </c>
      <c r="D7" s="130">
        <v>4.1005372131084207E-4</v>
      </c>
      <c r="E7" s="130">
        <v>0.49934000918466154</v>
      </c>
      <c r="F7" s="130">
        <v>0.22564930784205095</v>
      </c>
      <c r="G7" s="130">
        <v>6.4295255493779249E-2</v>
      </c>
      <c r="H7" s="130">
        <v>36.443665178164139</v>
      </c>
      <c r="I7" s="130">
        <v>5.8012575177646755E-3</v>
      </c>
      <c r="J7" s="210"/>
      <c r="K7" s="210"/>
    </row>
    <row r="8" spans="1:11" s="17" customFormat="1" ht="15" customHeight="1" x14ac:dyDescent="0.25">
      <c r="A8" s="250"/>
      <c r="B8" s="64">
        <v>250</v>
      </c>
      <c r="C8" s="130">
        <v>2.5897455243749198E-2</v>
      </c>
      <c r="D8" s="130">
        <v>5.7242406322174488E-4</v>
      </c>
      <c r="E8" s="130">
        <v>0.66517064787851554</v>
      </c>
      <c r="F8" s="130">
        <v>0.18683152696532357</v>
      </c>
      <c r="G8" s="130">
        <v>6.7039754434552359E-2</v>
      </c>
      <c r="H8" s="130">
        <v>50.874374431572036</v>
      </c>
      <c r="I8" s="130">
        <v>6.0488899851658335E-3</v>
      </c>
      <c r="J8" s="210"/>
      <c r="K8" s="210"/>
    </row>
    <row r="9" spans="1:11" s="17" customFormat="1" ht="15" customHeight="1" x14ac:dyDescent="0.25">
      <c r="A9" s="250"/>
      <c r="B9" s="64">
        <v>500</v>
      </c>
      <c r="C9" s="130">
        <v>3.7138792516272966E-2</v>
      </c>
      <c r="D9" s="130">
        <v>8.0183868816433382E-4</v>
      </c>
      <c r="E9" s="130">
        <v>0.95478182086470209</v>
      </c>
      <c r="F9" s="130">
        <v>0.38480383406526514</v>
      </c>
      <c r="G9" s="130">
        <v>9.6227929791575698E-2</v>
      </c>
      <c r="H9" s="130">
        <v>81.692515485875276</v>
      </c>
      <c r="I9" s="130">
        <v>8.6824922371241259E-3</v>
      </c>
      <c r="J9" s="210"/>
      <c r="K9" s="210"/>
    </row>
    <row r="10" spans="1:11" s="17" customFormat="1" ht="15" customHeight="1" x14ac:dyDescent="0.25">
      <c r="A10" s="250"/>
      <c r="B10" s="64">
        <v>750</v>
      </c>
      <c r="C10" s="130">
        <v>6.3011704998255175E-2</v>
      </c>
      <c r="D10" s="130">
        <v>1.3821084740379291E-3</v>
      </c>
      <c r="E10" s="130">
        <v>1.6418624857671682</v>
      </c>
      <c r="F10" s="130">
        <v>0.64469912411930808</v>
      </c>
      <c r="G10" s="130">
        <v>0.16327907040414899</v>
      </c>
      <c r="H10" s="130">
        <v>137.45862849183945</v>
      </c>
      <c r="I10" s="130">
        <v>1.4732409546589952E-2</v>
      </c>
      <c r="J10" s="210"/>
      <c r="K10" s="210"/>
    </row>
    <row r="11" spans="1:11" s="17" customFormat="1" ht="15" customHeight="1" x14ac:dyDescent="0.25">
      <c r="A11" s="251"/>
      <c r="B11" s="64">
        <v>9999</v>
      </c>
      <c r="C11" s="130">
        <v>0.1970659156325946</v>
      </c>
      <c r="D11" s="130">
        <v>4.4266833407443883E-3</v>
      </c>
      <c r="E11" s="130">
        <v>6.1536369963483475</v>
      </c>
      <c r="F11" s="130">
        <v>2.3711746868071617</v>
      </c>
      <c r="G11" s="130">
        <v>0.57995762972403597</v>
      </c>
      <c r="H11" s="130">
        <v>440.25899293107631</v>
      </c>
      <c r="I11" s="130">
        <v>5.2328641514703823E-2</v>
      </c>
      <c r="J11" s="210"/>
      <c r="K11" s="210"/>
    </row>
    <row r="12" spans="1:11" ht="15" customHeight="1" x14ac:dyDescent="0.25">
      <c r="A12" s="65" t="s">
        <v>178</v>
      </c>
      <c r="B12" s="66"/>
      <c r="C12" s="67">
        <v>3.4238318760376689E-2</v>
      </c>
      <c r="D12" s="67">
        <v>6.2471307515509487E-4</v>
      </c>
      <c r="E12" s="67">
        <v>0.76873126455858876</v>
      </c>
      <c r="F12" s="67">
        <v>0.28873356403415218</v>
      </c>
      <c r="G12" s="67">
        <v>8.5358232444633655E-2</v>
      </c>
      <c r="H12" s="67">
        <v>58.365228685908704</v>
      </c>
      <c r="I12" s="67">
        <v>7.7017365907596389E-3</v>
      </c>
    </row>
    <row r="13" spans="1:11" s="17" customFormat="1" ht="15" customHeight="1" x14ac:dyDescent="0.25">
      <c r="A13" s="249" t="s">
        <v>179</v>
      </c>
      <c r="B13" s="64">
        <v>25</v>
      </c>
      <c r="C13" s="130">
        <v>3.9890165496478201E-3</v>
      </c>
      <c r="D13" s="130">
        <v>9.4616446621996876E-5</v>
      </c>
      <c r="E13" s="130">
        <v>6.1369251319822266E-2</v>
      </c>
      <c r="F13" s="130">
        <v>3.0704922620167548E-2</v>
      </c>
      <c r="G13" s="130">
        <v>9.3252305785236807E-3</v>
      </c>
      <c r="H13" s="130">
        <v>7.4570981157761267</v>
      </c>
      <c r="I13" s="130">
        <v>8.4140057334345904E-4</v>
      </c>
    </row>
    <row r="14" spans="1:11" s="17" customFormat="1" ht="15" customHeight="1" x14ac:dyDescent="0.25">
      <c r="A14" s="250"/>
      <c r="B14" s="64">
        <v>50</v>
      </c>
      <c r="C14" s="130">
        <v>1.5482138027073926E-2</v>
      </c>
      <c r="D14" s="130">
        <v>1.4669823419588148E-4</v>
      </c>
      <c r="E14" s="130">
        <v>0.12602279653815557</v>
      </c>
      <c r="F14" s="130">
        <v>0.15992567973540345</v>
      </c>
      <c r="G14" s="130">
        <v>6.8514240153494874E-2</v>
      </c>
      <c r="H14" s="130">
        <v>11.347760681124397</v>
      </c>
      <c r="I14" s="130">
        <v>6.1819292303150449E-3</v>
      </c>
      <c r="J14" s="210"/>
      <c r="K14" s="210"/>
    </row>
    <row r="15" spans="1:11" s="17" customFormat="1" ht="15" customHeight="1" x14ac:dyDescent="0.25">
      <c r="A15" s="250"/>
      <c r="B15" s="64">
        <v>120</v>
      </c>
      <c r="C15" s="130">
        <v>4.3689955953397884E-2</v>
      </c>
      <c r="D15" s="130">
        <v>3.9173850602458582E-4</v>
      </c>
      <c r="E15" s="130">
        <v>0.46744735992116221</v>
      </c>
      <c r="F15" s="130">
        <v>0.24966648844319658</v>
      </c>
      <c r="G15" s="130">
        <v>8.1017998911048009E-2</v>
      </c>
      <c r="H15" s="130">
        <v>33.394826528703661</v>
      </c>
      <c r="I15" s="130">
        <v>7.3101241308548672E-3</v>
      </c>
      <c r="J15" s="210"/>
      <c r="K15" s="210"/>
    </row>
    <row r="16" spans="1:11" s="17" customFormat="1" ht="15" customHeight="1" x14ac:dyDescent="0.25">
      <c r="A16" s="250"/>
      <c r="B16" s="64">
        <v>175</v>
      </c>
      <c r="C16" s="130">
        <v>3.6023154684608628E-2</v>
      </c>
      <c r="D16" s="130">
        <v>5.7274397999067218E-4</v>
      </c>
      <c r="E16" s="130">
        <v>0.63034815463312366</v>
      </c>
      <c r="F16" s="130">
        <v>0.30652652990664653</v>
      </c>
      <c r="G16" s="130">
        <v>8.1297557226803041E-2</v>
      </c>
      <c r="H16" s="130">
        <v>50.902804870404331</v>
      </c>
      <c r="I16" s="130">
        <v>7.3353490732738606E-3</v>
      </c>
    </row>
    <row r="17" spans="1:11" s="17" customFormat="1" ht="15" customHeight="1" x14ac:dyDescent="0.25">
      <c r="A17" s="250"/>
      <c r="B17" s="64">
        <v>250</v>
      </c>
      <c r="C17" s="130">
        <v>2.9088427954342536E-2</v>
      </c>
      <c r="D17" s="130">
        <v>8.0986730271663749E-4</v>
      </c>
      <c r="E17" s="130">
        <v>0.84182054273419638</v>
      </c>
      <c r="F17" s="130">
        <v>0.21055843242538708</v>
      </c>
      <c r="G17" s="130">
        <v>7.8277754706101627E-2</v>
      </c>
      <c r="H17" s="130">
        <v>71.977225347554125</v>
      </c>
      <c r="I17" s="130">
        <v>7.0628741220007361E-3</v>
      </c>
    </row>
    <row r="18" spans="1:11" s="17" customFormat="1" ht="15" customHeight="1" x14ac:dyDescent="0.25">
      <c r="A18" s="250"/>
      <c r="B18" s="64">
        <v>500</v>
      </c>
      <c r="C18" s="130">
        <v>3.8897927506608358E-2</v>
      </c>
      <c r="D18" s="130">
        <v>1.0406255490298018E-3</v>
      </c>
      <c r="E18" s="130">
        <v>1.0799749312549003</v>
      </c>
      <c r="F18" s="130">
        <v>0.34712417522482392</v>
      </c>
      <c r="G18" s="130">
        <v>0.1040828387327908</v>
      </c>
      <c r="H18" s="130">
        <v>106.02050023214386</v>
      </c>
      <c r="I18" s="130">
        <v>9.3912260611923714E-3</v>
      </c>
      <c r="J18" s="210"/>
      <c r="K18" s="210"/>
    </row>
    <row r="19" spans="1:11" s="17" customFormat="1" ht="15" customHeight="1" x14ac:dyDescent="0.25">
      <c r="A19" s="251"/>
      <c r="B19" s="64">
        <v>750</v>
      </c>
      <c r="C19" s="130">
        <v>6.5509575064624348E-2</v>
      </c>
      <c r="D19" s="130">
        <v>1.7668986494167919E-3</v>
      </c>
      <c r="E19" s="130">
        <v>1.848764979398662</v>
      </c>
      <c r="F19" s="130">
        <v>0.57357271429451673</v>
      </c>
      <c r="G19" s="130">
        <v>0.17421540945270575</v>
      </c>
      <c r="H19" s="130">
        <v>175.7281803441501</v>
      </c>
      <c r="I19" s="130">
        <v>1.5719177508701557E-2</v>
      </c>
      <c r="J19" s="210"/>
      <c r="K19" s="210"/>
    </row>
    <row r="20" spans="1:11" s="17" customFormat="1" ht="15" customHeight="1" x14ac:dyDescent="0.25">
      <c r="A20" s="65" t="s">
        <v>180</v>
      </c>
      <c r="B20" s="66"/>
      <c r="C20" s="67">
        <v>3.5177022359501507E-2</v>
      </c>
      <c r="D20" s="67">
        <v>5.9665023638693835E-4</v>
      </c>
      <c r="E20" s="67">
        <v>0.64524457408919411</v>
      </c>
      <c r="F20" s="67">
        <v>0.27109214170787038</v>
      </c>
      <c r="G20" s="67">
        <v>8.2388840822282747E-2</v>
      </c>
      <c r="H20" s="67">
        <v>54.240998627567578</v>
      </c>
      <c r="I20" s="67">
        <v>7.4338127276580707E-3</v>
      </c>
      <c r="J20" s="210"/>
      <c r="K20" s="210"/>
    </row>
    <row r="21" spans="1:11" s="17" customFormat="1" ht="15" customHeight="1" x14ac:dyDescent="0.25">
      <c r="A21" s="249" t="s">
        <v>181</v>
      </c>
      <c r="B21" s="64">
        <v>50</v>
      </c>
      <c r="C21" s="130">
        <v>9.3630013476799761E-3</v>
      </c>
      <c r="D21" s="130">
        <v>8.6033551570891521E-5</v>
      </c>
      <c r="E21" s="130">
        <v>7.4519991808693467E-2</v>
      </c>
      <c r="F21" s="130">
        <v>9.6138212535283471E-2</v>
      </c>
      <c r="G21" s="130">
        <v>4.226926262316423E-2</v>
      </c>
      <c r="H21" s="130">
        <v>6.6550780871892741</v>
      </c>
      <c r="I21" s="130">
        <v>3.8138874603585002E-3</v>
      </c>
    </row>
    <row r="22" spans="1:11" s="17" customFormat="1" ht="15" customHeight="1" x14ac:dyDescent="0.25">
      <c r="A22" s="250"/>
      <c r="B22" s="64">
        <v>120</v>
      </c>
      <c r="C22" s="130">
        <v>1.9432717920016346E-2</v>
      </c>
      <c r="D22" s="130">
        <v>1.6614354833010314E-4</v>
      </c>
      <c r="E22" s="130">
        <v>0.19770476916405869</v>
      </c>
      <c r="F22" s="130">
        <v>0.10602299202233414</v>
      </c>
      <c r="G22" s="130">
        <v>3.5663485612068627E-2</v>
      </c>
      <c r="H22" s="130">
        <v>14.163368243694034</v>
      </c>
      <c r="I22" s="130">
        <v>3.217858921102401E-3</v>
      </c>
      <c r="J22" s="210"/>
      <c r="K22" s="210"/>
    </row>
    <row r="23" spans="1:11" s="17" customFormat="1" ht="15" customHeight="1" x14ac:dyDescent="0.25">
      <c r="A23" s="250"/>
      <c r="B23" s="64">
        <v>175</v>
      </c>
      <c r="C23" s="130">
        <v>1.8879850739384012E-2</v>
      </c>
      <c r="D23" s="130">
        <v>2.8608393717488665E-4</v>
      </c>
      <c r="E23" s="130">
        <v>0.31861247152656436</v>
      </c>
      <c r="F23" s="130">
        <v>0.15162091846570119</v>
      </c>
      <c r="G23" s="130">
        <v>4.2373566784726938E-2</v>
      </c>
      <c r="H23" s="130">
        <v>25.425804730599385</v>
      </c>
      <c r="I23" s="130">
        <v>3.8232977904108984E-3</v>
      </c>
      <c r="J23" s="210"/>
      <c r="K23" s="210"/>
    </row>
    <row r="24" spans="1:11" s="17" customFormat="1" ht="15" customHeight="1" x14ac:dyDescent="0.25">
      <c r="A24" s="250"/>
      <c r="B24" s="64">
        <v>250</v>
      </c>
      <c r="C24" s="130">
        <v>1.2379282144095784E-2</v>
      </c>
      <c r="D24" s="130">
        <v>3.9360565132436678E-4</v>
      </c>
      <c r="E24" s="130">
        <v>0.40506800826818495</v>
      </c>
      <c r="F24" s="130">
        <v>8.7074543299048776E-2</v>
      </c>
      <c r="G24" s="130">
        <v>3.457791520160676E-2</v>
      </c>
      <c r="H24" s="130">
        <v>34.981822100661624</v>
      </c>
      <c r="I24" s="130">
        <v>3.1199098492446938E-3</v>
      </c>
      <c r="J24" s="210"/>
      <c r="K24" s="210"/>
    </row>
    <row r="25" spans="1:11" s="17" customFormat="1" ht="15" customHeight="1" x14ac:dyDescent="0.25">
      <c r="A25" s="251"/>
      <c r="B25" s="64">
        <v>500</v>
      </c>
      <c r="C25" s="130">
        <v>1.6493488182013304E-2</v>
      </c>
      <c r="D25" s="130">
        <v>4.9410057705164077E-4</v>
      </c>
      <c r="E25" s="130">
        <v>0.50757511605008721</v>
      </c>
      <c r="F25" s="130">
        <v>0.12597072839531243</v>
      </c>
      <c r="G25" s="130">
        <v>4.4813003055424828E-2</v>
      </c>
      <c r="H25" s="130">
        <v>50.339707371204433</v>
      </c>
      <c r="I25" s="130">
        <v>4.0434057363924357E-3</v>
      </c>
      <c r="J25" s="210"/>
      <c r="K25" s="210"/>
    </row>
    <row r="26" spans="1:11" s="17" customFormat="1" ht="15" customHeight="1" x14ac:dyDescent="0.25">
      <c r="A26" s="65" t="s">
        <v>182</v>
      </c>
      <c r="B26" s="66"/>
      <c r="C26" s="67">
        <v>1.5679217258560096E-2</v>
      </c>
      <c r="D26" s="67">
        <v>2.7344430397525926E-4</v>
      </c>
      <c r="E26" s="67">
        <v>0.29166478621703318</v>
      </c>
      <c r="F26" s="67">
        <v>0.11318837071254896</v>
      </c>
      <c r="G26" s="67">
        <v>3.9051256187841339E-2</v>
      </c>
      <c r="H26" s="67">
        <v>24.673479409814476</v>
      </c>
      <c r="I26" s="67">
        <v>3.5235318676344273E-3</v>
      </c>
      <c r="J26" s="210"/>
      <c r="K26" s="210"/>
    </row>
    <row r="27" spans="1:11" s="17" customFormat="1" ht="15" customHeight="1" x14ac:dyDescent="0.25">
      <c r="A27" s="249" t="s">
        <v>183</v>
      </c>
      <c r="B27" s="64">
        <v>175</v>
      </c>
      <c r="C27" s="130">
        <v>4.1724195504291357E-2</v>
      </c>
      <c r="D27" s="130">
        <v>6.3840894919675595E-4</v>
      </c>
      <c r="E27" s="130">
        <v>0.72033241503726153</v>
      </c>
      <c r="F27" s="130">
        <v>0.3491516236034396</v>
      </c>
      <c r="G27" s="130">
        <v>9.4956463976111405E-2</v>
      </c>
      <c r="H27" s="130">
        <v>56.738817953146686</v>
      </c>
      <c r="I27" s="130">
        <v>8.5677684230952896E-3</v>
      </c>
      <c r="J27" s="210"/>
      <c r="K27" s="210"/>
    </row>
    <row r="28" spans="1:11" s="17" customFormat="1" ht="15" customHeight="1" x14ac:dyDescent="0.25">
      <c r="A28" s="250"/>
      <c r="B28" s="64">
        <v>250</v>
      </c>
      <c r="C28" s="130">
        <v>3.218057442395264E-2</v>
      </c>
      <c r="D28" s="130">
        <v>8.4999579404798598E-4</v>
      </c>
      <c r="E28" s="130">
        <v>0.90687998803089864</v>
      </c>
      <c r="F28" s="130">
        <v>0.23117219374687034</v>
      </c>
      <c r="G28" s="130">
        <v>8.7683819606107119E-2</v>
      </c>
      <c r="H28" s="130">
        <v>75.543662529006752</v>
      </c>
      <c r="I28" s="130">
        <v>7.9115688763136266E-3</v>
      </c>
      <c r="J28" s="210"/>
      <c r="K28" s="210"/>
    </row>
    <row r="29" spans="1:11" s="17" customFormat="1" ht="15" customHeight="1" x14ac:dyDescent="0.25">
      <c r="A29" s="250"/>
      <c r="B29" s="64">
        <v>500</v>
      </c>
      <c r="C29" s="130">
        <v>4.7676126851125378E-2</v>
      </c>
      <c r="D29" s="130">
        <v>1.2124722181121495E-3</v>
      </c>
      <c r="E29" s="130">
        <v>1.2940951927135393</v>
      </c>
      <c r="F29" s="130">
        <v>0.42868325450315364</v>
      </c>
      <c r="G29" s="130">
        <v>0.13017026498177298</v>
      </c>
      <c r="H29" s="130">
        <v>123.52849304665556</v>
      </c>
      <c r="I29" s="130">
        <v>1.1745059875866388E-2</v>
      </c>
      <c r="J29" s="210"/>
      <c r="K29" s="210"/>
    </row>
    <row r="30" spans="1:11" s="17" customFormat="1" ht="15" customHeight="1" x14ac:dyDescent="0.25">
      <c r="A30" s="250"/>
      <c r="B30" s="64">
        <v>750</v>
      </c>
      <c r="C30" s="130">
        <v>7.8494063530298211E-2</v>
      </c>
      <c r="D30" s="130">
        <v>2.0146557282444987E-3</v>
      </c>
      <c r="E30" s="130">
        <v>2.1648486147856754</v>
      </c>
      <c r="F30" s="130">
        <v>0.69305357639513765</v>
      </c>
      <c r="G30" s="130">
        <v>0.2126701804701793</v>
      </c>
      <c r="H30" s="130">
        <v>200.36900579228936</v>
      </c>
      <c r="I30" s="130">
        <v>1.9188886300105075E-2</v>
      </c>
      <c r="J30" s="210"/>
      <c r="K30" s="210"/>
    </row>
    <row r="31" spans="1:11" s="17" customFormat="1" ht="15" customHeight="1" x14ac:dyDescent="0.25">
      <c r="A31" s="251"/>
      <c r="B31" s="64">
        <v>1000</v>
      </c>
      <c r="C31" s="130">
        <v>0.11653009724670643</v>
      </c>
      <c r="D31" s="130">
        <v>2.849205704103307E-3</v>
      </c>
      <c r="E31" s="130">
        <v>3.7776850726199172</v>
      </c>
      <c r="F31" s="130">
        <v>1.1819650551777772</v>
      </c>
      <c r="G31" s="130">
        <v>0.34144510660334237</v>
      </c>
      <c r="H31" s="130">
        <v>283.36985071497014</v>
      </c>
      <c r="I31" s="130">
        <v>3.0808044230278334E-2</v>
      </c>
      <c r="J31" s="210"/>
      <c r="K31" s="210"/>
    </row>
    <row r="32" spans="1:11" ht="15" customHeight="1" x14ac:dyDescent="0.25">
      <c r="A32" s="65" t="s">
        <v>184</v>
      </c>
      <c r="B32" s="66"/>
      <c r="C32" s="67">
        <v>4.7897877823783006E-2</v>
      </c>
      <c r="D32" s="67">
        <v>1.2061724679591588E-3</v>
      </c>
      <c r="E32" s="67">
        <v>1.3219532783555221</v>
      </c>
      <c r="F32" s="67">
        <v>0.41426360686908925</v>
      </c>
      <c r="G32" s="67">
        <v>0.13068845537537868</v>
      </c>
      <c r="H32" s="67">
        <v>117.9985577190087</v>
      </c>
      <c r="I32" s="67">
        <v>1.1791811578864898E-2</v>
      </c>
    </row>
    <row r="33" spans="1:11" s="131" customFormat="1" ht="15" customHeight="1" x14ac:dyDescent="0.25">
      <c r="A33" s="249" t="s">
        <v>185</v>
      </c>
      <c r="B33" s="64">
        <v>25</v>
      </c>
      <c r="C33" s="130">
        <v>4.2993799041926711E-3</v>
      </c>
      <c r="D33" s="130">
        <v>9.1296592193091332E-5</v>
      </c>
      <c r="E33" s="130">
        <v>6.5440289132956825E-2</v>
      </c>
      <c r="F33" s="130">
        <v>3.3633509942077471E-2</v>
      </c>
      <c r="G33" s="130">
        <v>1.1508485911818236E-2</v>
      </c>
      <c r="H33" s="130">
        <v>7.1954483850413915</v>
      </c>
      <c r="I33" s="130">
        <v>1.0383921111938525E-3</v>
      </c>
      <c r="K33" s="211"/>
    </row>
    <row r="34" spans="1:11" s="131" customFormat="1" ht="15" customHeight="1" x14ac:dyDescent="0.25">
      <c r="A34" s="250"/>
      <c r="B34" s="64">
        <v>50</v>
      </c>
      <c r="C34" s="130">
        <v>1.7631358511479581E-2</v>
      </c>
      <c r="D34" s="130">
        <v>1.7794975038828265E-4</v>
      </c>
      <c r="E34" s="130">
        <v>0.14903238250667758</v>
      </c>
      <c r="F34" s="130">
        <v>0.18074283872717251</v>
      </c>
      <c r="G34" s="130">
        <v>7.6387016452257483E-2</v>
      </c>
      <c r="H34" s="130">
        <v>13.76520334369236</v>
      </c>
      <c r="I34" s="130">
        <v>6.8922783063073137E-3</v>
      </c>
      <c r="K34" s="211"/>
    </row>
    <row r="35" spans="1:11" s="131" customFormat="1" ht="15" customHeight="1" x14ac:dyDescent="0.25">
      <c r="A35" s="250"/>
      <c r="B35" s="64">
        <v>120</v>
      </c>
      <c r="C35" s="130">
        <v>2.8793655488323529E-2</v>
      </c>
      <c r="D35" s="130">
        <v>2.7523798360286437E-4</v>
      </c>
      <c r="E35" s="130">
        <v>0.31658028839538099</v>
      </c>
      <c r="F35" s="130">
        <v>0.1700059255667182</v>
      </c>
      <c r="G35" s="130">
        <v>5.3477532985904644E-2</v>
      </c>
      <c r="H35" s="130">
        <v>23.463418200709462</v>
      </c>
      <c r="I35" s="130">
        <v>4.8251907166579257E-3</v>
      </c>
      <c r="K35" s="211"/>
    </row>
    <row r="36" spans="1:11" s="131" customFormat="1" ht="15" customHeight="1" x14ac:dyDescent="0.25">
      <c r="A36" s="250"/>
      <c r="B36" s="64">
        <v>175</v>
      </c>
      <c r="C36" s="130">
        <v>3.0494186982476291E-2</v>
      </c>
      <c r="D36" s="130">
        <v>5.1744728478251136E-4</v>
      </c>
      <c r="E36" s="130">
        <v>0.54817627070056141</v>
      </c>
      <c r="F36" s="130">
        <v>0.26843458796213893</v>
      </c>
      <c r="G36" s="130">
        <v>6.8627539491954881E-2</v>
      </c>
      <c r="H36" s="130">
        <v>45.988295551139728</v>
      </c>
      <c r="I36" s="130">
        <v>6.1921516315141352E-3</v>
      </c>
      <c r="K36" s="211"/>
    </row>
    <row r="37" spans="1:11" s="131" customFormat="1" ht="15" customHeight="1" x14ac:dyDescent="0.25">
      <c r="A37" s="250"/>
      <c r="B37" s="64">
        <v>250</v>
      </c>
      <c r="C37" s="130">
        <v>2.9155253425145213E-2</v>
      </c>
      <c r="D37" s="130">
        <v>8.7649223561064675E-4</v>
      </c>
      <c r="E37" s="130">
        <v>0.87589188757724734</v>
      </c>
      <c r="F37" s="130">
        <v>0.21389105427558991</v>
      </c>
      <c r="G37" s="130">
        <v>7.7732208449766999E-2</v>
      </c>
      <c r="H37" s="130">
        <v>77.8985510740942</v>
      </c>
      <c r="I37" s="130">
        <v>7.0136532927874019E-3</v>
      </c>
      <c r="K37" s="211"/>
    </row>
    <row r="38" spans="1:11" s="131" customFormat="1" ht="15" customHeight="1" x14ac:dyDescent="0.25">
      <c r="A38" s="250"/>
      <c r="B38" s="64">
        <v>500</v>
      </c>
      <c r="C38" s="130">
        <v>5.3371339046329104E-2</v>
      </c>
      <c r="D38" s="130">
        <v>1.7600242801699612E-3</v>
      </c>
      <c r="E38" s="130">
        <v>1.5318509433408045</v>
      </c>
      <c r="F38" s="130">
        <v>0.4661958986283859</v>
      </c>
      <c r="G38" s="130">
        <v>0.13941748462093068</v>
      </c>
      <c r="H38" s="130">
        <v>156.42277258813226</v>
      </c>
      <c r="I38" s="130">
        <v>1.2579415973929685E-2</v>
      </c>
      <c r="K38" s="211"/>
    </row>
    <row r="39" spans="1:11" s="131" customFormat="1" ht="15" customHeight="1" x14ac:dyDescent="0.25">
      <c r="A39" s="251"/>
      <c r="B39" s="64">
        <v>750</v>
      </c>
      <c r="C39" s="130">
        <v>8.1348675299048601E-2</v>
      </c>
      <c r="D39" s="130">
        <v>2.6400371913497286E-3</v>
      </c>
      <c r="E39" s="130">
        <v>2.3755791915327618</v>
      </c>
      <c r="F39" s="130">
        <v>0.69718176828863765</v>
      </c>
      <c r="G39" s="130">
        <v>0.21267820994758979</v>
      </c>
      <c r="H39" s="130">
        <v>234.6341911864601</v>
      </c>
      <c r="I39" s="130">
        <v>1.91896162755213E-2</v>
      </c>
      <c r="K39" s="211"/>
    </row>
    <row r="40" spans="1:11" s="17" customFormat="1" ht="15" customHeight="1" x14ac:dyDescent="0.25">
      <c r="A40" s="65" t="s">
        <v>186</v>
      </c>
      <c r="B40" s="66"/>
      <c r="C40" s="67">
        <v>2.8996078341795493E-2</v>
      </c>
      <c r="D40" s="67">
        <v>3.515987480772005E-4</v>
      </c>
      <c r="E40" s="67">
        <v>0.3766332548797291</v>
      </c>
      <c r="F40" s="67">
        <v>0.18787720505264702</v>
      </c>
      <c r="G40" s="67">
        <v>5.9282560995325584E-2</v>
      </c>
      <c r="H40" s="67">
        <v>30.303135615705571</v>
      </c>
      <c r="I40" s="67">
        <v>5.3489693010124002E-3</v>
      </c>
      <c r="J40" s="210"/>
      <c r="K40" s="210"/>
    </row>
    <row r="42" spans="1:11" ht="15" customHeight="1" x14ac:dyDescent="0.25">
      <c r="F42" s="16"/>
    </row>
    <row r="43" spans="1:11" x14ac:dyDescent="0.25">
      <c r="A43" s="252" t="s">
        <v>230</v>
      </c>
      <c r="B43" s="239"/>
      <c r="C43" s="239"/>
      <c r="D43" s="239"/>
      <c r="E43" s="239"/>
      <c r="F43" s="239"/>
    </row>
    <row r="44" spans="1:11" x14ac:dyDescent="0.25">
      <c r="A44" s="253"/>
      <c r="B44" s="240"/>
      <c r="C44" s="240"/>
      <c r="D44" s="240"/>
      <c r="E44" s="240"/>
      <c r="F44" s="240"/>
    </row>
    <row r="45" spans="1:11" x14ac:dyDescent="0.25">
      <c r="A45" s="253"/>
      <c r="B45" s="240"/>
      <c r="C45" s="240"/>
      <c r="D45" s="240"/>
      <c r="E45" s="240"/>
      <c r="F45" s="240"/>
    </row>
    <row r="46" spans="1:11" x14ac:dyDescent="0.25">
      <c r="A46" s="253"/>
      <c r="B46" s="241" t="s">
        <v>369</v>
      </c>
      <c r="C46" s="241"/>
      <c r="D46" s="241"/>
      <c r="E46" s="241"/>
      <c r="F46" s="241"/>
    </row>
    <row r="47" spans="1:11" x14ac:dyDescent="0.25">
      <c r="A47" s="253"/>
      <c r="B47" s="242"/>
      <c r="C47" s="242"/>
      <c r="D47" s="242"/>
      <c r="E47" s="242"/>
      <c r="F47" s="242"/>
    </row>
    <row r="48" spans="1:11" x14ac:dyDescent="0.25">
      <c r="A48" s="253"/>
      <c r="B48" s="242"/>
      <c r="C48" s="242"/>
      <c r="D48" s="242"/>
      <c r="E48" s="242"/>
      <c r="F48" s="242"/>
    </row>
    <row r="49" spans="1:6" x14ac:dyDescent="0.25">
      <c r="A49" s="254"/>
      <c r="B49" s="243"/>
      <c r="C49" s="243"/>
      <c r="D49" s="243"/>
      <c r="E49" s="243"/>
      <c r="F49" s="243"/>
    </row>
    <row r="50" spans="1:6" x14ac:dyDescent="0.25">
      <c r="A50" s="132"/>
      <c r="B50" s="132"/>
      <c r="C50" s="132"/>
      <c r="D50" s="132"/>
      <c r="E50" s="132"/>
      <c r="F50" s="132"/>
    </row>
    <row r="51" spans="1:6" x14ac:dyDescent="0.25">
      <c r="A51" s="1" t="s">
        <v>370</v>
      </c>
      <c r="B51" s="132"/>
      <c r="C51" s="132"/>
      <c r="D51" s="132"/>
      <c r="E51" s="132"/>
      <c r="F51" s="132"/>
    </row>
    <row r="52" spans="1:6" x14ac:dyDescent="0.25">
      <c r="A52" s="1" t="s">
        <v>371</v>
      </c>
      <c r="B52" s="132"/>
      <c r="C52" s="132"/>
      <c r="D52" s="132"/>
      <c r="E52" s="132"/>
      <c r="F52" s="132"/>
    </row>
  </sheetData>
  <sheetProtection algorithmName="SHA-512" hashValue="lHcZMXHjDv1ixZhvOUVCMhNlXnzncxM3xx6DgVwJMOvfKLyvPIJzVM3szTO7UJNxtw5W1IyuB7lmnYpKHSyQqA==" saltValue="qh7LcljvM7CvugquTneBfA==" spinCount="100000" sheet="1" objects="1" scenarios="1"/>
  <mergeCells count="10">
    <mergeCell ref="B43:F45"/>
    <mergeCell ref="B46:F49"/>
    <mergeCell ref="A3:A4"/>
    <mergeCell ref="B3:I3"/>
    <mergeCell ref="A5:A11"/>
    <mergeCell ref="A13:A19"/>
    <mergeCell ref="A21:A25"/>
    <mergeCell ref="A27:A31"/>
    <mergeCell ref="A43:A49"/>
    <mergeCell ref="A33:A39"/>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9"/>
  <sheetViews>
    <sheetView topLeftCell="A25" workbookViewId="0">
      <selection activeCell="F39" sqref="F39"/>
    </sheetView>
  </sheetViews>
  <sheetFormatPr defaultColWidth="11.140625" defaultRowHeight="15" x14ac:dyDescent="0.25"/>
  <cols>
    <col min="1" max="1" width="13.28515625" style="132" customWidth="1"/>
    <col min="2" max="3" width="11.140625" style="132"/>
    <col min="4" max="4" width="16.5703125" style="132" customWidth="1"/>
    <col min="5" max="5" width="11.140625" style="132"/>
    <col min="6" max="6" width="13.5703125" style="132" customWidth="1"/>
    <col min="7" max="7" width="16.5703125" style="132" customWidth="1"/>
    <col min="8" max="8" width="17.85546875" style="132" customWidth="1"/>
    <col min="9" max="9" width="14.140625" style="132" customWidth="1"/>
    <col min="10" max="10" width="14" style="132" customWidth="1"/>
    <col min="11" max="16384" width="11.140625" style="132"/>
  </cols>
  <sheetData>
    <row r="1" spans="1:10" s="1" customFormat="1" ht="15" customHeight="1" x14ac:dyDescent="0.25">
      <c r="A1" s="1" t="s">
        <v>418</v>
      </c>
      <c r="F1" s="257" t="s">
        <v>336</v>
      </c>
      <c r="G1" s="257"/>
      <c r="H1" s="257"/>
      <c r="I1" s="257"/>
      <c r="J1" s="257"/>
    </row>
    <row r="2" spans="1:10" ht="24.75" customHeight="1" x14ac:dyDescent="0.25">
      <c r="A2" s="258" t="s">
        <v>313</v>
      </c>
      <c r="B2" s="258"/>
      <c r="C2" s="258"/>
      <c r="D2" s="258"/>
      <c r="F2" s="146" t="s">
        <v>337</v>
      </c>
      <c r="G2" s="149" t="s">
        <v>338</v>
      </c>
      <c r="H2" s="149" t="s">
        <v>339</v>
      </c>
      <c r="I2" s="146" t="s">
        <v>340</v>
      </c>
      <c r="J2" s="146" t="s">
        <v>341</v>
      </c>
    </row>
    <row r="3" spans="1:10" ht="15" customHeight="1" x14ac:dyDescent="0.25">
      <c r="A3" s="257" t="s">
        <v>314</v>
      </c>
      <c r="B3" s="257"/>
      <c r="C3" s="257"/>
      <c r="D3" s="257"/>
      <c r="F3" s="148" t="s">
        <v>342</v>
      </c>
      <c r="G3" s="148">
        <v>0</v>
      </c>
      <c r="H3" s="148">
        <v>0</v>
      </c>
      <c r="I3" s="148">
        <v>31</v>
      </c>
      <c r="J3" s="120">
        <f t="shared" ref="J3:J14" si="0">(I3-H3)/I3</f>
        <v>1</v>
      </c>
    </row>
    <row r="4" spans="1:10" ht="15" customHeight="1" x14ac:dyDescent="0.25">
      <c r="A4" s="259" t="s">
        <v>315</v>
      </c>
      <c r="B4" s="259" t="s">
        <v>316</v>
      </c>
      <c r="C4" s="259"/>
      <c r="D4" s="259"/>
      <c r="F4" s="148" t="s">
        <v>343</v>
      </c>
      <c r="G4" s="148">
        <v>52</v>
      </c>
      <c r="H4" s="148">
        <v>7</v>
      </c>
      <c r="I4" s="148">
        <v>28</v>
      </c>
      <c r="J4" s="120">
        <f t="shared" si="0"/>
        <v>0.75</v>
      </c>
    </row>
    <row r="5" spans="1:10" ht="15" customHeight="1" x14ac:dyDescent="0.25">
      <c r="A5" s="259"/>
      <c r="B5" s="148" t="s">
        <v>317</v>
      </c>
      <c r="C5" s="148" t="s">
        <v>318</v>
      </c>
      <c r="D5" s="148" t="s">
        <v>319</v>
      </c>
      <c r="F5" s="148" t="s">
        <v>344</v>
      </c>
      <c r="G5" s="148">
        <v>69</v>
      </c>
      <c r="H5" s="148">
        <v>7</v>
      </c>
      <c r="I5" s="148">
        <v>31</v>
      </c>
      <c r="J5" s="120">
        <f t="shared" si="0"/>
        <v>0.77419354838709675</v>
      </c>
    </row>
    <row r="6" spans="1:10" ht="15" customHeight="1" x14ac:dyDescent="0.25">
      <c r="A6" s="54" t="s">
        <v>320</v>
      </c>
      <c r="B6" s="54">
        <v>0.15</v>
      </c>
      <c r="C6" s="54">
        <v>1.5</v>
      </c>
      <c r="D6" s="54">
        <v>4.9000000000000004</v>
      </c>
      <c r="F6" s="148" t="s">
        <v>345</v>
      </c>
      <c r="G6" s="148">
        <v>44</v>
      </c>
      <c r="H6" s="148">
        <v>8</v>
      </c>
      <c r="I6" s="148">
        <v>30</v>
      </c>
      <c r="J6" s="120">
        <f t="shared" si="0"/>
        <v>0.73333333333333328</v>
      </c>
    </row>
    <row r="7" spans="1:10" ht="15" customHeight="1" x14ac:dyDescent="0.25">
      <c r="A7" s="54" t="s">
        <v>321</v>
      </c>
      <c r="B7" s="54">
        <v>0.9</v>
      </c>
      <c r="C7" s="54">
        <v>0.9</v>
      </c>
      <c r="D7" s="54">
        <v>0.7</v>
      </c>
      <c r="F7" s="148" t="s">
        <v>346</v>
      </c>
      <c r="G7" s="148">
        <v>185.8</v>
      </c>
      <c r="H7" s="148">
        <v>16</v>
      </c>
      <c r="I7" s="148">
        <v>31</v>
      </c>
      <c r="J7" s="120">
        <f t="shared" si="0"/>
        <v>0.4838709677419355</v>
      </c>
    </row>
    <row r="8" spans="1:10" ht="15" customHeight="1" x14ac:dyDescent="0.25">
      <c r="A8" s="54" t="s">
        <v>322</v>
      </c>
      <c r="B8" s="54">
        <v>0.45</v>
      </c>
      <c r="C8" s="54">
        <v>0.45</v>
      </c>
      <c r="D8" s="54">
        <v>0.45</v>
      </c>
      <c r="F8" s="148" t="s">
        <v>347</v>
      </c>
      <c r="G8" s="148">
        <v>119.2</v>
      </c>
      <c r="H8" s="148">
        <v>9</v>
      </c>
      <c r="I8" s="148">
        <v>30</v>
      </c>
      <c r="J8" s="120">
        <f t="shared" si="0"/>
        <v>0.7</v>
      </c>
    </row>
    <row r="9" spans="1:10" ht="15" customHeight="1" x14ac:dyDescent="0.25">
      <c r="A9" s="54" t="s">
        <v>323</v>
      </c>
      <c r="B9" s="112">
        <v>281.89999999999998</v>
      </c>
      <c r="C9" s="54" t="s">
        <v>324</v>
      </c>
      <c r="D9" s="54"/>
      <c r="F9" s="148" t="s">
        <v>348</v>
      </c>
      <c r="G9" s="148">
        <v>17.8</v>
      </c>
      <c r="H9" s="148">
        <v>6</v>
      </c>
      <c r="I9" s="148">
        <v>31</v>
      </c>
      <c r="J9" s="120">
        <f t="shared" si="0"/>
        <v>0.80645161290322576</v>
      </c>
    </row>
    <row r="10" spans="1:10" ht="15" customHeight="1" x14ac:dyDescent="0.25">
      <c r="A10" s="255" t="s">
        <v>325</v>
      </c>
      <c r="B10" s="255"/>
      <c r="C10" s="255"/>
      <c r="D10" s="255"/>
      <c r="F10" s="148" t="s">
        <v>349</v>
      </c>
      <c r="G10" s="148">
        <v>70.2</v>
      </c>
      <c r="H10" s="148">
        <v>11</v>
      </c>
      <c r="I10" s="148">
        <v>31</v>
      </c>
      <c r="J10" s="120">
        <f t="shared" si="0"/>
        <v>0.64516129032258063</v>
      </c>
    </row>
    <row r="11" spans="1:10" ht="15" customHeight="1" x14ac:dyDescent="0.25">
      <c r="A11" s="255"/>
      <c r="B11" s="255"/>
      <c r="C11" s="255"/>
      <c r="D11" s="255"/>
      <c r="F11" s="148" t="s">
        <v>350</v>
      </c>
      <c r="G11" s="148">
        <v>25.2</v>
      </c>
      <c r="H11" s="148">
        <v>7</v>
      </c>
      <c r="I11" s="148">
        <v>30</v>
      </c>
      <c r="J11" s="120">
        <f t="shared" si="0"/>
        <v>0.76666666666666672</v>
      </c>
    </row>
    <row r="12" spans="1:10" ht="15" customHeight="1" x14ac:dyDescent="0.25">
      <c r="A12" s="255"/>
      <c r="B12" s="256" t="s">
        <v>326</v>
      </c>
      <c r="C12" s="256"/>
      <c r="D12" s="256"/>
      <c r="F12" s="148" t="s">
        <v>351</v>
      </c>
      <c r="G12" s="148">
        <v>54.4</v>
      </c>
      <c r="H12" s="148">
        <v>6</v>
      </c>
      <c r="I12" s="148">
        <v>31</v>
      </c>
      <c r="J12" s="120">
        <f t="shared" si="0"/>
        <v>0.80645161290322576</v>
      </c>
    </row>
    <row r="13" spans="1:10" ht="15" customHeight="1" x14ac:dyDescent="0.25">
      <c r="A13" s="255"/>
      <c r="B13" s="256"/>
      <c r="C13" s="256"/>
      <c r="D13" s="256"/>
      <c r="F13" s="148" t="s">
        <v>352</v>
      </c>
      <c r="G13" s="121">
        <v>48.6</v>
      </c>
      <c r="H13" s="148">
        <v>9</v>
      </c>
      <c r="I13" s="148">
        <v>30</v>
      </c>
      <c r="J13" s="120">
        <f t="shared" si="0"/>
        <v>0.7</v>
      </c>
    </row>
    <row r="14" spans="1:10" ht="15" customHeight="1" x14ac:dyDescent="0.25">
      <c r="A14" s="255"/>
      <c r="B14" s="256"/>
      <c r="C14" s="256"/>
      <c r="D14" s="256"/>
      <c r="F14" s="148" t="s">
        <v>353</v>
      </c>
      <c r="G14" s="148">
        <v>91.4</v>
      </c>
      <c r="H14" s="148">
        <v>6</v>
      </c>
      <c r="I14" s="148">
        <v>31</v>
      </c>
      <c r="J14" s="120">
        <f t="shared" si="0"/>
        <v>0.80645161290322576</v>
      </c>
    </row>
    <row r="15" spans="1:10" x14ac:dyDescent="0.25">
      <c r="F15" s="119" t="s">
        <v>354</v>
      </c>
      <c r="G15" s="60">
        <f>(365-SUM(H3:H14))/365</f>
        <v>0.74794520547945209</v>
      </c>
      <c r="H15" s="1"/>
      <c r="I15" s="1"/>
      <c r="J15" s="1"/>
    </row>
    <row r="18" spans="1:10" x14ac:dyDescent="0.25">
      <c r="A18" s="1" t="s">
        <v>417</v>
      </c>
      <c r="C18" s="145"/>
      <c r="D18" s="145"/>
      <c r="F18" s="257" t="s">
        <v>336</v>
      </c>
      <c r="G18" s="257"/>
      <c r="H18" s="257"/>
      <c r="I18" s="257"/>
      <c r="J18" s="257"/>
    </row>
    <row r="19" spans="1:10" ht="27.75" customHeight="1" x14ac:dyDescent="0.25">
      <c r="A19" s="262" t="s">
        <v>360</v>
      </c>
      <c r="B19" s="262"/>
      <c r="C19" s="262"/>
      <c r="D19" s="262"/>
      <c r="F19" s="146" t="s">
        <v>337</v>
      </c>
      <c r="G19" s="149" t="s">
        <v>338</v>
      </c>
      <c r="H19" s="149" t="s">
        <v>364</v>
      </c>
      <c r="I19" s="146" t="s">
        <v>340</v>
      </c>
      <c r="J19" s="146" t="s">
        <v>341</v>
      </c>
    </row>
    <row r="20" spans="1:10" x14ac:dyDescent="0.25">
      <c r="A20" s="257" t="s">
        <v>361</v>
      </c>
      <c r="B20" s="257" t="s">
        <v>362</v>
      </c>
      <c r="C20" s="257"/>
      <c r="D20" s="257"/>
      <c r="F20" s="148" t="s">
        <v>342</v>
      </c>
      <c r="G20" s="148">
        <v>0</v>
      </c>
      <c r="H20" s="148">
        <v>0</v>
      </c>
      <c r="I20" s="148">
        <v>31</v>
      </c>
      <c r="J20" s="120">
        <f>1-((1.2*H20)/(I20*24))</f>
        <v>1</v>
      </c>
    </row>
    <row r="21" spans="1:10" x14ac:dyDescent="0.25">
      <c r="A21" s="257"/>
      <c r="B21" s="146" t="s">
        <v>317</v>
      </c>
      <c r="C21" s="146" t="s">
        <v>318</v>
      </c>
      <c r="D21" s="146" t="s">
        <v>319</v>
      </c>
      <c r="F21" s="148" t="s">
        <v>343</v>
      </c>
      <c r="G21" s="148">
        <v>52</v>
      </c>
      <c r="H21" s="148">
        <v>17</v>
      </c>
      <c r="I21" s="148">
        <v>28</v>
      </c>
      <c r="J21" s="120">
        <f t="shared" ref="J21:J30" si="1">1-((1.2*H21)/(I21*24))</f>
        <v>0.96964285714285714</v>
      </c>
    </row>
    <row r="22" spans="1:10" x14ac:dyDescent="0.25">
      <c r="A22" s="126" t="s">
        <v>324</v>
      </c>
      <c r="B22" s="127">
        <v>0.15</v>
      </c>
      <c r="C22" s="58">
        <v>0.62</v>
      </c>
      <c r="D22" s="58">
        <v>3.23</v>
      </c>
      <c r="F22" s="148" t="s">
        <v>344</v>
      </c>
      <c r="G22" s="148">
        <v>69</v>
      </c>
      <c r="H22" s="148">
        <v>21</v>
      </c>
      <c r="I22" s="148">
        <v>31</v>
      </c>
      <c r="J22" s="120">
        <f t="shared" si="1"/>
        <v>0.96612903225806457</v>
      </c>
    </row>
    <row r="23" spans="1:10" x14ac:dyDescent="0.25">
      <c r="C23" s="145"/>
      <c r="D23" s="145"/>
      <c r="F23" s="148" t="s">
        <v>345</v>
      </c>
      <c r="G23" s="148">
        <v>44</v>
      </c>
      <c r="H23" s="148">
        <v>17</v>
      </c>
      <c r="I23" s="148">
        <v>30</v>
      </c>
      <c r="J23" s="120">
        <f t="shared" si="1"/>
        <v>0.97166666666666668</v>
      </c>
    </row>
    <row r="24" spans="1:10" x14ac:dyDescent="0.25">
      <c r="A24" s="217" t="s">
        <v>230</v>
      </c>
      <c r="B24" s="204"/>
      <c r="C24" s="205"/>
      <c r="D24" s="205"/>
      <c r="F24" s="148" t="s">
        <v>346</v>
      </c>
      <c r="G24" s="148">
        <v>185.8</v>
      </c>
      <c r="H24" s="148">
        <v>87</v>
      </c>
      <c r="I24" s="148">
        <v>31</v>
      </c>
      <c r="J24" s="120">
        <f t="shared" si="1"/>
        <v>0.85967741935483866</v>
      </c>
    </row>
    <row r="25" spans="1:10" x14ac:dyDescent="0.25">
      <c r="A25" s="218"/>
      <c r="B25" s="206"/>
      <c r="C25" s="207"/>
      <c r="D25" s="207"/>
      <c r="F25" s="148" t="s">
        <v>347</v>
      </c>
      <c r="G25" s="148">
        <v>119.2</v>
      </c>
      <c r="H25" s="148">
        <v>37</v>
      </c>
      <c r="I25" s="148">
        <v>30</v>
      </c>
      <c r="J25" s="120">
        <f t="shared" si="1"/>
        <v>0.93833333333333335</v>
      </c>
    </row>
    <row r="26" spans="1:10" x14ac:dyDescent="0.25">
      <c r="A26" s="218"/>
      <c r="B26" s="208"/>
      <c r="C26" s="209"/>
      <c r="D26" s="209"/>
      <c r="F26" s="148" t="s">
        <v>348</v>
      </c>
      <c r="G26" s="148">
        <v>17.8</v>
      </c>
      <c r="H26" s="148">
        <v>16</v>
      </c>
      <c r="I26" s="148">
        <v>31</v>
      </c>
      <c r="J26" s="120">
        <f t="shared" si="1"/>
        <v>0.97419354838709682</v>
      </c>
    </row>
    <row r="27" spans="1:10" x14ac:dyDescent="0.25">
      <c r="A27" s="218"/>
      <c r="B27" s="229" t="s">
        <v>363</v>
      </c>
      <c r="C27" s="230"/>
      <c r="D27" s="230"/>
      <c r="F27" s="148" t="s">
        <v>349</v>
      </c>
      <c r="G27" s="148">
        <v>70.2</v>
      </c>
      <c r="H27" s="148">
        <v>41</v>
      </c>
      <c r="I27" s="148">
        <v>31</v>
      </c>
      <c r="J27" s="120">
        <f t="shared" si="1"/>
        <v>0.93387096774193545</v>
      </c>
    </row>
    <row r="28" spans="1:10" x14ac:dyDescent="0.25">
      <c r="A28" s="218"/>
      <c r="B28" s="232"/>
      <c r="C28" s="233"/>
      <c r="D28" s="233"/>
      <c r="F28" s="148" t="s">
        <v>350</v>
      </c>
      <c r="G28" s="148">
        <v>25.2</v>
      </c>
      <c r="H28" s="148">
        <v>20</v>
      </c>
      <c r="I28" s="148">
        <v>30</v>
      </c>
      <c r="J28" s="120">
        <f t="shared" si="1"/>
        <v>0.96666666666666667</v>
      </c>
    </row>
    <row r="29" spans="1:10" x14ac:dyDescent="0.25">
      <c r="A29" s="218"/>
      <c r="B29" s="232"/>
      <c r="C29" s="233"/>
      <c r="D29" s="233"/>
      <c r="F29" s="148" t="s">
        <v>351</v>
      </c>
      <c r="G29" s="148">
        <v>54.4</v>
      </c>
      <c r="H29" s="148">
        <v>29</v>
      </c>
      <c r="I29" s="148">
        <v>31</v>
      </c>
      <c r="J29" s="120">
        <f t="shared" si="1"/>
        <v>0.95322580645161292</v>
      </c>
    </row>
    <row r="30" spans="1:10" x14ac:dyDescent="0.25">
      <c r="A30" s="218"/>
      <c r="B30" s="232"/>
      <c r="C30" s="233"/>
      <c r="D30" s="233"/>
      <c r="F30" s="148" t="s">
        <v>352</v>
      </c>
      <c r="G30" s="121">
        <v>48.6</v>
      </c>
      <c r="H30" s="148">
        <v>30</v>
      </c>
      <c r="I30" s="148">
        <v>30</v>
      </c>
      <c r="J30" s="120">
        <f t="shared" si="1"/>
        <v>0.95</v>
      </c>
    </row>
    <row r="31" spans="1:10" x14ac:dyDescent="0.25">
      <c r="A31" s="218"/>
      <c r="B31" s="232"/>
      <c r="C31" s="233"/>
      <c r="D31" s="233"/>
      <c r="F31" s="148" t="s">
        <v>353</v>
      </c>
      <c r="G31" s="148">
        <v>91.4</v>
      </c>
      <c r="H31" s="148">
        <v>22</v>
      </c>
      <c r="I31" s="148">
        <v>31</v>
      </c>
      <c r="J31" s="120">
        <f>1-((1.2*H31)/(I31*24))</f>
        <v>0.96451612903225803</v>
      </c>
    </row>
    <row r="32" spans="1:10" x14ac:dyDescent="0.25">
      <c r="A32" s="218"/>
      <c r="B32" s="232"/>
      <c r="C32" s="233"/>
      <c r="D32" s="233"/>
      <c r="F32" s="119" t="s">
        <v>354</v>
      </c>
      <c r="G32" s="60">
        <f>(1-(1.2*SUM(H20:H31))/8760)</f>
        <v>0.95383561643835613</v>
      </c>
      <c r="H32" s="1"/>
      <c r="I32" s="4"/>
      <c r="J32" s="1"/>
    </row>
    <row r="33" spans="1:14" x14ac:dyDescent="0.25">
      <c r="A33" s="219"/>
      <c r="B33" s="235"/>
      <c r="C33" s="236"/>
      <c r="D33" s="236"/>
    </row>
    <row r="36" spans="1:14" ht="15" customHeight="1" x14ac:dyDescent="0.25">
      <c r="A36" s="257" t="s">
        <v>327</v>
      </c>
      <c r="B36" s="260" t="s">
        <v>328</v>
      </c>
      <c r="C36" s="261"/>
      <c r="D36" s="261"/>
      <c r="E36" s="261"/>
      <c r="F36" s="261"/>
      <c r="G36" s="261"/>
      <c r="H36" s="261"/>
      <c r="I36" s="261"/>
      <c r="J36" s="261"/>
      <c r="K36" s="261"/>
      <c r="L36" s="261"/>
      <c r="M36" s="261"/>
      <c r="N36" s="261"/>
    </row>
    <row r="37" spans="1:14" ht="15" customHeight="1" x14ac:dyDescent="0.25">
      <c r="A37" s="257"/>
      <c r="B37" s="257" t="s">
        <v>329</v>
      </c>
      <c r="C37" s="257"/>
      <c r="D37" s="257"/>
      <c r="E37" s="257"/>
      <c r="F37" s="257"/>
      <c r="G37" s="257"/>
      <c r="H37" s="257"/>
      <c r="I37" s="257" t="s">
        <v>358</v>
      </c>
      <c r="J37" s="257"/>
      <c r="K37" s="257"/>
      <c r="L37" s="257" t="s">
        <v>359</v>
      </c>
      <c r="M37" s="257"/>
      <c r="N37" s="257"/>
    </row>
    <row r="38" spans="1:14" ht="15" customHeight="1" x14ac:dyDescent="0.25">
      <c r="A38" s="257"/>
      <c r="B38" s="146" t="s">
        <v>176</v>
      </c>
      <c r="C38" s="146" t="s">
        <v>330</v>
      </c>
      <c r="D38" s="146" t="s">
        <v>331</v>
      </c>
      <c r="E38" s="146" t="s">
        <v>332</v>
      </c>
      <c r="F38" s="146" t="s">
        <v>333</v>
      </c>
      <c r="G38" s="146" t="s">
        <v>173</v>
      </c>
      <c r="H38" s="146" t="s">
        <v>334</v>
      </c>
      <c r="I38" s="146" t="s">
        <v>176</v>
      </c>
      <c r="J38" s="146" t="s">
        <v>330</v>
      </c>
      <c r="K38" s="146" t="s">
        <v>331</v>
      </c>
      <c r="L38" s="146" t="s">
        <v>176</v>
      </c>
      <c r="M38" s="146" t="s">
        <v>330</v>
      </c>
      <c r="N38" s="146" t="s">
        <v>331</v>
      </c>
    </row>
    <row r="39" spans="1:14" ht="15" customHeight="1" x14ac:dyDescent="0.25">
      <c r="A39" s="117" t="s">
        <v>335</v>
      </c>
      <c r="B39" s="118">
        <v>0.17489827604766656</v>
      </c>
      <c r="C39" s="118">
        <v>0.17489827604766656</v>
      </c>
      <c r="D39" s="118">
        <v>0.17489827604766656</v>
      </c>
      <c r="E39" s="118">
        <v>5.4345140567386743</v>
      </c>
      <c r="F39" s="118">
        <v>0.21032135261668511</v>
      </c>
      <c r="G39" s="118">
        <v>1.0383730075038093</v>
      </c>
      <c r="H39" s="118">
        <v>0.24766340643796464</v>
      </c>
      <c r="I39" s="129">
        <v>6.7633804693835883E-2</v>
      </c>
      <c r="J39" s="129">
        <v>5.1332470377789451E-2</v>
      </c>
      <c r="K39" s="129">
        <v>2.7520218195668727E-2</v>
      </c>
      <c r="L39" s="129">
        <v>6.3494136177677976E-2</v>
      </c>
      <c r="M39" s="129">
        <v>3.1747068088838988E-2</v>
      </c>
      <c r="N39" s="129">
        <v>1.7137767759244575E-2</v>
      </c>
    </row>
  </sheetData>
  <sheetProtection algorithmName="SHA-512" hashValue="sIoltNI/sQ6P03UtdPUzpsS2fRGiT1IoskP5pdZLw6+auu0tMn17fkQERduTrzwvmoT8K/1ZJThRx+YNhXGokg==" saltValue="t/c5V82zg6ovuAE+HDrk2Q==" spinCount="100000" sheet="1" objects="1" scenarios="1"/>
  <mergeCells count="19">
    <mergeCell ref="L37:N37"/>
    <mergeCell ref="B36:N36"/>
    <mergeCell ref="A19:D19"/>
    <mergeCell ref="A20:A21"/>
    <mergeCell ref="B20:D20"/>
    <mergeCell ref="A24:A33"/>
    <mergeCell ref="B27:D33"/>
    <mergeCell ref="A36:A38"/>
    <mergeCell ref="B37:H37"/>
    <mergeCell ref="B10:D11"/>
    <mergeCell ref="B12:D14"/>
    <mergeCell ref="F18:J18"/>
    <mergeCell ref="F1:J1"/>
    <mergeCell ref="I37:K37"/>
    <mergeCell ref="A2:D2"/>
    <mergeCell ref="A3:D3"/>
    <mergeCell ref="A4:A5"/>
    <mergeCell ref="B4:D4"/>
    <mergeCell ref="A10:A14"/>
  </mergeCells>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9" sqref="D9"/>
    </sheetView>
  </sheetViews>
  <sheetFormatPr defaultRowHeight="15" customHeight="1" x14ac:dyDescent="0.2"/>
  <cols>
    <col min="1" max="1" width="24.5703125" style="50" customWidth="1"/>
    <col min="2" max="2" width="15.5703125" style="50" customWidth="1"/>
    <col min="3" max="3" width="15.85546875" style="50" customWidth="1"/>
    <col min="4" max="4" width="15.140625" style="50" customWidth="1"/>
    <col min="5" max="5" width="11.85546875" style="50" bestFit="1" customWidth="1"/>
    <col min="6" max="6" width="11.85546875" style="50" customWidth="1"/>
    <col min="7" max="7" width="13.140625" style="50" customWidth="1"/>
    <col min="8" max="8" width="9.140625" style="50"/>
    <col min="9" max="9" width="24.5703125" style="50" customWidth="1"/>
    <col min="10" max="10" width="15.140625" style="50" customWidth="1"/>
    <col min="11" max="11" width="14.140625" style="50" customWidth="1"/>
    <col min="12" max="12" width="14" style="50" customWidth="1"/>
    <col min="13" max="16384" width="9.140625" style="50"/>
  </cols>
  <sheetData>
    <row r="1" spans="1:12" ht="15" customHeight="1" x14ac:dyDescent="0.2">
      <c r="A1" s="1" t="s">
        <v>419</v>
      </c>
    </row>
    <row r="2" spans="1:12" ht="25.5" customHeight="1" x14ac:dyDescent="0.2">
      <c r="A2" s="262" t="s">
        <v>211</v>
      </c>
      <c r="B2" s="257"/>
      <c r="C2" s="257"/>
      <c r="D2" s="257"/>
      <c r="E2" s="257"/>
      <c r="F2" s="257"/>
      <c r="G2" s="257"/>
      <c r="I2" s="262" t="s">
        <v>212</v>
      </c>
      <c r="J2" s="257"/>
      <c r="K2" s="257"/>
      <c r="L2" s="257"/>
    </row>
    <row r="3" spans="1:12" ht="25.5" customHeight="1" x14ac:dyDescent="0.2">
      <c r="A3" s="265" t="s">
        <v>213</v>
      </c>
      <c r="B3" s="267" t="s">
        <v>214</v>
      </c>
      <c r="C3" s="268"/>
      <c r="D3" s="269"/>
      <c r="E3" s="267" t="s">
        <v>173</v>
      </c>
      <c r="F3" s="268"/>
      <c r="G3" s="269"/>
      <c r="I3" s="53" t="s">
        <v>215</v>
      </c>
      <c r="J3" s="52" t="s">
        <v>216</v>
      </c>
      <c r="K3" s="52" t="s">
        <v>217</v>
      </c>
      <c r="L3" s="52" t="s">
        <v>218</v>
      </c>
    </row>
    <row r="4" spans="1:12" ht="22.5" customHeight="1" x14ac:dyDescent="0.2">
      <c r="A4" s="266"/>
      <c r="B4" s="149" t="s">
        <v>216</v>
      </c>
      <c r="C4" s="149" t="s">
        <v>217</v>
      </c>
      <c r="D4" s="149" t="s">
        <v>218</v>
      </c>
      <c r="E4" s="149" t="s">
        <v>216</v>
      </c>
      <c r="F4" s="149" t="s">
        <v>217</v>
      </c>
      <c r="G4" s="149" t="s">
        <v>218</v>
      </c>
      <c r="H4" s="51"/>
      <c r="I4" s="55" t="s">
        <v>223</v>
      </c>
      <c r="J4" s="147">
        <v>7.6</v>
      </c>
      <c r="K4" s="57">
        <f t="shared" ref="K4:K6" si="0">J4*16</f>
        <v>121.6</v>
      </c>
      <c r="L4" s="147" t="s">
        <v>220</v>
      </c>
    </row>
    <row r="5" spans="1:12" ht="15" customHeight="1" x14ac:dyDescent="0.2">
      <c r="A5" s="263" t="s">
        <v>224</v>
      </c>
      <c r="B5" s="263"/>
      <c r="C5" s="263"/>
      <c r="D5" s="263"/>
      <c r="E5" s="263"/>
      <c r="F5" s="263"/>
      <c r="G5" s="263"/>
      <c r="I5" s="55" t="s">
        <v>225</v>
      </c>
      <c r="J5" s="133">
        <v>0.6</v>
      </c>
      <c r="K5" s="57">
        <f t="shared" si="0"/>
        <v>9.6</v>
      </c>
      <c r="L5" s="147" t="s">
        <v>219</v>
      </c>
    </row>
    <row r="6" spans="1:12" ht="15" customHeight="1" x14ac:dyDescent="0.2">
      <c r="A6" s="55" t="s">
        <v>222</v>
      </c>
      <c r="B6" s="133">
        <v>50</v>
      </c>
      <c r="C6" s="57">
        <f>B6*16</f>
        <v>800</v>
      </c>
      <c r="D6" s="147" t="s">
        <v>220</v>
      </c>
      <c r="E6" s="147">
        <v>84</v>
      </c>
      <c r="F6" s="137">
        <f t="shared" ref="F6" si="1">E6*16</f>
        <v>1344</v>
      </c>
      <c r="G6" s="147" t="s">
        <v>221</v>
      </c>
      <c r="I6" s="59" t="s">
        <v>227</v>
      </c>
      <c r="J6" s="133">
        <v>5.5</v>
      </c>
      <c r="K6" s="57">
        <f t="shared" si="0"/>
        <v>88</v>
      </c>
      <c r="L6" s="133" t="s">
        <v>226</v>
      </c>
    </row>
    <row r="7" spans="1:12" ht="15" customHeight="1" x14ac:dyDescent="0.2">
      <c r="A7" s="264" t="s">
        <v>229</v>
      </c>
      <c r="B7" s="264"/>
      <c r="C7" s="264"/>
      <c r="D7" s="264"/>
      <c r="E7" s="264"/>
      <c r="F7" s="264"/>
      <c r="G7" s="264"/>
      <c r="I7" s="264" t="s">
        <v>228</v>
      </c>
      <c r="J7" s="264"/>
      <c r="K7" s="264"/>
      <c r="L7" s="264"/>
    </row>
    <row r="8" spans="1:12" ht="15" customHeight="1" x14ac:dyDescent="0.2">
      <c r="A8" s="264"/>
      <c r="B8" s="264"/>
      <c r="C8" s="264"/>
      <c r="D8" s="264"/>
      <c r="E8" s="264"/>
      <c r="F8" s="264"/>
      <c r="G8" s="264"/>
      <c r="I8" s="264"/>
      <c r="J8" s="264"/>
      <c r="K8" s="264"/>
      <c r="L8" s="264"/>
    </row>
    <row r="9" spans="1:12" ht="15" customHeight="1" x14ac:dyDescent="0.2">
      <c r="A9" s="1"/>
      <c r="I9" s="264"/>
      <c r="J9" s="264"/>
      <c r="K9" s="264"/>
      <c r="L9" s="264"/>
    </row>
    <row r="10" spans="1:12" ht="15" customHeight="1" x14ac:dyDescent="0.2">
      <c r="A10" s="1"/>
    </row>
    <row r="11" spans="1:12" ht="15" customHeight="1" x14ac:dyDescent="0.2">
      <c r="I11" s="12"/>
      <c r="J11" s="12"/>
    </row>
  </sheetData>
  <sheetProtection algorithmName="SHA-512" hashValue="LF83bZDQO+MG1UocO7Yyta/fcfLqrLxIU8kAZpk/eRxEATSUZ0p1xYcpWbDqB854FGf2by/kxQ7oId3YJy+cAA==" saltValue="+5vkLfeskN1vYsNuF3qVjQ==" spinCount="100000" sheet="1" objects="1" scenarios="1"/>
  <mergeCells count="8">
    <mergeCell ref="A5:G5"/>
    <mergeCell ref="I7:L9"/>
    <mergeCell ref="A7:G8"/>
    <mergeCell ref="A2:G2"/>
    <mergeCell ref="I2:L2"/>
    <mergeCell ref="A3:A4"/>
    <mergeCell ref="B3:D3"/>
    <mergeCell ref="E3:G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workbookViewId="0">
      <pane xSplit="1" ySplit="3" topLeftCell="B4" activePane="bottomRight" state="frozen"/>
      <selection pane="topRight" activeCell="B1" sqref="B1"/>
      <selection pane="bottomLeft" activeCell="A3" sqref="A3"/>
      <selection pane="bottomRight" activeCell="H22" sqref="H22"/>
    </sheetView>
  </sheetViews>
  <sheetFormatPr defaultRowHeight="15" customHeight="1" x14ac:dyDescent="0.25"/>
  <cols>
    <col min="1" max="1" width="31.5703125" style="1" bestFit="1" customWidth="1"/>
    <col min="2" max="2" width="12.140625" style="4" customWidth="1"/>
    <col min="3" max="14" width="9.140625" style="1"/>
    <col min="15" max="15" width="10" style="1" customWidth="1"/>
    <col min="16" max="16" width="9.140625" style="1"/>
    <col min="17" max="17" width="10" style="1" bestFit="1" customWidth="1"/>
    <col min="18" max="16384" width="9.140625" style="1"/>
  </cols>
  <sheetData>
    <row r="1" spans="1:17" ht="15" customHeight="1" x14ac:dyDescent="0.25">
      <c r="A1" s="1" t="s">
        <v>412</v>
      </c>
    </row>
    <row r="2" spans="1:17" ht="20.25" customHeight="1" x14ac:dyDescent="0.25">
      <c r="A2" s="261" t="s">
        <v>132</v>
      </c>
      <c r="B2" s="261"/>
      <c r="C2" s="261"/>
      <c r="D2" s="261"/>
      <c r="E2" s="261"/>
      <c r="F2" s="261"/>
      <c r="G2" s="261"/>
      <c r="H2" s="261"/>
      <c r="I2" s="261"/>
      <c r="J2" s="261"/>
      <c r="K2" s="261"/>
      <c r="L2" s="261"/>
      <c r="M2" s="261"/>
      <c r="N2" s="261"/>
      <c r="O2" s="261"/>
    </row>
    <row r="3" spans="1:17" ht="25.5" customHeight="1" x14ac:dyDescent="0.25">
      <c r="A3" s="153" t="s">
        <v>45</v>
      </c>
      <c r="B3" s="153" t="s">
        <v>54</v>
      </c>
      <c r="C3" s="153" t="s">
        <v>55</v>
      </c>
      <c r="D3" s="153" t="s">
        <v>0</v>
      </c>
      <c r="E3" s="153" t="s">
        <v>56</v>
      </c>
      <c r="F3" s="153" t="s">
        <v>57</v>
      </c>
      <c r="G3" s="153" t="s">
        <v>58</v>
      </c>
      <c r="H3" s="153" t="s">
        <v>59</v>
      </c>
      <c r="I3" s="153" t="s">
        <v>60</v>
      </c>
      <c r="J3" s="153" t="s">
        <v>61</v>
      </c>
      <c r="K3" s="153" t="s">
        <v>62</v>
      </c>
      <c r="L3" s="153" t="s">
        <v>63</v>
      </c>
      <c r="M3" s="153" t="s">
        <v>64</v>
      </c>
      <c r="N3" s="153" t="s">
        <v>65</v>
      </c>
      <c r="O3" s="153" t="s">
        <v>66</v>
      </c>
    </row>
    <row r="4" spans="1:17" ht="15" customHeight="1" x14ac:dyDescent="0.25">
      <c r="A4" s="77" t="s">
        <v>67</v>
      </c>
      <c r="B4" s="78" t="s">
        <v>46</v>
      </c>
      <c r="C4" s="79">
        <v>12460.17</v>
      </c>
      <c r="D4" s="79">
        <v>11293.1</v>
      </c>
      <c r="E4" s="79">
        <v>13201.58</v>
      </c>
      <c r="F4" s="79">
        <v>5378.93</v>
      </c>
      <c r="G4" s="79">
        <v>4499.05</v>
      </c>
      <c r="H4" s="79">
        <v>3042.36</v>
      </c>
      <c r="I4" s="79">
        <v>4037.52</v>
      </c>
      <c r="J4" s="79">
        <v>4697.4399999999996</v>
      </c>
      <c r="K4" s="79">
        <v>3458.64</v>
      </c>
      <c r="L4" s="79">
        <v>4884.3270000000002</v>
      </c>
      <c r="M4" s="79">
        <v>3517.41</v>
      </c>
      <c r="N4" s="79">
        <v>1408.22</v>
      </c>
      <c r="O4" s="79">
        <v>71879</v>
      </c>
      <c r="Q4" s="49"/>
    </row>
    <row r="5" spans="1:17" ht="15" customHeight="1" x14ac:dyDescent="0.25">
      <c r="A5" s="77" t="s">
        <v>68</v>
      </c>
      <c r="B5" s="78" t="s">
        <v>46</v>
      </c>
      <c r="C5" s="79">
        <f t="shared" ref="C5:O5" si="0">SUM(C6,C7)</f>
        <v>27342.659999999996</v>
      </c>
      <c r="D5" s="79">
        <f t="shared" si="0"/>
        <v>25108.400000000001</v>
      </c>
      <c r="E5" s="79">
        <f t="shared" si="0"/>
        <v>28571.25</v>
      </c>
      <c r="F5" s="79">
        <f t="shared" si="0"/>
        <v>15322.93</v>
      </c>
      <c r="G5" s="79">
        <f t="shared" si="0"/>
        <v>12838.79</v>
      </c>
      <c r="H5" s="79">
        <f t="shared" si="0"/>
        <v>11735.51</v>
      </c>
      <c r="I5" s="79">
        <f t="shared" si="0"/>
        <v>18507.14</v>
      </c>
      <c r="J5" s="79">
        <f t="shared" si="0"/>
        <v>25035.029500000001</v>
      </c>
      <c r="K5" s="79">
        <f t="shared" si="0"/>
        <v>19550.200500000003</v>
      </c>
      <c r="L5" s="79">
        <f t="shared" si="0"/>
        <v>27032.347100000003</v>
      </c>
      <c r="M5" s="79">
        <f t="shared" si="0"/>
        <v>19539.384999999998</v>
      </c>
      <c r="N5" s="79">
        <f t="shared" si="0"/>
        <v>7791.8360000000002</v>
      </c>
      <c r="O5" s="79">
        <f t="shared" si="0"/>
        <v>238376</v>
      </c>
      <c r="Q5" s="49"/>
    </row>
    <row r="6" spans="1:17" ht="15" customHeight="1" x14ac:dyDescent="0.25">
      <c r="A6" s="77" t="s">
        <v>69</v>
      </c>
      <c r="B6" s="78" t="s">
        <v>46</v>
      </c>
      <c r="C6" s="79">
        <v>23099.67</v>
      </c>
      <c r="D6" s="79">
        <v>23133.23</v>
      </c>
      <c r="E6" s="79">
        <v>25156.74</v>
      </c>
      <c r="F6" s="79">
        <v>14100.02</v>
      </c>
      <c r="G6" s="79">
        <v>11091.29</v>
      </c>
      <c r="H6" s="79">
        <v>9768.16</v>
      </c>
      <c r="I6" s="79">
        <v>16045.6</v>
      </c>
      <c r="J6" s="79">
        <v>22504.3495</v>
      </c>
      <c r="K6" s="79">
        <v>18065.550500000001</v>
      </c>
      <c r="L6" s="79">
        <v>25038.947100000001</v>
      </c>
      <c r="M6" s="79">
        <v>18183.994999999999</v>
      </c>
      <c r="N6" s="79">
        <v>7462.2960000000003</v>
      </c>
      <c r="O6" s="79">
        <v>213650</v>
      </c>
      <c r="Q6" s="49"/>
    </row>
    <row r="7" spans="1:17" ht="15" customHeight="1" x14ac:dyDescent="0.25">
      <c r="A7" s="80" t="s">
        <v>70</v>
      </c>
      <c r="B7" s="81" t="s">
        <v>46</v>
      </c>
      <c r="C7" s="82">
        <f>SUM(C8:C12)</f>
        <v>4242.99</v>
      </c>
      <c r="D7" s="82">
        <f t="shared" ref="D7:O7" si="1">SUM(D8:D12)</f>
        <v>1975.17</v>
      </c>
      <c r="E7" s="82">
        <f t="shared" si="1"/>
        <v>3414.51</v>
      </c>
      <c r="F7" s="82">
        <f t="shared" si="1"/>
        <v>1222.9099999999999</v>
      </c>
      <c r="G7" s="82">
        <f t="shared" si="1"/>
        <v>1747.5</v>
      </c>
      <c r="H7" s="82">
        <f t="shared" si="1"/>
        <v>1967.35</v>
      </c>
      <c r="I7" s="82">
        <f t="shared" si="1"/>
        <v>2461.54</v>
      </c>
      <c r="J7" s="82">
        <f t="shared" si="1"/>
        <v>2530.6800000000003</v>
      </c>
      <c r="K7" s="82">
        <f t="shared" si="1"/>
        <v>1484.65</v>
      </c>
      <c r="L7" s="82">
        <f t="shared" si="1"/>
        <v>1993.3999999999999</v>
      </c>
      <c r="M7" s="82">
        <f t="shared" si="1"/>
        <v>1355.39</v>
      </c>
      <c r="N7" s="82">
        <f t="shared" si="1"/>
        <v>329.54</v>
      </c>
      <c r="O7" s="82">
        <f t="shared" si="1"/>
        <v>24726</v>
      </c>
      <c r="Q7" s="62"/>
    </row>
    <row r="8" spans="1:17" ht="15" customHeight="1" x14ac:dyDescent="0.25">
      <c r="A8" s="8" t="s">
        <v>71</v>
      </c>
      <c r="B8" s="6" t="s">
        <v>46</v>
      </c>
      <c r="C8" s="7">
        <v>1008.63</v>
      </c>
      <c r="D8" s="7">
        <v>814.32</v>
      </c>
      <c r="E8" s="7">
        <v>979.93</v>
      </c>
      <c r="F8" s="7">
        <v>408.71</v>
      </c>
      <c r="G8" s="7">
        <v>437.7</v>
      </c>
      <c r="H8" s="7">
        <v>376.5</v>
      </c>
      <c r="I8" s="7">
        <v>616.08000000000004</v>
      </c>
      <c r="J8" s="7">
        <v>858.99</v>
      </c>
      <c r="K8" s="7">
        <v>449.7</v>
      </c>
      <c r="L8" s="7">
        <v>833.76</v>
      </c>
      <c r="M8" s="7">
        <v>598.01</v>
      </c>
      <c r="N8" s="7">
        <v>249.52</v>
      </c>
      <c r="O8" s="7">
        <v>7632</v>
      </c>
      <c r="Q8" s="49"/>
    </row>
    <row r="9" spans="1:17" ht="15" customHeight="1" x14ac:dyDescent="0.25">
      <c r="A9" s="8" t="s">
        <v>72</v>
      </c>
      <c r="B9" s="6" t="s">
        <v>46</v>
      </c>
      <c r="C9" s="7">
        <v>444.72</v>
      </c>
      <c r="D9" s="7">
        <v>206.56</v>
      </c>
      <c r="E9" s="7">
        <v>533.47</v>
      </c>
      <c r="F9" s="7">
        <v>0</v>
      </c>
      <c r="G9" s="7">
        <v>199.11</v>
      </c>
      <c r="H9" s="7">
        <v>481.4</v>
      </c>
      <c r="I9" s="7">
        <v>293.26</v>
      </c>
      <c r="J9" s="7">
        <v>270.43</v>
      </c>
      <c r="K9" s="7">
        <v>108.99</v>
      </c>
      <c r="L9" s="7">
        <v>154.62</v>
      </c>
      <c r="M9" s="7">
        <v>403</v>
      </c>
      <c r="N9" s="7">
        <v>65.540000000000006</v>
      </c>
      <c r="O9" s="7">
        <v>3161</v>
      </c>
      <c r="Q9" s="49"/>
    </row>
    <row r="10" spans="1:17" ht="15" customHeight="1" x14ac:dyDescent="0.25">
      <c r="A10" s="8" t="s">
        <v>73</v>
      </c>
      <c r="B10" s="6" t="s">
        <v>46</v>
      </c>
      <c r="C10" s="7">
        <v>1536.02</v>
      </c>
      <c r="D10" s="7">
        <v>498.07</v>
      </c>
      <c r="E10" s="7">
        <v>1177.07</v>
      </c>
      <c r="F10" s="7">
        <v>204.59</v>
      </c>
      <c r="G10" s="7">
        <v>260.69</v>
      </c>
      <c r="H10" s="7">
        <v>504.06</v>
      </c>
      <c r="I10" s="7">
        <v>410.6</v>
      </c>
      <c r="J10" s="7">
        <v>446.42</v>
      </c>
      <c r="K10" s="7">
        <v>419.22</v>
      </c>
      <c r="L10" s="7">
        <v>581.20000000000005</v>
      </c>
      <c r="M10" s="7">
        <v>286.22000000000003</v>
      </c>
      <c r="N10" s="7">
        <v>14.48</v>
      </c>
      <c r="O10" s="7">
        <v>6339</v>
      </c>
      <c r="Q10" s="49"/>
    </row>
    <row r="11" spans="1:17" ht="15" customHeight="1" x14ac:dyDescent="0.25">
      <c r="A11" s="8" t="s">
        <v>74</v>
      </c>
      <c r="B11" s="6" t="s">
        <v>46</v>
      </c>
      <c r="C11" s="7">
        <v>0</v>
      </c>
      <c r="D11" s="7">
        <v>0</v>
      </c>
      <c r="E11" s="7">
        <v>0</v>
      </c>
      <c r="F11" s="7">
        <v>309.01</v>
      </c>
      <c r="G11" s="7">
        <v>267.5</v>
      </c>
      <c r="H11" s="7">
        <v>248.01</v>
      </c>
      <c r="I11" s="7">
        <v>343.85</v>
      </c>
      <c r="J11" s="7">
        <v>256.7</v>
      </c>
      <c r="K11" s="7">
        <v>0</v>
      </c>
      <c r="L11" s="7">
        <v>0</v>
      </c>
      <c r="M11" s="7">
        <v>0</v>
      </c>
      <c r="N11" s="7">
        <v>0</v>
      </c>
      <c r="O11" s="7">
        <v>1425</v>
      </c>
      <c r="Q11" s="49"/>
    </row>
    <row r="12" spans="1:17" ht="15" customHeight="1" x14ac:dyDescent="0.25">
      <c r="A12" s="8" t="s">
        <v>75</v>
      </c>
      <c r="B12" s="6" t="s">
        <v>46</v>
      </c>
      <c r="C12" s="7">
        <v>1253.6199999999999</v>
      </c>
      <c r="D12" s="7">
        <v>456.22</v>
      </c>
      <c r="E12" s="7">
        <v>724.04</v>
      </c>
      <c r="F12" s="7">
        <v>300.60000000000002</v>
      </c>
      <c r="G12" s="7">
        <v>582.5</v>
      </c>
      <c r="H12" s="7">
        <v>357.38</v>
      </c>
      <c r="I12" s="7">
        <v>797.75</v>
      </c>
      <c r="J12" s="7">
        <v>698.14</v>
      </c>
      <c r="K12" s="7">
        <v>506.74</v>
      </c>
      <c r="L12" s="7">
        <v>423.82</v>
      </c>
      <c r="M12" s="7">
        <v>68.16</v>
      </c>
      <c r="N12" s="7">
        <v>0</v>
      </c>
      <c r="O12" s="7">
        <v>6169</v>
      </c>
      <c r="Q12" s="49"/>
    </row>
    <row r="13" spans="1:17" ht="15" customHeight="1" x14ac:dyDescent="0.25">
      <c r="A13" s="79" t="s">
        <v>76</v>
      </c>
      <c r="B13" s="83" t="s">
        <v>46</v>
      </c>
      <c r="C13" s="79">
        <f>SUM(C18:C19)</f>
        <v>1514.9099999999999</v>
      </c>
      <c r="D13" s="79">
        <f t="shared" ref="D13:H13" si="2">SUM(D18:D19)</f>
        <v>1369.23</v>
      </c>
      <c r="E13" s="79">
        <f t="shared" si="2"/>
        <v>1651.7899999999997</v>
      </c>
      <c r="F13" s="79">
        <f t="shared" si="2"/>
        <v>809.62</v>
      </c>
      <c r="G13" s="79">
        <f t="shared" si="2"/>
        <v>675.52</v>
      </c>
      <c r="H13" s="79">
        <f t="shared" si="2"/>
        <v>581.03</v>
      </c>
      <c r="I13" s="79">
        <f t="shared" ref="I13:N13" si="3">I18+I19</f>
        <v>886.61</v>
      </c>
      <c r="J13" s="79">
        <f t="shared" si="3"/>
        <v>1137.1999999999998</v>
      </c>
      <c r="K13" s="79">
        <f t="shared" si="3"/>
        <v>881.41</v>
      </c>
      <c r="L13" s="79">
        <f t="shared" si="3"/>
        <v>1189.6899999999998</v>
      </c>
      <c r="M13" s="79">
        <f t="shared" si="3"/>
        <v>894.1</v>
      </c>
      <c r="N13" s="79">
        <f t="shared" si="3"/>
        <v>347.13</v>
      </c>
      <c r="O13" s="79">
        <f>SUM(C13:N13)</f>
        <v>11938.24</v>
      </c>
      <c r="Q13" s="49"/>
    </row>
    <row r="14" spans="1:17" ht="15" customHeight="1" x14ac:dyDescent="0.25">
      <c r="A14" s="8" t="s">
        <v>77</v>
      </c>
      <c r="B14" s="6" t="s">
        <v>46</v>
      </c>
      <c r="C14" s="7">
        <v>135.03</v>
      </c>
      <c r="D14" s="7">
        <v>115.99</v>
      </c>
      <c r="E14" s="7">
        <v>163.69999999999999</v>
      </c>
      <c r="F14" s="7">
        <v>78.8</v>
      </c>
      <c r="G14" s="7">
        <v>54.15</v>
      </c>
      <c r="H14" s="7">
        <v>51.24</v>
      </c>
      <c r="I14" s="7">
        <v>83.91</v>
      </c>
      <c r="J14" s="7">
        <v>115.33</v>
      </c>
      <c r="K14" s="7">
        <v>88.31</v>
      </c>
      <c r="L14" s="7">
        <v>116.52</v>
      </c>
      <c r="M14" s="7">
        <v>84.34</v>
      </c>
      <c r="N14" s="7">
        <v>32.83</v>
      </c>
      <c r="O14" s="7">
        <v>1120.1300000000001</v>
      </c>
      <c r="Q14" s="49"/>
    </row>
    <row r="15" spans="1:17" ht="15" customHeight="1" x14ac:dyDescent="0.25">
      <c r="A15" s="8" t="s">
        <v>78</v>
      </c>
      <c r="B15" s="6" t="s">
        <v>46</v>
      </c>
      <c r="C15" s="7">
        <v>776.06</v>
      </c>
      <c r="D15" s="7">
        <v>746.41</v>
      </c>
      <c r="E15" s="7">
        <v>941.27</v>
      </c>
      <c r="F15" s="7">
        <v>387.75</v>
      </c>
      <c r="G15" s="7">
        <v>331.79</v>
      </c>
      <c r="H15" s="7">
        <v>295.54000000000002</v>
      </c>
      <c r="I15" s="7">
        <v>463.03</v>
      </c>
      <c r="J15" s="7">
        <v>555.80999999999995</v>
      </c>
      <c r="K15" s="7">
        <v>475.56</v>
      </c>
      <c r="L15" s="7">
        <v>612.79</v>
      </c>
      <c r="M15" s="7">
        <v>480.08</v>
      </c>
      <c r="N15" s="7">
        <v>152.55000000000001</v>
      </c>
      <c r="O15" s="7">
        <v>6218.63</v>
      </c>
      <c r="Q15" s="49"/>
    </row>
    <row r="16" spans="1:17" ht="15" customHeight="1" x14ac:dyDescent="0.25">
      <c r="A16" s="8" t="s">
        <v>79</v>
      </c>
      <c r="B16" s="6" t="s">
        <v>46</v>
      </c>
      <c r="C16" s="7">
        <v>108.05</v>
      </c>
      <c r="D16" s="7">
        <v>16.920000000000002</v>
      </c>
      <c r="E16" s="7">
        <v>24.14</v>
      </c>
      <c r="F16" s="7">
        <v>1.7</v>
      </c>
      <c r="G16" s="7">
        <v>7.05</v>
      </c>
      <c r="H16" s="7">
        <v>60.55</v>
      </c>
      <c r="I16" s="7">
        <v>28.43</v>
      </c>
      <c r="J16" s="7">
        <v>2.74</v>
      </c>
      <c r="K16" s="7">
        <v>1.1000000000000001</v>
      </c>
      <c r="L16" s="7">
        <v>7.57</v>
      </c>
      <c r="M16" s="7">
        <v>23.27</v>
      </c>
      <c r="N16" s="7">
        <v>150.52000000000001</v>
      </c>
      <c r="O16" s="7">
        <v>432.04</v>
      </c>
      <c r="Q16" s="49"/>
    </row>
    <row r="17" spans="1:17" ht="15" customHeight="1" x14ac:dyDescent="0.25">
      <c r="A17" s="8" t="s">
        <v>80</v>
      </c>
      <c r="B17" s="6" t="s">
        <v>46</v>
      </c>
      <c r="C17" s="7">
        <v>495.77</v>
      </c>
      <c r="D17" s="7">
        <v>489.91</v>
      </c>
      <c r="E17" s="7">
        <v>522.67999999999995</v>
      </c>
      <c r="F17" s="7">
        <v>341.37</v>
      </c>
      <c r="G17" s="7">
        <v>282.52999999999997</v>
      </c>
      <c r="H17" s="7">
        <v>173.7</v>
      </c>
      <c r="I17" s="7">
        <v>311.24</v>
      </c>
      <c r="J17" s="7">
        <v>463.32</v>
      </c>
      <c r="K17" s="7">
        <v>316.44</v>
      </c>
      <c r="L17" s="7">
        <v>452.81</v>
      </c>
      <c r="M17" s="7">
        <v>306.41000000000003</v>
      </c>
      <c r="N17" s="7">
        <v>11.23</v>
      </c>
      <c r="O17" s="7">
        <v>4167.43</v>
      </c>
      <c r="Q17" s="49"/>
    </row>
    <row r="18" spans="1:17" ht="15" customHeight="1" x14ac:dyDescent="0.25">
      <c r="A18" s="84" t="s">
        <v>81</v>
      </c>
      <c r="B18" s="85" t="s">
        <v>46</v>
      </c>
      <c r="C18" s="86">
        <f t="shared" ref="C18:H18" si="4">SUM(C15,C17)</f>
        <v>1271.83</v>
      </c>
      <c r="D18" s="86">
        <f t="shared" si="4"/>
        <v>1236.32</v>
      </c>
      <c r="E18" s="86">
        <f t="shared" si="4"/>
        <v>1463.9499999999998</v>
      </c>
      <c r="F18" s="86">
        <f t="shared" si="4"/>
        <v>729.12</v>
      </c>
      <c r="G18" s="86">
        <f t="shared" si="4"/>
        <v>614.31999999999994</v>
      </c>
      <c r="H18" s="86">
        <f t="shared" si="4"/>
        <v>469.24</v>
      </c>
      <c r="I18" s="86">
        <f t="shared" ref="I18:N18" si="5">(I15+I17)</f>
        <v>774.27</v>
      </c>
      <c r="J18" s="86">
        <f t="shared" si="5"/>
        <v>1019.1299999999999</v>
      </c>
      <c r="K18" s="86">
        <f t="shared" si="5"/>
        <v>792</v>
      </c>
      <c r="L18" s="86">
        <f t="shared" si="5"/>
        <v>1065.5999999999999</v>
      </c>
      <c r="M18" s="86">
        <f t="shared" si="5"/>
        <v>786.49</v>
      </c>
      <c r="N18" s="86">
        <f t="shared" si="5"/>
        <v>163.78</v>
      </c>
      <c r="O18" s="86">
        <f t="shared" ref="O18:O20" si="6">SUM(C18:N18)</f>
        <v>10386.050000000001</v>
      </c>
      <c r="Q18" s="49"/>
    </row>
    <row r="19" spans="1:17" ht="15" customHeight="1" x14ac:dyDescent="0.25">
      <c r="A19" s="84" t="s">
        <v>82</v>
      </c>
      <c r="B19" s="85" t="s">
        <v>46</v>
      </c>
      <c r="C19" s="86">
        <f t="shared" ref="C19:H19" si="7">SUM(C14,C16)</f>
        <v>243.07999999999998</v>
      </c>
      <c r="D19" s="86">
        <f t="shared" si="7"/>
        <v>132.91</v>
      </c>
      <c r="E19" s="86">
        <f t="shared" si="7"/>
        <v>187.83999999999997</v>
      </c>
      <c r="F19" s="86">
        <f t="shared" si="7"/>
        <v>80.5</v>
      </c>
      <c r="G19" s="86">
        <f t="shared" si="7"/>
        <v>61.199999999999996</v>
      </c>
      <c r="H19" s="86">
        <f t="shared" si="7"/>
        <v>111.78999999999999</v>
      </c>
      <c r="I19" s="86">
        <f t="shared" ref="I19:N19" si="8">I16+I14</f>
        <v>112.34</v>
      </c>
      <c r="J19" s="86">
        <f t="shared" si="8"/>
        <v>118.07</v>
      </c>
      <c r="K19" s="86">
        <f t="shared" si="8"/>
        <v>89.41</v>
      </c>
      <c r="L19" s="86">
        <f t="shared" si="8"/>
        <v>124.09</v>
      </c>
      <c r="M19" s="86">
        <f t="shared" si="8"/>
        <v>107.61</v>
      </c>
      <c r="N19" s="86">
        <f t="shared" si="8"/>
        <v>183.35000000000002</v>
      </c>
      <c r="O19" s="86">
        <f t="shared" si="6"/>
        <v>1552.19</v>
      </c>
      <c r="Q19" s="49"/>
    </row>
    <row r="20" spans="1:17" ht="15" customHeight="1" x14ac:dyDescent="0.25">
      <c r="A20" s="79" t="s">
        <v>83</v>
      </c>
      <c r="B20" s="83" t="s">
        <v>47</v>
      </c>
      <c r="C20" s="79">
        <f>C23+C24</f>
        <v>58.209999999999994</v>
      </c>
      <c r="D20" s="79">
        <f>D23+D24</f>
        <v>48.56</v>
      </c>
      <c r="E20" s="79">
        <f>E23+E24</f>
        <v>60.13</v>
      </c>
      <c r="F20" s="79">
        <f>F23+F24</f>
        <v>27.43</v>
      </c>
      <c r="G20" s="79">
        <f>G23+G24</f>
        <v>23.03</v>
      </c>
      <c r="H20" s="79">
        <f t="shared" ref="H20:N20" si="9">H23+H24</f>
        <v>19.64</v>
      </c>
      <c r="I20" s="79">
        <f t="shared" si="9"/>
        <v>30.55</v>
      </c>
      <c r="J20" s="79">
        <f t="shared" si="9"/>
        <v>40.909999999999997</v>
      </c>
      <c r="K20" s="79">
        <f t="shared" si="9"/>
        <v>33.129999999999995</v>
      </c>
      <c r="L20" s="79">
        <f t="shared" si="9"/>
        <v>43.994999999999997</v>
      </c>
      <c r="M20" s="79">
        <f t="shared" si="9"/>
        <v>30.734000000000002</v>
      </c>
      <c r="N20" s="79">
        <f t="shared" si="9"/>
        <v>12.276999999999999</v>
      </c>
      <c r="O20" s="79">
        <f t="shared" si="6"/>
        <v>428.596</v>
      </c>
      <c r="Q20" s="49"/>
    </row>
    <row r="21" spans="1:17" ht="15" customHeight="1" x14ac:dyDescent="0.25">
      <c r="A21" s="8" t="s">
        <v>84</v>
      </c>
      <c r="B21" s="6" t="s">
        <v>47</v>
      </c>
      <c r="C21" s="7">
        <v>8.16</v>
      </c>
      <c r="D21" s="7">
        <v>7.09</v>
      </c>
      <c r="E21" s="7">
        <v>8.5399999999999991</v>
      </c>
      <c r="F21" s="7">
        <v>4.45</v>
      </c>
      <c r="G21" s="7">
        <v>3.69</v>
      </c>
      <c r="H21" s="7">
        <v>2.94</v>
      </c>
      <c r="I21" s="7">
        <v>4.87</v>
      </c>
      <c r="J21" s="7">
        <v>6.47</v>
      </c>
      <c r="K21" s="7">
        <v>5.27</v>
      </c>
      <c r="L21" s="7">
        <v>6.7690000000000001</v>
      </c>
      <c r="M21" s="7">
        <v>4.8869999999999996</v>
      </c>
      <c r="N21" s="7">
        <v>1.907</v>
      </c>
      <c r="O21" s="7">
        <v>65.040000000000006</v>
      </c>
      <c r="Q21" s="49"/>
    </row>
    <row r="22" spans="1:17" ht="15" customHeight="1" x14ac:dyDescent="0.25">
      <c r="A22" s="8" t="s">
        <v>85</v>
      </c>
      <c r="B22" s="6" t="s">
        <v>47</v>
      </c>
      <c r="C22" s="7">
        <v>50.05</v>
      </c>
      <c r="D22" s="7">
        <v>41.47</v>
      </c>
      <c r="E22" s="7">
        <v>51.59</v>
      </c>
      <c r="F22" s="7">
        <v>22.98</v>
      </c>
      <c r="G22" s="7">
        <v>19.34</v>
      </c>
      <c r="H22" s="7">
        <v>16.7</v>
      </c>
      <c r="I22" s="7">
        <v>25.68</v>
      </c>
      <c r="J22" s="7">
        <v>34.44</v>
      </c>
      <c r="K22" s="7">
        <v>27.86</v>
      </c>
      <c r="L22" s="7">
        <v>37.225999999999999</v>
      </c>
      <c r="M22" s="7">
        <v>25.847000000000001</v>
      </c>
      <c r="N22" s="7">
        <v>10.37</v>
      </c>
      <c r="O22" s="7">
        <v>363.54</v>
      </c>
      <c r="Q22" s="49"/>
    </row>
    <row r="23" spans="1:17" ht="15" customHeight="1" x14ac:dyDescent="0.25">
      <c r="A23" s="8" t="s">
        <v>81</v>
      </c>
      <c r="B23" s="6" t="s">
        <v>47</v>
      </c>
      <c r="C23" s="86">
        <f>C21</f>
        <v>8.16</v>
      </c>
      <c r="D23" s="86">
        <f t="shared" ref="D23:N23" si="10">D21</f>
        <v>7.09</v>
      </c>
      <c r="E23" s="86">
        <f t="shared" si="10"/>
        <v>8.5399999999999991</v>
      </c>
      <c r="F23" s="86">
        <f t="shared" si="10"/>
        <v>4.45</v>
      </c>
      <c r="G23" s="86">
        <f t="shared" si="10"/>
        <v>3.69</v>
      </c>
      <c r="H23" s="86">
        <f t="shared" si="10"/>
        <v>2.94</v>
      </c>
      <c r="I23" s="86">
        <f t="shared" si="10"/>
        <v>4.87</v>
      </c>
      <c r="J23" s="86">
        <f t="shared" si="10"/>
        <v>6.47</v>
      </c>
      <c r="K23" s="86">
        <f t="shared" si="10"/>
        <v>5.27</v>
      </c>
      <c r="L23" s="86">
        <f t="shared" si="10"/>
        <v>6.7690000000000001</v>
      </c>
      <c r="M23" s="86">
        <f t="shared" si="10"/>
        <v>4.8869999999999996</v>
      </c>
      <c r="N23" s="86">
        <f t="shared" si="10"/>
        <v>1.907</v>
      </c>
      <c r="O23" s="86">
        <f t="shared" ref="O23:O24" si="11">SUM(C23:N23)</f>
        <v>65.042999999999992</v>
      </c>
      <c r="Q23" s="49"/>
    </row>
    <row r="24" spans="1:17" ht="15" customHeight="1" x14ac:dyDescent="0.25">
      <c r="A24" s="8" t="s">
        <v>82</v>
      </c>
      <c r="B24" s="6" t="s">
        <v>47</v>
      </c>
      <c r="C24" s="86">
        <f>+C22</f>
        <v>50.05</v>
      </c>
      <c r="D24" s="86">
        <f t="shared" ref="D24:N24" si="12">+D22</f>
        <v>41.47</v>
      </c>
      <c r="E24" s="86">
        <f t="shared" si="12"/>
        <v>51.59</v>
      </c>
      <c r="F24" s="86">
        <f t="shared" si="12"/>
        <v>22.98</v>
      </c>
      <c r="G24" s="86">
        <f t="shared" si="12"/>
        <v>19.34</v>
      </c>
      <c r="H24" s="86">
        <f t="shared" si="12"/>
        <v>16.7</v>
      </c>
      <c r="I24" s="86">
        <f t="shared" si="12"/>
        <v>25.68</v>
      </c>
      <c r="J24" s="86">
        <f t="shared" si="12"/>
        <v>34.44</v>
      </c>
      <c r="K24" s="86">
        <f t="shared" si="12"/>
        <v>27.86</v>
      </c>
      <c r="L24" s="86">
        <f t="shared" si="12"/>
        <v>37.225999999999999</v>
      </c>
      <c r="M24" s="86">
        <f t="shared" si="12"/>
        <v>25.847000000000001</v>
      </c>
      <c r="N24" s="86">
        <f t="shared" si="12"/>
        <v>10.37</v>
      </c>
      <c r="O24" s="86">
        <f t="shared" si="11"/>
        <v>363.553</v>
      </c>
      <c r="Q24" s="49"/>
    </row>
    <row r="25" spans="1:17" ht="15" customHeight="1" x14ac:dyDescent="0.25">
      <c r="A25" s="79" t="s">
        <v>86</v>
      </c>
      <c r="B25" s="83" t="s">
        <v>48</v>
      </c>
      <c r="C25" s="79">
        <f t="shared" ref="C25:N25" si="13">SUM(C26:C34)</f>
        <v>23621.08</v>
      </c>
      <c r="D25" s="79">
        <f t="shared" si="13"/>
        <v>21301.66</v>
      </c>
      <c r="E25" s="79">
        <f t="shared" si="13"/>
        <v>25255.91</v>
      </c>
      <c r="F25" s="79">
        <f t="shared" si="13"/>
        <v>14496.819999999996</v>
      </c>
      <c r="G25" s="79">
        <f t="shared" si="13"/>
        <v>13011.989999999998</v>
      </c>
      <c r="H25" s="79">
        <f t="shared" si="13"/>
        <v>10989.789999999999</v>
      </c>
      <c r="I25" s="79">
        <f t="shared" si="13"/>
        <v>13837.59</v>
      </c>
      <c r="J25" s="79">
        <f t="shared" si="13"/>
        <v>16856.41</v>
      </c>
      <c r="K25" s="79">
        <f t="shared" si="13"/>
        <v>14306.210000000001</v>
      </c>
      <c r="L25" s="79">
        <f t="shared" si="13"/>
        <v>18086.214</v>
      </c>
      <c r="M25" s="79">
        <f t="shared" si="13"/>
        <v>14172.079999999998</v>
      </c>
      <c r="N25" s="79">
        <f t="shared" si="13"/>
        <v>6672.630000000001</v>
      </c>
      <c r="O25" s="79">
        <f>SUM(C25:N25)</f>
        <v>192608.38399999996</v>
      </c>
      <c r="Q25" s="49"/>
    </row>
    <row r="26" spans="1:17" ht="15" customHeight="1" x14ac:dyDescent="0.25">
      <c r="A26" s="8" t="s">
        <v>81</v>
      </c>
      <c r="B26" s="6" t="s">
        <v>48</v>
      </c>
      <c r="C26" s="7">
        <v>13889.59</v>
      </c>
      <c r="D26" s="7">
        <v>12488.81</v>
      </c>
      <c r="E26" s="7">
        <v>14755.22</v>
      </c>
      <c r="F26" s="7">
        <v>7326.74</v>
      </c>
      <c r="G26" s="7">
        <v>6479.58</v>
      </c>
      <c r="H26" s="7">
        <v>5401.37</v>
      </c>
      <c r="I26" s="7">
        <v>8501.9</v>
      </c>
      <c r="J26" s="7">
        <v>10775.95</v>
      </c>
      <c r="K26" s="7">
        <v>8281.01</v>
      </c>
      <c r="L26" s="7">
        <v>11158.134</v>
      </c>
      <c r="M26" s="7">
        <v>8241.23</v>
      </c>
      <c r="N26" s="7">
        <v>3007.61</v>
      </c>
      <c r="O26" s="7">
        <v>110307.13</v>
      </c>
      <c r="Q26" s="49"/>
    </row>
    <row r="27" spans="1:17" ht="15" customHeight="1" x14ac:dyDescent="0.25">
      <c r="A27" s="8" t="s">
        <v>49</v>
      </c>
      <c r="B27" s="6" t="s">
        <v>48</v>
      </c>
      <c r="C27" s="7">
        <v>263.45999999999998</v>
      </c>
      <c r="D27" s="7">
        <v>225.74</v>
      </c>
      <c r="E27" s="7">
        <v>269.39</v>
      </c>
      <c r="F27" s="7">
        <v>221.54</v>
      </c>
      <c r="G27" s="7">
        <v>208.36</v>
      </c>
      <c r="H27" s="7">
        <v>188.78</v>
      </c>
      <c r="I27" s="7">
        <v>208.78</v>
      </c>
      <c r="J27" s="7">
        <v>221.15</v>
      </c>
      <c r="K27" s="7">
        <v>223.52</v>
      </c>
      <c r="L27" s="7">
        <v>240</v>
      </c>
      <c r="M27" s="7">
        <v>245.96</v>
      </c>
      <c r="N27" s="7">
        <v>134.77000000000001</v>
      </c>
      <c r="O27" s="7">
        <v>2651.44</v>
      </c>
      <c r="Q27" s="49"/>
    </row>
    <row r="28" spans="1:17" ht="15" customHeight="1" x14ac:dyDescent="0.25">
      <c r="A28" s="8" t="s">
        <v>82</v>
      </c>
      <c r="B28" s="6" t="s">
        <v>48</v>
      </c>
      <c r="C28" s="7">
        <v>838.35</v>
      </c>
      <c r="D28" s="7">
        <v>687.17</v>
      </c>
      <c r="E28" s="7">
        <v>1001.68</v>
      </c>
      <c r="F28" s="7">
        <v>502.33</v>
      </c>
      <c r="G28" s="7">
        <v>397.17</v>
      </c>
      <c r="H28" s="7">
        <v>376.98</v>
      </c>
      <c r="I28" s="7">
        <v>533.54</v>
      </c>
      <c r="J28" s="7">
        <v>650.45000000000005</v>
      </c>
      <c r="K28" s="7">
        <v>550</v>
      </c>
      <c r="L28" s="7">
        <v>719.69</v>
      </c>
      <c r="M28" s="7">
        <v>576.54</v>
      </c>
      <c r="N28" s="7">
        <v>163.19</v>
      </c>
      <c r="O28" s="7">
        <v>6997.1</v>
      </c>
      <c r="Q28" s="49"/>
    </row>
    <row r="29" spans="1:17" ht="15" customHeight="1" x14ac:dyDescent="0.25">
      <c r="A29" s="8" t="s">
        <v>87</v>
      </c>
      <c r="B29" s="6" t="s">
        <v>48</v>
      </c>
      <c r="C29" s="7">
        <v>2594.0100000000002</v>
      </c>
      <c r="D29" s="7">
        <v>2222.62</v>
      </c>
      <c r="E29" s="7">
        <v>2652.38</v>
      </c>
      <c r="F29" s="7">
        <v>2110.4899999999998</v>
      </c>
      <c r="G29" s="7">
        <v>1898.83</v>
      </c>
      <c r="H29" s="7">
        <v>1564.74</v>
      </c>
      <c r="I29" s="7">
        <v>1383.58</v>
      </c>
      <c r="J29" s="7">
        <v>1651</v>
      </c>
      <c r="K29" s="7">
        <v>1757.14</v>
      </c>
      <c r="L29" s="7">
        <v>2051.0300000000002</v>
      </c>
      <c r="M29" s="7">
        <v>1539.98</v>
      </c>
      <c r="N29" s="7">
        <v>1224.6300000000001</v>
      </c>
      <c r="O29" s="7">
        <v>22650.42</v>
      </c>
      <c r="Q29" s="49"/>
    </row>
    <row r="30" spans="1:17" ht="15" customHeight="1" x14ac:dyDescent="0.25">
      <c r="A30" s="8" t="s">
        <v>88</v>
      </c>
      <c r="B30" s="6" t="s">
        <v>48</v>
      </c>
      <c r="C30" s="7">
        <v>1496.52</v>
      </c>
      <c r="D30" s="7">
        <v>1769.19</v>
      </c>
      <c r="E30" s="7">
        <v>1882.65</v>
      </c>
      <c r="F30" s="7">
        <v>1771.33</v>
      </c>
      <c r="G30" s="7">
        <v>1668.97</v>
      </c>
      <c r="H30" s="7">
        <v>1559.79</v>
      </c>
      <c r="I30" s="7">
        <v>1749.93</v>
      </c>
      <c r="J30" s="7">
        <v>1755.55</v>
      </c>
      <c r="K30" s="7">
        <v>1749.93</v>
      </c>
      <c r="L30" s="7">
        <v>1833.59</v>
      </c>
      <c r="M30" s="7">
        <v>2034.37</v>
      </c>
      <c r="N30" s="7">
        <v>1009.58</v>
      </c>
      <c r="O30" s="7">
        <v>20281.39</v>
      </c>
      <c r="Q30" s="49"/>
    </row>
    <row r="31" spans="1:17" ht="15" customHeight="1" x14ac:dyDescent="0.25">
      <c r="A31" s="8" t="s">
        <v>89</v>
      </c>
      <c r="B31" s="6" t="s">
        <v>48</v>
      </c>
      <c r="C31" s="7">
        <v>297.10000000000002</v>
      </c>
      <c r="D31" s="7">
        <v>254.57</v>
      </c>
      <c r="E31" s="7">
        <v>303.79000000000002</v>
      </c>
      <c r="F31" s="7">
        <v>167.21</v>
      </c>
      <c r="G31" s="7">
        <v>156.13</v>
      </c>
      <c r="H31" s="7">
        <v>123.5</v>
      </c>
      <c r="I31" s="7">
        <v>143.86000000000001</v>
      </c>
      <c r="J31" s="7">
        <v>171.66</v>
      </c>
      <c r="K31" s="7">
        <v>182.7</v>
      </c>
      <c r="L31" s="7">
        <v>213.25</v>
      </c>
      <c r="M31" s="7">
        <v>160.12</v>
      </c>
      <c r="N31" s="7">
        <v>127.33</v>
      </c>
      <c r="O31" s="7">
        <v>2301.21</v>
      </c>
      <c r="Q31" s="49"/>
    </row>
    <row r="32" spans="1:17" ht="15" customHeight="1" x14ac:dyDescent="0.25">
      <c r="A32" s="8" t="s">
        <v>90</v>
      </c>
      <c r="B32" s="6" t="s">
        <v>48</v>
      </c>
      <c r="C32" s="7">
        <v>1503.93</v>
      </c>
      <c r="D32" s="7">
        <v>1288.6099999999999</v>
      </c>
      <c r="E32" s="7">
        <v>1537.77</v>
      </c>
      <c r="F32" s="7">
        <v>846.4</v>
      </c>
      <c r="G32" s="7">
        <v>790.35</v>
      </c>
      <c r="H32" s="7">
        <v>625.14</v>
      </c>
      <c r="I32" s="7">
        <v>725.14</v>
      </c>
      <c r="J32" s="7">
        <v>865.3</v>
      </c>
      <c r="K32" s="7">
        <v>920.92</v>
      </c>
      <c r="L32" s="7">
        <v>1074.95</v>
      </c>
      <c r="M32" s="7">
        <v>807.11</v>
      </c>
      <c r="N32" s="7">
        <v>641.83000000000004</v>
      </c>
      <c r="O32" s="7">
        <v>11627.45</v>
      </c>
      <c r="Q32" s="49"/>
    </row>
    <row r="33" spans="1:17" ht="15" customHeight="1" x14ac:dyDescent="0.25">
      <c r="A33" s="8" t="s">
        <v>50</v>
      </c>
      <c r="B33" s="6" t="s">
        <v>48</v>
      </c>
      <c r="C33" s="7">
        <v>534.72</v>
      </c>
      <c r="D33" s="7">
        <v>477.02</v>
      </c>
      <c r="E33" s="7">
        <v>600.04999999999995</v>
      </c>
      <c r="F33" s="7">
        <v>310.73</v>
      </c>
      <c r="G33" s="7">
        <v>254.67</v>
      </c>
      <c r="H33" s="7">
        <v>233.61</v>
      </c>
      <c r="I33" s="7">
        <v>359.06</v>
      </c>
      <c r="J33" s="7">
        <v>447.47</v>
      </c>
      <c r="K33" s="7">
        <v>311.13</v>
      </c>
      <c r="L33" s="7">
        <v>431.64</v>
      </c>
      <c r="M33" s="7">
        <v>339.89</v>
      </c>
      <c r="N33" s="7">
        <v>121.85</v>
      </c>
      <c r="O33" s="7">
        <v>4421.83</v>
      </c>
      <c r="Q33" s="49"/>
    </row>
    <row r="34" spans="1:17" ht="15" customHeight="1" x14ac:dyDescent="0.25">
      <c r="A34" s="8" t="s">
        <v>51</v>
      </c>
      <c r="B34" s="6" t="s">
        <v>48</v>
      </c>
      <c r="C34" s="7">
        <v>2203.4</v>
      </c>
      <c r="D34" s="7">
        <v>1887.93</v>
      </c>
      <c r="E34" s="7">
        <v>2252.98</v>
      </c>
      <c r="F34" s="7">
        <v>1240.05</v>
      </c>
      <c r="G34" s="7">
        <v>1157.93</v>
      </c>
      <c r="H34" s="7">
        <v>915.88</v>
      </c>
      <c r="I34" s="7">
        <v>231.8</v>
      </c>
      <c r="J34" s="7">
        <v>317.88</v>
      </c>
      <c r="K34" s="7">
        <v>329.86</v>
      </c>
      <c r="L34" s="7">
        <v>363.93</v>
      </c>
      <c r="M34" s="7">
        <v>226.88</v>
      </c>
      <c r="N34" s="7">
        <v>241.84</v>
      </c>
      <c r="O34" s="7">
        <v>11370.36</v>
      </c>
      <c r="Q34" s="49"/>
    </row>
    <row r="35" spans="1:17" ht="15" customHeight="1" x14ac:dyDescent="0.25">
      <c r="A35" s="79" t="s">
        <v>91</v>
      </c>
      <c r="B35" s="83" t="s">
        <v>129</v>
      </c>
      <c r="C35" s="79">
        <f t="shared" ref="C35:N35" si="14">SUM(C36:C38)</f>
        <v>1086.7139999999999</v>
      </c>
      <c r="D35" s="79">
        <f t="shared" si="14"/>
        <v>1148.5419999999999</v>
      </c>
      <c r="E35" s="79">
        <f>SUM(E36:E38)</f>
        <v>1115.867</v>
      </c>
      <c r="F35" s="79">
        <f>SUM(F36:F38)</f>
        <v>827.67700000000002</v>
      </c>
      <c r="G35" s="79">
        <f t="shared" si="14"/>
        <v>803.98400000000004</v>
      </c>
      <c r="H35" s="79">
        <f t="shared" si="14"/>
        <v>792.447</v>
      </c>
      <c r="I35" s="79">
        <f t="shared" si="14"/>
        <v>1003.753684293798</v>
      </c>
      <c r="J35" s="79">
        <f t="shared" si="14"/>
        <v>1126.1931897547211</v>
      </c>
      <c r="K35" s="79">
        <f t="shared" si="14"/>
        <v>1009.32645977313</v>
      </c>
      <c r="L35" s="79">
        <f t="shared" si="14"/>
        <v>1154.949115400532</v>
      </c>
      <c r="M35" s="79">
        <f t="shared" si="14"/>
        <v>1125.2813621974581</v>
      </c>
      <c r="N35" s="79">
        <f t="shared" si="14"/>
        <v>531.56778210000004</v>
      </c>
      <c r="O35" s="79">
        <f>SUM(C35:N35)</f>
        <v>11726.30259351964</v>
      </c>
      <c r="Q35" s="49"/>
    </row>
    <row r="36" spans="1:17" ht="15" customHeight="1" x14ac:dyDescent="0.25">
      <c r="A36" s="8" t="s">
        <v>81</v>
      </c>
      <c r="B36" s="6" t="s">
        <v>129</v>
      </c>
      <c r="C36" s="7">
        <v>152.47</v>
      </c>
      <c r="D36" s="7">
        <v>156.6</v>
      </c>
      <c r="E36" s="7">
        <v>197.82</v>
      </c>
      <c r="F36" s="7">
        <v>81.66</v>
      </c>
      <c r="G36" s="7">
        <v>67.17</v>
      </c>
      <c r="H36" s="7">
        <v>81.39</v>
      </c>
      <c r="I36" s="7">
        <v>132.11000000000001</v>
      </c>
      <c r="J36" s="7">
        <v>180.35</v>
      </c>
      <c r="K36" s="7">
        <v>108.95</v>
      </c>
      <c r="L36" s="7">
        <v>188.58</v>
      </c>
      <c r="M36" s="7">
        <v>138.78</v>
      </c>
      <c r="N36" s="7">
        <v>52.73</v>
      </c>
      <c r="O36" s="7">
        <v>1538.6065639999999</v>
      </c>
      <c r="Q36" s="49"/>
    </row>
    <row r="37" spans="1:17" ht="15" customHeight="1" x14ac:dyDescent="0.25">
      <c r="A37" s="8" t="s">
        <v>92</v>
      </c>
      <c r="B37" s="6" t="s">
        <v>129</v>
      </c>
      <c r="C37" s="7">
        <v>139.25</v>
      </c>
      <c r="D37" s="7">
        <v>86.34</v>
      </c>
      <c r="E37" s="7">
        <v>107.05</v>
      </c>
      <c r="F37" s="7">
        <v>45.86</v>
      </c>
      <c r="G37" s="7">
        <v>52.43</v>
      </c>
      <c r="H37" s="7">
        <v>48.39</v>
      </c>
      <c r="I37" s="7">
        <v>57.95</v>
      </c>
      <c r="J37" s="7">
        <v>46.28</v>
      </c>
      <c r="K37" s="7">
        <v>80.61</v>
      </c>
      <c r="L37" s="7">
        <v>70.39</v>
      </c>
      <c r="M37" s="7">
        <v>78.8</v>
      </c>
      <c r="N37" s="7">
        <v>13.66</v>
      </c>
      <c r="O37" s="7">
        <v>827.01824269999997</v>
      </c>
      <c r="Q37" s="49"/>
    </row>
    <row r="38" spans="1:17" ht="15" customHeight="1" x14ac:dyDescent="0.25">
      <c r="A38" s="8" t="s">
        <v>93</v>
      </c>
      <c r="B38" s="6" t="s">
        <v>129</v>
      </c>
      <c r="C38" s="86">
        <f>794994/1000</f>
        <v>794.99400000000003</v>
      </c>
      <c r="D38" s="86">
        <f>905602/1000</f>
        <v>905.60199999999998</v>
      </c>
      <c r="E38" s="86">
        <f>810997/1000</f>
        <v>810.99699999999996</v>
      </c>
      <c r="F38" s="86">
        <v>700.15700000000004</v>
      </c>
      <c r="G38" s="86">
        <v>684.38400000000001</v>
      </c>
      <c r="H38" s="86">
        <v>662.66700000000003</v>
      </c>
      <c r="I38" s="86">
        <v>813.69368429379801</v>
      </c>
      <c r="J38" s="86">
        <v>899.56318975472095</v>
      </c>
      <c r="K38" s="86">
        <v>819.76645977313001</v>
      </c>
      <c r="L38" s="86">
        <v>895.97911540053201</v>
      </c>
      <c r="M38" s="86">
        <v>907.70136219745802</v>
      </c>
      <c r="N38" s="86">
        <v>465.1777821</v>
      </c>
      <c r="O38" s="86">
        <f>SUM(C38:N38)</f>
        <v>9360.6825935196393</v>
      </c>
      <c r="P38" s="62">
        <f>AVERAGE(C38:N38)</f>
        <v>780.05688279330332</v>
      </c>
      <c r="Q38" s="49"/>
    </row>
    <row r="39" spans="1:17" ht="15" customHeight="1" x14ac:dyDescent="0.25">
      <c r="A39" s="79" t="s">
        <v>94</v>
      </c>
      <c r="B39" s="83" t="s">
        <v>47</v>
      </c>
      <c r="C39" s="79">
        <f t="shared" ref="C39:N39" si="15">SUM(C40:C40)</f>
        <v>405</v>
      </c>
      <c r="D39" s="79">
        <f t="shared" si="15"/>
        <v>810</v>
      </c>
      <c r="E39" s="79">
        <f t="shared" si="15"/>
        <v>0</v>
      </c>
      <c r="F39" s="79">
        <f t="shared" si="15"/>
        <v>1440</v>
      </c>
      <c r="G39" s="79">
        <f t="shared" si="15"/>
        <v>0</v>
      </c>
      <c r="H39" s="79">
        <f t="shared" si="15"/>
        <v>1710</v>
      </c>
      <c r="I39" s="79">
        <f t="shared" si="15"/>
        <v>0</v>
      </c>
      <c r="J39" s="79">
        <f t="shared" si="15"/>
        <v>945</v>
      </c>
      <c r="K39" s="79">
        <f t="shared" si="15"/>
        <v>225</v>
      </c>
      <c r="L39" s="79">
        <f t="shared" si="15"/>
        <v>315</v>
      </c>
      <c r="M39" s="79">
        <f t="shared" si="15"/>
        <v>1215</v>
      </c>
      <c r="N39" s="79">
        <f t="shared" si="15"/>
        <v>0</v>
      </c>
      <c r="O39" s="79">
        <f t="shared" ref="O39" si="16">SUM(C39:N39)</f>
        <v>7065</v>
      </c>
      <c r="Q39" s="49"/>
    </row>
    <row r="40" spans="1:17" ht="15" customHeight="1" x14ac:dyDescent="0.25">
      <c r="A40" s="8" t="s">
        <v>95</v>
      </c>
      <c r="B40" s="6" t="s">
        <v>47</v>
      </c>
      <c r="C40" s="7">
        <v>405</v>
      </c>
      <c r="D40" s="7">
        <v>810</v>
      </c>
      <c r="E40" s="7">
        <v>0</v>
      </c>
      <c r="F40" s="7">
        <v>1440</v>
      </c>
      <c r="G40" s="7">
        <v>0</v>
      </c>
      <c r="H40" s="7">
        <v>1710</v>
      </c>
      <c r="I40" s="7">
        <v>0</v>
      </c>
      <c r="J40" s="7">
        <v>945</v>
      </c>
      <c r="K40" s="7">
        <v>225</v>
      </c>
      <c r="L40" s="7">
        <v>315</v>
      </c>
      <c r="M40" s="7">
        <v>1215</v>
      </c>
      <c r="N40" s="7">
        <v>0</v>
      </c>
      <c r="O40" s="7">
        <v>7065</v>
      </c>
      <c r="Q40" s="49"/>
    </row>
    <row r="41" spans="1:17" ht="15" customHeight="1" x14ac:dyDescent="0.25">
      <c r="A41" s="79" t="s">
        <v>96</v>
      </c>
      <c r="B41" s="83" t="s">
        <v>130</v>
      </c>
      <c r="C41" s="79">
        <f t="shared" ref="C41:N41" si="17">SUM(C42:C43)</f>
        <v>2090.21</v>
      </c>
      <c r="D41" s="79">
        <f t="shared" si="17"/>
        <v>2064.4300000000003</v>
      </c>
      <c r="E41" s="79">
        <f t="shared" si="17"/>
        <v>2164.63</v>
      </c>
      <c r="F41" s="79">
        <f t="shared" si="17"/>
        <v>1368.73</v>
      </c>
      <c r="G41" s="79">
        <f t="shared" si="17"/>
        <v>1003</v>
      </c>
      <c r="H41" s="79">
        <f t="shared" si="17"/>
        <v>908.95</v>
      </c>
      <c r="I41" s="79">
        <f t="shared" si="17"/>
        <v>1305.5</v>
      </c>
      <c r="J41" s="79">
        <f t="shared" si="17"/>
        <v>1610.08</v>
      </c>
      <c r="K41" s="79">
        <f t="shared" si="17"/>
        <v>1652</v>
      </c>
      <c r="L41" s="79">
        <f t="shared" si="17"/>
        <v>1788.61</v>
      </c>
      <c r="M41" s="79">
        <f t="shared" si="17"/>
        <v>1648.73</v>
      </c>
      <c r="N41" s="79">
        <f t="shared" si="17"/>
        <v>555.58999999999992</v>
      </c>
      <c r="O41" s="79">
        <f t="shared" ref="O41" si="18">SUM(C41:N41)</f>
        <v>18160.460000000003</v>
      </c>
      <c r="Q41" s="49"/>
    </row>
    <row r="42" spans="1:17" ht="15" customHeight="1" x14ac:dyDescent="0.25">
      <c r="A42" s="8" t="s">
        <v>97</v>
      </c>
      <c r="B42" s="6" t="s">
        <v>130</v>
      </c>
      <c r="C42" s="7">
        <v>1423.19</v>
      </c>
      <c r="D42" s="7">
        <v>1464.74</v>
      </c>
      <c r="E42" s="7">
        <v>1406.44</v>
      </c>
      <c r="F42" s="7">
        <v>997.06</v>
      </c>
      <c r="G42" s="7">
        <v>683.96</v>
      </c>
      <c r="H42" s="7">
        <v>598.24</v>
      </c>
      <c r="I42" s="7">
        <v>973.56</v>
      </c>
      <c r="J42" s="7">
        <v>1142.54</v>
      </c>
      <c r="K42" s="7">
        <v>1139.8399999999999</v>
      </c>
      <c r="L42" s="7">
        <v>1300.0999999999999</v>
      </c>
      <c r="M42" s="7">
        <v>1210.75</v>
      </c>
      <c r="N42" s="7">
        <v>382.71</v>
      </c>
      <c r="O42" s="7">
        <v>12723.13</v>
      </c>
      <c r="Q42" s="49"/>
    </row>
    <row r="43" spans="1:17" ht="15" customHeight="1" x14ac:dyDescent="0.25">
      <c r="A43" s="8" t="s">
        <v>98</v>
      </c>
      <c r="B43" s="6" t="s">
        <v>130</v>
      </c>
      <c r="C43" s="7">
        <v>667.02</v>
      </c>
      <c r="D43" s="7">
        <v>599.69000000000005</v>
      </c>
      <c r="E43" s="7">
        <v>758.19</v>
      </c>
      <c r="F43" s="7">
        <v>371.67</v>
      </c>
      <c r="G43" s="7">
        <v>319.04000000000002</v>
      </c>
      <c r="H43" s="7">
        <v>310.70999999999998</v>
      </c>
      <c r="I43" s="7">
        <v>331.94</v>
      </c>
      <c r="J43" s="7">
        <v>467.54</v>
      </c>
      <c r="K43" s="7">
        <v>512.16</v>
      </c>
      <c r="L43" s="7">
        <v>488.51</v>
      </c>
      <c r="M43" s="7">
        <v>437.98</v>
      </c>
      <c r="N43" s="7">
        <v>172.88</v>
      </c>
      <c r="O43" s="7">
        <v>5437.33</v>
      </c>
      <c r="Q43" s="49"/>
    </row>
    <row r="44" spans="1:17" ht="15" customHeight="1" x14ac:dyDescent="0.25">
      <c r="A44" s="79" t="s">
        <v>99</v>
      </c>
      <c r="B44" s="83" t="s">
        <v>130</v>
      </c>
      <c r="C44" s="79">
        <f t="shared" ref="C44:N44" si="19">SUM(C45:C45)</f>
        <v>91</v>
      </c>
      <c r="D44" s="79">
        <f t="shared" si="19"/>
        <v>86</v>
      </c>
      <c r="E44" s="79">
        <f t="shared" si="19"/>
        <v>110</v>
      </c>
      <c r="F44" s="79">
        <f t="shared" si="19"/>
        <v>84</v>
      </c>
      <c r="G44" s="79">
        <f t="shared" si="19"/>
        <v>107</v>
      </c>
      <c r="H44" s="79">
        <f t="shared" si="19"/>
        <v>104</v>
      </c>
      <c r="I44" s="79">
        <f t="shared" si="19"/>
        <v>110</v>
      </c>
      <c r="J44" s="79">
        <f t="shared" si="19"/>
        <v>137</v>
      </c>
      <c r="K44" s="79">
        <f t="shared" si="19"/>
        <v>140</v>
      </c>
      <c r="L44" s="79">
        <f t="shared" si="19"/>
        <v>115.46</v>
      </c>
      <c r="M44" s="79">
        <f t="shared" si="19"/>
        <v>72.391000000000005</v>
      </c>
      <c r="N44" s="79">
        <f t="shared" si="19"/>
        <v>24.801200000000001</v>
      </c>
      <c r="O44" s="79">
        <f t="shared" ref="O44" si="20">SUM(C44:N44)</f>
        <v>1181.6522000000002</v>
      </c>
      <c r="Q44" s="49"/>
    </row>
    <row r="45" spans="1:17" ht="15" customHeight="1" x14ac:dyDescent="0.25">
      <c r="A45" s="8" t="s">
        <v>100</v>
      </c>
      <c r="B45" s="6" t="s">
        <v>130</v>
      </c>
      <c r="C45" s="7">
        <v>91</v>
      </c>
      <c r="D45" s="7">
        <v>86</v>
      </c>
      <c r="E45" s="7">
        <v>110</v>
      </c>
      <c r="F45" s="7">
        <v>84</v>
      </c>
      <c r="G45" s="7">
        <v>107</v>
      </c>
      <c r="H45" s="7">
        <v>104</v>
      </c>
      <c r="I45" s="7">
        <v>110</v>
      </c>
      <c r="J45" s="7">
        <v>137</v>
      </c>
      <c r="K45" s="7">
        <v>140</v>
      </c>
      <c r="L45" s="7">
        <v>115.46</v>
      </c>
      <c r="M45" s="7">
        <v>72.391000000000005</v>
      </c>
      <c r="N45" s="7">
        <v>24.801200000000001</v>
      </c>
      <c r="O45" s="7">
        <v>1181.6500000000001</v>
      </c>
      <c r="Q45" s="49"/>
    </row>
    <row r="46" spans="1:17" ht="15" customHeight="1" x14ac:dyDescent="0.25">
      <c r="A46" s="79" t="s">
        <v>101</v>
      </c>
      <c r="B46" s="83" t="s">
        <v>130</v>
      </c>
      <c r="C46" s="79">
        <f t="shared" ref="C46:N46" si="21">SUM(C47:C47)</f>
        <v>9.8420000000000005</v>
      </c>
      <c r="D46" s="79">
        <f t="shared" si="21"/>
        <v>4.8114999999999997</v>
      </c>
      <c r="E46" s="79">
        <f t="shared" si="21"/>
        <v>6.1295000000000002</v>
      </c>
      <c r="F46" s="79">
        <f t="shared" si="21"/>
        <v>3.3424999999999998</v>
      </c>
      <c r="G46" s="79">
        <f t="shared" si="21"/>
        <v>4.3332499999999996</v>
      </c>
      <c r="H46" s="79">
        <f t="shared" si="21"/>
        <v>3.4627500000000002</v>
      </c>
      <c r="I46" s="79">
        <f t="shared" si="21"/>
        <v>4.976</v>
      </c>
      <c r="J46" s="79">
        <f t="shared" si="21"/>
        <v>3.8069999999999999</v>
      </c>
      <c r="K46" s="79">
        <f t="shared" si="21"/>
        <v>3.4965000000000002</v>
      </c>
      <c r="L46" s="79">
        <f t="shared" si="21"/>
        <v>3.798</v>
      </c>
      <c r="M46" s="79">
        <f t="shared" si="21"/>
        <v>4.7655000000000003</v>
      </c>
      <c r="N46" s="79">
        <f t="shared" si="21"/>
        <v>3.1037499999999998</v>
      </c>
      <c r="O46" s="79">
        <f t="shared" ref="O46" si="22">SUM(C46:N46)</f>
        <v>55.868250000000003</v>
      </c>
      <c r="Q46" s="49"/>
    </row>
    <row r="47" spans="1:17" ht="15" customHeight="1" x14ac:dyDescent="0.25">
      <c r="A47" s="8" t="s">
        <v>102</v>
      </c>
      <c r="B47" s="6" t="s">
        <v>130</v>
      </c>
      <c r="C47" s="7">
        <v>9.8420000000000005</v>
      </c>
      <c r="D47" s="7">
        <v>4.8114999999999997</v>
      </c>
      <c r="E47" s="7">
        <v>6.1295000000000002</v>
      </c>
      <c r="F47" s="7">
        <v>3.3424999999999998</v>
      </c>
      <c r="G47" s="7">
        <v>4.3332499999999996</v>
      </c>
      <c r="H47" s="7">
        <v>3.4627500000000002</v>
      </c>
      <c r="I47" s="7">
        <v>4.976</v>
      </c>
      <c r="J47" s="7">
        <v>3.8069999999999999</v>
      </c>
      <c r="K47" s="7">
        <v>3.4965000000000002</v>
      </c>
      <c r="L47" s="7">
        <v>3.798</v>
      </c>
      <c r="M47" s="7">
        <v>4.7655000000000003</v>
      </c>
      <c r="N47" s="7">
        <v>3.1037499999999998</v>
      </c>
      <c r="O47" s="7">
        <v>55.87</v>
      </c>
      <c r="Q47" s="49"/>
    </row>
    <row r="48" spans="1:17" ht="15" customHeight="1" x14ac:dyDescent="0.25">
      <c r="A48" s="79" t="s">
        <v>103</v>
      </c>
      <c r="B48" s="83" t="s">
        <v>130</v>
      </c>
      <c r="C48" s="79">
        <f t="shared" ref="C48:N48" si="23">SUM(C49:C50)</f>
        <v>1710.7</v>
      </c>
      <c r="D48" s="79">
        <f t="shared" si="23"/>
        <v>3637.4300000000003</v>
      </c>
      <c r="E48" s="79">
        <f t="shared" si="23"/>
        <v>3766.91</v>
      </c>
      <c r="F48" s="79">
        <f t="shared" si="23"/>
        <v>3211.08</v>
      </c>
      <c r="G48" s="79">
        <f t="shared" si="23"/>
        <v>2951.24</v>
      </c>
      <c r="H48" s="79">
        <f t="shared" si="23"/>
        <v>2540.5300000000002</v>
      </c>
      <c r="I48" s="79">
        <f t="shared" si="23"/>
        <v>3582.97</v>
      </c>
      <c r="J48" s="79">
        <f t="shared" si="23"/>
        <v>3694.77</v>
      </c>
      <c r="K48" s="79">
        <f t="shared" si="23"/>
        <v>3879.38</v>
      </c>
      <c r="L48" s="79">
        <f t="shared" si="23"/>
        <v>4045.71</v>
      </c>
      <c r="M48" s="79">
        <f t="shared" si="23"/>
        <v>3242.2200000000003</v>
      </c>
      <c r="N48" s="79">
        <f t="shared" si="23"/>
        <v>3340.76</v>
      </c>
      <c r="O48" s="79">
        <f t="shared" ref="O48" si="24">SUM(C48:N48)</f>
        <v>39603.700000000004</v>
      </c>
      <c r="Q48" s="49"/>
    </row>
    <row r="49" spans="1:17" ht="15" customHeight="1" x14ac:dyDescent="0.25">
      <c r="A49" s="8" t="s">
        <v>104</v>
      </c>
      <c r="B49" s="6" t="s">
        <v>130</v>
      </c>
      <c r="C49" s="7">
        <v>1132.7</v>
      </c>
      <c r="D49" s="7">
        <v>2593.3000000000002</v>
      </c>
      <c r="E49" s="7">
        <v>2563.4899999999998</v>
      </c>
      <c r="F49" s="7">
        <v>1758.67</v>
      </c>
      <c r="G49" s="7">
        <v>1937.52</v>
      </c>
      <c r="H49" s="7">
        <v>1639.44</v>
      </c>
      <c r="I49" s="7">
        <v>2533.6799999999998</v>
      </c>
      <c r="J49" s="7">
        <v>2384.64</v>
      </c>
      <c r="K49" s="7">
        <v>2533.6799999999998</v>
      </c>
      <c r="L49" s="7">
        <v>2593.3000000000002</v>
      </c>
      <c r="M49" s="7">
        <v>2026.94</v>
      </c>
      <c r="N49" s="7">
        <v>2474.06</v>
      </c>
      <c r="O49" s="7">
        <v>26171.42</v>
      </c>
      <c r="Q49" s="49"/>
    </row>
    <row r="50" spans="1:17" ht="15" customHeight="1" x14ac:dyDescent="0.25">
      <c r="A50" s="8" t="s">
        <v>105</v>
      </c>
      <c r="B50" s="6" t="s">
        <v>130</v>
      </c>
      <c r="C50" s="7">
        <v>578</v>
      </c>
      <c r="D50" s="7">
        <v>1044.1300000000001</v>
      </c>
      <c r="E50" s="7">
        <v>1203.42</v>
      </c>
      <c r="F50" s="7">
        <v>1452.41</v>
      </c>
      <c r="G50" s="7">
        <v>1013.72</v>
      </c>
      <c r="H50" s="7">
        <v>901.09</v>
      </c>
      <c r="I50" s="7">
        <v>1049.29</v>
      </c>
      <c r="J50" s="7">
        <v>1310.1300000000001</v>
      </c>
      <c r="K50" s="7">
        <v>1345.7</v>
      </c>
      <c r="L50" s="7">
        <v>1452.41</v>
      </c>
      <c r="M50" s="7">
        <v>1215.28</v>
      </c>
      <c r="N50" s="7">
        <v>866.7</v>
      </c>
      <c r="O50" s="7">
        <v>13432.27</v>
      </c>
      <c r="Q50" s="49"/>
    </row>
    <row r="51" spans="1:17" ht="15" customHeight="1" x14ac:dyDescent="0.25">
      <c r="A51" s="79" t="s">
        <v>106</v>
      </c>
      <c r="B51" s="83" t="s">
        <v>131</v>
      </c>
      <c r="C51" s="79">
        <f t="shared" ref="C51:N51" si="25">+C52</f>
        <v>0.127</v>
      </c>
      <c r="D51" s="79">
        <f t="shared" si="25"/>
        <v>0</v>
      </c>
      <c r="E51" s="79">
        <f t="shared" si="25"/>
        <v>0</v>
      </c>
      <c r="F51" s="79">
        <f t="shared" si="25"/>
        <v>0.215</v>
      </c>
      <c r="G51" s="79">
        <f t="shared" si="25"/>
        <v>0.33</v>
      </c>
      <c r="H51" s="79">
        <f t="shared" si="25"/>
        <v>0.35499999999999998</v>
      </c>
      <c r="I51" s="79">
        <f t="shared" si="25"/>
        <v>0.20100000000000001</v>
      </c>
      <c r="J51" s="79">
        <f t="shared" si="25"/>
        <v>0.252</v>
      </c>
      <c r="K51" s="79">
        <f t="shared" si="25"/>
        <v>0.309</v>
      </c>
      <c r="L51" s="79">
        <f t="shared" si="25"/>
        <v>0.39800000000000002</v>
      </c>
      <c r="M51" s="79">
        <f t="shared" si="25"/>
        <v>0.253</v>
      </c>
      <c r="N51" s="79">
        <f t="shared" si="25"/>
        <v>0.47499999999999998</v>
      </c>
      <c r="O51" s="79">
        <f t="shared" ref="O51:O53" si="26">SUM(C51:N51)</f>
        <v>2.915</v>
      </c>
      <c r="Q51" s="49"/>
    </row>
    <row r="52" spans="1:17" ht="15" customHeight="1" x14ac:dyDescent="0.25">
      <c r="A52" s="8" t="s">
        <v>107</v>
      </c>
      <c r="B52" s="6" t="s">
        <v>131</v>
      </c>
      <c r="C52" s="7">
        <v>0.127</v>
      </c>
      <c r="D52" s="7">
        <v>0</v>
      </c>
      <c r="E52" s="7">
        <v>0</v>
      </c>
      <c r="F52" s="7">
        <v>0.215</v>
      </c>
      <c r="G52" s="7">
        <v>0.33</v>
      </c>
      <c r="H52" s="7">
        <v>0.35499999999999998</v>
      </c>
      <c r="I52" s="7">
        <v>0.20100000000000001</v>
      </c>
      <c r="J52" s="7">
        <v>0.252</v>
      </c>
      <c r="K52" s="7">
        <v>0.309</v>
      </c>
      <c r="L52" s="7">
        <v>0.39800000000000002</v>
      </c>
      <c r="M52" s="7">
        <v>0.253</v>
      </c>
      <c r="N52" s="7">
        <v>0.47499999999999998</v>
      </c>
      <c r="O52" s="7">
        <f t="shared" si="26"/>
        <v>2.915</v>
      </c>
      <c r="Q52" s="49"/>
    </row>
    <row r="53" spans="1:17" ht="15" customHeight="1" x14ac:dyDescent="0.25">
      <c r="A53" s="79" t="s">
        <v>108</v>
      </c>
      <c r="B53" s="83"/>
      <c r="C53" s="79">
        <f t="shared" ref="C53:N53" si="27">SUM(C54:C62)</f>
        <v>556.6</v>
      </c>
      <c r="D53" s="79">
        <f t="shared" si="27"/>
        <v>414.09000000000003</v>
      </c>
      <c r="E53" s="79">
        <f t="shared" si="27"/>
        <v>617.89</v>
      </c>
      <c r="F53" s="79">
        <f t="shared" si="27"/>
        <v>308.23</v>
      </c>
      <c r="G53" s="79">
        <f t="shared" si="27"/>
        <v>230.5</v>
      </c>
      <c r="H53" s="79">
        <f t="shared" si="27"/>
        <v>222.94999999999996</v>
      </c>
      <c r="I53" s="79">
        <f t="shared" si="27"/>
        <v>335.05</v>
      </c>
      <c r="J53" s="79">
        <f t="shared" si="27"/>
        <v>510.80000000000007</v>
      </c>
      <c r="K53" s="79">
        <f t="shared" si="27"/>
        <v>354.07</v>
      </c>
      <c r="L53" s="79">
        <f t="shared" si="27"/>
        <v>439.75000000000006</v>
      </c>
      <c r="M53" s="79">
        <f t="shared" si="27"/>
        <v>400.42000000000007</v>
      </c>
      <c r="N53" s="79">
        <f t="shared" si="27"/>
        <v>129.47999999999999</v>
      </c>
      <c r="O53" s="79">
        <f t="shared" si="26"/>
        <v>4519.83</v>
      </c>
      <c r="Q53" s="49"/>
    </row>
    <row r="54" spans="1:17" ht="15" customHeight="1" x14ac:dyDescent="0.25">
      <c r="A54" s="8" t="s">
        <v>52</v>
      </c>
      <c r="B54" s="6" t="s">
        <v>46</v>
      </c>
      <c r="C54" s="7">
        <v>0</v>
      </c>
      <c r="D54" s="7">
        <v>2.95</v>
      </c>
      <c r="E54" s="7">
        <v>1.35</v>
      </c>
      <c r="F54" s="7">
        <v>0.52</v>
      </c>
      <c r="G54" s="7">
        <v>0.52</v>
      </c>
      <c r="H54" s="7">
        <v>0.4</v>
      </c>
      <c r="I54" s="7">
        <v>0.54</v>
      </c>
      <c r="J54" s="7">
        <v>0.54</v>
      </c>
      <c r="K54" s="7">
        <v>0.62</v>
      </c>
      <c r="L54" s="7">
        <v>0.34</v>
      </c>
      <c r="M54" s="7">
        <v>0.52</v>
      </c>
      <c r="N54" s="7">
        <v>0.22</v>
      </c>
      <c r="O54" s="7">
        <v>8.5239999999999991</v>
      </c>
      <c r="Q54" s="49"/>
    </row>
    <row r="55" spans="1:17" ht="15" customHeight="1" x14ac:dyDescent="0.25">
      <c r="A55" s="8" t="s">
        <v>109</v>
      </c>
      <c r="B55" s="6" t="s">
        <v>46</v>
      </c>
      <c r="C55" s="7">
        <v>30.36</v>
      </c>
      <c r="D55" s="7">
        <v>33.26</v>
      </c>
      <c r="E55" s="7">
        <v>39.200000000000003</v>
      </c>
      <c r="F55" s="7">
        <v>15.69</v>
      </c>
      <c r="G55" s="7">
        <v>11.92</v>
      </c>
      <c r="H55" s="7">
        <v>13.57</v>
      </c>
      <c r="I55" s="7">
        <v>16.399999999999999</v>
      </c>
      <c r="J55" s="7">
        <v>18.87</v>
      </c>
      <c r="K55" s="7">
        <v>13.67</v>
      </c>
      <c r="L55" s="7">
        <v>13.47</v>
      </c>
      <c r="M55" s="7">
        <v>15.16</v>
      </c>
      <c r="N55" s="7">
        <v>4.22</v>
      </c>
      <c r="O55" s="7">
        <v>225.77600000000001</v>
      </c>
      <c r="Q55" s="49"/>
    </row>
    <row r="56" spans="1:17" ht="15" customHeight="1" x14ac:dyDescent="0.25">
      <c r="A56" s="8" t="s">
        <v>110</v>
      </c>
      <c r="B56" s="6" t="s">
        <v>46</v>
      </c>
      <c r="C56" s="7">
        <v>359.4</v>
      </c>
      <c r="D56" s="7">
        <v>305.77999999999997</v>
      </c>
      <c r="E56" s="7">
        <v>390.27</v>
      </c>
      <c r="F56" s="7">
        <v>223.51</v>
      </c>
      <c r="G56" s="7">
        <v>162.16</v>
      </c>
      <c r="H56" s="7">
        <v>156.53</v>
      </c>
      <c r="I56" s="7">
        <v>220.82</v>
      </c>
      <c r="J56" s="7">
        <v>340.53</v>
      </c>
      <c r="K56" s="7">
        <v>221.04</v>
      </c>
      <c r="L56" s="7">
        <v>302.43</v>
      </c>
      <c r="M56" s="7">
        <v>235.56</v>
      </c>
      <c r="N56" s="7">
        <v>104.49</v>
      </c>
      <c r="O56" s="7">
        <v>3022.5129999999999</v>
      </c>
      <c r="Q56" s="49"/>
    </row>
    <row r="57" spans="1:17" ht="15" customHeight="1" x14ac:dyDescent="0.25">
      <c r="A57" s="8" t="s">
        <v>111</v>
      </c>
      <c r="B57" s="6" t="s">
        <v>46</v>
      </c>
      <c r="C57" s="7">
        <v>58.17</v>
      </c>
      <c r="D57" s="7">
        <v>0</v>
      </c>
      <c r="E57" s="7">
        <v>70.87</v>
      </c>
      <c r="F57" s="7">
        <v>18.649999999999999</v>
      </c>
      <c r="G57" s="7">
        <v>6.72</v>
      </c>
      <c r="H57" s="7">
        <v>16.54</v>
      </c>
      <c r="I57" s="7">
        <v>24.04</v>
      </c>
      <c r="J57" s="7">
        <v>46.7</v>
      </c>
      <c r="K57" s="7">
        <v>43.77</v>
      </c>
      <c r="L57" s="7">
        <v>35.86</v>
      </c>
      <c r="M57" s="7">
        <v>65.25</v>
      </c>
      <c r="N57" s="7">
        <v>0</v>
      </c>
      <c r="O57" s="7">
        <v>386.56099999999998</v>
      </c>
      <c r="Q57" s="49"/>
    </row>
    <row r="58" spans="1:17" ht="15" customHeight="1" x14ac:dyDescent="0.25">
      <c r="A58" s="8" t="s">
        <v>112</v>
      </c>
      <c r="B58" s="6" t="s">
        <v>46</v>
      </c>
      <c r="C58" s="7">
        <v>2.94</v>
      </c>
      <c r="D58" s="7">
        <v>1.41</v>
      </c>
      <c r="E58" s="7">
        <v>4.95</v>
      </c>
      <c r="F58" s="7">
        <v>2.1800000000000002</v>
      </c>
      <c r="G58" s="7">
        <v>0.95</v>
      </c>
      <c r="H58" s="7">
        <v>2.5099999999999998</v>
      </c>
      <c r="I58" s="7">
        <v>1.58</v>
      </c>
      <c r="J58" s="7">
        <v>4.05</v>
      </c>
      <c r="K58" s="7">
        <v>2.54</v>
      </c>
      <c r="L58" s="7">
        <v>3.16</v>
      </c>
      <c r="M58" s="7">
        <v>3.91</v>
      </c>
      <c r="N58" s="7">
        <v>1.26</v>
      </c>
      <c r="O58" s="7">
        <v>31.423999999999999</v>
      </c>
      <c r="Q58" s="49"/>
    </row>
    <row r="59" spans="1:17" ht="15" customHeight="1" x14ac:dyDescent="0.25">
      <c r="A59" s="8" t="s">
        <v>113</v>
      </c>
      <c r="B59" s="6" t="s">
        <v>46</v>
      </c>
      <c r="C59" s="7">
        <v>0</v>
      </c>
      <c r="D59" s="7">
        <v>0</v>
      </c>
      <c r="E59" s="7">
        <v>0.2</v>
      </c>
      <c r="F59" s="7">
        <v>0</v>
      </c>
      <c r="G59" s="7">
        <v>0</v>
      </c>
      <c r="H59" s="7">
        <v>0</v>
      </c>
      <c r="I59" s="7">
        <v>0</v>
      </c>
      <c r="J59" s="7">
        <v>0</v>
      </c>
      <c r="K59" s="7">
        <v>0</v>
      </c>
      <c r="L59" s="7">
        <v>0</v>
      </c>
      <c r="M59" s="7">
        <v>0</v>
      </c>
      <c r="N59" s="7">
        <v>0</v>
      </c>
      <c r="O59" s="7">
        <v>0.2</v>
      </c>
      <c r="Q59" s="49"/>
    </row>
    <row r="60" spans="1:17" ht="15" customHeight="1" x14ac:dyDescent="0.25">
      <c r="A60" s="8" t="s">
        <v>114</v>
      </c>
      <c r="B60" s="6" t="s">
        <v>46</v>
      </c>
      <c r="C60" s="7">
        <v>59.9</v>
      </c>
      <c r="D60" s="7">
        <v>27.91</v>
      </c>
      <c r="E60" s="7">
        <v>67.73</v>
      </c>
      <c r="F60" s="7">
        <v>18.8</v>
      </c>
      <c r="G60" s="7">
        <v>17.46</v>
      </c>
      <c r="H60" s="7">
        <v>10.73</v>
      </c>
      <c r="I60" s="7">
        <v>31.89</v>
      </c>
      <c r="J60" s="7">
        <v>49.28</v>
      </c>
      <c r="K60" s="7">
        <v>37.03</v>
      </c>
      <c r="L60" s="7">
        <v>31.73</v>
      </c>
      <c r="M60" s="7">
        <v>49.54</v>
      </c>
      <c r="N60" s="7">
        <v>3.81</v>
      </c>
      <c r="O60" s="7">
        <v>405.79599999999999</v>
      </c>
      <c r="Q60" s="49"/>
    </row>
    <row r="61" spans="1:17" ht="15" customHeight="1" x14ac:dyDescent="0.25">
      <c r="A61" s="8" t="s">
        <v>115</v>
      </c>
      <c r="B61" s="6" t="s">
        <v>46</v>
      </c>
      <c r="C61" s="7">
        <v>5.76</v>
      </c>
      <c r="D61" s="7">
        <v>6.81</v>
      </c>
      <c r="E61" s="7">
        <v>8.11</v>
      </c>
      <c r="F61" s="7">
        <v>1.73</v>
      </c>
      <c r="G61" s="7">
        <v>2.34</v>
      </c>
      <c r="H61" s="7">
        <v>1.01</v>
      </c>
      <c r="I61" s="7">
        <v>2.8</v>
      </c>
      <c r="J61" s="7">
        <v>2.48</v>
      </c>
      <c r="K61" s="7">
        <v>3.91</v>
      </c>
      <c r="L61" s="7">
        <v>3.07</v>
      </c>
      <c r="M61" s="7">
        <v>4.32</v>
      </c>
      <c r="N61" s="7">
        <v>0.24</v>
      </c>
      <c r="O61" s="7">
        <v>42.566000000000003</v>
      </c>
      <c r="Q61" s="49"/>
    </row>
    <row r="62" spans="1:17" ht="15" customHeight="1" x14ac:dyDescent="0.25">
      <c r="A62" s="8" t="s">
        <v>116</v>
      </c>
      <c r="B62" s="6" t="s">
        <v>46</v>
      </c>
      <c r="C62" s="7">
        <v>40.07</v>
      </c>
      <c r="D62" s="7">
        <v>35.97</v>
      </c>
      <c r="E62" s="7">
        <v>35.21</v>
      </c>
      <c r="F62" s="7">
        <v>27.15</v>
      </c>
      <c r="G62" s="7">
        <v>28.43</v>
      </c>
      <c r="H62" s="7">
        <v>21.66</v>
      </c>
      <c r="I62" s="7">
        <v>36.979999999999997</v>
      </c>
      <c r="J62" s="7">
        <v>48.35</v>
      </c>
      <c r="K62" s="7">
        <v>31.49</v>
      </c>
      <c r="L62" s="7">
        <v>49.69</v>
      </c>
      <c r="M62" s="7">
        <v>26.16</v>
      </c>
      <c r="N62" s="7">
        <v>15.24</v>
      </c>
      <c r="O62" s="7">
        <v>396.39100000000002</v>
      </c>
      <c r="Q62" s="49"/>
    </row>
    <row r="63" spans="1:17" ht="15" customHeight="1" x14ac:dyDescent="0.25">
      <c r="A63" s="79" t="s">
        <v>117</v>
      </c>
      <c r="B63" s="83"/>
      <c r="C63" s="79">
        <f t="shared" ref="C63:N63" si="28">SUM(C64:C67)</f>
        <v>298.22000000000003</v>
      </c>
      <c r="D63" s="79">
        <f t="shared" si="28"/>
        <v>264.84000000000003</v>
      </c>
      <c r="E63" s="79">
        <f t="shared" si="28"/>
        <v>345.89</v>
      </c>
      <c r="F63" s="79">
        <f t="shared" si="28"/>
        <v>143.68</v>
      </c>
      <c r="G63" s="79">
        <f t="shared" si="28"/>
        <v>159.19</v>
      </c>
      <c r="H63" s="79">
        <f t="shared" si="28"/>
        <v>108.08</v>
      </c>
      <c r="I63" s="79">
        <f t="shared" si="28"/>
        <v>208.87</v>
      </c>
      <c r="J63" s="79">
        <f t="shared" si="28"/>
        <v>203.95</v>
      </c>
      <c r="K63" s="79">
        <f t="shared" si="28"/>
        <v>210.96999999999997</v>
      </c>
      <c r="L63" s="79">
        <f t="shared" si="28"/>
        <v>286.62</v>
      </c>
      <c r="M63" s="79">
        <f t="shared" si="28"/>
        <v>243.12</v>
      </c>
      <c r="N63" s="79">
        <f t="shared" si="28"/>
        <v>71.34</v>
      </c>
      <c r="O63" s="79">
        <f t="shared" ref="O63" si="29">SUM(C63:N63)</f>
        <v>2544.77</v>
      </c>
      <c r="Q63" s="49"/>
    </row>
    <row r="64" spans="1:17" ht="15" customHeight="1" x14ac:dyDescent="0.25">
      <c r="A64" s="8" t="s">
        <v>118</v>
      </c>
      <c r="B64" s="6" t="s">
        <v>46</v>
      </c>
      <c r="C64" s="7">
        <v>26.74</v>
      </c>
      <c r="D64" s="7">
        <v>24.26</v>
      </c>
      <c r="E64" s="7">
        <v>25.57</v>
      </c>
      <c r="F64" s="7">
        <v>13.99</v>
      </c>
      <c r="G64" s="7">
        <v>13.73</v>
      </c>
      <c r="H64" s="7">
        <v>9.56</v>
      </c>
      <c r="I64" s="7">
        <v>13.21</v>
      </c>
      <c r="J64" s="7">
        <v>17.66</v>
      </c>
      <c r="K64" s="7">
        <v>13.08</v>
      </c>
      <c r="L64" s="7">
        <v>15.44</v>
      </c>
      <c r="M64" s="7">
        <v>10.19</v>
      </c>
      <c r="N64" s="7">
        <v>4.8099999999999996</v>
      </c>
      <c r="O64" s="7">
        <v>188.23500000000001</v>
      </c>
      <c r="Q64" s="49"/>
    </row>
    <row r="65" spans="1:17" ht="15" customHeight="1" x14ac:dyDescent="0.25">
      <c r="A65" s="8" t="s">
        <v>119</v>
      </c>
      <c r="B65" s="6" t="s">
        <v>46</v>
      </c>
      <c r="C65" s="7">
        <v>21.52</v>
      </c>
      <c r="D65" s="7">
        <v>25.32</v>
      </c>
      <c r="E65" s="7">
        <v>27.55</v>
      </c>
      <c r="F65" s="7">
        <v>11.31</v>
      </c>
      <c r="G65" s="7">
        <v>14.06</v>
      </c>
      <c r="H65" s="7">
        <v>10.23</v>
      </c>
      <c r="I65" s="7">
        <v>14.68</v>
      </c>
      <c r="J65" s="7">
        <v>17.239999999999998</v>
      </c>
      <c r="K65" s="7">
        <v>15.83</v>
      </c>
      <c r="L65" s="7">
        <v>21.39</v>
      </c>
      <c r="M65" s="7">
        <v>12.97</v>
      </c>
      <c r="N65" s="7">
        <v>4.5199999999999996</v>
      </c>
      <c r="O65" s="7">
        <v>196.62200000000001</v>
      </c>
      <c r="Q65" s="49"/>
    </row>
    <row r="66" spans="1:17" ht="15" customHeight="1" x14ac:dyDescent="0.25">
      <c r="A66" s="8" t="s">
        <v>53</v>
      </c>
      <c r="B66" s="6" t="s">
        <v>46</v>
      </c>
      <c r="C66" s="7">
        <v>17.809999999999999</v>
      </c>
      <c r="D66" s="7">
        <v>15.39</v>
      </c>
      <c r="E66" s="7">
        <v>30.56</v>
      </c>
      <c r="F66" s="7">
        <v>8.6999999999999993</v>
      </c>
      <c r="G66" s="7">
        <v>10.1</v>
      </c>
      <c r="H66" s="7">
        <v>6.05</v>
      </c>
      <c r="I66" s="7">
        <v>7.93</v>
      </c>
      <c r="J66" s="7">
        <v>11.84</v>
      </c>
      <c r="K66" s="7">
        <v>15.17</v>
      </c>
      <c r="L66" s="7">
        <v>21.45</v>
      </c>
      <c r="M66" s="7">
        <v>15.54</v>
      </c>
      <c r="N66" s="7">
        <v>4.28</v>
      </c>
      <c r="O66" s="7">
        <v>164.815</v>
      </c>
      <c r="Q66" s="49"/>
    </row>
    <row r="67" spans="1:17" ht="15" customHeight="1" x14ac:dyDescent="0.25">
      <c r="A67" s="8" t="s">
        <v>120</v>
      </c>
      <c r="B67" s="6" t="s">
        <v>46</v>
      </c>
      <c r="C67" s="7">
        <v>232.15</v>
      </c>
      <c r="D67" s="7">
        <v>199.87</v>
      </c>
      <c r="E67" s="7">
        <v>262.20999999999998</v>
      </c>
      <c r="F67" s="7">
        <v>109.68</v>
      </c>
      <c r="G67" s="7">
        <v>121.3</v>
      </c>
      <c r="H67" s="7">
        <v>82.24</v>
      </c>
      <c r="I67" s="7">
        <v>173.05</v>
      </c>
      <c r="J67" s="7">
        <v>157.21</v>
      </c>
      <c r="K67" s="7">
        <v>166.89</v>
      </c>
      <c r="L67" s="7">
        <v>228.34</v>
      </c>
      <c r="M67" s="7">
        <v>204.42</v>
      </c>
      <c r="N67" s="7">
        <v>57.73</v>
      </c>
      <c r="O67" s="7">
        <v>1995.067</v>
      </c>
      <c r="Q67" s="49"/>
    </row>
    <row r="68" spans="1:17" ht="15" customHeight="1" x14ac:dyDescent="0.25">
      <c r="A68" s="79" t="s">
        <v>121</v>
      </c>
      <c r="B68" s="83" t="s">
        <v>46</v>
      </c>
      <c r="C68" s="79">
        <f>C69</f>
        <v>35336.949999999997</v>
      </c>
      <c r="D68" s="79">
        <f t="shared" ref="D68:O68" si="30">D69</f>
        <v>32373.09</v>
      </c>
      <c r="E68" s="79">
        <f t="shared" si="30"/>
        <v>37187.519999999997</v>
      </c>
      <c r="F68" s="79">
        <f t="shared" si="30"/>
        <v>18392</v>
      </c>
      <c r="G68" s="79">
        <f t="shared" si="30"/>
        <v>15405.24</v>
      </c>
      <c r="H68" s="79">
        <f t="shared" si="30"/>
        <v>13132.24</v>
      </c>
      <c r="I68" s="79">
        <f t="shared" si="30"/>
        <v>20161.23</v>
      </c>
      <c r="J68" s="79">
        <f t="shared" si="30"/>
        <v>26487.37</v>
      </c>
      <c r="K68" s="79">
        <f t="shared" si="30"/>
        <v>20491.32</v>
      </c>
      <c r="L68" s="79">
        <f t="shared" si="30"/>
        <v>28329.82</v>
      </c>
      <c r="M68" s="79">
        <f t="shared" si="30"/>
        <v>20579.63</v>
      </c>
      <c r="N68" s="79">
        <f t="shared" si="30"/>
        <v>8156.42</v>
      </c>
      <c r="O68" s="79">
        <f t="shared" si="30"/>
        <v>276032.83</v>
      </c>
      <c r="Q68" s="49"/>
    </row>
    <row r="69" spans="1:17" s="21" customFormat="1" ht="15" customHeight="1" x14ac:dyDescent="0.25">
      <c r="A69" s="93" t="s">
        <v>122</v>
      </c>
      <c r="B69" s="94" t="s">
        <v>46</v>
      </c>
      <c r="C69" s="95">
        <v>35336.949999999997</v>
      </c>
      <c r="D69" s="95">
        <v>32373.09</v>
      </c>
      <c r="E69" s="95">
        <v>37187.519999999997</v>
      </c>
      <c r="F69" s="95">
        <v>18392</v>
      </c>
      <c r="G69" s="95">
        <v>15405.24</v>
      </c>
      <c r="H69" s="95">
        <v>13132.24</v>
      </c>
      <c r="I69" s="95">
        <v>20161.23</v>
      </c>
      <c r="J69" s="95">
        <v>26487.37</v>
      </c>
      <c r="K69" s="95">
        <v>20491.32</v>
      </c>
      <c r="L69" s="95">
        <v>28329.82</v>
      </c>
      <c r="M69" s="95">
        <v>20579.63</v>
      </c>
      <c r="N69" s="95">
        <v>8156.42</v>
      </c>
      <c r="O69" s="95">
        <v>276032.83</v>
      </c>
      <c r="Q69" s="96"/>
    </row>
    <row r="70" spans="1:17" ht="15" customHeight="1" x14ac:dyDescent="0.25">
      <c r="A70" s="79" t="s">
        <v>123</v>
      </c>
      <c r="B70" s="83" t="s">
        <v>46</v>
      </c>
      <c r="C70" s="79">
        <f>SUM(C71:C75)</f>
        <v>7593.15</v>
      </c>
      <c r="D70" s="79">
        <f>SUM(D71:D75)</f>
        <v>6986.5899999999992</v>
      </c>
      <c r="E70" s="79">
        <f t="shared" ref="E70:N70" si="31">SUM(E71:E75)</f>
        <v>9099.7599999999984</v>
      </c>
      <c r="F70" s="79">
        <f t="shared" si="31"/>
        <v>5349.61</v>
      </c>
      <c r="G70" s="79">
        <f t="shared" si="31"/>
        <v>3572.39</v>
      </c>
      <c r="H70" s="79">
        <f t="shared" si="31"/>
        <v>3474.1000000000004</v>
      </c>
      <c r="I70" s="79">
        <f t="shared" si="31"/>
        <v>5775.579999999999</v>
      </c>
      <c r="J70" s="79">
        <f t="shared" si="31"/>
        <v>6407.8900000000012</v>
      </c>
      <c r="K70" s="79">
        <f t="shared" si="31"/>
        <v>6333.369999999999</v>
      </c>
      <c r="L70" s="79">
        <f t="shared" si="31"/>
        <v>6394.9000000000005</v>
      </c>
      <c r="M70" s="79">
        <f t="shared" si="31"/>
        <v>5323.5599999999995</v>
      </c>
      <c r="N70" s="79">
        <f t="shared" si="31"/>
        <v>3504.11</v>
      </c>
      <c r="O70" s="79">
        <f>SUM(O71:O75)</f>
        <v>69815.009999999995</v>
      </c>
      <c r="Q70" s="49"/>
    </row>
    <row r="71" spans="1:17" s="21" customFormat="1" ht="15" customHeight="1" x14ac:dyDescent="0.25">
      <c r="A71" s="93" t="s">
        <v>124</v>
      </c>
      <c r="B71" s="94" t="s">
        <v>46</v>
      </c>
      <c r="C71" s="95">
        <v>252.38</v>
      </c>
      <c r="D71" s="95">
        <v>310.85000000000002</v>
      </c>
      <c r="E71" s="95">
        <v>346.34</v>
      </c>
      <c r="F71" s="95">
        <v>231.09</v>
      </c>
      <c r="G71" s="95">
        <v>345.97</v>
      </c>
      <c r="H71" s="95">
        <v>302.69</v>
      </c>
      <c r="I71" s="95">
        <v>217.93</v>
      </c>
      <c r="J71" s="95">
        <v>328.02</v>
      </c>
      <c r="K71" s="95">
        <v>251.19</v>
      </c>
      <c r="L71" s="95">
        <v>347.05</v>
      </c>
      <c r="M71" s="95">
        <v>284.22000000000003</v>
      </c>
      <c r="N71" s="95">
        <v>280.57</v>
      </c>
      <c r="O71" s="95">
        <v>3498.3</v>
      </c>
      <c r="Q71" s="96"/>
    </row>
    <row r="72" spans="1:17" s="21" customFormat="1" ht="15" customHeight="1" x14ac:dyDescent="0.25">
      <c r="A72" s="93" t="s">
        <v>125</v>
      </c>
      <c r="B72" s="94" t="s">
        <v>46</v>
      </c>
      <c r="C72" s="95">
        <v>64.72</v>
      </c>
      <c r="D72" s="95">
        <v>139.93</v>
      </c>
      <c r="E72" s="95">
        <v>151.06</v>
      </c>
      <c r="F72" s="95">
        <v>24.77</v>
      </c>
      <c r="G72" s="95">
        <v>105.19</v>
      </c>
      <c r="H72" s="95">
        <v>93.48</v>
      </c>
      <c r="I72" s="95">
        <v>94.76</v>
      </c>
      <c r="J72" s="95">
        <v>112</v>
      </c>
      <c r="K72" s="95">
        <v>132.96</v>
      </c>
      <c r="L72" s="95">
        <v>136.25</v>
      </c>
      <c r="M72" s="95">
        <v>176.78</v>
      </c>
      <c r="N72" s="95">
        <v>28.83</v>
      </c>
      <c r="O72" s="95">
        <v>1260.73</v>
      </c>
      <c r="Q72" s="96"/>
    </row>
    <row r="73" spans="1:17" s="21" customFormat="1" ht="15" customHeight="1" x14ac:dyDescent="0.25">
      <c r="A73" s="93" t="s">
        <v>126</v>
      </c>
      <c r="B73" s="94" t="s">
        <v>46</v>
      </c>
      <c r="C73" s="95">
        <v>5451.23</v>
      </c>
      <c r="D73" s="95">
        <v>4720.9399999999996</v>
      </c>
      <c r="E73" s="95">
        <v>6367.57</v>
      </c>
      <c r="F73" s="95">
        <v>3940.55</v>
      </c>
      <c r="G73" s="95">
        <v>2287.44</v>
      </c>
      <c r="H73" s="95">
        <v>2304.3000000000002</v>
      </c>
      <c r="I73" s="95">
        <v>4203.95</v>
      </c>
      <c r="J73" s="95">
        <v>4809.59</v>
      </c>
      <c r="K73" s="95">
        <v>4799.57</v>
      </c>
      <c r="L73" s="95">
        <v>4611.83</v>
      </c>
      <c r="M73" s="95">
        <v>3397.68</v>
      </c>
      <c r="N73" s="95">
        <v>2516.13</v>
      </c>
      <c r="O73" s="95">
        <v>49410.78</v>
      </c>
      <c r="Q73" s="96"/>
    </row>
    <row r="74" spans="1:17" s="21" customFormat="1" ht="15" customHeight="1" x14ac:dyDescent="0.25">
      <c r="A74" s="93" t="s">
        <v>127</v>
      </c>
      <c r="B74" s="94" t="s">
        <v>46</v>
      </c>
      <c r="C74" s="95">
        <v>978.55</v>
      </c>
      <c r="D74" s="95">
        <v>1050.6300000000001</v>
      </c>
      <c r="E74" s="95">
        <v>1362.24</v>
      </c>
      <c r="F74" s="95">
        <v>724.91</v>
      </c>
      <c r="G74" s="95">
        <v>462.79</v>
      </c>
      <c r="H74" s="95">
        <v>511.81</v>
      </c>
      <c r="I74" s="95">
        <v>803.53</v>
      </c>
      <c r="J74" s="95">
        <v>595.42999999999995</v>
      </c>
      <c r="K74" s="95">
        <v>647.4</v>
      </c>
      <c r="L74" s="95">
        <v>680.06</v>
      </c>
      <c r="M74" s="95">
        <v>988.36</v>
      </c>
      <c r="N74" s="95">
        <v>465.26</v>
      </c>
      <c r="O74" s="95">
        <v>9270.9699999999993</v>
      </c>
      <c r="Q74" s="96"/>
    </row>
    <row r="75" spans="1:17" s="21" customFormat="1" ht="15" customHeight="1" x14ac:dyDescent="0.25">
      <c r="A75" s="93" t="s">
        <v>128</v>
      </c>
      <c r="B75" s="94" t="s">
        <v>46</v>
      </c>
      <c r="C75" s="95">
        <v>846.27</v>
      </c>
      <c r="D75" s="95">
        <v>764.24</v>
      </c>
      <c r="E75" s="95">
        <v>872.55</v>
      </c>
      <c r="F75" s="95">
        <v>428.29</v>
      </c>
      <c r="G75" s="95">
        <v>371</v>
      </c>
      <c r="H75" s="95">
        <v>261.82</v>
      </c>
      <c r="I75" s="95">
        <v>455.41</v>
      </c>
      <c r="J75" s="95">
        <v>562.85</v>
      </c>
      <c r="K75" s="95">
        <v>502.25</v>
      </c>
      <c r="L75" s="95">
        <v>619.71</v>
      </c>
      <c r="M75" s="95">
        <v>476.52</v>
      </c>
      <c r="N75" s="95">
        <v>213.32</v>
      </c>
      <c r="O75" s="95">
        <v>6374.23</v>
      </c>
      <c r="Q75" s="96"/>
    </row>
    <row r="76" spans="1:17" ht="15" customHeight="1" x14ac:dyDescent="0.25">
      <c r="Q76" s="49"/>
    </row>
    <row r="77" spans="1:17" ht="15" customHeight="1" x14ac:dyDescent="0.25">
      <c r="H77" s="1" t="s">
        <v>46</v>
      </c>
    </row>
    <row r="78" spans="1:17" ht="15" customHeight="1" x14ac:dyDescent="0.25">
      <c r="A78" s="21" t="s">
        <v>413</v>
      </c>
      <c r="H78" s="1">
        <v>25</v>
      </c>
    </row>
    <row r="79" spans="1:17" ht="15" customHeight="1" x14ac:dyDescent="0.25">
      <c r="A79" s="21" t="s">
        <v>414</v>
      </c>
      <c r="H79" s="1">
        <v>45</v>
      </c>
    </row>
    <row r="80" spans="1:17" ht="15" customHeight="1" x14ac:dyDescent="0.25">
      <c r="A80" s="21" t="s">
        <v>415</v>
      </c>
    </row>
  </sheetData>
  <sheetProtection algorithmName="SHA-512" hashValue="dEE1M5iN5YBY8rGlFPbBPjVV/WNf8SZOzzRvw2K77KuRPunKcGhkeEhjdpccSd6mfCq/lml+tmakaASQ+NdOPQ==" saltValue="MBRun7Fp8Kw/caYR7fBSOQ==" spinCount="100000" sheet="1" objects="1" scenarios="1"/>
  <mergeCells count="1">
    <mergeCell ref="A2:O2"/>
  </mergeCells>
  <pageMargins left="0.511811024" right="0.511811024" top="0.78740157499999996" bottom="0.78740157499999996" header="0.31496062000000002" footer="0.31496062000000002"/>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16"/>
  <sheetViews>
    <sheetView workbookViewId="0">
      <pane xSplit="1" ySplit="8" topLeftCell="B9" activePane="bottomRight" state="frozen"/>
      <selection pane="topRight" activeCell="B1" sqref="B1"/>
      <selection pane="bottomLeft" activeCell="A4" sqref="A4"/>
      <selection pane="bottomRight" activeCell="L12" sqref="L12"/>
    </sheetView>
  </sheetViews>
  <sheetFormatPr defaultRowHeight="11.25" x14ac:dyDescent="0.25"/>
  <cols>
    <col min="1" max="1" width="16.5703125" style="4" customWidth="1"/>
    <col min="2" max="2" width="23.140625" style="4" customWidth="1"/>
    <col min="3" max="5" width="9.140625" style="1"/>
    <col min="6" max="6" width="13.140625" style="1" bestFit="1" customWidth="1"/>
    <col min="7" max="7" width="23.140625" style="4" customWidth="1"/>
    <col min="8" max="8" width="13.28515625" style="1" customWidth="1"/>
    <col min="9" max="16384" width="9.140625" style="1"/>
  </cols>
  <sheetData>
    <row r="1" spans="1:9" ht="15" customHeight="1" x14ac:dyDescent="0.2">
      <c r="A1" s="109" t="s">
        <v>204</v>
      </c>
      <c r="B1" s="25"/>
      <c r="C1" s="1" t="s">
        <v>191</v>
      </c>
      <c r="G1" s="1"/>
    </row>
    <row r="2" spans="1:9" ht="15" customHeight="1" x14ac:dyDescent="0.2">
      <c r="A2" s="109" t="s">
        <v>202</v>
      </c>
      <c r="B2" s="26"/>
      <c r="C2" s="1" t="s">
        <v>193</v>
      </c>
      <c r="G2" s="1"/>
    </row>
    <row r="3" spans="1:9" ht="15" customHeight="1" x14ac:dyDescent="0.2">
      <c r="A3" s="109" t="s">
        <v>203</v>
      </c>
      <c r="B3" s="28"/>
      <c r="C3" s="1" t="s">
        <v>420</v>
      </c>
      <c r="G3" s="1"/>
    </row>
    <row r="4" spans="1:9" ht="15" customHeight="1" x14ac:dyDescent="0.2">
      <c r="A4" s="109" t="s">
        <v>205</v>
      </c>
      <c r="B4" s="31"/>
      <c r="C4" s="1" t="s">
        <v>198</v>
      </c>
      <c r="G4" s="1"/>
    </row>
    <row r="5" spans="1:9" ht="15" customHeight="1" x14ac:dyDescent="0.25"/>
    <row r="6" spans="1:9" ht="15" customHeight="1" x14ac:dyDescent="0.25">
      <c r="A6" s="99" t="s">
        <v>190</v>
      </c>
      <c r="B6" s="23"/>
      <c r="C6" s="24"/>
      <c r="D6" s="24"/>
      <c r="E6" s="24"/>
      <c r="F6" s="24"/>
      <c r="G6" s="23"/>
    </row>
    <row r="7" spans="1:9" ht="15" customHeight="1" x14ac:dyDescent="0.25">
      <c r="A7" s="270" t="s">
        <v>192</v>
      </c>
      <c r="B7" s="270"/>
      <c r="C7" s="270"/>
      <c r="G7" s="1"/>
    </row>
    <row r="8" spans="1:9" ht="15" customHeight="1" x14ac:dyDescent="0.25">
      <c r="A8" s="46" t="s">
        <v>194</v>
      </c>
      <c r="B8" s="27" t="s">
        <v>195</v>
      </c>
      <c r="C8" s="46" t="s">
        <v>196</v>
      </c>
      <c r="G8" s="27" t="s">
        <v>195</v>
      </c>
      <c r="H8" s="113"/>
    </row>
    <row r="9" spans="1:9" ht="15" customHeight="1" x14ac:dyDescent="0.25">
      <c r="A9" s="29">
        <v>42005</v>
      </c>
      <c r="B9" s="30">
        <v>1.95</v>
      </c>
      <c r="C9" s="22" t="s">
        <v>197</v>
      </c>
      <c r="F9" s="29">
        <v>42005</v>
      </c>
      <c r="G9" s="30"/>
      <c r="H9" s="113"/>
      <c r="I9" s="113"/>
    </row>
    <row r="10" spans="1:9" ht="15" customHeight="1" x14ac:dyDescent="0.25">
      <c r="A10" s="32">
        <v>42005.041666666664</v>
      </c>
      <c r="B10" s="30">
        <v>1.95</v>
      </c>
      <c r="C10" s="22" t="s">
        <v>197</v>
      </c>
      <c r="F10" s="32">
        <v>42005.041666666664</v>
      </c>
      <c r="G10" s="30"/>
      <c r="H10" s="113"/>
      <c r="I10" s="113"/>
    </row>
    <row r="11" spans="1:9" ht="15" customHeight="1" x14ac:dyDescent="0.25">
      <c r="A11" s="29">
        <v>42005.08333321759</v>
      </c>
      <c r="B11" s="30">
        <v>1.95</v>
      </c>
      <c r="C11" s="22" t="s">
        <v>197</v>
      </c>
      <c r="F11" s="29">
        <v>42005.08333321759</v>
      </c>
      <c r="G11" s="30"/>
      <c r="H11" s="113"/>
      <c r="I11" s="113"/>
    </row>
    <row r="12" spans="1:9" ht="15" customHeight="1" x14ac:dyDescent="0.25">
      <c r="A12" s="32">
        <v>42005.124999826388</v>
      </c>
      <c r="B12" s="30">
        <v>1.95</v>
      </c>
      <c r="C12" s="22" t="s">
        <v>197</v>
      </c>
      <c r="F12" s="32">
        <v>42005.124999826388</v>
      </c>
      <c r="G12" s="30"/>
      <c r="H12" s="113"/>
      <c r="I12" s="113"/>
    </row>
    <row r="13" spans="1:9" ht="15" customHeight="1" x14ac:dyDescent="0.25">
      <c r="A13" s="29">
        <v>42005.166666435187</v>
      </c>
      <c r="B13" s="30">
        <v>1.95</v>
      </c>
      <c r="C13" s="22" t="s">
        <v>197</v>
      </c>
      <c r="F13" s="29">
        <v>42005.166666435187</v>
      </c>
      <c r="G13" s="30"/>
      <c r="H13" s="113"/>
      <c r="I13" s="113"/>
    </row>
    <row r="14" spans="1:9" ht="15" customHeight="1" x14ac:dyDescent="0.25">
      <c r="A14" s="32">
        <v>42005.208333043978</v>
      </c>
      <c r="B14" s="30">
        <v>1.94</v>
      </c>
      <c r="C14" s="22" t="s">
        <v>197</v>
      </c>
      <c r="F14" s="32">
        <v>42005.208333043978</v>
      </c>
      <c r="G14" s="30"/>
      <c r="H14" s="113"/>
      <c r="I14" s="113"/>
    </row>
    <row r="15" spans="1:9" ht="15" customHeight="1" x14ac:dyDescent="0.25">
      <c r="A15" s="29">
        <v>42005.249999652777</v>
      </c>
      <c r="B15" s="30">
        <v>1.94</v>
      </c>
      <c r="C15" s="22" t="s">
        <v>197</v>
      </c>
      <c r="F15" s="29">
        <v>42005.249999652777</v>
      </c>
      <c r="G15" s="30"/>
      <c r="H15" s="113"/>
      <c r="I15" s="113"/>
    </row>
    <row r="16" spans="1:9" ht="15" customHeight="1" x14ac:dyDescent="0.25">
      <c r="A16" s="32">
        <v>42005.291666261575</v>
      </c>
      <c r="B16" s="30">
        <v>1.92</v>
      </c>
      <c r="C16" s="22" t="s">
        <v>197</v>
      </c>
      <c r="F16" s="32">
        <v>42005.291666261575</v>
      </c>
      <c r="G16" s="30"/>
      <c r="H16" s="113"/>
      <c r="I16" s="113"/>
    </row>
    <row r="17" spans="1:9" ht="15" customHeight="1" x14ac:dyDescent="0.25">
      <c r="A17" s="29">
        <v>42005.333332870374</v>
      </c>
      <c r="B17" s="30">
        <v>1.89</v>
      </c>
      <c r="C17" s="22" t="s">
        <v>197</v>
      </c>
      <c r="F17" s="29">
        <v>42005.333332870374</v>
      </c>
      <c r="G17" s="30"/>
      <c r="H17" s="113"/>
      <c r="I17" s="113"/>
    </row>
    <row r="18" spans="1:9" ht="15" customHeight="1" x14ac:dyDescent="0.25">
      <c r="A18" s="32">
        <v>42005.374999479165</v>
      </c>
      <c r="B18" s="30">
        <v>1.92</v>
      </c>
      <c r="C18" s="22" t="s">
        <v>197</v>
      </c>
      <c r="F18" s="32">
        <v>42005.374999479165</v>
      </c>
      <c r="G18" s="30"/>
      <c r="H18" s="113"/>
      <c r="I18" s="113"/>
    </row>
    <row r="19" spans="1:9" ht="15" customHeight="1" x14ac:dyDescent="0.25">
      <c r="A19" s="29">
        <v>42005.416666087964</v>
      </c>
      <c r="B19" s="30">
        <v>1.55</v>
      </c>
      <c r="C19" s="22" t="s">
        <v>197</v>
      </c>
      <c r="F19" s="29">
        <v>42005.416666087964</v>
      </c>
      <c r="G19" s="30"/>
      <c r="H19" s="113"/>
      <c r="I19" s="113"/>
    </row>
    <row r="20" spans="1:9" ht="15" customHeight="1" x14ac:dyDescent="0.25">
      <c r="A20" s="32">
        <v>42005.458332696762</v>
      </c>
      <c r="B20" s="30">
        <v>1.59</v>
      </c>
      <c r="C20" s="22" t="s">
        <v>197</v>
      </c>
      <c r="F20" s="32">
        <v>42005.458332696762</v>
      </c>
      <c r="G20" s="30"/>
      <c r="H20" s="113"/>
      <c r="I20" s="113"/>
    </row>
    <row r="21" spans="1:9" ht="15" customHeight="1" x14ac:dyDescent="0.25">
      <c r="A21" s="29">
        <v>42005.499999305554</v>
      </c>
      <c r="B21" s="30">
        <v>1.69</v>
      </c>
      <c r="C21" s="22" t="s">
        <v>197</v>
      </c>
      <c r="F21" s="29">
        <v>42005.499999305554</v>
      </c>
      <c r="G21" s="30"/>
      <c r="H21" s="113"/>
      <c r="I21" s="113"/>
    </row>
    <row r="22" spans="1:9" ht="15" customHeight="1" x14ac:dyDescent="0.25">
      <c r="A22" s="32">
        <v>42005.541665914352</v>
      </c>
      <c r="B22" s="30">
        <v>2.0099999999999998</v>
      </c>
      <c r="C22" s="22" t="s">
        <v>197</v>
      </c>
      <c r="F22" s="32">
        <v>42005.541665914352</v>
      </c>
      <c r="G22" s="30"/>
      <c r="H22" s="113"/>
      <c r="I22" s="113"/>
    </row>
    <row r="23" spans="1:9" ht="15" customHeight="1" x14ac:dyDescent="0.25">
      <c r="A23" s="29">
        <v>42005.583332523151</v>
      </c>
      <c r="B23" s="30">
        <v>1.95</v>
      </c>
      <c r="C23" s="22" t="s">
        <v>197</v>
      </c>
      <c r="F23" s="29">
        <v>42005.583332523151</v>
      </c>
      <c r="G23" s="30"/>
      <c r="H23" s="113"/>
      <c r="I23" s="113"/>
    </row>
    <row r="24" spans="1:9" ht="15" customHeight="1" x14ac:dyDescent="0.25">
      <c r="A24" s="32">
        <v>42005.624999131942</v>
      </c>
      <c r="B24" s="30">
        <v>1.66</v>
      </c>
      <c r="C24" s="22" t="s">
        <v>197</v>
      </c>
      <c r="F24" s="32">
        <v>42005.624999131942</v>
      </c>
      <c r="G24" s="30"/>
      <c r="H24" s="113"/>
      <c r="I24" s="113"/>
    </row>
    <row r="25" spans="1:9" ht="15" customHeight="1" x14ac:dyDescent="0.25">
      <c r="A25" s="29">
        <v>42005.66666574074</v>
      </c>
      <c r="B25" s="30">
        <v>1.7</v>
      </c>
      <c r="C25" s="22" t="s">
        <v>197</v>
      </c>
      <c r="F25" s="29">
        <v>42005.66666574074</v>
      </c>
      <c r="G25" s="30"/>
      <c r="H25" s="113"/>
      <c r="I25" s="113"/>
    </row>
    <row r="26" spans="1:9" ht="15" customHeight="1" x14ac:dyDescent="0.25">
      <c r="A26" s="32">
        <v>42005.708332349539</v>
      </c>
      <c r="B26" s="30">
        <v>1.76</v>
      </c>
      <c r="C26" s="22" t="s">
        <v>197</v>
      </c>
      <c r="F26" s="32">
        <v>42005.708332349539</v>
      </c>
      <c r="G26" s="30"/>
      <c r="H26" s="113"/>
      <c r="I26" s="113"/>
    </row>
    <row r="27" spans="1:9" ht="15" customHeight="1" x14ac:dyDescent="0.25">
      <c r="A27" s="29">
        <v>42005.74999895833</v>
      </c>
      <c r="B27" s="30">
        <v>1.73</v>
      </c>
      <c r="C27" s="22" t="s">
        <v>197</v>
      </c>
      <c r="F27" s="29">
        <v>42005.74999895833</v>
      </c>
      <c r="G27" s="30"/>
      <c r="H27" s="113"/>
      <c r="I27" s="113"/>
    </row>
    <row r="28" spans="1:9" ht="15" customHeight="1" x14ac:dyDescent="0.25">
      <c r="A28" s="32">
        <v>42005.791665567129</v>
      </c>
      <c r="B28" s="30">
        <v>1.76</v>
      </c>
      <c r="C28" s="22" t="s">
        <v>197</v>
      </c>
      <c r="F28" s="32">
        <v>42005.791665567129</v>
      </c>
      <c r="G28" s="30"/>
      <c r="H28" s="113"/>
      <c r="I28" s="113"/>
    </row>
    <row r="29" spans="1:9" ht="15" customHeight="1" x14ac:dyDescent="0.25">
      <c r="A29" s="29">
        <v>42005.833332175927</v>
      </c>
      <c r="B29" s="30">
        <v>1.76</v>
      </c>
      <c r="C29" s="22" t="s">
        <v>197</v>
      </c>
      <c r="F29" s="29">
        <v>42005.833332175927</v>
      </c>
      <c r="G29" s="30"/>
      <c r="H29" s="113"/>
      <c r="I29" s="113"/>
    </row>
    <row r="30" spans="1:9" ht="15" customHeight="1" x14ac:dyDescent="0.25">
      <c r="A30" s="32">
        <v>42005.874998784719</v>
      </c>
      <c r="B30" s="30">
        <v>1.73</v>
      </c>
      <c r="C30" s="22" t="s">
        <v>197</v>
      </c>
      <c r="F30" s="32">
        <v>42005.874998784719</v>
      </c>
      <c r="G30" s="30"/>
      <c r="H30" s="113"/>
      <c r="I30" s="113"/>
    </row>
    <row r="31" spans="1:9" ht="15" customHeight="1" x14ac:dyDescent="0.25">
      <c r="A31" s="29">
        <v>42005.916665393517</v>
      </c>
      <c r="B31" s="30">
        <v>1.75</v>
      </c>
      <c r="C31" s="22" t="s">
        <v>197</v>
      </c>
      <c r="F31" s="29">
        <v>42005.916665393517</v>
      </c>
      <c r="G31" s="30"/>
      <c r="H31" s="113"/>
      <c r="I31" s="113"/>
    </row>
    <row r="32" spans="1:9" ht="15" customHeight="1" x14ac:dyDescent="0.25">
      <c r="A32" s="32">
        <v>42005.958332002316</v>
      </c>
      <c r="B32" s="30">
        <v>1.86</v>
      </c>
      <c r="C32" s="22" t="s">
        <v>197</v>
      </c>
      <c r="F32" s="32">
        <v>42005.958332002316</v>
      </c>
      <c r="G32" s="30"/>
      <c r="H32" s="113"/>
      <c r="I32" s="113"/>
    </row>
    <row r="33" spans="1:9" ht="15" customHeight="1" x14ac:dyDescent="0.25">
      <c r="A33" s="29">
        <v>42005.999998611114</v>
      </c>
      <c r="B33" s="30">
        <v>1.91</v>
      </c>
      <c r="C33" s="22" t="s">
        <v>197</v>
      </c>
      <c r="F33" s="29">
        <v>42005.999998611114</v>
      </c>
      <c r="G33" s="30"/>
      <c r="H33" s="113"/>
      <c r="I33" s="113"/>
    </row>
    <row r="34" spans="1:9" ht="15" customHeight="1" x14ac:dyDescent="0.25">
      <c r="A34" s="32">
        <v>42006.041665219906</v>
      </c>
      <c r="B34" s="30">
        <v>3.27</v>
      </c>
      <c r="C34" s="22" t="s">
        <v>197</v>
      </c>
      <c r="F34" s="32">
        <v>42006.041665219906</v>
      </c>
      <c r="G34" s="30"/>
      <c r="H34" s="113"/>
      <c r="I34" s="113"/>
    </row>
    <row r="35" spans="1:9" ht="15" customHeight="1" x14ac:dyDescent="0.25">
      <c r="A35" s="29">
        <v>42006.083331828704</v>
      </c>
      <c r="B35" s="30">
        <v>2.33</v>
      </c>
      <c r="C35" s="22" t="s">
        <v>197</v>
      </c>
      <c r="F35" s="29">
        <v>42006.083331828704</v>
      </c>
      <c r="G35" s="30"/>
      <c r="H35" s="113"/>
      <c r="I35" s="113"/>
    </row>
    <row r="36" spans="1:9" ht="15" customHeight="1" x14ac:dyDescent="0.25">
      <c r="A36" s="32">
        <v>42006.124998437503</v>
      </c>
      <c r="B36" s="30">
        <v>2.25</v>
      </c>
      <c r="C36" s="22" t="s">
        <v>197</v>
      </c>
      <c r="F36" s="32">
        <v>42006.124998437503</v>
      </c>
      <c r="G36" s="30"/>
      <c r="H36" s="113"/>
      <c r="I36" s="113"/>
    </row>
    <row r="37" spans="1:9" ht="15" customHeight="1" x14ac:dyDescent="0.25">
      <c r="A37" s="29">
        <v>42006.166665046294</v>
      </c>
      <c r="B37" s="30">
        <v>6.46</v>
      </c>
      <c r="C37" s="22" t="s">
        <v>197</v>
      </c>
      <c r="F37" s="29">
        <v>42006.166665046294</v>
      </c>
      <c r="G37" s="30"/>
      <c r="H37" s="113"/>
      <c r="I37" s="113"/>
    </row>
    <row r="38" spans="1:9" ht="15" customHeight="1" x14ac:dyDescent="0.25">
      <c r="A38" s="32">
        <v>42006.208331655092</v>
      </c>
      <c r="B38" s="30">
        <v>4.84</v>
      </c>
      <c r="C38" s="22" t="s">
        <v>197</v>
      </c>
      <c r="F38" s="32">
        <v>42006.208331655092</v>
      </c>
      <c r="G38" s="30"/>
      <c r="H38" s="113"/>
      <c r="I38" s="113"/>
    </row>
    <row r="39" spans="1:9" ht="15" customHeight="1" x14ac:dyDescent="0.25">
      <c r="A39" s="29">
        <v>42006.249998263891</v>
      </c>
      <c r="B39" s="30">
        <v>3.42</v>
      </c>
      <c r="C39" s="22" t="s">
        <v>197</v>
      </c>
      <c r="F39" s="29">
        <v>42006.249998263891</v>
      </c>
      <c r="G39" s="30"/>
      <c r="H39" s="113"/>
      <c r="I39" s="113"/>
    </row>
    <row r="40" spans="1:9" ht="15" customHeight="1" x14ac:dyDescent="0.25">
      <c r="A40" s="32">
        <v>42006.291664872682</v>
      </c>
      <c r="B40" s="30">
        <v>3.36</v>
      </c>
      <c r="C40" s="22" t="s">
        <v>197</v>
      </c>
      <c r="F40" s="32">
        <v>42006.291664872682</v>
      </c>
      <c r="G40" s="30"/>
      <c r="H40" s="113"/>
      <c r="I40" s="113"/>
    </row>
    <row r="41" spans="1:9" ht="15" customHeight="1" x14ac:dyDescent="0.25">
      <c r="A41" s="29">
        <v>42006.333331481481</v>
      </c>
      <c r="B41" s="30">
        <v>3.4</v>
      </c>
      <c r="C41" s="22" t="s">
        <v>197</v>
      </c>
      <c r="F41" s="29">
        <v>42006.333331481481</v>
      </c>
      <c r="G41" s="30"/>
      <c r="H41" s="113"/>
      <c r="I41" s="113"/>
    </row>
    <row r="42" spans="1:9" ht="15" customHeight="1" x14ac:dyDescent="0.25">
      <c r="A42" s="32">
        <v>42006.374998090279</v>
      </c>
      <c r="B42" s="30">
        <v>3.59</v>
      </c>
      <c r="C42" s="22" t="s">
        <v>197</v>
      </c>
      <c r="F42" s="32">
        <v>42006.374998090279</v>
      </c>
      <c r="G42" s="30"/>
      <c r="H42" s="113"/>
      <c r="I42" s="113"/>
    </row>
    <row r="43" spans="1:9" ht="15" customHeight="1" x14ac:dyDescent="0.25">
      <c r="A43" s="29">
        <v>42006.416664699071</v>
      </c>
      <c r="B43" s="30">
        <v>3.03</v>
      </c>
      <c r="C43" s="22" t="s">
        <v>197</v>
      </c>
      <c r="F43" s="29">
        <v>42006.416664699071</v>
      </c>
      <c r="G43" s="30"/>
      <c r="H43" s="113"/>
      <c r="I43" s="113"/>
    </row>
    <row r="44" spans="1:9" ht="15" customHeight="1" x14ac:dyDescent="0.25">
      <c r="A44" s="32">
        <v>42006.458331307869</v>
      </c>
      <c r="B44" s="30">
        <v>2.94</v>
      </c>
      <c r="C44" s="22" t="s">
        <v>197</v>
      </c>
      <c r="F44" s="32">
        <v>42006.458331307869</v>
      </c>
      <c r="G44" s="30"/>
      <c r="H44" s="113"/>
      <c r="I44" s="113"/>
    </row>
    <row r="45" spans="1:9" ht="15" customHeight="1" x14ac:dyDescent="0.25">
      <c r="A45" s="29">
        <v>42006.499997916668</v>
      </c>
      <c r="B45" s="30">
        <v>3.13</v>
      </c>
      <c r="C45" s="22" t="s">
        <v>197</v>
      </c>
      <c r="F45" s="29">
        <v>42006.499997916668</v>
      </c>
      <c r="G45" s="30"/>
      <c r="H45" s="113"/>
      <c r="I45" s="113"/>
    </row>
    <row r="46" spans="1:9" ht="15" customHeight="1" x14ac:dyDescent="0.25">
      <c r="A46" s="32">
        <v>42006.541664525466</v>
      </c>
      <c r="B46" s="30">
        <v>3.3</v>
      </c>
      <c r="C46" s="22" t="s">
        <v>197</v>
      </c>
      <c r="F46" s="32">
        <v>42006.541664525466</v>
      </c>
      <c r="G46" s="30"/>
      <c r="H46" s="113"/>
      <c r="I46" s="113"/>
    </row>
    <row r="47" spans="1:9" ht="15" customHeight="1" x14ac:dyDescent="0.25">
      <c r="A47" s="29">
        <v>42006.583331134258</v>
      </c>
      <c r="B47" s="30">
        <v>3.31</v>
      </c>
      <c r="C47" s="22" t="s">
        <v>197</v>
      </c>
      <c r="F47" s="29">
        <v>42006.583331134258</v>
      </c>
      <c r="G47" s="30"/>
      <c r="H47" s="113"/>
      <c r="I47" s="113"/>
    </row>
    <row r="48" spans="1:9" ht="15" customHeight="1" x14ac:dyDescent="0.25">
      <c r="A48" s="32">
        <v>42006.624997743056</v>
      </c>
      <c r="B48" s="30">
        <v>1.86</v>
      </c>
      <c r="C48" s="22" t="s">
        <v>197</v>
      </c>
      <c r="F48" s="32">
        <v>42006.624997743056</v>
      </c>
      <c r="G48" s="30"/>
      <c r="H48" s="113"/>
      <c r="I48" s="113"/>
    </row>
    <row r="49" spans="1:9" ht="15" customHeight="1" x14ac:dyDescent="0.25">
      <c r="A49" s="29">
        <v>42006.666664351855</v>
      </c>
      <c r="B49" s="30">
        <v>1.81</v>
      </c>
      <c r="C49" s="22" t="s">
        <v>197</v>
      </c>
      <c r="F49" s="29">
        <v>42006.666664351855</v>
      </c>
      <c r="G49" s="30"/>
      <c r="H49" s="113"/>
      <c r="I49" s="113"/>
    </row>
    <row r="50" spans="1:9" ht="15" customHeight="1" x14ac:dyDescent="0.25">
      <c r="A50" s="32">
        <v>42006.708330960646</v>
      </c>
      <c r="B50" s="30">
        <v>1.87</v>
      </c>
      <c r="C50" s="22" t="s">
        <v>197</v>
      </c>
      <c r="F50" s="32">
        <v>42006.708330960646</v>
      </c>
      <c r="G50" s="30"/>
      <c r="H50" s="113"/>
      <c r="I50" s="113"/>
    </row>
    <row r="51" spans="1:9" ht="15" customHeight="1" x14ac:dyDescent="0.25">
      <c r="A51" s="29">
        <v>42006.749997569445</v>
      </c>
      <c r="B51" s="30">
        <v>2.13</v>
      </c>
      <c r="C51" s="22" t="s">
        <v>197</v>
      </c>
      <c r="F51" s="29">
        <v>42006.749997569445</v>
      </c>
      <c r="G51" s="30"/>
      <c r="H51" s="113"/>
      <c r="I51" s="113"/>
    </row>
    <row r="52" spans="1:9" ht="15" customHeight="1" x14ac:dyDescent="0.25">
      <c r="A52" s="32">
        <v>42006.791664178243</v>
      </c>
      <c r="B52" s="30">
        <v>1.99</v>
      </c>
      <c r="C52" s="22" t="s">
        <v>197</v>
      </c>
      <c r="F52" s="32">
        <v>42006.791664178243</v>
      </c>
      <c r="G52" s="30"/>
      <c r="H52" s="113"/>
      <c r="I52" s="113"/>
    </row>
    <row r="53" spans="1:9" ht="15" customHeight="1" x14ac:dyDescent="0.25">
      <c r="A53" s="29">
        <v>42006.833330787034</v>
      </c>
      <c r="B53" s="30">
        <v>1.99</v>
      </c>
      <c r="C53" s="22" t="s">
        <v>197</v>
      </c>
      <c r="F53" s="29">
        <v>42006.833330787034</v>
      </c>
      <c r="G53" s="30"/>
      <c r="H53" s="113"/>
      <c r="I53" s="113"/>
    </row>
    <row r="54" spans="1:9" ht="15" customHeight="1" x14ac:dyDescent="0.25">
      <c r="A54" s="32">
        <v>42006.874997395833</v>
      </c>
      <c r="B54" s="30">
        <v>1.93</v>
      </c>
      <c r="C54" s="22" t="s">
        <v>197</v>
      </c>
      <c r="F54" s="32">
        <v>42006.874997395833</v>
      </c>
      <c r="G54" s="30"/>
      <c r="H54" s="113"/>
      <c r="I54" s="113"/>
    </row>
    <row r="55" spans="1:9" ht="15" customHeight="1" x14ac:dyDescent="0.25">
      <c r="A55" s="29">
        <v>42006.916664004631</v>
      </c>
      <c r="B55" s="30">
        <v>1.94</v>
      </c>
      <c r="C55" s="22" t="s">
        <v>197</v>
      </c>
      <c r="F55" s="29">
        <v>42006.916664004631</v>
      </c>
      <c r="G55" s="30"/>
      <c r="H55" s="113"/>
      <c r="I55" s="113"/>
    </row>
    <row r="56" spans="1:9" ht="15" customHeight="1" x14ac:dyDescent="0.25">
      <c r="A56" s="32">
        <v>42006.958330613423</v>
      </c>
      <c r="B56" s="30">
        <v>2.02</v>
      </c>
      <c r="C56" s="22" t="s">
        <v>197</v>
      </c>
      <c r="F56" s="32">
        <v>42006.958330613423</v>
      </c>
      <c r="G56" s="30"/>
      <c r="H56" s="113"/>
      <c r="I56" s="113"/>
    </row>
    <row r="57" spans="1:9" ht="15" customHeight="1" x14ac:dyDescent="0.25">
      <c r="A57" s="29">
        <v>42006.999997222221</v>
      </c>
      <c r="B57" s="30">
        <v>2.08</v>
      </c>
      <c r="C57" s="22" t="s">
        <v>197</v>
      </c>
      <c r="F57" s="29">
        <v>42006.999997222221</v>
      </c>
      <c r="G57" s="30"/>
      <c r="H57" s="113"/>
      <c r="I57" s="113"/>
    </row>
    <row r="58" spans="1:9" ht="15" customHeight="1" x14ac:dyDescent="0.25">
      <c r="A58" s="32">
        <v>42007.04166383102</v>
      </c>
      <c r="B58" s="30">
        <v>2.09</v>
      </c>
      <c r="C58" s="22" t="s">
        <v>197</v>
      </c>
      <c r="F58" s="32">
        <v>42007.04166383102</v>
      </c>
      <c r="G58" s="30"/>
      <c r="H58" s="113"/>
      <c r="I58" s="113"/>
    </row>
    <row r="59" spans="1:9" ht="15" customHeight="1" x14ac:dyDescent="0.25">
      <c r="A59" s="29">
        <v>42007.083330439818</v>
      </c>
      <c r="B59" s="30">
        <v>2.14</v>
      </c>
      <c r="C59" s="22" t="s">
        <v>197</v>
      </c>
      <c r="F59" s="29">
        <v>42007.083330439818</v>
      </c>
      <c r="G59" s="30"/>
      <c r="H59" s="113"/>
      <c r="I59" s="113"/>
    </row>
    <row r="60" spans="1:9" ht="15" customHeight="1" x14ac:dyDescent="0.25">
      <c r="A60" s="32">
        <v>42007.12499704861</v>
      </c>
      <c r="B60" s="30">
        <v>2.14</v>
      </c>
      <c r="C60" s="22" t="s">
        <v>197</v>
      </c>
      <c r="F60" s="32">
        <v>42007.12499704861</v>
      </c>
      <c r="G60" s="30"/>
      <c r="H60" s="113"/>
      <c r="I60" s="113"/>
    </row>
    <row r="61" spans="1:9" ht="15" customHeight="1" x14ac:dyDescent="0.25">
      <c r="A61" s="29">
        <v>42007.166663657408</v>
      </c>
      <c r="B61" s="30">
        <v>2.12</v>
      </c>
      <c r="C61" s="22" t="s">
        <v>197</v>
      </c>
      <c r="F61" s="29">
        <v>42007.166663657408</v>
      </c>
      <c r="G61" s="30"/>
      <c r="H61" s="113"/>
      <c r="I61" s="113"/>
    </row>
    <row r="62" spans="1:9" ht="15" customHeight="1" x14ac:dyDescent="0.25">
      <c r="A62" s="32">
        <v>42007.208330266207</v>
      </c>
      <c r="B62" s="30">
        <v>2.12</v>
      </c>
      <c r="C62" s="22" t="s">
        <v>197</v>
      </c>
      <c r="F62" s="32">
        <v>42007.208330266207</v>
      </c>
      <c r="G62" s="30"/>
      <c r="H62" s="113"/>
      <c r="I62" s="113"/>
    </row>
    <row r="63" spans="1:9" ht="15" customHeight="1" x14ac:dyDescent="0.25">
      <c r="A63" s="29">
        <v>42007.249996874998</v>
      </c>
      <c r="B63" s="30">
        <v>2.12</v>
      </c>
      <c r="C63" s="22" t="s">
        <v>197</v>
      </c>
      <c r="F63" s="29">
        <v>42007.249996874998</v>
      </c>
      <c r="G63" s="30"/>
      <c r="H63" s="113"/>
      <c r="I63" s="113"/>
    </row>
    <row r="64" spans="1:9" ht="15" customHeight="1" x14ac:dyDescent="0.25">
      <c r="A64" s="32">
        <v>42007.291663483797</v>
      </c>
      <c r="B64" s="30">
        <v>1.96</v>
      </c>
      <c r="C64" s="22" t="s">
        <v>197</v>
      </c>
      <c r="F64" s="32">
        <v>42007.291663483797</v>
      </c>
      <c r="G64" s="30"/>
      <c r="H64" s="113"/>
      <c r="I64" s="113"/>
    </row>
    <row r="65" spans="1:9" ht="15" customHeight="1" x14ac:dyDescent="0.25">
      <c r="A65" s="29">
        <v>42007.333330092595</v>
      </c>
      <c r="B65" s="30">
        <v>1.98</v>
      </c>
      <c r="C65" s="22" t="s">
        <v>197</v>
      </c>
      <c r="F65" s="29">
        <v>42007.333330092595</v>
      </c>
      <c r="G65" s="30"/>
      <c r="H65" s="113"/>
      <c r="I65" s="113"/>
    </row>
    <row r="66" spans="1:9" ht="15" customHeight="1" x14ac:dyDescent="0.25">
      <c r="A66" s="32">
        <v>42007.374996701386</v>
      </c>
      <c r="B66" s="30">
        <v>1.93</v>
      </c>
      <c r="C66" s="22" t="s">
        <v>197</v>
      </c>
      <c r="F66" s="32">
        <v>42007.374996701386</v>
      </c>
      <c r="G66" s="30"/>
      <c r="H66" s="113"/>
      <c r="I66" s="113"/>
    </row>
    <row r="67" spans="1:9" ht="15" customHeight="1" x14ac:dyDescent="0.25">
      <c r="A67" s="29">
        <v>42007.416663310185</v>
      </c>
      <c r="B67" s="30">
        <v>1.63</v>
      </c>
      <c r="C67" s="22" t="s">
        <v>197</v>
      </c>
      <c r="F67" s="29">
        <v>42007.416663310185</v>
      </c>
      <c r="G67" s="30"/>
      <c r="H67" s="113"/>
      <c r="I67" s="113"/>
    </row>
    <row r="68" spans="1:9" ht="15" customHeight="1" x14ac:dyDescent="0.25">
      <c r="A68" s="32">
        <v>42007.458329918984</v>
      </c>
      <c r="B68" s="30">
        <v>1.65</v>
      </c>
      <c r="C68" s="22" t="s">
        <v>197</v>
      </c>
      <c r="F68" s="32">
        <v>42007.458329918984</v>
      </c>
      <c r="G68" s="30"/>
      <c r="H68" s="113"/>
      <c r="I68" s="113"/>
    </row>
    <row r="69" spans="1:9" ht="15" customHeight="1" x14ac:dyDescent="0.25">
      <c r="A69" s="29">
        <v>42007.499996527775</v>
      </c>
      <c r="B69" s="30">
        <v>1.79</v>
      </c>
      <c r="C69" s="22" t="s">
        <v>197</v>
      </c>
      <c r="F69" s="29">
        <v>42007.499996527775</v>
      </c>
      <c r="G69" s="30"/>
      <c r="H69" s="113"/>
      <c r="I69" s="113"/>
    </row>
    <row r="70" spans="1:9" ht="15" customHeight="1" x14ac:dyDescent="0.25">
      <c r="A70" s="32">
        <v>42007.541663136573</v>
      </c>
      <c r="B70" s="30">
        <v>2.0699999999999998</v>
      </c>
      <c r="C70" s="22" t="s">
        <v>197</v>
      </c>
      <c r="F70" s="32">
        <v>42007.541663136573</v>
      </c>
      <c r="G70" s="30"/>
      <c r="H70" s="113"/>
      <c r="I70" s="113"/>
    </row>
    <row r="71" spans="1:9" ht="15" customHeight="1" x14ac:dyDescent="0.25">
      <c r="A71" s="29">
        <v>42007.583329745372</v>
      </c>
      <c r="B71" s="30">
        <v>2.14</v>
      </c>
      <c r="C71" s="22" t="s">
        <v>197</v>
      </c>
      <c r="F71" s="29">
        <v>42007.583329745372</v>
      </c>
      <c r="G71" s="30"/>
      <c r="H71" s="113"/>
      <c r="I71" s="113"/>
    </row>
    <row r="72" spans="1:9" ht="15" customHeight="1" x14ac:dyDescent="0.25">
      <c r="A72" s="32">
        <v>42007.624996354163</v>
      </c>
      <c r="B72" s="30">
        <v>1.92</v>
      </c>
      <c r="C72" s="22" t="s">
        <v>197</v>
      </c>
      <c r="F72" s="32">
        <v>42007.624996354163</v>
      </c>
      <c r="G72" s="30"/>
      <c r="H72" s="113"/>
      <c r="I72" s="113"/>
    </row>
    <row r="73" spans="1:9" ht="15" customHeight="1" x14ac:dyDescent="0.25">
      <c r="A73" s="29">
        <v>42007.666662962962</v>
      </c>
      <c r="B73" s="30">
        <v>1.91</v>
      </c>
      <c r="C73" s="22" t="s">
        <v>197</v>
      </c>
      <c r="F73" s="29">
        <v>42007.666662962962</v>
      </c>
      <c r="G73" s="30"/>
      <c r="H73" s="113"/>
      <c r="I73" s="113"/>
    </row>
    <row r="74" spans="1:9" ht="15" customHeight="1" x14ac:dyDescent="0.25">
      <c r="A74" s="32">
        <v>42007.70832957176</v>
      </c>
      <c r="B74" s="30">
        <v>1.8</v>
      </c>
      <c r="C74" s="22" t="s">
        <v>197</v>
      </c>
      <c r="F74" s="32">
        <v>42007.70832957176</v>
      </c>
      <c r="G74" s="30"/>
      <c r="H74" s="113"/>
      <c r="I74" s="113"/>
    </row>
    <row r="75" spans="1:9" ht="15" customHeight="1" x14ac:dyDescent="0.25">
      <c r="A75" s="29">
        <v>42007.749996180559</v>
      </c>
      <c r="B75" s="30">
        <v>1.92</v>
      </c>
      <c r="C75" s="22" t="s">
        <v>197</v>
      </c>
      <c r="F75" s="29">
        <v>42007.749996180559</v>
      </c>
      <c r="G75" s="30"/>
      <c r="H75" s="113"/>
      <c r="I75" s="113"/>
    </row>
    <row r="76" spans="1:9" ht="15" customHeight="1" x14ac:dyDescent="0.25">
      <c r="A76" s="32">
        <v>42007.79166278935</v>
      </c>
      <c r="B76" s="30">
        <v>1.96</v>
      </c>
      <c r="C76" s="22" t="s">
        <v>197</v>
      </c>
      <c r="F76" s="32">
        <v>42007.79166278935</v>
      </c>
      <c r="G76" s="30"/>
      <c r="H76" s="113"/>
      <c r="I76" s="113"/>
    </row>
    <row r="77" spans="1:9" ht="15" customHeight="1" x14ac:dyDescent="0.25">
      <c r="A77" s="29">
        <v>42007.833329398149</v>
      </c>
      <c r="B77" s="30">
        <v>1.98</v>
      </c>
      <c r="C77" s="22" t="s">
        <v>197</v>
      </c>
      <c r="F77" s="29">
        <v>42007.833329398149</v>
      </c>
      <c r="G77" s="30"/>
      <c r="H77" s="113"/>
      <c r="I77" s="113"/>
    </row>
    <row r="78" spans="1:9" ht="15" customHeight="1" x14ac:dyDescent="0.25">
      <c r="A78" s="32">
        <v>42007.874996006947</v>
      </c>
      <c r="B78" s="30">
        <v>1.99</v>
      </c>
      <c r="C78" s="22" t="s">
        <v>197</v>
      </c>
      <c r="F78" s="32">
        <v>42007.874996006947</v>
      </c>
      <c r="G78" s="30"/>
      <c r="H78" s="113"/>
      <c r="I78" s="113"/>
    </row>
    <row r="79" spans="1:9" ht="15" customHeight="1" x14ac:dyDescent="0.25">
      <c r="A79" s="29">
        <v>42007.916662615738</v>
      </c>
      <c r="B79" s="30">
        <v>2.0099999999999998</v>
      </c>
      <c r="C79" s="22" t="s">
        <v>197</v>
      </c>
      <c r="F79" s="29">
        <v>42007.916662615738</v>
      </c>
      <c r="G79" s="30"/>
      <c r="H79" s="113"/>
      <c r="I79" s="113"/>
    </row>
    <row r="80" spans="1:9" ht="15" customHeight="1" x14ac:dyDescent="0.25">
      <c r="A80" s="32">
        <v>42007.958329224537</v>
      </c>
      <c r="B80" s="30">
        <v>1.93</v>
      </c>
      <c r="C80" s="22" t="s">
        <v>197</v>
      </c>
      <c r="F80" s="32">
        <v>42007.958329224537</v>
      </c>
      <c r="G80" s="30"/>
      <c r="H80" s="113"/>
      <c r="I80" s="113"/>
    </row>
    <row r="81" spans="1:9" ht="15" customHeight="1" x14ac:dyDescent="0.25">
      <c r="A81" s="29">
        <v>42007.999995833336</v>
      </c>
      <c r="B81" s="30">
        <v>1.91</v>
      </c>
      <c r="C81" s="22" t="s">
        <v>197</v>
      </c>
      <c r="F81" s="29">
        <v>42007.999995833336</v>
      </c>
      <c r="G81" s="30"/>
      <c r="H81" s="113"/>
      <c r="I81" s="113"/>
    </row>
    <row r="82" spans="1:9" ht="15" customHeight="1" x14ac:dyDescent="0.25">
      <c r="A82" s="32">
        <v>42008.041662442127</v>
      </c>
      <c r="B82" s="30">
        <v>1.93</v>
      </c>
      <c r="C82" s="22" t="s">
        <v>197</v>
      </c>
      <c r="F82" s="32">
        <v>42008.041662442127</v>
      </c>
      <c r="G82" s="30"/>
      <c r="H82" s="113"/>
      <c r="I82" s="113"/>
    </row>
    <row r="83" spans="1:9" ht="15" customHeight="1" x14ac:dyDescent="0.25">
      <c r="A83" s="29">
        <v>42008.083329050925</v>
      </c>
      <c r="B83" s="30">
        <v>1.92</v>
      </c>
      <c r="C83" s="22" t="s">
        <v>197</v>
      </c>
      <c r="F83" s="29">
        <v>42008.083329050925</v>
      </c>
      <c r="G83" s="30"/>
      <c r="H83" s="113"/>
      <c r="I83" s="113"/>
    </row>
    <row r="84" spans="1:9" ht="15" customHeight="1" x14ac:dyDescent="0.25">
      <c r="A84" s="32">
        <v>42008.124995659724</v>
      </c>
      <c r="B84" s="30">
        <v>1.98</v>
      </c>
      <c r="C84" s="22" t="s">
        <v>197</v>
      </c>
      <c r="F84" s="32">
        <v>42008.124995659724</v>
      </c>
      <c r="G84" s="30"/>
      <c r="H84" s="113"/>
      <c r="I84" s="113"/>
    </row>
    <row r="85" spans="1:9" ht="15" customHeight="1" x14ac:dyDescent="0.25">
      <c r="A85" s="29">
        <v>42008.166662268515</v>
      </c>
      <c r="B85" s="30">
        <v>1.99</v>
      </c>
      <c r="C85" s="22" t="s">
        <v>197</v>
      </c>
      <c r="F85" s="29">
        <v>42008.166662268515</v>
      </c>
      <c r="G85" s="30"/>
      <c r="H85" s="113"/>
      <c r="I85" s="113"/>
    </row>
    <row r="86" spans="1:9" ht="15" customHeight="1" x14ac:dyDescent="0.25">
      <c r="A86" s="32">
        <v>42008.208328877314</v>
      </c>
      <c r="B86" s="30">
        <v>1.99</v>
      </c>
      <c r="C86" s="22" t="s">
        <v>197</v>
      </c>
      <c r="F86" s="32">
        <v>42008.208328877314</v>
      </c>
      <c r="G86" s="30"/>
      <c r="H86" s="113"/>
      <c r="I86" s="113"/>
    </row>
    <row r="87" spans="1:9" ht="15" customHeight="1" x14ac:dyDescent="0.25">
      <c r="A87" s="29">
        <v>42008.249995486112</v>
      </c>
      <c r="B87" s="30">
        <v>5.54</v>
      </c>
      <c r="C87" s="22" t="s">
        <v>197</v>
      </c>
      <c r="F87" s="29">
        <v>42008.249995486112</v>
      </c>
      <c r="G87" s="30"/>
      <c r="H87" s="113"/>
      <c r="I87" s="113"/>
    </row>
    <row r="88" spans="1:9" ht="15" customHeight="1" x14ac:dyDescent="0.25">
      <c r="A88" s="32">
        <v>42008.291662094911</v>
      </c>
      <c r="B88" s="30">
        <v>3.6</v>
      </c>
      <c r="C88" s="22" t="s">
        <v>197</v>
      </c>
      <c r="F88" s="32">
        <v>42008.291662094911</v>
      </c>
      <c r="G88" s="30"/>
      <c r="H88" s="113"/>
      <c r="I88" s="113"/>
    </row>
    <row r="89" spans="1:9" ht="15" customHeight="1" x14ac:dyDescent="0.25">
      <c r="A89" s="29">
        <v>42008.333328703702</v>
      </c>
      <c r="B89" s="30">
        <v>9.56</v>
      </c>
      <c r="C89" s="22" t="s">
        <v>197</v>
      </c>
      <c r="F89" s="29">
        <v>42008.333328703702</v>
      </c>
      <c r="G89" s="30"/>
      <c r="H89" s="113"/>
      <c r="I89" s="113"/>
    </row>
    <row r="90" spans="1:9" ht="15" customHeight="1" x14ac:dyDescent="0.25">
      <c r="A90" s="32">
        <v>42008.374995312501</v>
      </c>
      <c r="B90" s="30">
        <v>5.77</v>
      </c>
      <c r="C90" s="22" t="s">
        <v>197</v>
      </c>
      <c r="F90" s="32">
        <v>42008.374995312501</v>
      </c>
      <c r="G90" s="30"/>
      <c r="H90" s="113"/>
      <c r="I90" s="113"/>
    </row>
    <row r="91" spans="1:9" ht="15" customHeight="1" x14ac:dyDescent="0.25">
      <c r="A91" s="29">
        <v>42008.416661921299</v>
      </c>
      <c r="B91" s="33">
        <v>12.16</v>
      </c>
      <c r="C91" s="22" t="s">
        <v>199</v>
      </c>
      <c r="F91" s="29">
        <v>42008.416661921299</v>
      </c>
      <c r="G91" s="33"/>
      <c r="H91" s="113"/>
      <c r="I91" s="113"/>
    </row>
    <row r="92" spans="1:9" ht="15" customHeight="1" x14ac:dyDescent="0.25">
      <c r="A92" s="32">
        <v>42008.458328530091</v>
      </c>
      <c r="B92" s="33">
        <v>20.34</v>
      </c>
      <c r="C92" s="22" t="s">
        <v>199</v>
      </c>
      <c r="F92" s="32">
        <v>42008.458328530091</v>
      </c>
      <c r="G92" s="33"/>
      <c r="H92" s="113"/>
      <c r="I92" s="113"/>
    </row>
    <row r="93" spans="1:9" ht="15" customHeight="1" x14ac:dyDescent="0.25">
      <c r="A93" s="29">
        <v>42008.499995138889</v>
      </c>
      <c r="B93" s="33">
        <v>18.82</v>
      </c>
      <c r="C93" s="22" t="s">
        <v>199</v>
      </c>
      <c r="F93" s="29">
        <v>42008.499995138889</v>
      </c>
      <c r="G93" s="33"/>
      <c r="H93" s="113"/>
      <c r="I93" s="113"/>
    </row>
    <row r="94" spans="1:9" ht="15" customHeight="1" x14ac:dyDescent="0.25">
      <c r="A94" s="32">
        <v>42008.541661747688</v>
      </c>
      <c r="B94" s="33">
        <v>19.54</v>
      </c>
      <c r="C94" s="22" t="s">
        <v>199</v>
      </c>
      <c r="F94" s="32">
        <v>42008.541661747688</v>
      </c>
      <c r="G94" s="33"/>
      <c r="H94" s="113"/>
      <c r="I94" s="113"/>
    </row>
    <row r="95" spans="1:9" ht="15" customHeight="1" x14ac:dyDescent="0.25">
      <c r="A95" s="29">
        <v>42008.583328356479</v>
      </c>
      <c r="B95" s="33">
        <v>18.809999999999999</v>
      </c>
      <c r="C95" s="22" t="s">
        <v>199</v>
      </c>
      <c r="F95" s="29">
        <v>42008.583328356479</v>
      </c>
      <c r="G95" s="33"/>
      <c r="H95" s="113"/>
      <c r="I95" s="113"/>
    </row>
    <row r="96" spans="1:9" ht="15" customHeight="1" x14ac:dyDescent="0.25">
      <c r="A96" s="32">
        <v>42008.624994965277</v>
      </c>
      <c r="B96" s="33">
        <v>19.809999999999999</v>
      </c>
      <c r="C96" s="22" t="s">
        <v>199</v>
      </c>
      <c r="F96" s="32">
        <v>42008.624994965277</v>
      </c>
      <c r="G96" s="33"/>
      <c r="H96" s="113"/>
      <c r="I96" s="113"/>
    </row>
    <row r="97" spans="1:9" ht="15" customHeight="1" x14ac:dyDescent="0.25">
      <c r="A97" s="29">
        <v>42008.666661574076</v>
      </c>
      <c r="B97" s="33">
        <v>21</v>
      </c>
      <c r="C97" s="22" t="s">
        <v>199</v>
      </c>
      <c r="F97" s="29">
        <v>42008.666661574076</v>
      </c>
      <c r="G97" s="33"/>
      <c r="H97" s="113"/>
      <c r="I97" s="113"/>
    </row>
    <row r="98" spans="1:9" ht="15" customHeight="1" x14ac:dyDescent="0.25">
      <c r="A98" s="32">
        <v>42008.708328182867</v>
      </c>
      <c r="B98" s="33">
        <v>22.95</v>
      </c>
      <c r="C98" s="22" t="s">
        <v>199</v>
      </c>
      <c r="F98" s="32">
        <v>42008.708328182867</v>
      </c>
      <c r="G98" s="33"/>
      <c r="H98" s="113"/>
      <c r="I98" s="113"/>
    </row>
    <row r="99" spans="1:9" ht="15" customHeight="1" x14ac:dyDescent="0.25">
      <c r="A99" s="29">
        <v>42008.749994791666</v>
      </c>
      <c r="B99" s="33">
        <v>21.57</v>
      </c>
      <c r="C99" s="22" t="s">
        <v>199</v>
      </c>
      <c r="F99" s="29">
        <v>42008.749994791666</v>
      </c>
      <c r="G99" s="33"/>
      <c r="H99" s="113"/>
      <c r="I99" s="113"/>
    </row>
    <row r="100" spans="1:9" ht="15" customHeight="1" x14ac:dyDescent="0.25">
      <c r="A100" s="32">
        <v>42008.791661400464</v>
      </c>
      <c r="B100" s="33">
        <v>20.420000000000002</v>
      </c>
      <c r="C100" s="22" t="s">
        <v>199</v>
      </c>
      <c r="F100" s="32">
        <v>42008.791661400464</v>
      </c>
      <c r="G100" s="33"/>
      <c r="H100" s="113"/>
      <c r="I100" s="113"/>
    </row>
    <row r="101" spans="1:9" ht="15" customHeight="1" x14ac:dyDescent="0.25">
      <c r="A101" s="29">
        <v>42008.833328009256</v>
      </c>
      <c r="B101" s="30">
        <v>11.51</v>
      </c>
      <c r="C101" s="22" t="s">
        <v>197</v>
      </c>
      <c r="F101" s="29">
        <v>42008.833328009256</v>
      </c>
      <c r="G101" s="30"/>
      <c r="H101" s="113"/>
      <c r="I101" s="113"/>
    </row>
    <row r="102" spans="1:9" ht="15" customHeight="1" x14ac:dyDescent="0.25">
      <c r="A102" s="32">
        <v>42008.874994618054</v>
      </c>
      <c r="B102" s="30">
        <v>8.75</v>
      </c>
      <c r="C102" s="22" t="s">
        <v>197</v>
      </c>
      <c r="F102" s="32">
        <v>42008.874994618054</v>
      </c>
      <c r="G102" s="30"/>
      <c r="H102" s="113"/>
      <c r="I102" s="113"/>
    </row>
    <row r="103" spans="1:9" ht="15" customHeight="1" x14ac:dyDescent="0.25">
      <c r="A103" s="29">
        <v>42008.916661226853</v>
      </c>
      <c r="B103" s="30">
        <v>7.95</v>
      </c>
      <c r="C103" s="22" t="s">
        <v>197</v>
      </c>
      <c r="F103" s="29">
        <v>42008.916661226853</v>
      </c>
      <c r="G103" s="30"/>
      <c r="H103" s="113"/>
      <c r="I103" s="113"/>
    </row>
    <row r="104" spans="1:9" ht="15" customHeight="1" x14ac:dyDescent="0.25">
      <c r="A104" s="32">
        <v>42008.958327835651</v>
      </c>
      <c r="B104" s="34">
        <v>30.72</v>
      </c>
      <c r="C104" s="2"/>
      <c r="F104" s="32">
        <v>42008.958327835651</v>
      </c>
      <c r="G104" s="34">
        <v>30.72</v>
      </c>
      <c r="H104" s="113"/>
      <c r="I104" s="113"/>
    </row>
    <row r="105" spans="1:9" ht="15" customHeight="1" x14ac:dyDescent="0.25">
      <c r="A105" s="29">
        <v>42008.999994444443</v>
      </c>
      <c r="B105" s="33">
        <v>40.74</v>
      </c>
      <c r="C105" s="22" t="s">
        <v>199</v>
      </c>
      <c r="F105" s="29">
        <v>42008.999994444443</v>
      </c>
      <c r="G105" s="33"/>
      <c r="H105" s="113"/>
      <c r="I105" s="113"/>
    </row>
    <row r="106" spans="1:9" ht="15" customHeight="1" x14ac:dyDescent="0.25">
      <c r="A106" s="32">
        <v>42009.041661053241</v>
      </c>
      <c r="B106" s="33">
        <v>79.680000000000007</v>
      </c>
      <c r="C106" s="22" t="s">
        <v>199</v>
      </c>
      <c r="F106" s="32">
        <v>42009.041661053241</v>
      </c>
      <c r="G106" s="33"/>
      <c r="H106" s="113"/>
      <c r="I106" s="113"/>
    </row>
    <row r="107" spans="1:9" ht="15" customHeight="1" x14ac:dyDescent="0.25">
      <c r="A107" s="29">
        <v>42009.08332766204</v>
      </c>
      <c r="B107" s="33">
        <v>35.99</v>
      </c>
      <c r="C107" s="22" t="s">
        <v>199</v>
      </c>
      <c r="F107" s="29">
        <v>42009.08332766204</v>
      </c>
      <c r="G107" s="33"/>
      <c r="H107" s="113"/>
      <c r="I107" s="113"/>
    </row>
    <row r="108" spans="1:9" ht="15" customHeight="1" x14ac:dyDescent="0.25">
      <c r="A108" s="32">
        <v>42009.124994270831</v>
      </c>
      <c r="B108" s="33">
        <v>28.92</v>
      </c>
      <c r="C108" s="22" t="s">
        <v>199</v>
      </c>
      <c r="F108" s="32">
        <v>42009.124994270831</v>
      </c>
      <c r="G108" s="33"/>
      <c r="H108" s="113"/>
      <c r="I108" s="113"/>
    </row>
    <row r="109" spans="1:9" ht="15" customHeight="1" x14ac:dyDescent="0.25">
      <c r="A109" s="29">
        <v>42009.166666666664</v>
      </c>
      <c r="B109" s="33">
        <v>63.53</v>
      </c>
      <c r="C109" s="22" t="s">
        <v>199</v>
      </c>
      <c r="F109" s="29">
        <v>42009.166666666664</v>
      </c>
      <c r="G109" s="33"/>
      <c r="H109" s="113"/>
      <c r="I109" s="113"/>
    </row>
    <row r="110" spans="1:9" ht="15" customHeight="1" x14ac:dyDescent="0.25">
      <c r="A110" s="32">
        <v>42009.208333333336</v>
      </c>
      <c r="B110" s="33">
        <v>43.57</v>
      </c>
      <c r="C110" s="22" t="s">
        <v>199</v>
      </c>
      <c r="F110" s="32">
        <v>42009.208333333336</v>
      </c>
      <c r="G110" s="33"/>
      <c r="H110" s="113"/>
      <c r="I110" s="113"/>
    </row>
    <row r="111" spans="1:9" ht="15" customHeight="1" x14ac:dyDescent="0.25">
      <c r="A111" s="29">
        <v>42009.250000057873</v>
      </c>
      <c r="B111" s="33">
        <v>45.22</v>
      </c>
      <c r="C111" s="22" t="s">
        <v>199</v>
      </c>
      <c r="F111" s="29">
        <v>42009.250000057873</v>
      </c>
      <c r="G111" s="33"/>
      <c r="H111" s="113"/>
      <c r="I111" s="113"/>
    </row>
    <row r="112" spans="1:9" ht="15" customHeight="1" x14ac:dyDescent="0.25">
      <c r="A112" s="29">
        <v>42009.29166678241</v>
      </c>
      <c r="B112" s="33">
        <v>57.2</v>
      </c>
      <c r="C112" s="22" t="s">
        <v>199</v>
      </c>
      <c r="F112" s="29">
        <v>42009.29166678241</v>
      </c>
      <c r="G112" s="33"/>
      <c r="H112" s="113"/>
      <c r="I112" s="113"/>
    </row>
    <row r="113" spans="1:9" ht="15" customHeight="1" x14ac:dyDescent="0.25">
      <c r="A113" s="32">
        <v>42009.333333506947</v>
      </c>
      <c r="B113" s="33">
        <v>35.22</v>
      </c>
      <c r="C113" s="22" t="s">
        <v>199</v>
      </c>
      <c r="F113" s="32">
        <v>42009.333333506947</v>
      </c>
      <c r="G113" s="33"/>
      <c r="H113" s="113"/>
      <c r="I113" s="113"/>
    </row>
    <row r="114" spans="1:9" ht="15" customHeight="1" x14ac:dyDescent="0.25">
      <c r="A114" s="29">
        <v>42009.375000231485</v>
      </c>
      <c r="B114" s="33">
        <v>33.450000000000003</v>
      </c>
      <c r="C114" s="22" t="s">
        <v>199</v>
      </c>
      <c r="F114" s="29">
        <v>42009.375000231485</v>
      </c>
      <c r="G114" s="33"/>
      <c r="H114" s="113"/>
      <c r="I114" s="113"/>
    </row>
    <row r="115" spans="1:9" ht="15" customHeight="1" x14ac:dyDescent="0.25">
      <c r="A115" s="29">
        <v>42009.416666956022</v>
      </c>
      <c r="B115" s="33">
        <v>40.299999999999997</v>
      </c>
      <c r="C115" s="22" t="s">
        <v>199</v>
      </c>
      <c r="F115" s="29">
        <v>42009.416666956022</v>
      </c>
      <c r="G115" s="33"/>
      <c r="H115" s="113"/>
      <c r="I115" s="113"/>
    </row>
    <row r="116" spans="1:9" ht="15" customHeight="1" x14ac:dyDescent="0.25">
      <c r="A116" s="29">
        <v>42009.458333680559</v>
      </c>
      <c r="B116" s="33">
        <v>41.63</v>
      </c>
      <c r="C116" s="22" t="s">
        <v>199</v>
      </c>
      <c r="F116" s="29">
        <v>42009.458333680559</v>
      </c>
      <c r="G116" s="33"/>
      <c r="H116" s="113"/>
      <c r="I116" s="113"/>
    </row>
    <row r="117" spans="1:9" ht="15" customHeight="1" x14ac:dyDescent="0.25">
      <c r="A117" s="32">
        <v>42009.500000405096</v>
      </c>
      <c r="B117" s="33">
        <v>44.94</v>
      </c>
      <c r="C117" s="22" t="s">
        <v>199</v>
      </c>
      <c r="F117" s="32">
        <v>42009.500000405096</v>
      </c>
      <c r="G117" s="33"/>
      <c r="H117" s="113"/>
      <c r="I117" s="113"/>
    </row>
    <row r="118" spans="1:9" ht="15" customHeight="1" x14ac:dyDescent="0.25">
      <c r="A118" s="29">
        <v>42009.541667129626</v>
      </c>
      <c r="B118" s="33">
        <v>76.540000000000006</v>
      </c>
      <c r="C118" s="22" t="s">
        <v>199</v>
      </c>
      <c r="F118" s="29">
        <v>42009.541667129626</v>
      </c>
      <c r="G118" s="33"/>
      <c r="H118" s="113"/>
      <c r="I118" s="113"/>
    </row>
    <row r="119" spans="1:9" ht="15" customHeight="1" x14ac:dyDescent="0.25">
      <c r="A119" s="29">
        <v>42009.583333854163</v>
      </c>
      <c r="B119" s="35">
        <v>31.31</v>
      </c>
      <c r="C119" s="22" t="s">
        <v>197</v>
      </c>
      <c r="F119" s="29">
        <v>42009.583333854163</v>
      </c>
      <c r="G119" s="35"/>
      <c r="H119" s="113"/>
      <c r="I119" s="113"/>
    </row>
    <row r="120" spans="1:9" ht="15" customHeight="1" x14ac:dyDescent="0.25">
      <c r="A120" s="32">
        <v>42009.625000578701</v>
      </c>
      <c r="B120" s="35">
        <v>16.559999999999999</v>
      </c>
      <c r="C120" s="22" t="s">
        <v>197</v>
      </c>
      <c r="F120" s="32">
        <v>42009.625000578701</v>
      </c>
      <c r="G120" s="35"/>
      <c r="H120" s="113"/>
      <c r="I120" s="113"/>
    </row>
    <row r="121" spans="1:9" ht="15" customHeight="1" x14ac:dyDescent="0.25">
      <c r="A121" s="29">
        <v>42009.666667303238</v>
      </c>
      <c r="B121" s="35">
        <v>9.94</v>
      </c>
      <c r="C121" s="22" t="s">
        <v>197</v>
      </c>
      <c r="F121" s="29">
        <v>42009.666667303238</v>
      </c>
      <c r="G121" s="35"/>
      <c r="H121" s="113"/>
      <c r="I121" s="113"/>
    </row>
    <row r="122" spans="1:9" ht="15" customHeight="1" x14ac:dyDescent="0.25">
      <c r="A122" s="29">
        <v>42009.708334027775</v>
      </c>
      <c r="B122" s="35">
        <v>11</v>
      </c>
      <c r="C122" s="22" t="s">
        <v>197</v>
      </c>
      <c r="F122" s="29">
        <v>42009.708334027775</v>
      </c>
      <c r="G122" s="35"/>
      <c r="H122" s="113"/>
      <c r="I122" s="113"/>
    </row>
    <row r="123" spans="1:9" ht="15" customHeight="1" x14ac:dyDescent="0.25">
      <c r="A123" s="29">
        <v>42009.750000752312</v>
      </c>
      <c r="B123" s="35">
        <v>14.77</v>
      </c>
      <c r="C123" s="22" t="s">
        <v>197</v>
      </c>
      <c r="F123" s="29">
        <v>42009.750000752312</v>
      </c>
      <c r="G123" s="35"/>
      <c r="H123" s="113"/>
      <c r="I123" s="113"/>
    </row>
    <row r="124" spans="1:9" ht="15" customHeight="1" x14ac:dyDescent="0.25">
      <c r="A124" s="32">
        <v>42009.791667476849</v>
      </c>
      <c r="B124" s="36">
        <v>22.59</v>
      </c>
      <c r="C124" s="22" t="s">
        <v>200</v>
      </c>
      <c r="F124" s="32">
        <v>42009.791667476849</v>
      </c>
      <c r="G124" s="36"/>
      <c r="H124" s="113"/>
      <c r="I124" s="113"/>
    </row>
    <row r="125" spans="1:9" ht="15" customHeight="1" x14ac:dyDescent="0.25">
      <c r="A125" s="29">
        <v>42009.833334201387</v>
      </c>
      <c r="B125" s="36">
        <v>23.4</v>
      </c>
      <c r="C125" s="22" t="s">
        <v>200</v>
      </c>
      <c r="F125" s="29">
        <v>42009.833334201387</v>
      </c>
      <c r="G125" s="36"/>
      <c r="H125" s="113"/>
      <c r="I125" s="113"/>
    </row>
    <row r="126" spans="1:9" ht="15" customHeight="1" x14ac:dyDescent="0.25">
      <c r="A126" s="29">
        <v>42009.875000925924</v>
      </c>
      <c r="B126" s="36">
        <v>8.3000000000000007</v>
      </c>
      <c r="C126" s="22" t="s">
        <v>200</v>
      </c>
      <c r="F126" s="29">
        <v>42009.875000925924</v>
      </c>
      <c r="G126" s="36"/>
      <c r="H126" s="113"/>
      <c r="I126" s="113"/>
    </row>
    <row r="127" spans="1:9" ht="15" customHeight="1" x14ac:dyDescent="0.25">
      <c r="A127" s="32">
        <v>42009.916667650461</v>
      </c>
      <c r="B127" s="37">
        <v>31.42</v>
      </c>
      <c r="C127" s="2"/>
      <c r="F127" s="32">
        <v>42009.916667650461</v>
      </c>
      <c r="G127" s="37">
        <v>31.42</v>
      </c>
      <c r="H127" s="113"/>
      <c r="I127" s="113"/>
    </row>
    <row r="128" spans="1:9" ht="15" customHeight="1" x14ac:dyDescent="0.25">
      <c r="A128" s="29">
        <v>42009.958334374998</v>
      </c>
      <c r="B128" s="37">
        <v>32.39</v>
      </c>
      <c r="C128" s="2"/>
      <c r="F128" s="29">
        <v>42009.958334374998</v>
      </c>
      <c r="G128" s="37">
        <v>32.39</v>
      </c>
      <c r="H128" s="113"/>
      <c r="I128" s="113"/>
    </row>
    <row r="129" spans="1:9" ht="15" customHeight="1" x14ac:dyDescent="0.25">
      <c r="A129" s="29">
        <v>42010.000001099535</v>
      </c>
      <c r="B129" s="37">
        <v>25.09</v>
      </c>
      <c r="C129" s="2"/>
      <c r="F129" s="29">
        <v>42010.000001099535</v>
      </c>
      <c r="G129" s="37">
        <v>25.09</v>
      </c>
      <c r="H129" s="113"/>
      <c r="I129" s="113"/>
    </row>
    <row r="130" spans="1:9" ht="15" customHeight="1" x14ac:dyDescent="0.25">
      <c r="A130" s="29">
        <v>42010.041667824073</v>
      </c>
      <c r="B130" s="37">
        <v>20.58</v>
      </c>
      <c r="C130" s="2"/>
      <c r="F130" s="29">
        <v>42010.041667824073</v>
      </c>
      <c r="G130" s="37">
        <v>20.58</v>
      </c>
      <c r="H130" s="113"/>
      <c r="I130" s="113"/>
    </row>
    <row r="131" spans="1:9" ht="15" customHeight="1" x14ac:dyDescent="0.25">
      <c r="A131" s="32">
        <v>42010.08333454861</v>
      </c>
      <c r="B131" s="37">
        <v>15</v>
      </c>
      <c r="C131" s="2"/>
      <c r="F131" s="32">
        <v>42010.08333454861</v>
      </c>
      <c r="G131" s="37">
        <v>15</v>
      </c>
      <c r="H131" s="113"/>
      <c r="I131" s="113"/>
    </row>
    <row r="132" spans="1:9" ht="15" customHeight="1" x14ac:dyDescent="0.25">
      <c r="A132" s="29">
        <v>42010.125001273147</v>
      </c>
      <c r="B132" s="37">
        <v>19.21</v>
      </c>
      <c r="C132" s="2"/>
      <c r="F132" s="29">
        <v>42010.125001273147</v>
      </c>
      <c r="G132" s="37">
        <v>19.21</v>
      </c>
      <c r="H132" s="113"/>
      <c r="I132" s="113"/>
    </row>
    <row r="133" spans="1:9" ht="15" customHeight="1" x14ac:dyDescent="0.25">
      <c r="A133" s="29">
        <v>42010.166667997684</v>
      </c>
      <c r="B133" s="37">
        <v>18.8</v>
      </c>
      <c r="C133" s="2"/>
      <c r="F133" s="29">
        <v>42010.166667997684</v>
      </c>
      <c r="G133" s="37">
        <v>18.8</v>
      </c>
      <c r="H133" s="113"/>
      <c r="I133" s="113"/>
    </row>
    <row r="134" spans="1:9" ht="15" customHeight="1" x14ac:dyDescent="0.25">
      <c r="A134" s="32">
        <v>42010.208334722221</v>
      </c>
      <c r="B134" s="37">
        <v>18.89</v>
      </c>
      <c r="C134" s="2"/>
      <c r="F134" s="32">
        <v>42010.208334722221</v>
      </c>
      <c r="G134" s="37">
        <v>18.89</v>
      </c>
      <c r="H134" s="113"/>
      <c r="I134" s="113"/>
    </row>
    <row r="135" spans="1:9" ht="15" customHeight="1" x14ac:dyDescent="0.25">
      <c r="A135" s="29">
        <v>42010.250001446759</v>
      </c>
      <c r="B135" s="37">
        <v>21.61</v>
      </c>
      <c r="C135" s="2"/>
      <c r="F135" s="29">
        <v>42010.250001446759</v>
      </c>
      <c r="G135" s="37">
        <v>21.61</v>
      </c>
      <c r="H135" s="113"/>
      <c r="I135" s="113"/>
    </row>
    <row r="136" spans="1:9" ht="15" customHeight="1" x14ac:dyDescent="0.25">
      <c r="A136" s="29">
        <v>42010.291668171296</v>
      </c>
      <c r="B136" s="37">
        <v>19.79</v>
      </c>
      <c r="C136" s="2"/>
      <c r="F136" s="29">
        <v>42010.291668171296</v>
      </c>
      <c r="G136" s="37">
        <v>19.79</v>
      </c>
      <c r="H136" s="113"/>
      <c r="I136" s="113"/>
    </row>
    <row r="137" spans="1:9" ht="15" customHeight="1" x14ac:dyDescent="0.25">
      <c r="A137" s="29">
        <v>42010.333334895833</v>
      </c>
      <c r="B137" s="37">
        <v>21.29</v>
      </c>
      <c r="C137" s="2"/>
      <c r="F137" s="29">
        <v>42010.333334895833</v>
      </c>
      <c r="G137" s="37">
        <v>21.29</v>
      </c>
      <c r="H137" s="113"/>
      <c r="I137" s="113"/>
    </row>
    <row r="138" spans="1:9" ht="15" customHeight="1" x14ac:dyDescent="0.25">
      <c r="A138" s="29">
        <v>42010.375001562497</v>
      </c>
      <c r="B138" s="37">
        <v>20.68</v>
      </c>
      <c r="C138" s="2"/>
      <c r="F138" s="29">
        <v>42010.375001562497</v>
      </c>
      <c r="G138" s="37">
        <v>20.68</v>
      </c>
      <c r="H138" s="113"/>
      <c r="I138" s="113"/>
    </row>
    <row r="139" spans="1:9" ht="15" customHeight="1" x14ac:dyDescent="0.25">
      <c r="A139" s="29">
        <v>42010.416668287035</v>
      </c>
      <c r="B139" s="37">
        <v>16.690000000000001</v>
      </c>
      <c r="C139" s="2"/>
      <c r="F139" s="29">
        <v>42010.416668287035</v>
      </c>
      <c r="G139" s="37">
        <v>16.690000000000001</v>
      </c>
      <c r="H139" s="113"/>
      <c r="I139" s="113"/>
    </row>
    <row r="140" spans="1:9" ht="15" customHeight="1" x14ac:dyDescent="0.25">
      <c r="A140" s="29">
        <v>42010.458335011572</v>
      </c>
      <c r="B140" s="37">
        <v>9.48</v>
      </c>
      <c r="C140" s="2"/>
      <c r="F140" s="29">
        <v>42010.458335011572</v>
      </c>
      <c r="G140" s="37">
        <v>9.48</v>
      </c>
      <c r="H140" s="113"/>
      <c r="I140" s="113"/>
    </row>
    <row r="141" spans="1:9" ht="15" customHeight="1" x14ac:dyDescent="0.25">
      <c r="A141" s="29">
        <v>42010.500001736109</v>
      </c>
      <c r="B141" s="37">
        <v>16.079999999999998</v>
      </c>
      <c r="C141" s="2"/>
      <c r="F141" s="29">
        <v>42010.500001736109</v>
      </c>
      <c r="G141" s="37">
        <v>16.079999999999998</v>
      </c>
      <c r="H141" s="113"/>
      <c r="I141" s="113"/>
    </row>
    <row r="142" spans="1:9" ht="15" customHeight="1" x14ac:dyDescent="0.25">
      <c r="A142" s="29">
        <v>42010.541668460646</v>
      </c>
      <c r="B142" s="37">
        <v>24.29</v>
      </c>
      <c r="C142" s="2"/>
      <c r="F142" s="29">
        <v>42010.541668460646</v>
      </c>
      <c r="G142" s="37">
        <v>24.29</v>
      </c>
      <c r="H142" s="113"/>
      <c r="I142" s="113"/>
    </row>
    <row r="143" spans="1:9" ht="15" customHeight="1" x14ac:dyDescent="0.25">
      <c r="A143" s="29">
        <v>42010.583335185183</v>
      </c>
      <c r="B143" s="37">
        <v>28.52</v>
      </c>
      <c r="C143" s="2"/>
      <c r="F143" s="29">
        <v>42010.583335185183</v>
      </c>
      <c r="G143" s="37">
        <v>28.52</v>
      </c>
      <c r="H143" s="113"/>
      <c r="I143" s="113"/>
    </row>
    <row r="144" spans="1:9" ht="15" customHeight="1" x14ac:dyDescent="0.25">
      <c r="A144" s="29">
        <v>42010.625001909721</v>
      </c>
      <c r="B144" s="37">
        <v>25.9</v>
      </c>
      <c r="C144" s="2"/>
      <c r="F144" s="29">
        <v>42010.625001909721</v>
      </c>
      <c r="G144" s="37">
        <v>25.9</v>
      </c>
      <c r="H144" s="113"/>
      <c r="I144" s="113"/>
    </row>
    <row r="145" spans="1:9" ht="15" customHeight="1" x14ac:dyDescent="0.25">
      <c r="A145" s="29">
        <v>42010.666668634258</v>
      </c>
      <c r="B145" s="37">
        <v>23.9</v>
      </c>
      <c r="C145" s="2"/>
      <c r="F145" s="29">
        <v>42010.666668634258</v>
      </c>
      <c r="G145" s="37">
        <v>23.9</v>
      </c>
      <c r="H145" s="113"/>
      <c r="I145" s="113"/>
    </row>
    <row r="146" spans="1:9" ht="15" customHeight="1" x14ac:dyDescent="0.25">
      <c r="A146" s="29">
        <v>42010.708335358795</v>
      </c>
      <c r="B146" s="37">
        <v>25.06</v>
      </c>
      <c r="C146" s="2"/>
      <c r="F146" s="29">
        <v>42010.708335358795</v>
      </c>
      <c r="G146" s="37">
        <v>25.06</v>
      </c>
      <c r="H146" s="113"/>
      <c r="I146" s="113"/>
    </row>
    <row r="147" spans="1:9" ht="15" customHeight="1" x14ac:dyDescent="0.25">
      <c r="A147" s="29">
        <v>42010.750002083332</v>
      </c>
      <c r="B147" s="37">
        <v>21.54</v>
      </c>
      <c r="C147" s="2"/>
      <c r="F147" s="29">
        <v>42010.750002083332</v>
      </c>
      <c r="G147" s="37">
        <v>21.54</v>
      </c>
      <c r="H147" s="113"/>
      <c r="I147" s="113"/>
    </row>
    <row r="148" spans="1:9" ht="15" customHeight="1" x14ac:dyDescent="0.25">
      <c r="A148" s="29">
        <v>42010.791668807869</v>
      </c>
      <c r="B148" s="36">
        <v>14.78</v>
      </c>
      <c r="C148" s="22" t="s">
        <v>200</v>
      </c>
      <c r="F148" s="29">
        <v>42010.791668807869</v>
      </c>
      <c r="G148" s="36"/>
      <c r="H148" s="113"/>
      <c r="I148" s="113"/>
    </row>
    <row r="149" spans="1:9" ht="15" customHeight="1" x14ac:dyDescent="0.25">
      <c r="A149" s="29">
        <v>42010.833335532407</v>
      </c>
      <c r="B149" s="36">
        <v>7.98</v>
      </c>
      <c r="C149" s="22" t="s">
        <v>200</v>
      </c>
      <c r="F149" s="29">
        <v>42010.833335532407</v>
      </c>
      <c r="G149" s="36"/>
      <c r="H149" s="113"/>
      <c r="I149" s="113"/>
    </row>
    <row r="150" spans="1:9" ht="15" customHeight="1" x14ac:dyDescent="0.25">
      <c r="A150" s="29">
        <v>42010.875002256944</v>
      </c>
      <c r="B150" s="36">
        <v>6.45</v>
      </c>
      <c r="C150" s="22" t="s">
        <v>200</v>
      </c>
      <c r="F150" s="29">
        <v>42010.875002256944</v>
      </c>
      <c r="G150" s="36"/>
      <c r="H150" s="113"/>
      <c r="I150" s="113"/>
    </row>
    <row r="151" spans="1:9" ht="15" customHeight="1" x14ac:dyDescent="0.25">
      <c r="A151" s="29">
        <v>42010.916668981481</v>
      </c>
      <c r="B151" s="37">
        <v>23.49</v>
      </c>
      <c r="C151" s="2"/>
      <c r="F151" s="29">
        <v>42010.916668981481</v>
      </c>
      <c r="G151" s="37">
        <v>23.49</v>
      </c>
      <c r="H151" s="113"/>
      <c r="I151" s="113"/>
    </row>
    <row r="152" spans="1:9" ht="15" customHeight="1" x14ac:dyDescent="0.25">
      <c r="A152" s="29">
        <v>42010.958335706018</v>
      </c>
      <c r="B152" s="37">
        <v>18.71</v>
      </c>
      <c r="C152" s="2"/>
      <c r="F152" s="29">
        <v>42010.958335706018</v>
      </c>
      <c r="G152" s="37">
        <v>18.71</v>
      </c>
      <c r="H152" s="113"/>
      <c r="I152" s="113"/>
    </row>
    <row r="153" spans="1:9" ht="15" customHeight="1" x14ac:dyDescent="0.25">
      <c r="A153" s="29">
        <v>42011.000002430555</v>
      </c>
      <c r="B153" s="37">
        <v>18.52</v>
      </c>
      <c r="C153" s="2"/>
      <c r="F153" s="29">
        <v>42011.000002430555</v>
      </c>
      <c r="G153" s="37">
        <v>18.52</v>
      </c>
      <c r="H153" s="113"/>
      <c r="I153" s="113"/>
    </row>
    <row r="154" spans="1:9" ht="15" customHeight="1" x14ac:dyDescent="0.25">
      <c r="A154" s="29">
        <v>42011.041669155093</v>
      </c>
      <c r="B154" s="37">
        <v>17.97</v>
      </c>
      <c r="C154" s="2"/>
      <c r="F154" s="29">
        <v>42011.041669155093</v>
      </c>
      <c r="G154" s="37">
        <v>17.97</v>
      </c>
      <c r="H154" s="113"/>
      <c r="I154" s="113"/>
    </row>
    <row r="155" spans="1:9" ht="15" customHeight="1" x14ac:dyDescent="0.25">
      <c r="A155" s="29">
        <v>42011.08333587963</v>
      </c>
      <c r="B155" s="37">
        <v>16.5</v>
      </c>
      <c r="C155" s="2"/>
      <c r="F155" s="29">
        <v>42011.08333587963</v>
      </c>
      <c r="G155" s="37">
        <v>16.5</v>
      </c>
      <c r="H155" s="113"/>
      <c r="I155" s="113"/>
    </row>
    <row r="156" spans="1:9" ht="15" customHeight="1" x14ac:dyDescent="0.25">
      <c r="A156" s="29">
        <v>42011.125002604167</v>
      </c>
      <c r="B156" s="37">
        <v>17.649999999999999</v>
      </c>
      <c r="C156" s="2"/>
      <c r="F156" s="29">
        <v>42011.125002604167</v>
      </c>
      <c r="G156" s="37">
        <v>17.649999999999999</v>
      </c>
      <c r="H156" s="113"/>
      <c r="I156" s="113"/>
    </row>
    <row r="157" spans="1:9" ht="15" customHeight="1" x14ac:dyDescent="0.25">
      <c r="A157" s="29">
        <v>42011.166669328704</v>
      </c>
      <c r="B157" s="37">
        <v>17.920000000000002</v>
      </c>
      <c r="C157" s="2"/>
      <c r="F157" s="29">
        <v>42011.166669328704</v>
      </c>
      <c r="G157" s="37">
        <v>17.920000000000002</v>
      </c>
      <c r="H157" s="113"/>
      <c r="I157" s="113"/>
    </row>
    <row r="158" spans="1:9" ht="15" customHeight="1" x14ac:dyDescent="0.25">
      <c r="A158" s="29">
        <v>42011.208336053242</v>
      </c>
      <c r="B158" s="37">
        <v>18.079999999999998</v>
      </c>
      <c r="C158" s="2"/>
      <c r="F158" s="29">
        <v>42011.208336053242</v>
      </c>
      <c r="G158" s="37">
        <v>18.079999999999998</v>
      </c>
      <c r="H158" s="113"/>
      <c r="I158" s="113"/>
    </row>
    <row r="159" spans="1:9" ht="15" customHeight="1" x14ac:dyDescent="0.25">
      <c r="A159" s="29">
        <v>42011.250002777779</v>
      </c>
      <c r="B159" s="37">
        <v>18.79</v>
      </c>
      <c r="C159" s="2"/>
      <c r="F159" s="29">
        <v>42011.250002777779</v>
      </c>
      <c r="G159" s="37">
        <v>18.79</v>
      </c>
      <c r="H159" s="113"/>
      <c r="I159" s="113"/>
    </row>
    <row r="160" spans="1:9" ht="15" customHeight="1" x14ac:dyDescent="0.25">
      <c r="A160" s="29">
        <v>42011.291669502316</v>
      </c>
      <c r="B160" s="37">
        <v>20.49</v>
      </c>
      <c r="C160" s="2"/>
      <c r="F160" s="29">
        <v>42011.291669502316</v>
      </c>
      <c r="G160" s="37">
        <v>20.49</v>
      </c>
      <c r="H160" s="113"/>
      <c r="I160" s="113"/>
    </row>
    <row r="161" spans="1:9" ht="15" customHeight="1" x14ac:dyDescent="0.25">
      <c r="A161" s="29">
        <v>42011.333336226853</v>
      </c>
      <c r="B161" s="37">
        <v>21.72</v>
      </c>
      <c r="C161" s="2"/>
      <c r="F161" s="29">
        <v>42011.333336226853</v>
      </c>
      <c r="G161" s="37">
        <v>21.72</v>
      </c>
      <c r="H161" s="113"/>
      <c r="I161" s="113"/>
    </row>
    <row r="162" spans="1:9" ht="15" customHeight="1" x14ac:dyDescent="0.25">
      <c r="A162" s="29">
        <v>42011.37500295139</v>
      </c>
      <c r="B162" s="37">
        <v>19.73</v>
      </c>
      <c r="C162" s="2"/>
      <c r="F162" s="29">
        <v>42011.37500295139</v>
      </c>
      <c r="G162" s="37">
        <v>19.73</v>
      </c>
      <c r="H162" s="113"/>
      <c r="I162" s="113"/>
    </row>
    <row r="163" spans="1:9" ht="15" customHeight="1" x14ac:dyDescent="0.25">
      <c r="A163" s="29">
        <v>42011.416669675928</v>
      </c>
      <c r="B163" s="37">
        <v>24.29</v>
      </c>
      <c r="C163" s="2"/>
      <c r="F163" s="29">
        <v>42011.416669675928</v>
      </c>
      <c r="G163" s="37">
        <v>24.29</v>
      </c>
      <c r="H163" s="113"/>
      <c r="I163" s="113"/>
    </row>
    <row r="164" spans="1:9" ht="15" customHeight="1" x14ac:dyDescent="0.25">
      <c r="A164" s="29">
        <v>42011.458336400465</v>
      </c>
      <c r="B164" s="37">
        <v>22.79</v>
      </c>
      <c r="C164" s="2"/>
      <c r="F164" s="29">
        <v>42011.458336400465</v>
      </c>
      <c r="G164" s="37">
        <v>22.79</v>
      </c>
      <c r="H164" s="113"/>
      <c r="I164" s="113"/>
    </row>
    <row r="165" spans="1:9" ht="15" customHeight="1" x14ac:dyDescent="0.25">
      <c r="A165" s="29">
        <v>42011.500003125002</v>
      </c>
      <c r="B165" s="37">
        <v>26.9</v>
      </c>
      <c r="C165" s="2"/>
      <c r="F165" s="29">
        <v>42011.500003125002</v>
      </c>
      <c r="G165" s="37">
        <v>26.9</v>
      </c>
      <c r="H165" s="113"/>
      <c r="I165" s="113"/>
    </row>
    <row r="166" spans="1:9" ht="15" customHeight="1" x14ac:dyDescent="0.25">
      <c r="A166" s="29">
        <v>42011.541669849539</v>
      </c>
      <c r="B166" s="37">
        <v>26.78</v>
      </c>
      <c r="C166" s="2"/>
      <c r="F166" s="29">
        <v>42011.541669849539</v>
      </c>
      <c r="G166" s="37">
        <v>26.78</v>
      </c>
      <c r="H166" s="113"/>
      <c r="I166" s="113"/>
    </row>
    <row r="167" spans="1:9" ht="15" customHeight="1" x14ac:dyDescent="0.25">
      <c r="A167" s="29">
        <v>42011.583336574076</v>
      </c>
      <c r="B167" s="37">
        <v>23.07</v>
      </c>
      <c r="C167" s="2"/>
      <c r="F167" s="29">
        <v>42011.583336574076</v>
      </c>
      <c r="G167" s="37">
        <v>23.07</v>
      </c>
      <c r="H167" s="113"/>
      <c r="I167" s="113"/>
    </row>
    <row r="168" spans="1:9" ht="15" customHeight="1" x14ac:dyDescent="0.25">
      <c r="A168" s="29">
        <v>42011.625003298614</v>
      </c>
      <c r="B168" s="37">
        <v>23.04</v>
      </c>
      <c r="C168" s="2"/>
      <c r="F168" s="29">
        <v>42011.625003298614</v>
      </c>
      <c r="G168" s="37">
        <v>23.04</v>
      </c>
      <c r="H168" s="113"/>
      <c r="I168" s="113"/>
    </row>
    <row r="169" spans="1:9" ht="15" customHeight="1" x14ac:dyDescent="0.25">
      <c r="A169" s="29">
        <v>42011.666670023151</v>
      </c>
      <c r="B169" s="37">
        <v>22.61</v>
      </c>
      <c r="C169" s="2"/>
      <c r="F169" s="29">
        <v>42011.666670023151</v>
      </c>
      <c r="G169" s="37">
        <v>22.61</v>
      </c>
      <c r="H169" s="113"/>
      <c r="I169" s="113"/>
    </row>
    <row r="170" spans="1:9" ht="15" customHeight="1" x14ac:dyDescent="0.25">
      <c r="A170" s="29">
        <v>42011.708336747688</v>
      </c>
      <c r="B170" s="37">
        <v>20.190000000000001</v>
      </c>
      <c r="C170" s="2"/>
      <c r="F170" s="29">
        <v>42011.708336747688</v>
      </c>
      <c r="G170" s="37">
        <v>20.190000000000001</v>
      </c>
      <c r="H170" s="113"/>
      <c r="I170" s="113"/>
    </row>
    <row r="171" spans="1:9" ht="15" customHeight="1" x14ac:dyDescent="0.25">
      <c r="A171" s="29">
        <v>42011.750003472225</v>
      </c>
      <c r="B171" s="37">
        <v>20.29</v>
      </c>
      <c r="C171" s="2"/>
      <c r="F171" s="29">
        <v>42011.750003472225</v>
      </c>
      <c r="G171" s="37">
        <v>20.29</v>
      </c>
      <c r="H171" s="113"/>
      <c r="I171" s="113"/>
    </row>
    <row r="172" spans="1:9" ht="15" customHeight="1" x14ac:dyDescent="0.25">
      <c r="A172" s="29">
        <v>42011.791670196762</v>
      </c>
      <c r="B172" s="36">
        <v>19.149999999999999</v>
      </c>
      <c r="C172" s="22" t="s">
        <v>200</v>
      </c>
      <c r="F172" s="29">
        <v>42011.791670196762</v>
      </c>
      <c r="G172" s="36"/>
      <c r="H172" s="113"/>
      <c r="I172" s="113"/>
    </row>
    <row r="173" spans="1:9" ht="15" customHeight="1" x14ac:dyDescent="0.25">
      <c r="A173" s="29">
        <v>42011.8333369213</v>
      </c>
      <c r="B173" s="36">
        <v>7.44</v>
      </c>
      <c r="C173" s="22" t="s">
        <v>200</v>
      </c>
      <c r="F173" s="29">
        <v>42011.8333369213</v>
      </c>
      <c r="G173" s="36"/>
      <c r="H173" s="113"/>
      <c r="I173" s="113"/>
    </row>
    <row r="174" spans="1:9" ht="15" customHeight="1" x14ac:dyDescent="0.25">
      <c r="A174" s="29">
        <v>42011.875003645837</v>
      </c>
      <c r="B174" s="36">
        <v>5.59</v>
      </c>
      <c r="C174" s="22" t="s">
        <v>200</v>
      </c>
      <c r="F174" s="29">
        <v>42011.875003645837</v>
      </c>
      <c r="G174" s="36"/>
      <c r="H174" s="113"/>
      <c r="I174" s="113"/>
    </row>
    <row r="175" spans="1:9" ht="15" customHeight="1" x14ac:dyDescent="0.25">
      <c r="A175" s="29">
        <v>42011.916670370367</v>
      </c>
      <c r="B175" s="37">
        <v>14.68</v>
      </c>
      <c r="C175" s="2"/>
      <c r="F175" s="29">
        <v>42011.916670370367</v>
      </c>
      <c r="G175" s="37">
        <v>14.68</v>
      </c>
      <c r="H175" s="113"/>
      <c r="I175" s="113"/>
    </row>
    <row r="176" spans="1:9" ht="15" customHeight="1" x14ac:dyDescent="0.25">
      <c r="A176" s="29">
        <v>42011.958337094904</v>
      </c>
      <c r="B176" s="37">
        <v>17.190000000000001</v>
      </c>
      <c r="C176" s="2"/>
      <c r="F176" s="29">
        <v>42011.958337094904</v>
      </c>
      <c r="G176" s="37">
        <v>17.190000000000001</v>
      </c>
      <c r="H176" s="113"/>
      <c r="I176" s="113"/>
    </row>
    <row r="177" spans="1:9" ht="15" customHeight="1" x14ac:dyDescent="0.25">
      <c r="A177" s="29">
        <v>42012.000003819441</v>
      </c>
      <c r="B177" s="37">
        <v>16.62</v>
      </c>
      <c r="C177" s="2"/>
      <c r="F177" s="29">
        <v>42012.000003819441</v>
      </c>
      <c r="G177" s="37">
        <v>16.62</v>
      </c>
      <c r="H177" s="113"/>
      <c r="I177" s="113"/>
    </row>
    <row r="178" spans="1:9" ht="15" customHeight="1" x14ac:dyDescent="0.25">
      <c r="A178" s="29">
        <v>42012.041670543978</v>
      </c>
      <c r="B178" s="37">
        <v>15.42</v>
      </c>
      <c r="C178" s="2"/>
      <c r="F178" s="29">
        <v>42012.041670543978</v>
      </c>
      <c r="G178" s="37">
        <v>15.42</v>
      </c>
      <c r="H178" s="113"/>
      <c r="I178" s="113"/>
    </row>
    <row r="179" spans="1:9" ht="15" customHeight="1" x14ac:dyDescent="0.25">
      <c r="A179" s="29">
        <v>42012.083337268516</v>
      </c>
      <c r="B179" s="37">
        <v>16.22</v>
      </c>
      <c r="C179" s="2"/>
      <c r="F179" s="29">
        <v>42012.083337268516</v>
      </c>
      <c r="G179" s="37">
        <v>16.22</v>
      </c>
      <c r="H179" s="113"/>
      <c r="I179" s="113"/>
    </row>
    <row r="180" spans="1:9" ht="15" customHeight="1" x14ac:dyDescent="0.25">
      <c r="A180" s="29">
        <v>42012.125003993053</v>
      </c>
      <c r="B180" s="37">
        <v>15.66</v>
      </c>
      <c r="C180" s="2"/>
      <c r="F180" s="29">
        <v>42012.125003993053</v>
      </c>
      <c r="G180" s="37">
        <v>15.66</v>
      </c>
      <c r="H180" s="113"/>
      <c r="I180" s="113"/>
    </row>
    <row r="181" spans="1:9" ht="15" customHeight="1" x14ac:dyDescent="0.25">
      <c r="A181" s="29">
        <v>42012.16667071759</v>
      </c>
      <c r="B181" s="37">
        <v>16.07</v>
      </c>
      <c r="C181" s="2"/>
      <c r="F181" s="29">
        <v>42012.16667071759</v>
      </c>
      <c r="G181" s="37">
        <v>16.07</v>
      </c>
      <c r="H181" s="113"/>
      <c r="I181" s="113"/>
    </row>
    <row r="182" spans="1:9" ht="15" customHeight="1" x14ac:dyDescent="0.25">
      <c r="A182" s="29">
        <v>42012.208337442127</v>
      </c>
      <c r="B182" s="37">
        <v>17.079999999999998</v>
      </c>
      <c r="C182" s="2"/>
      <c r="F182" s="29">
        <v>42012.208337442127</v>
      </c>
      <c r="G182" s="37">
        <v>17.079999999999998</v>
      </c>
      <c r="H182" s="113"/>
      <c r="I182" s="113"/>
    </row>
    <row r="183" spans="1:9" ht="15" customHeight="1" x14ac:dyDescent="0.25">
      <c r="A183" s="29">
        <v>42012.250004166664</v>
      </c>
      <c r="B183" s="37">
        <v>18.34</v>
      </c>
      <c r="C183" s="2"/>
      <c r="F183" s="29">
        <v>42012.250004166664</v>
      </c>
      <c r="G183" s="37">
        <v>18.34</v>
      </c>
      <c r="H183" s="113"/>
      <c r="I183" s="113"/>
    </row>
    <row r="184" spans="1:9" ht="15" customHeight="1" x14ac:dyDescent="0.25">
      <c r="A184" s="29">
        <v>42012.291670891202</v>
      </c>
      <c r="B184" s="37">
        <v>17.239999999999998</v>
      </c>
      <c r="C184" s="2"/>
      <c r="F184" s="29">
        <v>42012.291670891202</v>
      </c>
      <c r="G184" s="37">
        <v>17.239999999999998</v>
      </c>
      <c r="H184" s="113"/>
      <c r="I184" s="113"/>
    </row>
    <row r="185" spans="1:9" ht="15" customHeight="1" x14ac:dyDescent="0.25">
      <c r="A185" s="29">
        <v>42012.333337615739</v>
      </c>
      <c r="B185" s="37">
        <v>17.07</v>
      </c>
      <c r="C185" s="2"/>
      <c r="F185" s="29">
        <v>42012.333337615739</v>
      </c>
      <c r="G185" s="37">
        <v>17.07</v>
      </c>
      <c r="H185" s="113"/>
      <c r="I185" s="113"/>
    </row>
    <row r="186" spans="1:9" ht="15" customHeight="1" x14ac:dyDescent="0.25">
      <c r="A186" s="29">
        <v>42012.375004340276</v>
      </c>
      <c r="B186" s="37">
        <v>19.260000000000002</v>
      </c>
      <c r="C186" s="2"/>
      <c r="F186" s="29">
        <v>42012.375004340276</v>
      </c>
      <c r="G186" s="37">
        <v>19.260000000000002</v>
      </c>
      <c r="H186" s="113"/>
      <c r="I186" s="113"/>
    </row>
    <row r="187" spans="1:9" ht="15" customHeight="1" x14ac:dyDescent="0.25">
      <c r="A187" s="29">
        <v>42012.416671064813</v>
      </c>
      <c r="B187" s="37">
        <v>19.68</v>
      </c>
      <c r="C187" s="2"/>
      <c r="F187" s="29">
        <v>42012.416671064813</v>
      </c>
      <c r="G187" s="37">
        <v>19.68</v>
      </c>
      <c r="H187" s="113"/>
      <c r="I187" s="113"/>
    </row>
    <row r="188" spans="1:9" ht="15" customHeight="1" x14ac:dyDescent="0.25">
      <c r="A188" s="29">
        <v>42012.45833778935</v>
      </c>
      <c r="B188" s="37">
        <v>21.62</v>
      </c>
      <c r="C188" s="2"/>
      <c r="F188" s="29">
        <v>42012.45833778935</v>
      </c>
      <c r="G188" s="37">
        <v>21.62</v>
      </c>
      <c r="H188" s="113"/>
      <c r="I188" s="113"/>
    </row>
    <row r="189" spans="1:9" ht="15" customHeight="1" x14ac:dyDescent="0.25">
      <c r="A189" s="29">
        <v>42012.500004513888</v>
      </c>
      <c r="B189" s="37">
        <v>22.47</v>
      </c>
      <c r="C189" s="2"/>
      <c r="F189" s="29">
        <v>42012.500004513888</v>
      </c>
      <c r="G189" s="37">
        <v>22.47</v>
      </c>
      <c r="H189" s="113"/>
      <c r="I189" s="113"/>
    </row>
    <row r="190" spans="1:9" ht="15" customHeight="1" x14ac:dyDescent="0.25">
      <c r="A190" s="29">
        <v>42012.541671238425</v>
      </c>
      <c r="B190" s="37">
        <v>20.76</v>
      </c>
      <c r="C190" s="2"/>
      <c r="F190" s="29">
        <v>42012.541671238425</v>
      </c>
      <c r="G190" s="37">
        <v>20.76</v>
      </c>
      <c r="H190" s="113"/>
      <c r="I190" s="113"/>
    </row>
    <row r="191" spans="1:9" ht="15" customHeight="1" x14ac:dyDescent="0.25">
      <c r="A191" s="29">
        <v>42012.583337962962</v>
      </c>
      <c r="B191" s="37">
        <v>22.21</v>
      </c>
      <c r="C191" s="2"/>
      <c r="F191" s="29">
        <v>42012.583337962962</v>
      </c>
      <c r="G191" s="37">
        <v>22.21</v>
      </c>
      <c r="H191" s="113"/>
      <c r="I191" s="113"/>
    </row>
    <row r="192" spans="1:9" ht="15" customHeight="1" x14ac:dyDescent="0.25">
      <c r="A192" s="29">
        <v>42012.625004687499</v>
      </c>
      <c r="B192" s="37">
        <v>17.97</v>
      </c>
      <c r="C192" s="2"/>
      <c r="F192" s="29">
        <v>42012.625004687499</v>
      </c>
      <c r="G192" s="37">
        <v>17.97</v>
      </c>
      <c r="H192" s="113"/>
      <c r="I192" s="113"/>
    </row>
    <row r="193" spans="1:9" ht="15" customHeight="1" x14ac:dyDescent="0.25">
      <c r="A193" s="29">
        <v>42012.666671412037</v>
      </c>
      <c r="B193" s="37">
        <v>17.34</v>
      </c>
      <c r="C193" s="2"/>
      <c r="F193" s="29">
        <v>42012.666671412037</v>
      </c>
      <c r="G193" s="37">
        <v>17.34</v>
      </c>
      <c r="H193" s="113"/>
      <c r="I193" s="113"/>
    </row>
    <row r="194" spans="1:9" ht="15" customHeight="1" x14ac:dyDescent="0.25">
      <c r="A194" s="29">
        <v>42012.708338136574</v>
      </c>
      <c r="B194" s="37">
        <v>16.190000000000001</v>
      </c>
      <c r="C194" s="2"/>
      <c r="F194" s="29">
        <v>42012.708338136574</v>
      </c>
      <c r="G194" s="37">
        <v>16.190000000000001</v>
      </c>
      <c r="H194" s="113"/>
      <c r="I194" s="113"/>
    </row>
    <row r="195" spans="1:9" ht="15" customHeight="1" x14ac:dyDescent="0.25">
      <c r="A195" s="29">
        <v>42012.750004861111</v>
      </c>
      <c r="B195" s="35">
        <v>10.75</v>
      </c>
      <c r="C195" s="22" t="s">
        <v>197</v>
      </c>
      <c r="F195" s="29">
        <v>42012.750004861111</v>
      </c>
      <c r="G195" s="35"/>
      <c r="H195" s="113"/>
      <c r="I195" s="113"/>
    </row>
    <row r="196" spans="1:9" ht="15" customHeight="1" x14ac:dyDescent="0.25">
      <c r="A196" s="29">
        <v>42012.791671585648</v>
      </c>
      <c r="B196" s="36">
        <v>10.84</v>
      </c>
      <c r="C196" s="22" t="s">
        <v>200</v>
      </c>
      <c r="F196" s="29">
        <v>42012.791671585648</v>
      </c>
      <c r="G196" s="36"/>
      <c r="H196" s="113"/>
      <c r="I196" s="113"/>
    </row>
    <row r="197" spans="1:9" ht="15" customHeight="1" x14ac:dyDescent="0.25">
      <c r="A197" s="29">
        <v>42012.833338310185</v>
      </c>
      <c r="B197" s="36">
        <v>6.26</v>
      </c>
      <c r="C197" s="22" t="s">
        <v>200</v>
      </c>
      <c r="F197" s="29">
        <v>42012.833338310185</v>
      </c>
      <c r="G197" s="36"/>
      <c r="H197" s="113"/>
      <c r="I197" s="113"/>
    </row>
    <row r="198" spans="1:9" ht="15" customHeight="1" x14ac:dyDescent="0.25">
      <c r="A198" s="29">
        <v>42012.875005034723</v>
      </c>
      <c r="B198" s="36">
        <v>5.61</v>
      </c>
      <c r="C198" s="22" t="s">
        <v>200</v>
      </c>
      <c r="F198" s="29">
        <v>42012.875005034723</v>
      </c>
      <c r="G198" s="36"/>
      <c r="H198" s="113"/>
      <c r="I198" s="113"/>
    </row>
    <row r="199" spans="1:9" ht="15" customHeight="1" x14ac:dyDescent="0.25">
      <c r="A199" s="29">
        <v>42012.91667175926</v>
      </c>
      <c r="B199" s="37">
        <v>26.54</v>
      </c>
      <c r="C199" s="2"/>
      <c r="F199" s="29">
        <v>42012.91667175926</v>
      </c>
      <c r="G199" s="37">
        <v>26.54</v>
      </c>
      <c r="H199" s="113"/>
      <c r="I199" s="113"/>
    </row>
    <row r="200" spans="1:9" ht="15" customHeight="1" x14ac:dyDescent="0.25">
      <c r="A200" s="29">
        <v>42012.958338483797</v>
      </c>
      <c r="B200" s="37">
        <v>21.65</v>
      </c>
      <c r="C200" s="2"/>
      <c r="F200" s="29">
        <v>42012.958338483797</v>
      </c>
      <c r="G200" s="37">
        <v>21.65</v>
      </c>
      <c r="H200" s="113"/>
      <c r="I200" s="113"/>
    </row>
    <row r="201" spans="1:9" ht="15" customHeight="1" x14ac:dyDescent="0.25">
      <c r="A201" s="29">
        <v>42013.000005208334</v>
      </c>
      <c r="B201" s="37">
        <v>18.79</v>
      </c>
      <c r="C201" s="2"/>
      <c r="F201" s="29">
        <v>42013.000005208334</v>
      </c>
      <c r="G201" s="37">
        <v>18.79</v>
      </c>
      <c r="H201" s="113"/>
      <c r="I201" s="113"/>
    </row>
    <row r="202" spans="1:9" ht="15" customHeight="1" x14ac:dyDescent="0.25">
      <c r="A202" s="29">
        <v>42013.041671932871</v>
      </c>
      <c r="B202" s="37">
        <v>17.86</v>
      </c>
      <c r="C202" s="2"/>
      <c r="F202" s="29">
        <v>42013.041671932871</v>
      </c>
      <c r="G202" s="37">
        <v>17.86</v>
      </c>
      <c r="H202" s="113"/>
      <c r="I202" s="113"/>
    </row>
    <row r="203" spans="1:9" ht="15" customHeight="1" x14ac:dyDescent="0.25">
      <c r="A203" s="29">
        <v>42013.083338657409</v>
      </c>
      <c r="B203" s="37">
        <v>18.579999999999998</v>
      </c>
      <c r="C203" s="2"/>
      <c r="F203" s="29">
        <v>42013.083338657409</v>
      </c>
      <c r="G203" s="37">
        <v>18.579999999999998</v>
      </c>
      <c r="H203" s="113"/>
      <c r="I203" s="113"/>
    </row>
    <row r="204" spans="1:9" ht="15" customHeight="1" x14ac:dyDescent="0.25">
      <c r="A204" s="29">
        <v>42013.125005381946</v>
      </c>
      <c r="B204" s="37">
        <v>18.84</v>
      </c>
      <c r="C204" s="2"/>
      <c r="F204" s="29">
        <v>42013.125005381946</v>
      </c>
      <c r="G204" s="37">
        <v>18.84</v>
      </c>
      <c r="H204" s="113"/>
      <c r="I204" s="113"/>
    </row>
    <row r="205" spans="1:9" ht="15" customHeight="1" x14ac:dyDescent="0.25">
      <c r="A205" s="29">
        <v>42013.166672106483</v>
      </c>
      <c r="B205" s="37">
        <v>19.59</v>
      </c>
      <c r="C205" s="2"/>
      <c r="F205" s="29">
        <v>42013.166672106483</v>
      </c>
      <c r="G205" s="37">
        <v>19.59</v>
      </c>
      <c r="H205" s="113"/>
      <c r="I205" s="113"/>
    </row>
    <row r="206" spans="1:9" ht="15" customHeight="1" x14ac:dyDescent="0.25">
      <c r="A206" s="29">
        <v>42013.20833883102</v>
      </c>
      <c r="B206" s="37">
        <v>19.88</v>
      </c>
      <c r="C206" s="2"/>
      <c r="F206" s="29">
        <v>42013.20833883102</v>
      </c>
      <c r="G206" s="37">
        <v>19.88</v>
      </c>
      <c r="H206" s="113"/>
      <c r="I206" s="113"/>
    </row>
    <row r="207" spans="1:9" ht="15" customHeight="1" x14ac:dyDescent="0.25">
      <c r="A207" s="29">
        <v>42013.250005555557</v>
      </c>
      <c r="B207" s="37">
        <v>19.64</v>
      </c>
      <c r="C207" s="2"/>
      <c r="F207" s="29">
        <v>42013.250005555557</v>
      </c>
      <c r="G207" s="37">
        <v>19.64</v>
      </c>
      <c r="H207" s="113"/>
      <c r="I207" s="113"/>
    </row>
    <row r="208" spans="1:9" ht="15" customHeight="1" x14ac:dyDescent="0.25">
      <c r="A208" s="29">
        <v>42013.291672280095</v>
      </c>
      <c r="B208" s="37">
        <v>21.59</v>
      </c>
      <c r="C208" s="2"/>
      <c r="F208" s="29">
        <v>42013.291672280095</v>
      </c>
      <c r="G208" s="37">
        <v>21.59</v>
      </c>
      <c r="H208" s="113"/>
      <c r="I208" s="113"/>
    </row>
    <row r="209" spans="1:9" ht="15" customHeight="1" x14ac:dyDescent="0.25">
      <c r="A209" s="29">
        <v>42013.333339004632</v>
      </c>
      <c r="B209" s="37">
        <v>21.1</v>
      </c>
      <c r="C209" s="2"/>
      <c r="F209" s="29">
        <v>42013.333339004632</v>
      </c>
      <c r="G209" s="37">
        <v>21.1</v>
      </c>
      <c r="H209" s="113"/>
      <c r="I209" s="113"/>
    </row>
    <row r="210" spans="1:9" ht="15" customHeight="1" x14ac:dyDescent="0.25">
      <c r="A210" s="29">
        <v>42013.375005729169</v>
      </c>
      <c r="B210" s="37">
        <v>22.03</v>
      </c>
      <c r="C210" s="2"/>
      <c r="F210" s="29">
        <v>42013.375005729169</v>
      </c>
      <c r="G210" s="37">
        <v>22.03</v>
      </c>
      <c r="H210" s="113"/>
      <c r="I210" s="113"/>
    </row>
    <row r="211" spans="1:9" ht="15" customHeight="1" x14ac:dyDescent="0.25">
      <c r="A211" s="29">
        <v>42013.416672453706</v>
      </c>
      <c r="B211" s="37">
        <v>21.35</v>
      </c>
      <c r="C211" s="2"/>
      <c r="F211" s="29">
        <v>42013.416672453706</v>
      </c>
      <c r="G211" s="37">
        <v>21.35</v>
      </c>
      <c r="H211" s="113"/>
      <c r="I211" s="113"/>
    </row>
    <row r="212" spans="1:9" ht="15" customHeight="1" x14ac:dyDescent="0.25">
      <c r="A212" s="29">
        <v>42013.458339178243</v>
      </c>
      <c r="B212" s="37">
        <v>18.48</v>
      </c>
      <c r="C212" s="2"/>
      <c r="F212" s="29">
        <v>42013.458339178243</v>
      </c>
      <c r="G212" s="37">
        <v>18.48</v>
      </c>
      <c r="H212" s="113"/>
      <c r="I212" s="113"/>
    </row>
    <row r="213" spans="1:9" ht="15" customHeight="1" x14ac:dyDescent="0.25">
      <c r="A213" s="29">
        <v>42013.500005902781</v>
      </c>
      <c r="B213" s="37">
        <v>17.57</v>
      </c>
      <c r="C213" s="2"/>
      <c r="F213" s="29">
        <v>42013.500005902781</v>
      </c>
      <c r="G213" s="37">
        <v>17.57</v>
      </c>
      <c r="H213" s="113"/>
      <c r="I213" s="113"/>
    </row>
    <row r="214" spans="1:9" ht="15" customHeight="1" x14ac:dyDescent="0.25">
      <c r="A214" s="29">
        <v>42013.541672627318</v>
      </c>
      <c r="B214" s="37">
        <v>17.309999999999999</v>
      </c>
      <c r="C214" s="2"/>
      <c r="F214" s="29">
        <v>42013.541672627318</v>
      </c>
      <c r="G214" s="37">
        <v>17.309999999999999</v>
      </c>
      <c r="H214" s="113"/>
      <c r="I214" s="113"/>
    </row>
    <row r="215" spans="1:9" ht="15" customHeight="1" x14ac:dyDescent="0.25">
      <c r="A215" s="29">
        <v>42013.583339351855</v>
      </c>
      <c r="B215" s="37">
        <v>17.27</v>
      </c>
      <c r="C215" s="2"/>
      <c r="F215" s="29">
        <v>42013.583339351855</v>
      </c>
      <c r="G215" s="37">
        <v>17.27</v>
      </c>
      <c r="H215" s="113"/>
      <c r="I215" s="113"/>
    </row>
    <row r="216" spans="1:9" ht="15" customHeight="1" x14ac:dyDescent="0.25">
      <c r="A216" s="29">
        <v>42013.625006076392</v>
      </c>
      <c r="B216" s="37">
        <v>18.010000000000002</v>
      </c>
      <c r="C216" s="2"/>
      <c r="F216" s="29">
        <v>42013.625006076392</v>
      </c>
      <c r="G216" s="37">
        <v>18.010000000000002</v>
      </c>
      <c r="H216" s="113"/>
      <c r="I216" s="113"/>
    </row>
    <row r="217" spans="1:9" ht="15" customHeight="1" x14ac:dyDescent="0.25">
      <c r="A217" s="29">
        <v>42013.66667280093</v>
      </c>
      <c r="B217" s="37">
        <v>16.63</v>
      </c>
      <c r="C217" s="2"/>
      <c r="F217" s="29">
        <v>42013.66667280093</v>
      </c>
      <c r="G217" s="37">
        <v>16.63</v>
      </c>
      <c r="H217" s="113"/>
      <c r="I217" s="113"/>
    </row>
    <row r="218" spans="1:9" ht="15" customHeight="1" x14ac:dyDescent="0.25">
      <c r="A218" s="29">
        <v>42013.708339525459</v>
      </c>
      <c r="B218" s="38">
        <v>14.09</v>
      </c>
      <c r="C218" s="2"/>
      <c r="F218" s="29">
        <v>42013.708339525459</v>
      </c>
      <c r="G218" s="38">
        <v>14.09</v>
      </c>
      <c r="H218" s="113"/>
      <c r="I218" s="113"/>
    </row>
    <row r="219" spans="1:9" ht="15" customHeight="1" x14ac:dyDescent="0.25">
      <c r="A219" s="29">
        <v>42013.750006249997</v>
      </c>
      <c r="B219" s="35">
        <v>11.34</v>
      </c>
      <c r="C219" s="22" t="s">
        <v>197</v>
      </c>
      <c r="F219" s="29">
        <v>42013.750006249997</v>
      </c>
      <c r="G219" s="35"/>
      <c r="H219" s="113"/>
      <c r="I219" s="113"/>
    </row>
    <row r="220" spans="1:9" ht="15" customHeight="1" x14ac:dyDescent="0.25">
      <c r="A220" s="29">
        <v>42013.791672974534</v>
      </c>
      <c r="B220" s="36">
        <v>6.03</v>
      </c>
      <c r="C220" s="22" t="s">
        <v>200</v>
      </c>
      <c r="F220" s="29">
        <v>42013.791672974534</v>
      </c>
      <c r="G220" s="36"/>
      <c r="H220" s="113"/>
      <c r="I220" s="113"/>
    </row>
    <row r="221" spans="1:9" ht="15" customHeight="1" x14ac:dyDescent="0.25">
      <c r="A221" s="29">
        <v>42013.833339699071</v>
      </c>
      <c r="B221" s="39">
        <v>4.92</v>
      </c>
      <c r="C221" s="22" t="s">
        <v>200</v>
      </c>
      <c r="F221" s="29">
        <v>42013.833339699071</v>
      </c>
      <c r="G221" s="39"/>
      <c r="H221" s="113"/>
      <c r="I221" s="113"/>
    </row>
    <row r="222" spans="1:9" ht="15" customHeight="1" x14ac:dyDescent="0.25">
      <c r="A222" s="29">
        <v>42013.875006423608</v>
      </c>
      <c r="B222" s="36">
        <v>7.69</v>
      </c>
      <c r="C222" s="22" t="s">
        <v>200</v>
      </c>
      <c r="F222" s="29">
        <v>42013.875006423608</v>
      </c>
      <c r="G222" s="36"/>
      <c r="H222" s="113"/>
      <c r="I222" s="113"/>
    </row>
    <row r="223" spans="1:9" ht="15" customHeight="1" x14ac:dyDescent="0.25">
      <c r="A223" s="29">
        <v>42013.916673148145</v>
      </c>
      <c r="B223" s="37">
        <v>15.73</v>
      </c>
      <c r="C223" s="2"/>
      <c r="F223" s="29">
        <v>42013.916673148145</v>
      </c>
      <c r="G223" s="37">
        <v>15.73</v>
      </c>
      <c r="H223" s="113"/>
      <c r="I223" s="113"/>
    </row>
    <row r="224" spans="1:9" ht="15" customHeight="1" x14ac:dyDescent="0.25">
      <c r="A224" s="29">
        <v>42013.958339872683</v>
      </c>
      <c r="B224" s="37">
        <v>15.09</v>
      </c>
      <c r="C224" s="2"/>
      <c r="F224" s="29">
        <v>42013.958339872683</v>
      </c>
      <c r="G224" s="37">
        <v>15.09</v>
      </c>
      <c r="H224" s="113"/>
      <c r="I224" s="113"/>
    </row>
    <row r="225" spans="1:9" ht="15" customHeight="1" x14ac:dyDescent="0.25">
      <c r="A225" s="29">
        <v>42014.00000659722</v>
      </c>
      <c r="B225" s="37">
        <v>14.38</v>
      </c>
      <c r="C225" s="2"/>
      <c r="F225" s="29">
        <v>42014.00000659722</v>
      </c>
      <c r="G225" s="37">
        <v>14.38</v>
      </c>
      <c r="H225" s="113"/>
      <c r="I225" s="113"/>
    </row>
    <row r="226" spans="1:9" ht="15" customHeight="1" x14ac:dyDescent="0.25">
      <c r="A226" s="29">
        <v>42014.041673321757</v>
      </c>
      <c r="B226" s="37">
        <v>14.66</v>
      </c>
      <c r="C226" s="2"/>
      <c r="F226" s="29">
        <v>42014.041673321757</v>
      </c>
      <c r="G226" s="37">
        <v>14.66</v>
      </c>
      <c r="H226" s="113"/>
      <c r="I226" s="113"/>
    </row>
    <row r="227" spans="1:9" ht="15" customHeight="1" x14ac:dyDescent="0.25">
      <c r="A227" s="29">
        <v>42014.083340046294</v>
      </c>
      <c r="B227" s="37">
        <v>15.4</v>
      </c>
      <c r="C227" s="2"/>
      <c r="F227" s="29">
        <v>42014.083340046294</v>
      </c>
      <c r="G227" s="37">
        <v>15.4</v>
      </c>
      <c r="H227" s="113"/>
      <c r="I227" s="113"/>
    </row>
    <row r="228" spans="1:9" ht="15" customHeight="1" x14ac:dyDescent="0.25">
      <c r="A228" s="29">
        <v>42014.125006770832</v>
      </c>
      <c r="B228" s="37">
        <v>15.33</v>
      </c>
      <c r="C228" s="2"/>
      <c r="F228" s="29">
        <v>42014.125006770832</v>
      </c>
      <c r="G228" s="37">
        <v>15.33</v>
      </c>
      <c r="H228" s="113"/>
      <c r="I228" s="113"/>
    </row>
    <row r="229" spans="1:9" ht="15" customHeight="1" x14ac:dyDescent="0.25">
      <c r="A229" s="29">
        <v>42014.166673495369</v>
      </c>
      <c r="B229" s="37">
        <v>15.45</v>
      </c>
      <c r="C229" s="2"/>
      <c r="F229" s="29">
        <v>42014.166673495369</v>
      </c>
      <c r="G229" s="37">
        <v>15.45</v>
      </c>
      <c r="H229" s="113"/>
      <c r="I229" s="113"/>
    </row>
    <row r="230" spans="1:9" ht="15" customHeight="1" x14ac:dyDescent="0.25">
      <c r="A230" s="29">
        <v>42014.208340219906</v>
      </c>
      <c r="B230" s="37">
        <v>16.75</v>
      </c>
      <c r="C230" s="2"/>
      <c r="F230" s="29">
        <v>42014.208340219906</v>
      </c>
      <c r="G230" s="37">
        <v>16.75</v>
      </c>
      <c r="H230" s="113"/>
      <c r="I230" s="113"/>
    </row>
    <row r="231" spans="1:9" ht="15" customHeight="1" x14ac:dyDescent="0.25">
      <c r="A231" s="29">
        <v>42014.250006944443</v>
      </c>
      <c r="B231" s="37">
        <v>17.940000000000001</v>
      </c>
      <c r="C231" s="2"/>
      <c r="F231" s="29">
        <v>42014.250006944443</v>
      </c>
      <c r="G231" s="37">
        <v>17.940000000000001</v>
      </c>
      <c r="H231" s="113"/>
      <c r="I231" s="113"/>
    </row>
    <row r="232" spans="1:9" ht="15" customHeight="1" x14ac:dyDescent="0.25">
      <c r="A232" s="29">
        <v>42014.29167366898</v>
      </c>
      <c r="B232" s="37">
        <v>19.79</v>
      </c>
      <c r="C232" s="2"/>
      <c r="F232" s="29">
        <v>42014.29167366898</v>
      </c>
      <c r="G232" s="37">
        <v>19.79</v>
      </c>
      <c r="H232" s="113"/>
      <c r="I232" s="113"/>
    </row>
    <row r="233" spans="1:9" ht="15" customHeight="1" x14ac:dyDescent="0.25">
      <c r="A233" s="29">
        <v>42014.333340393518</v>
      </c>
      <c r="B233" s="37">
        <v>19.41</v>
      </c>
      <c r="C233" s="2"/>
      <c r="F233" s="29">
        <v>42014.333340393518</v>
      </c>
      <c r="G233" s="37">
        <v>19.41</v>
      </c>
      <c r="H233" s="113"/>
      <c r="I233" s="113"/>
    </row>
    <row r="234" spans="1:9" ht="15" customHeight="1" x14ac:dyDescent="0.25">
      <c r="A234" s="29">
        <v>42014.375007118055</v>
      </c>
      <c r="B234" s="37">
        <v>18.68</v>
      </c>
      <c r="C234" s="2"/>
      <c r="F234" s="29">
        <v>42014.375007118055</v>
      </c>
      <c r="G234" s="37">
        <v>18.68</v>
      </c>
      <c r="H234" s="113"/>
      <c r="I234" s="113"/>
    </row>
    <row r="235" spans="1:9" ht="15" customHeight="1" x14ac:dyDescent="0.25">
      <c r="A235" s="29">
        <v>42014.416673842592</v>
      </c>
      <c r="B235" s="37">
        <v>19.52</v>
      </c>
      <c r="C235" s="2"/>
      <c r="F235" s="29">
        <v>42014.416673842592</v>
      </c>
      <c r="G235" s="37">
        <v>19.52</v>
      </c>
      <c r="H235" s="113"/>
      <c r="I235" s="113"/>
    </row>
    <row r="236" spans="1:9" ht="15" customHeight="1" x14ac:dyDescent="0.25">
      <c r="A236" s="29">
        <v>42014.458340567129</v>
      </c>
      <c r="B236" s="37">
        <v>23.63</v>
      </c>
      <c r="C236" s="2"/>
      <c r="F236" s="29">
        <v>42014.458340567129</v>
      </c>
      <c r="G236" s="37">
        <v>23.63</v>
      </c>
      <c r="H236" s="113"/>
      <c r="I236" s="113"/>
    </row>
    <row r="237" spans="1:9" ht="15" customHeight="1" x14ac:dyDescent="0.25">
      <c r="A237" s="29">
        <v>42014.500007291666</v>
      </c>
      <c r="B237" s="37">
        <v>21.7</v>
      </c>
      <c r="C237" s="2"/>
      <c r="F237" s="29">
        <v>42014.500007291666</v>
      </c>
      <c r="G237" s="37">
        <v>21.7</v>
      </c>
      <c r="H237" s="113"/>
      <c r="I237" s="113"/>
    </row>
    <row r="238" spans="1:9" ht="15" customHeight="1" x14ac:dyDescent="0.25">
      <c r="A238" s="29">
        <v>42014.541674016204</v>
      </c>
      <c r="B238" s="37">
        <v>20.97</v>
      </c>
      <c r="C238" s="2"/>
      <c r="F238" s="29">
        <v>42014.541674016204</v>
      </c>
      <c r="G238" s="37">
        <v>20.97</v>
      </c>
      <c r="H238" s="113"/>
      <c r="I238" s="113"/>
    </row>
    <row r="239" spans="1:9" ht="15" customHeight="1" x14ac:dyDescent="0.25">
      <c r="A239" s="29">
        <v>42014.583340740741</v>
      </c>
      <c r="B239" s="37">
        <v>20.329999999999998</v>
      </c>
      <c r="C239" s="2"/>
      <c r="F239" s="29">
        <v>42014.583340740741</v>
      </c>
      <c r="G239" s="37">
        <v>20.329999999999998</v>
      </c>
      <c r="H239" s="113"/>
      <c r="I239" s="113"/>
    </row>
    <row r="240" spans="1:9" ht="15" customHeight="1" x14ac:dyDescent="0.25">
      <c r="A240" s="29">
        <v>42014.625007465278</v>
      </c>
      <c r="B240" s="37">
        <v>21.36</v>
      </c>
      <c r="C240" s="2"/>
      <c r="F240" s="29">
        <v>42014.625007465278</v>
      </c>
      <c r="G240" s="37">
        <v>21.36</v>
      </c>
      <c r="H240" s="113"/>
      <c r="I240" s="113"/>
    </row>
    <row r="241" spans="1:9" ht="15" customHeight="1" x14ac:dyDescent="0.25">
      <c r="A241" s="29">
        <v>42014.666674189815</v>
      </c>
      <c r="B241" s="37">
        <v>22.29</v>
      </c>
      <c r="C241" s="2"/>
      <c r="F241" s="29">
        <v>42014.666674189815</v>
      </c>
      <c r="G241" s="37">
        <v>22.29</v>
      </c>
      <c r="H241" s="113"/>
      <c r="I241" s="113"/>
    </row>
    <row r="242" spans="1:9" ht="15" customHeight="1" x14ac:dyDescent="0.25">
      <c r="A242" s="29">
        <v>42014.708340914352</v>
      </c>
      <c r="B242" s="37">
        <v>18.72</v>
      </c>
      <c r="C242" s="2"/>
      <c r="F242" s="29">
        <v>42014.708340914352</v>
      </c>
      <c r="G242" s="37">
        <v>18.72</v>
      </c>
      <c r="H242" s="113"/>
      <c r="I242" s="113"/>
    </row>
    <row r="243" spans="1:9" ht="15" customHeight="1" x14ac:dyDescent="0.25">
      <c r="A243" s="29">
        <v>42014.75000763889</v>
      </c>
      <c r="B243" s="35">
        <v>10.3</v>
      </c>
      <c r="C243" s="22" t="s">
        <v>197</v>
      </c>
      <c r="F243" s="29">
        <v>42014.75000763889</v>
      </c>
      <c r="G243" s="35"/>
      <c r="H243" s="113"/>
      <c r="I243" s="113"/>
    </row>
    <row r="244" spans="1:9" ht="15" customHeight="1" x14ac:dyDescent="0.25">
      <c r="A244" s="29">
        <v>42014.791674363427</v>
      </c>
      <c r="B244" s="35">
        <v>8</v>
      </c>
      <c r="C244" s="22" t="s">
        <v>197</v>
      </c>
      <c r="F244" s="29">
        <v>42014.791674363427</v>
      </c>
      <c r="G244" s="35"/>
      <c r="H244" s="113"/>
      <c r="I244" s="113"/>
    </row>
    <row r="245" spans="1:9" ht="15" customHeight="1" x14ac:dyDescent="0.25">
      <c r="A245" s="29">
        <v>42014.833341087964</v>
      </c>
      <c r="B245" s="35">
        <v>6.39</v>
      </c>
      <c r="C245" s="22" t="s">
        <v>197</v>
      </c>
      <c r="F245" s="29">
        <v>42014.833341087964</v>
      </c>
      <c r="G245" s="35"/>
      <c r="H245" s="113"/>
      <c r="I245" s="113"/>
    </row>
    <row r="246" spans="1:9" ht="15" customHeight="1" x14ac:dyDescent="0.25">
      <c r="A246" s="29">
        <v>42014.875007812501</v>
      </c>
      <c r="B246" s="35">
        <v>5.3</v>
      </c>
      <c r="C246" s="22" t="s">
        <v>197</v>
      </c>
      <c r="F246" s="29">
        <v>42014.875007812501</v>
      </c>
      <c r="G246" s="35"/>
      <c r="H246" s="113"/>
      <c r="I246" s="113"/>
    </row>
    <row r="247" spans="1:9" ht="15" customHeight="1" x14ac:dyDescent="0.25">
      <c r="A247" s="29">
        <v>42014.916674537038</v>
      </c>
      <c r="B247" s="30">
        <v>2.75</v>
      </c>
      <c r="C247" s="22" t="s">
        <v>197</v>
      </c>
      <c r="F247" s="29">
        <v>42014.916674537038</v>
      </c>
      <c r="G247" s="30"/>
      <c r="H247" s="113"/>
      <c r="I247" s="113"/>
    </row>
    <row r="248" spans="1:9" ht="15" customHeight="1" x14ac:dyDescent="0.25">
      <c r="A248" s="29">
        <v>42014.958341261576</v>
      </c>
      <c r="B248" s="30">
        <v>2.73</v>
      </c>
      <c r="C248" s="22" t="s">
        <v>197</v>
      </c>
      <c r="F248" s="29">
        <v>42014.958341261576</v>
      </c>
      <c r="G248" s="30"/>
      <c r="H248" s="113"/>
      <c r="I248" s="113"/>
    </row>
    <row r="249" spans="1:9" ht="15" customHeight="1" x14ac:dyDescent="0.25">
      <c r="A249" s="29">
        <v>42015.000007986113</v>
      </c>
      <c r="B249" s="30">
        <v>2.74</v>
      </c>
      <c r="C249" s="22" t="s">
        <v>197</v>
      </c>
      <c r="F249" s="29">
        <v>42015.000007986113</v>
      </c>
      <c r="G249" s="30"/>
      <c r="H249" s="113"/>
      <c r="I249" s="113"/>
    </row>
    <row r="250" spans="1:9" ht="15" customHeight="1" x14ac:dyDescent="0.25">
      <c r="A250" s="29">
        <v>42015.04167471065</v>
      </c>
      <c r="B250" s="30">
        <v>2.74</v>
      </c>
      <c r="C250" s="22" t="s">
        <v>197</v>
      </c>
      <c r="F250" s="29">
        <v>42015.04167471065</v>
      </c>
      <c r="G250" s="30"/>
      <c r="H250" s="113"/>
      <c r="I250" s="113"/>
    </row>
    <row r="251" spans="1:9" ht="15" customHeight="1" x14ac:dyDescent="0.25">
      <c r="A251" s="29">
        <v>42015.083341435187</v>
      </c>
      <c r="B251" s="30">
        <v>2.78</v>
      </c>
      <c r="C251" s="22" t="s">
        <v>197</v>
      </c>
      <c r="F251" s="29">
        <v>42015.083341435187</v>
      </c>
      <c r="G251" s="30"/>
      <c r="H251" s="113"/>
      <c r="I251" s="113"/>
    </row>
    <row r="252" spans="1:9" ht="15" customHeight="1" x14ac:dyDescent="0.25">
      <c r="A252" s="29">
        <v>42015.125008159725</v>
      </c>
      <c r="B252" s="30">
        <v>2.78</v>
      </c>
      <c r="C252" s="22" t="s">
        <v>197</v>
      </c>
      <c r="F252" s="29">
        <v>42015.125008159725</v>
      </c>
      <c r="G252" s="30"/>
      <c r="H252" s="113"/>
      <c r="I252" s="113"/>
    </row>
    <row r="253" spans="1:9" ht="15" customHeight="1" x14ac:dyDescent="0.25">
      <c r="A253" s="29">
        <v>42015.166674884262</v>
      </c>
      <c r="B253" s="30">
        <v>2.76</v>
      </c>
      <c r="C253" s="22" t="s">
        <v>197</v>
      </c>
      <c r="F253" s="29">
        <v>42015.166674884262</v>
      </c>
      <c r="G253" s="30"/>
      <c r="H253" s="113"/>
      <c r="I253" s="113"/>
    </row>
    <row r="254" spans="1:9" ht="15" customHeight="1" x14ac:dyDescent="0.25">
      <c r="A254" s="29">
        <v>42015.208341608799</v>
      </c>
      <c r="B254" s="30">
        <v>2.76</v>
      </c>
      <c r="C254" s="22" t="s">
        <v>197</v>
      </c>
      <c r="F254" s="29">
        <v>42015.208341608799</v>
      </c>
      <c r="G254" s="30"/>
      <c r="H254" s="113"/>
      <c r="I254" s="113"/>
    </row>
    <row r="255" spans="1:9" ht="15" customHeight="1" x14ac:dyDescent="0.25">
      <c r="A255" s="29">
        <v>42015.250008333336</v>
      </c>
      <c r="B255" s="30">
        <v>2.48</v>
      </c>
      <c r="C255" s="22" t="s">
        <v>197</v>
      </c>
      <c r="F255" s="29">
        <v>42015.250008333336</v>
      </c>
      <c r="G255" s="30"/>
      <c r="H255" s="113"/>
      <c r="I255" s="113"/>
    </row>
    <row r="256" spans="1:9" ht="15" customHeight="1" x14ac:dyDescent="0.25">
      <c r="A256" s="29">
        <v>42015.291675057873</v>
      </c>
      <c r="B256" s="30">
        <v>2.52</v>
      </c>
      <c r="C256" s="22" t="s">
        <v>197</v>
      </c>
      <c r="F256" s="29">
        <v>42015.291675057873</v>
      </c>
      <c r="G256" s="30"/>
      <c r="H256" s="113"/>
      <c r="I256" s="113"/>
    </row>
    <row r="257" spans="1:9" ht="15" customHeight="1" x14ac:dyDescent="0.25">
      <c r="A257" s="29">
        <v>42015.333341782411</v>
      </c>
      <c r="B257" s="30">
        <v>2.48</v>
      </c>
      <c r="C257" s="22" t="s">
        <v>197</v>
      </c>
      <c r="F257" s="29">
        <v>42015.333341782411</v>
      </c>
      <c r="G257" s="30"/>
      <c r="H257" s="113"/>
      <c r="I257" s="113"/>
    </row>
    <row r="258" spans="1:9" ht="15" customHeight="1" x14ac:dyDescent="0.25">
      <c r="A258" s="29">
        <v>42015.375008506948</v>
      </c>
      <c r="B258" s="30">
        <v>2.48</v>
      </c>
      <c r="C258" s="22" t="s">
        <v>197</v>
      </c>
      <c r="F258" s="29">
        <v>42015.375008506948</v>
      </c>
      <c r="G258" s="30"/>
      <c r="H258" s="113"/>
      <c r="I258" s="113"/>
    </row>
    <row r="259" spans="1:9" ht="15" customHeight="1" x14ac:dyDescent="0.25">
      <c r="A259" s="29">
        <v>42015.416675231485</v>
      </c>
      <c r="B259" s="30">
        <v>2.5</v>
      </c>
      <c r="C259" s="22" t="s">
        <v>197</v>
      </c>
      <c r="F259" s="29">
        <v>42015.416675231485</v>
      </c>
      <c r="G259" s="30"/>
      <c r="H259" s="113"/>
      <c r="I259" s="113"/>
    </row>
    <row r="260" spans="1:9" ht="15" customHeight="1" x14ac:dyDescent="0.25">
      <c r="A260" s="29">
        <v>42015.458341956015</v>
      </c>
      <c r="B260" s="30">
        <v>2.37</v>
      </c>
      <c r="C260" s="22" t="s">
        <v>197</v>
      </c>
      <c r="F260" s="29">
        <v>42015.458341956015</v>
      </c>
      <c r="G260" s="30"/>
      <c r="H260" s="113"/>
      <c r="I260" s="113"/>
    </row>
    <row r="261" spans="1:9" ht="15" customHeight="1" x14ac:dyDescent="0.25">
      <c r="A261" s="29">
        <v>42015.500008680552</v>
      </c>
      <c r="B261" s="30">
        <v>2.19</v>
      </c>
      <c r="C261" s="22" t="s">
        <v>197</v>
      </c>
      <c r="F261" s="29">
        <v>42015.500008680552</v>
      </c>
      <c r="G261" s="30"/>
      <c r="H261" s="113"/>
      <c r="I261" s="113"/>
    </row>
    <row r="262" spans="1:9" ht="15" customHeight="1" x14ac:dyDescent="0.25">
      <c r="A262" s="29">
        <v>42015.541675405089</v>
      </c>
      <c r="B262" s="30">
        <v>2.4700000000000002</v>
      </c>
      <c r="C262" s="22" t="s">
        <v>197</v>
      </c>
      <c r="F262" s="29">
        <v>42015.541675405089</v>
      </c>
      <c r="G262" s="30"/>
      <c r="H262" s="113"/>
      <c r="I262" s="113"/>
    </row>
    <row r="263" spans="1:9" ht="15" customHeight="1" x14ac:dyDescent="0.25">
      <c r="A263" s="29">
        <v>42015.583342129627</v>
      </c>
      <c r="B263" s="30">
        <v>2.27</v>
      </c>
      <c r="C263" s="22" t="s">
        <v>197</v>
      </c>
      <c r="F263" s="29">
        <v>42015.583342129627</v>
      </c>
      <c r="G263" s="30"/>
      <c r="H263" s="113"/>
      <c r="I263" s="113"/>
    </row>
    <row r="264" spans="1:9" ht="15" customHeight="1" x14ac:dyDescent="0.25">
      <c r="A264" s="29">
        <v>42015.625008854164</v>
      </c>
      <c r="B264" s="30">
        <v>2.2999999999999998</v>
      </c>
      <c r="C264" s="22" t="s">
        <v>197</v>
      </c>
      <c r="F264" s="29">
        <v>42015.625008854164</v>
      </c>
      <c r="G264" s="30"/>
      <c r="H264" s="113"/>
      <c r="I264" s="113"/>
    </row>
    <row r="265" spans="1:9" ht="15" customHeight="1" x14ac:dyDescent="0.25">
      <c r="A265" s="29">
        <v>42015.666675578701</v>
      </c>
      <c r="B265" s="30">
        <v>2.25</v>
      </c>
      <c r="C265" s="22" t="s">
        <v>197</v>
      </c>
      <c r="F265" s="29">
        <v>42015.666675578701</v>
      </c>
      <c r="G265" s="30"/>
      <c r="H265" s="113"/>
      <c r="I265" s="113"/>
    </row>
    <row r="266" spans="1:9" ht="15" customHeight="1" x14ac:dyDescent="0.25">
      <c r="A266" s="29">
        <v>42015.708342303238</v>
      </c>
      <c r="B266" s="30">
        <v>2.29</v>
      </c>
      <c r="C266" s="22" t="s">
        <v>197</v>
      </c>
      <c r="F266" s="29">
        <v>42015.708342303238</v>
      </c>
      <c r="G266" s="30"/>
      <c r="H266" s="113"/>
      <c r="I266" s="113"/>
    </row>
    <row r="267" spans="1:9" ht="15" customHeight="1" x14ac:dyDescent="0.25">
      <c r="A267" s="29">
        <v>42015.750009027775</v>
      </c>
      <c r="B267" s="30">
        <v>2.33</v>
      </c>
      <c r="C267" s="22" t="s">
        <v>197</v>
      </c>
      <c r="F267" s="29">
        <v>42015.750009027775</v>
      </c>
      <c r="G267" s="30"/>
      <c r="H267" s="113"/>
      <c r="I267" s="113"/>
    </row>
    <row r="268" spans="1:9" ht="15" customHeight="1" x14ac:dyDescent="0.25">
      <c r="A268" s="29">
        <v>42015.791675752313</v>
      </c>
      <c r="B268" s="30">
        <v>2.35</v>
      </c>
      <c r="C268" s="22" t="s">
        <v>197</v>
      </c>
      <c r="F268" s="29">
        <v>42015.791675752313</v>
      </c>
      <c r="G268" s="30"/>
      <c r="H268" s="113"/>
      <c r="I268" s="113"/>
    </row>
    <row r="269" spans="1:9" ht="15" customHeight="1" x14ac:dyDescent="0.25">
      <c r="A269" s="29">
        <v>42015.83334247685</v>
      </c>
      <c r="B269" s="30">
        <v>2.34</v>
      </c>
      <c r="C269" s="22" t="s">
        <v>197</v>
      </c>
      <c r="F269" s="29">
        <v>42015.83334247685</v>
      </c>
      <c r="G269" s="30"/>
      <c r="H269" s="113"/>
      <c r="I269" s="113"/>
    </row>
    <row r="270" spans="1:9" ht="15" customHeight="1" x14ac:dyDescent="0.25">
      <c r="A270" s="29">
        <v>42015.875009201387</v>
      </c>
      <c r="B270" s="30">
        <v>2.2999999999999998</v>
      </c>
      <c r="C270" s="22" t="s">
        <v>197</v>
      </c>
      <c r="F270" s="29">
        <v>42015.875009201387</v>
      </c>
      <c r="G270" s="30"/>
      <c r="H270" s="113"/>
      <c r="I270" s="113"/>
    </row>
    <row r="271" spans="1:9" ht="15" customHeight="1" x14ac:dyDescent="0.25">
      <c r="A271" s="29">
        <v>42015.916675925924</v>
      </c>
      <c r="B271" s="30">
        <v>2.33</v>
      </c>
      <c r="C271" s="22" t="s">
        <v>197</v>
      </c>
      <c r="F271" s="29">
        <v>42015.916675925924</v>
      </c>
      <c r="G271" s="30"/>
      <c r="H271" s="113"/>
      <c r="I271" s="113"/>
    </row>
    <row r="272" spans="1:9" ht="15" customHeight="1" x14ac:dyDescent="0.25">
      <c r="A272" s="29">
        <v>42015.958342650461</v>
      </c>
      <c r="B272" s="30">
        <v>2.4500000000000002</v>
      </c>
      <c r="C272" s="22" t="s">
        <v>197</v>
      </c>
      <c r="F272" s="29">
        <v>42015.958342650461</v>
      </c>
      <c r="G272" s="30"/>
      <c r="H272" s="113"/>
      <c r="I272" s="113"/>
    </row>
    <row r="273" spans="1:9" ht="15" customHeight="1" x14ac:dyDescent="0.25">
      <c r="A273" s="29">
        <v>42016.000009374999</v>
      </c>
      <c r="B273" s="30">
        <v>2.46</v>
      </c>
      <c r="C273" s="22" t="s">
        <v>197</v>
      </c>
      <c r="F273" s="29">
        <v>42016.000009374999</v>
      </c>
      <c r="G273" s="30"/>
      <c r="H273" s="113"/>
      <c r="I273" s="113"/>
    </row>
    <row r="274" spans="1:9" ht="15" customHeight="1" x14ac:dyDescent="0.25">
      <c r="A274" s="29">
        <v>42016.041676099536</v>
      </c>
      <c r="B274" s="30">
        <v>2.46</v>
      </c>
      <c r="C274" s="22" t="s">
        <v>197</v>
      </c>
      <c r="F274" s="29">
        <v>42016.041676099536</v>
      </c>
      <c r="G274" s="30"/>
      <c r="H274" s="113"/>
      <c r="I274" s="113"/>
    </row>
    <row r="275" spans="1:9" ht="15" customHeight="1" x14ac:dyDescent="0.25">
      <c r="A275" s="29">
        <v>42016.083342824073</v>
      </c>
      <c r="B275" s="30">
        <v>2.4500000000000002</v>
      </c>
      <c r="C275" s="22" t="s">
        <v>197</v>
      </c>
      <c r="F275" s="29">
        <v>42016.083342824073</v>
      </c>
      <c r="G275" s="30"/>
      <c r="H275" s="113"/>
      <c r="I275" s="113"/>
    </row>
    <row r="276" spans="1:9" ht="15" customHeight="1" x14ac:dyDescent="0.25">
      <c r="A276" s="29">
        <v>42016.12500954861</v>
      </c>
      <c r="B276" s="30">
        <v>2.48</v>
      </c>
      <c r="C276" s="22" t="s">
        <v>197</v>
      </c>
      <c r="F276" s="29">
        <v>42016.12500954861</v>
      </c>
      <c r="G276" s="30"/>
      <c r="H276" s="113"/>
      <c r="I276" s="113"/>
    </row>
    <row r="277" spans="1:9" ht="15" customHeight="1" x14ac:dyDescent="0.25">
      <c r="A277" s="29">
        <v>42016.166676273147</v>
      </c>
      <c r="B277" s="30">
        <v>2.46</v>
      </c>
      <c r="C277" s="22" t="s">
        <v>197</v>
      </c>
      <c r="F277" s="29">
        <v>42016.166676273147</v>
      </c>
      <c r="G277" s="30"/>
      <c r="H277" s="113"/>
      <c r="I277" s="113"/>
    </row>
    <row r="278" spans="1:9" ht="15" customHeight="1" x14ac:dyDescent="0.25">
      <c r="A278" s="29">
        <v>42016.208342997685</v>
      </c>
      <c r="B278" s="30">
        <v>2.46</v>
      </c>
      <c r="C278" s="22" t="s">
        <v>197</v>
      </c>
      <c r="F278" s="29">
        <v>42016.208342997685</v>
      </c>
      <c r="G278" s="30"/>
      <c r="H278" s="113"/>
      <c r="I278" s="113"/>
    </row>
    <row r="279" spans="1:9" ht="15" customHeight="1" x14ac:dyDescent="0.25">
      <c r="A279" s="29">
        <v>42016.250009722222</v>
      </c>
      <c r="B279" s="30">
        <v>2.2200000000000002</v>
      </c>
      <c r="C279" s="22" t="s">
        <v>197</v>
      </c>
      <c r="F279" s="29">
        <v>42016.250009722222</v>
      </c>
      <c r="G279" s="30"/>
      <c r="H279" s="113"/>
      <c r="I279" s="113"/>
    </row>
    <row r="280" spans="1:9" ht="15" customHeight="1" x14ac:dyDescent="0.25">
      <c r="A280" s="29">
        <v>42016.291676446759</v>
      </c>
      <c r="B280" s="30">
        <v>2.2200000000000002</v>
      </c>
      <c r="C280" s="22" t="s">
        <v>197</v>
      </c>
      <c r="F280" s="29">
        <v>42016.291676446759</v>
      </c>
      <c r="G280" s="30"/>
      <c r="H280" s="113"/>
      <c r="I280" s="113"/>
    </row>
    <row r="281" spans="1:9" ht="15" customHeight="1" x14ac:dyDescent="0.25">
      <c r="A281" s="29">
        <v>42016.333343171296</v>
      </c>
      <c r="B281" s="30">
        <v>2.23</v>
      </c>
      <c r="C281" s="22" t="s">
        <v>197</v>
      </c>
      <c r="F281" s="29">
        <v>42016.333343171296</v>
      </c>
      <c r="G281" s="30"/>
      <c r="H281" s="113"/>
      <c r="I281" s="113"/>
    </row>
    <row r="282" spans="1:9" ht="15" customHeight="1" x14ac:dyDescent="0.25">
      <c r="A282" s="29">
        <v>42016.375009895834</v>
      </c>
      <c r="B282" s="30">
        <v>2.2400000000000002</v>
      </c>
      <c r="C282" s="22" t="s">
        <v>197</v>
      </c>
      <c r="F282" s="29">
        <v>42016.375009895834</v>
      </c>
      <c r="G282" s="30"/>
      <c r="H282" s="113"/>
      <c r="I282" s="113"/>
    </row>
    <row r="283" spans="1:9" ht="15" customHeight="1" x14ac:dyDescent="0.25">
      <c r="A283" s="29">
        <v>42016.416676620371</v>
      </c>
      <c r="B283" s="30">
        <v>1.95</v>
      </c>
      <c r="C283" s="22" t="s">
        <v>197</v>
      </c>
      <c r="F283" s="29">
        <v>42016.416676620371</v>
      </c>
      <c r="G283" s="30"/>
      <c r="H283" s="113"/>
      <c r="I283" s="113"/>
    </row>
    <row r="284" spans="1:9" ht="15" customHeight="1" x14ac:dyDescent="0.25">
      <c r="A284" s="29">
        <v>42016.458343344908</v>
      </c>
      <c r="B284" s="30">
        <v>1.93</v>
      </c>
      <c r="C284" s="22" t="s">
        <v>197</v>
      </c>
      <c r="F284" s="29">
        <v>42016.458343344908</v>
      </c>
      <c r="G284" s="30"/>
      <c r="H284" s="113"/>
      <c r="I284" s="113"/>
    </row>
    <row r="285" spans="1:9" ht="15" customHeight="1" x14ac:dyDescent="0.25">
      <c r="A285" s="29">
        <v>42016.500010069445</v>
      </c>
      <c r="B285" s="30">
        <v>1.96</v>
      </c>
      <c r="C285" s="22" t="s">
        <v>197</v>
      </c>
      <c r="F285" s="29">
        <v>42016.500010069445</v>
      </c>
      <c r="G285" s="30"/>
      <c r="H285" s="113"/>
      <c r="I285" s="113"/>
    </row>
    <row r="286" spans="1:9" ht="15" customHeight="1" x14ac:dyDescent="0.25">
      <c r="A286" s="29">
        <v>42016.541676793982</v>
      </c>
      <c r="B286" s="30">
        <v>2.2799999999999998</v>
      </c>
      <c r="C286" s="22" t="s">
        <v>197</v>
      </c>
      <c r="F286" s="29">
        <v>42016.541676793982</v>
      </c>
      <c r="G286" s="30"/>
      <c r="H286" s="113"/>
      <c r="I286" s="113"/>
    </row>
    <row r="287" spans="1:9" ht="15" customHeight="1" x14ac:dyDescent="0.25">
      <c r="A287" s="29">
        <v>42016.58334351852</v>
      </c>
      <c r="B287" s="30">
        <v>2.3199999999999998</v>
      </c>
      <c r="C287" s="22" t="s">
        <v>197</v>
      </c>
      <c r="F287" s="29">
        <v>42016.58334351852</v>
      </c>
      <c r="G287" s="30"/>
      <c r="H287" s="113"/>
      <c r="I287" s="113"/>
    </row>
    <row r="288" spans="1:9" ht="15" customHeight="1" x14ac:dyDescent="0.25">
      <c r="A288" s="29">
        <v>42016.625010243057</v>
      </c>
      <c r="B288" s="30">
        <v>2.1800000000000002</v>
      </c>
      <c r="C288" s="22" t="s">
        <v>197</v>
      </c>
      <c r="F288" s="29">
        <v>42016.625010243057</v>
      </c>
      <c r="G288" s="30"/>
      <c r="H288" s="113"/>
      <c r="I288" s="113"/>
    </row>
    <row r="289" spans="1:9" ht="15" customHeight="1" x14ac:dyDescent="0.25">
      <c r="A289" s="29">
        <v>42016.666676967594</v>
      </c>
      <c r="B289" s="30">
        <v>2.19</v>
      </c>
      <c r="C289" s="22" t="s">
        <v>197</v>
      </c>
      <c r="F289" s="29">
        <v>42016.666676967594</v>
      </c>
      <c r="G289" s="30"/>
      <c r="H289" s="113"/>
      <c r="I289" s="113"/>
    </row>
    <row r="290" spans="1:9" ht="15" customHeight="1" x14ac:dyDescent="0.25">
      <c r="A290" s="29">
        <v>42016.708343692131</v>
      </c>
      <c r="B290" s="30">
        <v>2.19</v>
      </c>
      <c r="C290" s="22" t="s">
        <v>197</v>
      </c>
      <c r="F290" s="29">
        <v>42016.708343692131</v>
      </c>
      <c r="G290" s="30"/>
      <c r="H290" s="113"/>
      <c r="I290" s="113"/>
    </row>
    <row r="291" spans="1:9" ht="15" customHeight="1" x14ac:dyDescent="0.25">
      <c r="A291" s="29">
        <v>42016.750010416668</v>
      </c>
      <c r="B291" s="30">
        <v>2.25</v>
      </c>
      <c r="C291" s="22" t="s">
        <v>197</v>
      </c>
      <c r="F291" s="29">
        <v>42016.750010416668</v>
      </c>
      <c r="G291" s="30"/>
      <c r="H291" s="113"/>
      <c r="I291" s="113"/>
    </row>
    <row r="292" spans="1:9" ht="15" customHeight="1" x14ac:dyDescent="0.25">
      <c r="A292" s="29">
        <v>42016.791677141206</v>
      </c>
      <c r="B292" s="30">
        <v>2.2799999999999998</v>
      </c>
      <c r="C292" s="22" t="s">
        <v>197</v>
      </c>
      <c r="F292" s="29">
        <v>42016.791677141206</v>
      </c>
      <c r="G292" s="30"/>
      <c r="H292" s="113"/>
      <c r="I292" s="113"/>
    </row>
    <row r="293" spans="1:9" ht="15" customHeight="1" x14ac:dyDescent="0.25">
      <c r="A293" s="29">
        <v>42016.833343865743</v>
      </c>
      <c r="B293" s="30">
        <v>2.2999999999999998</v>
      </c>
      <c r="C293" s="22" t="s">
        <v>197</v>
      </c>
      <c r="F293" s="29">
        <v>42016.833343865743</v>
      </c>
      <c r="G293" s="30"/>
      <c r="H293" s="113"/>
      <c r="I293" s="113"/>
    </row>
    <row r="294" spans="1:9" ht="15" customHeight="1" x14ac:dyDescent="0.25">
      <c r="A294" s="29">
        <v>42016.87501059028</v>
      </c>
      <c r="B294" s="30">
        <v>2.2799999999999998</v>
      </c>
      <c r="C294" s="22" t="s">
        <v>197</v>
      </c>
      <c r="F294" s="29">
        <v>42016.87501059028</v>
      </c>
      <c r="G294" s="30"/>
      <c r="H294" s="113"/>
      <c r="I294" s="113"/>
    </row>
    <row r="295" spans="1:9" ht="15" customHeight="1" x14ac:dyDescent="0.25">
      <c r="A295" s="29">
        <v>42016.916677314817</v>
      </c>
      <c r="B295" s="30">
        <v>5.61</v>
      </c>
      <c r="C295" s="22" t="s">
        <v>197</v>
      </c>
      <c r="F295" s="29">
        <v>42016.916677314817</v>
      </c>
      <c r="G295" s="30"/>
      <c r="H295" s="113"/>
      <c r="I295" s="113"/>
    </row>
    <row r="296" spans="1:9" ht="15" customHeight="1" x14ac:dyDescent="0.25">
      <c r="A296" s="29">
        <v>42016.958344039354</v>
      </c>
      <c r="B296" s="30">
        <v>5.71</v>
      </c>
      <c r="C296" s="22" t="s">
        <v>197</v>
      </c>
      <c r="F296" s="29">
        <v>42016.958344039354</v>
      </c>
      <c r="G296" s="30"/>
      <c r="H296" s="113"/>
      <c r="I296" s="113"/>
    </row>
    <row r="297" spans="1:9" ht="15" customHeight="1" x14ac:dyDescent="0.25">
      <c r="A297" s="29">
        <v>42017.000010763892</v>
      </c>
      <c r="B297" s="30">
        <v>4.1900000000000004</v>
      </c>
      <c r="C297" s="22" t="s">
        <v>197</v>
      </c>
      <c r="F297" s="29">
        <v>42017.000010763892</v>
      </c>
      <c r="G297" s="30"/>
      <c r="H297" s="113"/>
      <c r="I297" s="113"/>
    </row>
    <row r="298" spans="1:9" ht="15" customHeight="1" x14ac:dyDescent="0.25">
      <c r="A298" s="29">
        <v>42017.041677488429</v>
      </c>
      <c r="B298" s="38">
        <v>13.75</v>
      </c>
      <c r="C298" s="2"/>
      <c r="F298" s="29">
        <v>42017.041677488429</v>
      </c>
      <c r="G298" s="38">
        <v>13.75</v>
      </c>
      <c r="H298" s="113"/>
      <c r="I298" s="113"/>
    </row>
    <row r="299" spans="1:9" ht="15" customHeight="1" x14ac:dyDescent="0.25">
      <c r="A299" s="29">
        <v>42017.083344212966</v>
      </c>
      <c r="B299" s="38">
        <v>26.51</v>
      </c>
      <c r="C299" s="2"/>
      <c r="F299" s="29">
        <v>42017.083344212966</v>
      </c>
      <c r="G299" s="38">
        <v>26.51</v>
      </c>
      <c r="H299" s="113"/>
      <c r="I299" s="113"/>
    </row>
    <row r="300" spans="1:9" ht="15" customHeight="1" x14ac:dyDescent="0.25">
      <c r="A300" s="29">
        <v>42017.125010937503</v>
      </c>
      <c r="B300" s="38">
        <v>18.87</v>
      </c>
      <c r="C300" s="2"/>
      <c r="F300" s="29">
        <v>42017.125010937503</v>
      </c>
      <c r="G300" s="38">
        <v>18.87</v>
      </c>
      <c r="H300" s="113"/>
      <c r="I300" s="113"/>
    </row>
    <row r="301" spans="1:9" ht="15" customHeight="1" x14ac:dyDescent="0.25">
      <c r="A301" s="29">
        <v>42017.16667766204</v>
      </c>
      <c r="B301" s="38">
        <v>19.37</v>
      </c>
      <c r="C301" s="2"/>
      <c r="F301" s="29">
        <v>42017.16667766204</v>
      </c>
      <c r="G301" s="38">
        <v>19.37</v>
      </c>
      <c r="H301" s="113"/>
      <c r="I301" s="113"/>
    </row>
    <row r="302" spans="1:9" ht="15" customHeight="1" x14ac:dyDescent="0.25">
      <c r="A302" s="29">
        <v>42017.208344386578</v>
      </c>
      <c r="B302" s="38">
        <v>19.27</v>
      </c>
      <c r="C302" s="2"/>
      <c r="F302" s="29">
        <v>42017.208344386578</v>
      </c>
      <c r="G302" s="38">
        <v>19.27</v>
      </c>
      <c r="H302" s="113"/>
      <c r="I302" s="113"/>
    </row>
    <row r="303" spans="1:9" ht="15" customHeight="1" x14ac:dyDescent="0.25">
      <c r="A303" s="29">
        <v>42017.250011111108</v>
      </c>
      <c r="B303" s="38">
        <v>24.48</v>
      </c>
      <c r="C303" s="2"/>
      <c r="F303" s="29">
        <v>42017.250011111108</v>
      </c>
      <c r="G303" s="38">
        <v>24.48</v>
      </c>
      <c r="H303" s="113"/>
      <c r="I303" s="113"/>
    </row>
    <row r="304" spans="1:9" ht="15" customHeight="1" x14ac:dyDescent="0.25">
      <c r="A304" s="29">
        <v>42017.291677835645</v>
      </c>
      <c r="B304" s="38">
        <v>25.26</v>
      </c>
      <c r="C304" s="2"/>
      <c r="F304" s="29">
        <v>42017.291677835645</v>
      </c>
      <c r="G304" s="38">
        <v>25.26</v>
      </c>
      <c r="H304" s="113"/>
      <c r="I304" s="113"/>
    </row>
    <row r="305" spans="1:9" ht="15" customHeight="1" x14ac:dyDescent="0.25">
      <c r="A305" s="29">
        <v>42017.333344560182</v>
      </c>
      <c r="B305" s="38">
        <v>25.07</v>
      </c>
      <c r="C305" s="2"/>
      <c r="F305" s="29">
        <v>42017.333344560182</v>
      </c>
      <c r="G305" s="38">
        <v>25.07</v>
      </c>
      <c r="H305" s="113"/>
      <c r="I305" s="113"/>
    </row>
    <row r="306" spans="1:9" ht="15" customHeight="1" x14ac:dyDescent="0.25">
      <c r="A306" s="29">
        <v>42017.375011284719</v>
      </c>
      <c r="B306" s="38">
        <v>21.26</v>
      </c>
      <c r="C306" s="2"/>
      <c r="F306" s="29">
        <v>42017.375011284719</v>
      </c>
      <c r="G306" s="38">
        <v>21.26</v>
      </c>
      <c r="H306" s="113"/>
      <c r="I306" s="113"/>
    </row>
    <row r="307" spans="1:9" ht="15" customHeight="1" x14ac:dyDescent="0.25">
      <c r="A307" s="29">
        <v>42017.416678009256</v>
      </c>
      <c r="B307" s="38">
        <v>22.25</v>
      </c>
      <c r="C307" s="2"/>
      <c r="F307" s="29">
        <v>42017.416678009256</v>
      </c>
      <c r="G307" s="38">
        <v>22.25</v>
      </c>
      <c r="H307" s="113"/>
      <c r="I307" s="113"/>
    </row>
    <row r="308" spans="1:9" ht="15" customHeight="1" x14ac:dyDescent="0.25">
      <c r="A308" s="29">
        <v>42017.458344733794</v>
      </c>
      <c r="B308" s="38">
        <v>21.95</v>
      </c>
      <c r="C308" s="2"/>
      <c r="F308" s="29">
        <v>42017.458344733794</v>
      </c>
      <c r="G308" s="38">
        <v>21.95</v>
      </c>
      <c r="H308" s="113"/>
      <c r="I308" s="113"/>
    </row>
    <row r="309" spans="1:9" ht="15" customHeight="1" x14ac:dyDescent="0.25">
      <c r="A309" s="29">
        <v>42017.500011458331</v>
      </c>
      <c r="B309" s="38">
        <v>21.58</v>
      </c>
      <c r="C309" s="2"/>
      <c r="F309" s="29">
        <v>42017.500011458331</v>
      </c>
      <c r="G309" s="38">
        <v>21.58</v>
      </c>
      <c r="H309" s="113"/>
      <c r="I309" s="113"/>
    </row>
    <row r="310" spans="1:9" ht="15" customHeight="1" x14ac:dyDescent="0.25">
      <c r="A310" s="29">
        <v>42017.541678182868</v>
      </c>
      <c r="B310" s="38">
        <v>20.49</v>
      </c>
      <c r="C310" s="2"/>
      <c r="F310" s="29">
        <v>42017.541678182868</v>
      </c>
      <c r="G310" s="38">
        <v>20.49</v>
      </c>
      <c r="H310" s="113"/>
      <c r="I310" s="113"/>
    </row>
    <row r="311" spans="1:9" ht="15" customHeight="1" x14ac:dyDescent="0.25">
      <c r="A311" s="29">
        <v>42017.583344907405</v>
      </c>
      <c r="B311" s="38">
        <v>22.39</v>
      </c>
      <c r="C311" s="2"/>
      <c r="F311" s="29">
        <v>42017.583344907405</v>
      </c>
      <c r="G311" s="38">
        <v>22.39</v>
      </c>
      <c r="H311" s="113"/>
      <c r="I311" s="113"/>
    </row>
    <row r="312" spans="1:9" ht="15" customHeight="1" x14ac:dyDescent="0.25">
      <c r="A312" s="29">
        <v>42017.625011631942</v>
      </c>
      <c r="B312" s="38">
        <v>20.66</v>
      </c>
      <c r="C312" s="2"/>
      <c r="F312" s="29">
        <v>42017.625011631942</v>
      </c>
      <c r="G312" s="38">
        <v>20.66</v>
      </c>
      <c r="H312" s="113"/>
      <c r="I312" s="113"/>
    </row>
    <row r="313" spans="1:9" ht="15" customHeight="1" x14ac:dyDescent="0.25">
      <c r="A313" s="29">
        <v>42017.66667835648</v>
      </c>
      <c r="B313" s="38">
        <v>33.65</v>
      </c>
      <c r="C313" s="2"/>
      <c r="F313" s="29">
        <v>42017.66667835648</v>
      </c>
      <c r="G313" s="38">
        <v>33.65</v>
      </c>
      <c r="H313" s="113"/>
      <c r="I313" s="113"/>
    </row>
    <row r="314" spans="1:9" ht="15" customHeight="1" x14ac:dyDescent="0.25">
      <c r="A314" s="29">
        <v>42017.708345081017</v>
      </c>
      <c r="B314" s="40">
        <v>36.01</v>
      </c>
      <c r="C314" s="2"/>
      <c r="F314" s="29">
        <v>42017.708345081017</v>
      </c>
      <c r="G314" s="40">
        <v>36.01</v>
      </c>
      <c r="H314" s="113"/>
      <c r="I314" s="113"/>
    </row>
    <row r="315" spans="1:9" ht="15" customHeight="1" x14ac:dyDescent="0.25">
      <c r="A315" s="29">
        <v>42017.750011805554</v>
      </c>
      <c r="B315" s="30">
        <v>13.09</v>
      </c>
      <c r="C315" s="22" t="s">
        <v>197</v>
      </c>
      <c r="F315" s="29">
        <v>42017.750011805554</v>
      </c>
      <c r="G315" s="30"/>
      <c r="H315" s="113"/>
      <c r="I315" s="113"/>
    </row>
    <row r="316" spans="1:9" ht="15" customHeight="1" x14ac:dyDescent="0.25">
      <c r="A316" s="29">
        <v>42017.791678530091</v>
      </c>
      <c r="B316" s="39">
        <v>3.05</v>
      </c>
      <c r="C316" s="22" t="s">
        <v>200</v>
      </c>
      <c r="F316" s="29">
        <v>42017.791678530091</v>
      </c>
      <c r="G316" s="39"/>
      <c r="H316" s="113"/>
      <c r="I316" s="113"/>
    </row>
    <row r="317" spans="1:9" ht="15" customHeight="1" x14ac:dyDescent="0.25">
      <c r="A317" s="29">
        <v>42017.833345254629</v>
      </c>
      <c r="B317" s="39">
        <v>3.04</v>
      </c>
      <c r="C317" s="22" t="s">
        <v>200</v>
      </c>
      <c r="F317" s="29">
        <v>42017.833345254629</v>
      </c>
      <c r="G317" s="39"/>
      <c r="H317" s="113"/>
      <c r="I317" s="113"/>
    </row>
    <row r="318" spans="1:9" ht="15" customHeight="1" x14ac:dyDescent="0.25">
      <c r="A318" s="29">
        <v>42017.875011979166</v>
      </c>
      <c r="B318" s="39">
        <v>5.01</v>
      </c>
      <c r="C318" s="22" t="s">
        <v>200</v>
      </c>
      <c r="F318" s="29">
        <v>42017.875011979166</v>
      </c>
      <c r="G318" s="39"/>
      <c r="H318" s="113"/>
      <c r="I318" s="113"/>
    </row>
    <row r="319" spans="1:9" ht="15" customHeight="1" x14ac:dyDescent="0.25">
      <c r="A319" s="29">
        <v>42017.916678703703</v>
      </c>
      <c r="B319" s="41">
        <v>20.079999999999998</v>
      </c>
      <c r="C319" s="2"/>
      <c r="F319" s="29">
        <v>42017.916678703703</v>
      </c>
      <c r="G319" s="41">
        <v>20.079999999999998</v>
      </c>
      <c r="H319" s="113"/>
      <c r="I319" s="113"/>
    </row>
    <row r="320" spans="1:9" ht="15" customHeight="1" x14ac:dyDescent="0.25">
      <c r="A320" s="29">
        <v>42017.95834542824</v>
      </c>
      <c r="B320" s="41">
        <v>18.02</v>
      </c>
      <c r="C320" s="2"/>
      <c r="F320" s="29">
        <v>42017.95834542824</v>
      </c>
      <c r="G320" s="41">
        <v>18.02</v>
      </c>
      <c r="H320" s="113"/>
      <c r="I320" s="113"/>
    </row>
    <row r="321" spans="1:9" ht="15" customHeight="1" x14ac:dyDescent="0.25">
      <c r="A321" s="29">
        <v>42018.000012152777</v>
      </c>
      <c r="B321" s="40">
        <v>17.02</v>
      </c>
      <c r="C321" s="2"/>
      <c r="F321" s="29">
        <v>42018.000012152777</v>
      </c>
      <c r="G321" s="40">
        <v>17.02</v>
      </c>
      <c r="H321" s="113"/>
      <c r="I321" s="113"/>
    </row>
    <row r="322" spans="1:9" ht="15" customHeight="1" x14ac:dyDescent="0.25">
      <c r="A322" s="29">
        <v>42018.041678877315</v>
      </c>
      <c r="B322" s="40">
        <v>17</v>
      </c>
      <c r="C322" s="2"/>
      <c r="F322" s="29">
        <v>42018.041678877315</v>
      </c>
      <c r="G322" s="40">
        <v>17</v>
      </c>
      <c r="H322" s="113"/>
      <c r="I322" s="113"/>
    </row>
    <row r="323" spans="1:9" ht="15" customHeight="1" x14ac:dyDescent="0.25">
      <c r="A323" s="29">
        <v>42018.083345601852</v>
      </c>
      <c r="B323" s="40">
        <v>15.09</v>
      </c>
      <c r="C323" s="2"/>
      <c r="F323" s="29">
        <v>42018.083345601852</v>
      </c>
      <c r="G323" s="40">
        <v>15.09</v>
      </c>
      <c r="H323" s="113"/>
      <c r="I323" s="113"/>
    </row>
    <row r="324" spans="1:9" ht="15" customHeight="1" x14ac:dyDescent="0.25">
      <c r="A324" s="29">
        <v>42018.125012326389</v>
      </c>
      <c r="B324" s="40">
        <v>15.01</v>
      </c>
      <c r="C324" s="2"/>
      <c r="F324" s="29">
        <v>42018.125012326389</v>
      </c>
      <c r="G324" s="40">
        <v>15.01</v>
      </c>
      <c r="H324" s="113"/>
      <c r="I324" s="113"/>
    </row>
    <row r="325" spans="1:9" ht="15" customHeight="1" x14ac:dyDescent="0.25">
      <c r="A325" s="29">
        <v>42018.166679050926</v>
      </c>
      <c r="B325" s="40">
        <v>12.07</v>
      </c>
      <c r="C325" s="2"/>
      <c r="F325" s="29">
        <v>42018.166679050926</v>
      </c>
      <c r="G325" s="40">
        <v>12.07</v>
      </c>
      <c r="H325" s="113"/>
      <c r="I325" s="113"/>
    </row>
    <row r="326" spans="1:9" ht="15" customHeight="1" x14ac:dyDescent="0.25">
      <c r="A326" s="29">
        <v>42018.208345775463</v>
      </c>
      <c r="B326" s="40">
        <v>16.09</v>
      </c>
      <c r="C326" s="2"/>
      <c r="F326" s="29">
        <v>42018.208345775463</v>
      </c>
      <c r="G326" s="40">
        <v>16.09</v>
      </c>
      <c r="H326" s="113"/>
      <c r="I326" s="113"/>
    </row>
    <row r="327" spans="1:9" ht="15" customHeight="1" x14ac:dyDescent="0.25">
      <c r="A327" s="29">
        <v>42018.250012500001</v>
      </c>
      <c r="B327" s="40">
        <v>17</v>
      </c>
      <c r="C327" s="2"/>
      <c r="F327" s="29">
        <v>42018.250012500001</v>
      </c>
      <c r="G327" s="40">
        <v>17</v>
      </c>
      <c r="H327" s="113"/>
      <c r="I327" s="113"/>
    </row>
    <row r="328" spans="1:9" ht="15" customHeight="1" x14ac:dyDescent="0.25">
      <c r="A328" s="29">
        <v>42018.291679224538</v>
      </c>
      <c r="B328" s="40">
        <v>17.059999999999999</v>
      </c>
      <c r="C328" s="2"/>
      <c r="F328" s="29">
        <v>42018.291679224538</v>
      </c>
      <c r="G328" s="40">
        <v>17.059999999999999</v>
      </c>
      <c r="H328" s="113"/>
      <c r="I328" s="113"/>
    </row>
    <row r="329" spans="1:9" ht="15" customHeight="1" x14ac:dyDescent="0.25">
      <c r="A329" s="29">
        <v>42018.333345949075</v>
      </c>
      <c r="B329" s="40">
        <v>18.07</v>
      </c>
      <c r="C329" s="2"/>
      <c r="F329" s="29">
        <v>42018.333345949075</v>
      </c>
      <c r="G329" s="40">
        <v>18.07</v>
      </c>
      <c r="H329" s="113"/>
      <c r="I329" s="113"/>
    </row>
    <row r="330" spans="1:9" ht="15" customHeight="1" x14ac:dyDescent="0.25">
      <c r="A330" s="29">
        <v>42018.375012673612</v>
      </c>
      <c r="B330" s="40">
        <v>19.010000000000002</v>
      </c>
      <c r="C330" s="2"/>
      <c r="F330" s="29">
        <v>42018.375012673612</v>
      </c>
      <c r="G330" s="40">
        <v>19.010000000000002</v>
      </c>
      <c r="H330" s="113"/>
      <c r="I330" s="113"/>
    </row>
    <row r="331" spans="1:9" ht="15" customHeight="1" x14ac:dyDescent="0.25">
      <c r="A331" s="29">
        <v>42018.416679398149</v>
      </c>
      <c r="B331" s="40">
        <v>19.07</v>
      </c>
      <c r="C331" s="2"/>
      <c r="F331" s="29">
        <v>42018.416679398149</v>
      </c>
      <c r="G331" s="40">
        <v>19.07</v>
      </c>
      <c r="H331" s="113"/>
      <c r="I331" s="113"/>
    </row>
    <row r="332" spans="1:9" ht="15" customHeight="1" x14ac:dyDescent="0.25">
      <c r="A332" s="29">
        <v>42018.458346122687</v>
      </c>
      <c r="B332" s="40">
        <v>19.07</v>
      </c>
      <c r="C332" s="2"/>
      <c r="F332" s="29">
        <v>42018.458346122687</v>
      </c>
      <c r="G332" s="40">
        <v>19.07</v>
      </c>
      <c r="H332" s="113"/>
      <c r="I332" s="113"/>
    </row>
    <row r="333" spans="1:9" ht="15" customHeight="1" x14ac:dyDescent="0.25">
      <c r="A333" s="29">
        <v>42018.500012847224</v>
      </c>
      <c r="B333" s="40">
        <v>19.03</v>
      </c>
      <c r="C333" s="2"/>
      <c r="F333" s="29">
        <v>42018.500012847224</v>
      </c>
      <c r="G333" s="40">
        <v>19.03</v>
      </c>
      <c r="H333" s="113"/>
      <c r="I333" s="113"/>
    </row>
    <row r="334" spans="1:9" ht="15" customHeight="1" x14ac:dyDescent="0.25">
      <c r="A334" s="29">
        <v>42018.541679571761</v>
      </c>
      <c r="B334" s="40">
        <v>18.079999999999998</v>
      </c>
      <c r="C334" s="2"/>
      <c r="F334" s="29">
        <v>42018.541679571761</v>
      </c>
      <c r="G334" s="40">
        <v>18.079999999999998</v>
      </c>
      <c r="H334" s="113"/>
      <c r="I334" s="113"/>
    </row>
    <row r="335" spans="1:9" ht="15" customHeight="1" x14ac:dyDescent="0.25">
      <c r="A335" s="29">
        <v>42018.583346296298</v>
      </c>
      <c r="B335" s="40">
        <v>18.059999999999999</v>
      </c>
      <c r="C335" s="2"/>
      <c r="F335" s="29">
        <v>42018.583346296298</v>
      </c>
      <c r="G335" s="40">
        <v>18.059999999999999</v>
      </c>
      <c r="H335" s="113"/>
      <c r="I335" s="113"/>
    </row>
    <row r="336" spans="1:9" ht="15" customHeight="1" x14ac:dyDescent="0.25">
      <c r="A336" s="29">
        <v>42018.625013020835</v>
      </c>
      <c r="B336" s="40">
        <v>20.03</v>
      </c>
      <c r="C336" s="2"/>
      <c r="F336" s="29">
        <v>42018.625013020835</v>
      </c>
      <c r="G336" s="40">
        <v>20.03</v>
      </c>
      <c r="H336" s="113"/>
      <c r="I336" s="113"/>
    </row>
    <row r="337" spans="1:9" ht="15" customHeight="1" x14ac:dyDescent="0.25">
      <c r="A337" s="29">
        <v>42018.666679745373</v>
      </c>
      <c r="B337" s="40">
        <v>29.07</v>
      </c>
      <c r="C337" s="2"/>
      <c r="F337" s="29">
        <v>42018.666679745373</v>
      </c>
      <c r="G337" s="40">
        <v>29.07</v>
      </c>
      <c r="H337" s="113"/>
      <c r="I337" s="113"/>
    </row>
    <row r="338" spans="1:9" ht="15" customHeight="1" x14ac:dyDescent="0.25">
      <c r="A338" s="29">
        <v>42018.70834646991</v>
      </c>
      <c r="B338" s="40">
        <v>29.06</v>
      </c>
      <c r="C338" s="2"/>
      <c r="F338" s="29">
        <v>42018.70834646991</v>
      </c>
      <c r="G338" s="40">
        <v>29.06</v>
      </c>
      <c r="H338" s="113"/>
      <c r="I338" s="113"/>
    </row>
    <row r="339" spans="1:9" ht="15" customHeight="1" x14ac:dyDescent="0.25">
      <c r="A339" s="29">
        <v>42018.750013194447</v>
      </c>
      <c r="B339" s="40">
        <v>22.03</v>
      </c>
      <c r="C339" s="2"/>
      <c r="F339" s="29">
        <v>42018.750013194447</v>
      </c>
      <c r="G339" s="40">
        <v>22.03</v>
      </c>
      <c r="H339" s="113"/>
      <c r="I339" s="113"/>
    </row>
    <row r="340" spans="1:9" ht="15" customHeight="1" x14ac:dyDescent="0.25">
      <c r="A340" s="29">
        <v>42018.791679918984</v>
      </c>
      <c r="B340" s="39">
        <v>14.09</v>
      </c>
      <c r="C340" s="22" t="s">
        <v>200</v>
      </c>
      <c r="F340" s="29">
        <v>42018.791679918984</v>
      </c>
      <c r="G340" s="39"/>
      <c r="H340" s="113"/>
      <c r="I340" s="113"/>
    </row>
    <row r="341" spans="1:9" ht="15" customHeight="1" x14ac:dyDescent="0.25">
      <c r="A341" s="29">
        <v>42018.833346643522</v>
      </c>
      <c r="B341" s="39">
        <v>5.0599999999999996</v>
      </c>
      <c r="C341" s="22" t="s">
        <v>200</v>
      </c>
      <c r="F341" s="29">
        <v>42018.833346643522</v>
      </c>
      <c r="G341" s="39"/>
      <c r="H341" s="113"/>
      <c r="I341" s="113"/>
    </row>
    <row r="342" spans="1:9" ht="15" customHeight="1" x14ac:dyDescent="0.25">
      <c r="A342" s="29">
        <v>42018.875013368059</v>
      </c>
      <c r="B342" s="39">
        <v>10.09</v>
      </c>
      <c r="C342" s="22" t="s">
        <v>200</v>
      </c>
      <c r="F342" s="29">
        <v>42018.875013368059</v>
      </c>
      <c r="G342" s="39"/>
      <c r="H342" s="113"/>
      <c r="I342" s="113"/>
    </row>
    <row r="343" spans="1:9" ht="15" customHeight="1" x14ac:dyDescent="0.25">
      <c r="A343" s="29">
        <v>42018.916680092596</v>
      </c>
      <c r="B343" s="40">
        <v>17.09</v>
      </c>
      <c r="C343" s="2"/>
      <c r="F343" s="29">
        <v>42018.916680092596</v>
      </c>
      <c r="G343" s="40">
        <v>17.09</v>
      </c>
      <c r="H343" s="113"/>
      <c r="I343" s="113"/>
    </row>
    <row r="344" spans="1:9" ht="15" customHeight="1" x14ac:dyDescent="0.25">
      <c r="A344" s="29">
        <v>42018.958346817133</v>
      </c>
      <c r="B344" s="40">
        <v>19.03</v>
      </c>
      <c r="C344" s="2"/>
      <c r="F344" s="29">
        <v>42018.958346817133</v>
      </c>
      <c r="G344" s="40">
        <v>19.03</v>
      </c>
      <c r="H344" s="113"/>
      <c r="I344" s="113"/>
    </row>
    <row r="345" spans="1:9" ht="15" customHeight="1" x14ac:dyDescent="0.25">
      <c r="A345" s="29">
        <v>42019.000013541663</v>
      </c>
      <c r="B345" s="40">
        <v>19.09</v>
      </c>
      <c r="C345" s="2"/>
      <c r="F345" s="29">
        <v>42019.000013541663</v>
      </c>
      <c r="G345" s="40">
        <v>19.09</v>
      </c>
      <c r="H345" s="113"/>
      <c r="I345" s="113"/>
    </row>
    <row r="346" spans="1:9" ht="15" customHeight="1" x14ac:dyDescent="0.25">
      <c r="A346" s="29">
        <v>42019.0416802662</v>
      </c>
      <c r="B346" s="40">
        <v>19.02</v>
      </c>
      <c r="C346" s="2"/>
      <c r="F346" s="29">
        <v>42019.0416802662</v>
      </c>
      <c r="G346" s="40">
        <v>19.02</v>
      </c>
      <c r="H346" s="113"/>
      <c r="I346" s="113"/>
    </row>
    <row r="347" spans="1:9" ht="15" customHeight="1" x14ac:dyDescent="0.25">
      <c r="A347" s="29">
        <v>42019.083346990737</v>
      </c>
      <c r="B347" s="40">
        <v>18.09</v>
      </c>
      <c r="C347" s="2"/>
      <c r="F347" s="29">
        <v>42019.083346990737</v>
      </c>
      <c r="G347" s="40">
        <v>18.09</v>
      </c>
      <c r="H347" s="113"/>
      <c r="I347" s="113"/>
    </row>
    <row r="348" spans="1:9" ht="15" customHeight="1" x14ac:dyDescent="0.25">
      <c r="A348" s="29">
        <v>42019.125013715275</v>
      </c>
      <c r="B348" s="40">
        <v>18.02</v>
      </c>
      <c r="C348" s="2"/>
      <c r="F348" s="29">
        <v>42019.125013715275</v>
      </c>
      <c r="G348" s="40">
        <v>18.02</v>
      </c>
      <c r="H348" s="113"/>
      <c r="I348" s="113"/>
    </row>
    <row r="349" spans="1:9" ht="15" customHeight="1" x14ac:dyDescent="0.25">
      <c r="A349" s="29">
        <v>42019.166680439812</v>
      </c>
      <c r="B349" s="40">
        <v>17.059999999999999</v>
      </c>
      <c r="C349" s="2"/>
      <c r="F349" s="29">
        <v>42019.166680439812</v>
      </c>
      <c r="G349" s="40">
        <v>17.059999999999999</v>
      </c>
      <c r="H349" s="113"/>
      <c r="I349" s="113"/>
    </row>
    <row r="350" spans="1:9" ht="15" customHeight="1" x14ac:dyDescent="0.25">
      <c r="A350" s="29">
        <v>42019.208347164349</v>
      </c>
      <c r="B350" s="40">
        <v>18.09</v>
      </c>
      <c r="C350" s="2"/>
      <c r="F350" s="29">
        <v>42019.208347164349</v>
      </c>
      <c r="G350" s="40">
        <v>18.09</v>
      </c>
      <c r="H350" s="113"/>
      <c r="I350" s="113"/>
    </row>
    <row r="351" spans="1:9" ht="15" customHeight="1" x14ac:dyDescent="0.25">
      <c r="A351" s="29">
        <v>42019.250013888886</v>
      </c>
      <c r="B351" s="40">
        <v>19.059999999999999</v>
      </c>
      <c r="C351" s="2"/>
      <c r="F351" s="29">
        <v>42019.250013888886</v>
      </c>
      <c r="G351" s="40">
        <v>19.059999999999999</v>
      </c>
      <c r="H351" s="113"/>
      <c r="I351" s="113"/>
    </row>
    <row r="352" spans="1:9" ht="15" customHeight="1" x14ac:dyDescent="0.25">
      <c r="A352" s="29">
        <v>42019.291680613424</v>
      </c>
      <c r="B352" s="40">
        <v>20.02</v>
      </c>
      <c r="C352" s="2"/>
      <c r="F352" s="29">
        <v>42019.291680613424</v>
      </c>
      <c r="G352" s="40">
        <v>20.02</v>
      </c>
      <c r="H352" s="113"/>
      <c r="I352" s="113"/>
    </row>
    <row r="353" spans="1:9" ht="15" customHeight="1" x14ac:dyDescent="0.25">
      <c r="A353" s="29">
        <v>42019.333347337961</v>
      </c>
      <c r="B353" s="40">
        <v>19.079999999999998</v>
      </c>
      <c r="C353" s="2"/>
      <c r="F353" s="29">
        <v>42019.333347337961</v>
      </c>
      <c r="G353" s="40">
        <v>19.079999999999998</v>
      </c>
      <c r="H353" s="113"/>
      <c r="I353" s="113"/>
    </row>
    <row r="354" spans="1:9" ht="15" customHeight="1" x14ac:dyDescent="0.25">
      <c r="A354" s="29">
        <v>42019.375014062498</v>
      </c>
      <c r="B354" s="40">
        <v>20.079999999999998</v>
      </c>
      <c r="C354" s="2"/>
      <c r="F354" s="29">
        <v>42019.375014062498</v>
      </c>
      <c r="G354" s="40">
        <v>20.079999999999998</v>
      </c>
      <c r="H354" s="113"/>
      <c r="I354" s="113"/>
    </row>
    <row r="355" spans="1:9" ht="15" customHeight="1" x14ac:dyDescent="0.25">
      <c r="A355" s="29">
        <v>42019.416680787035</v>
      </c>
      <c r="B355" s="40">
        <v>21.06</v>
      </c>
      <c r="C355" s="2"/>
      <c r="F355" s="29">
        <v>42019.416680787035</v>
      </c>
      <c r="G355" s="40">
        <v>21.06</v>
      </c>
      <c r="H355" s="113"/>
      <c r="I355" s="113"/>
    </row>
    <row r="356" spans="1:9" ht="15" customHeight="1" x14ac:dyDescent="0.25">
      <c r="A356" s="29">
        <v>42019.458347511572</v>
      </c>
      <c r="B356" s="40">
        <v>20.99</v>
      </c>
      <c r="C356" s="2"/>
      <c r="F356" s="29">
        <v>42019.458347511572</v>
      </c>
      <c r="G356" s="40">
        <v>20.99</v>
      </c>
      <c r="H356" s="113"/>
      <c r="I356" s="113"/>
    </row>
    <row r="357" spans="1:9" ht="15" customHeight="1" x14ac:dyDescent="0.25">
      <c r="A357" s="29">
        <v>42019.50001423611</v>
      </c>
      <c r="B357" s="40">
        <v>23.06</v>
      </c>
      <c r="C357" s="2"/>
      <c r="F357" s="29">
        <v>42019.50001423611</v>
      </c>
      <c r="G357" s="40">
        <v>23.06</v>
      </c>
      <c r="H357" s="113"/>
      <c r="I357" s="113"/>
    </row>
    <row r="358" spans="1:9" ht="15" customHeight="1" x14ac:dyDescent="0.25">
      <c r="A358" s="29">
        <v>42019.541680960647</v>
      </c>
      <c r="B358" s="40">
        <v>18.920000000000002</v>
      </c>
      <c r="C358" s="2"/>
      <c r="F358" s="29">
        <v>42019.541680960647</v>
      </c>
      <c r="G358" s="40">
        <v>18.920000000000002</v>
      </c>
      <c r="H358" s="113"/>
      <c r="I358" s="113"/>
    </row>
    <row r="359" spans="1:9" ht="15" customHeight="1" x14ac:dyDescent="0.25">
      <c r="A359" s="29">
        <v>42019.583347685184</v>
      </c>
      <c r="B359" s="40">
        <v>19.55</v>
      </c>
      <c r="C359" s="2"/>
      <c r="F359" s="29">
        <v>42019.583347685184</v>
      </c>
      <c r="G359" s="40">
        <v>19.55</v>
      </c>
      <c r="H359" s="113"/>
      <c r="I359" s="113"/>
    </row>
    <row r="360" spans="1:9" ht="15" customHeight="1" x14ac:dyDescent="0.25">
      <c r="A360" s="29">
        <v>42019.625014409721</v>
      </c>
      <c r="B360" s="40">
        <v>19.37</v>
      </c>
      <c r="C360" s="2"/>
      <c r="F360" s="29">
        <v>42019.625014409721</v>
      </c>
      <c r="G360" s="40">
        <v>19.37</v>
      </c>
      <c r="H360" s="113"/>
      <c r="I360" s="113"/>
    </row>
    <row r="361" spans="1:9" ht="15" customHeight="1" x14ac:dyDescent="0.25">
      <c r="A361" s="29">
        <v>42019.666681134258</v>
      </c>
      <c r="B361" s="40">
        <v>19.690000000000001</v>
      </c>
      <c r="C361" s="2"/>
      <c r="F361" s="29">
        <v>42019.666681134258</v>
      </c>
      <c r="G361" s="40">
        <v>19.690000000000001</v>
      </c>
      <c r="H361" s="113"/>
      <c r="I361" s="113"/>
    </row>
    <row r="362" spans="1:9" ht="15" customHeight="1" x14ac:dyDescent="0.25">
      <c r="A362" s="29">
        <v>42019.708347858796</v>
      </c>
      <c r="B362" s="40">
        <v>18.47</v>
      </c>
      <c r="C362" s="2"/>
      <c r="F362" s="29">
        <v>42019.708347858796</v>
      </c>
      <c r="G362" s="40">
        <v>18.47</v>
      </c>
      <c r="H362" s="113"/>
      <c r="I362" s="113"/>
    </row>
    <row r="363" spans="1:9" ht="15" customHeight="1" x14ac:dyDescent="0.25">
      <c r="A363" s="29">
        <v>42019.750014583333</v>
      </c>
      <c r="B363" s="40">
        <v>22.85</v>
      </c>
      <c r="C363" s="2"/>
      <c r="F363" s="29">
        <v>42019.750014583333</v>
      </c>
      <c r="G363" s="40">
        <v>22.85</v>
      </c>
      <c r="H363" s="113"/>
      <c r="I363" s="113"/>
    </row>
    <row r="364" spans="1:9" ht="15" customHeight="1" x14ac:dyDescent="0.25">
      <c r="A364" s="29">
        <v>42019.79168130787</v>
      </c>
      <c r="B364" s="39">
        <v>0</v>
      </c>
      <c r="C364" s="22" t="s">
        <v>200</v>
      </c>
      <c r="F364" s="29">
        <v>42019.79168130787</v>
      </c>
      <c r="G364" s="39"/>
      <c r="H364" s="113"/>
      <c r="I364" s="113"/>
    </row>
    <row r="365" spans="1:9" ht="15" customHeight="1" x14ac:dyDescent="0.25">
      <c r="A365" s="29">
        <v>42019.833348032407</v>
      </c>
      <c r="B365" s="36">
        <v>6.45</v>
      </c>
      <c r="C365" s="22" t="s">
        <v>200</v>
      </c>
      <c r="F365" s="29">
        <v>42019.833348032407</v>
      </c>
      <c r="G365" s="36"/>
      <c r="H365" s="113"/>
      <c r="I365" s="113"/>
    </row>
    <row r="366" spans="1:9" ht="15" customHeight="1" x14ac:dyDescent="0.25">
      <c r="A366" s="29">
        <v>42019.875014756944</v>
      </c>
      <c r="B366" s="36">
        <v>5.99</v>
      </c>
      <c r="C366" s="22" t="s">
        <v>200</v>
      </c>
      <c r="F366" s="29">
        <v>42019.875014756944</v>
      </c>
      <c r="G366" s="36"/>
      <c r="H366" s="113"/>
      <c r="I366" s="113"/>
    </row>
    <row r="367" spans="1:9" ht="15" customHeight="1" x14ac:dyDescent="0.25">
      <c r="A367" s="29">
        <v>42019.916681481482</v>
      </c>
      <c r="B367" s="38">
        <v>20.22</v>
      </c>
      <c r="C367" s="2"/>
      <c r="F367" s="29">
        <v>42019.916681481482</v>
      </c>
      <c r="G367" s="38">
        <v>20.22</v>
      </c>
      <c r="H367" s="113"/>
      <c r="I367" s="113"/>
    </row>
    <row r="368" spans="1:9" ht="15" customHeight="1" x14ac:dyDescent="0.25">
      <c r="A368" s="29">
        <v>42019.958348206019</v>
      </c>
      <c r="B368" s="38">
        <v>18.100000000000001</v>
      </c>
      <c r="C368" s="2"/>
      <c r="F368" s="29">
        <v>42019.958348206019</v>
      </c>
      <c r="G368" s="38">
        <v>18.100000000000001</v>
      </c>
      <c r="H368" s="113"/>
      <c r="I368" s="113"/>
    </row>
    <row r="369" spans="1:9" ht="15" customHeight="1" x14ac:dyDescent="0.25">
      <c r="A369" s="29">
        <v>42020.000014930556</v>
      </c>
      <c r="B369" s="37">
        <v>18.62</v>
      </c>
      <c r="C369" s="2"/>
      <c r="F369" s="29">
        <v>42020.000014930556</v>
      </c>
      <c r="G369" s="37">
        <v>18.62</v>
      </c>
      <c r="H369" s="113"/>
      <c r="I369" s="113"/>
    </row>
    <row r="370" spans="1:9" ht="15" customHeight="1" x14ac:dyDescent="0.25">
      <c r="A370" s="29">
        <v>42020.041681655093</v>
      </c>
      <c r="B370" s="37">
        <v>18.940000000000001</v>
      </c>
      <c r="C370" s="2"/>
      <c r="F370" s="29">
        <v>42020.041681655093</v>
      </c>
      <c r="G370" s="37">
        <v>18.940000000000001</v>
      </c>
      <c r="H370" s="113"/>
      <c r="I370" s="113"/>
    </row>
    <row r="371" spans="1:9" ht="15" customHeight="1" x14ac:dyDescent="0.25">
      <c r="A371" s="29">
        <v>42020.08334837963</v>
      </c>
      <c r="B371" s="37">
        <v>18.64</v>
      </c>
      <c r="C371" s="2"/>
      <c r="F371" s="29">
        <v>42020.08334837963</v>
      </c>
      <c r="G371" s="37">
        <v>18.64</v>
      </c>
      <c r="H371" s="113"/>
      <c r="I371" s="113"/>
    </row>
    <row r="372" spans="1:9" ht="15" customHeight="1" x14ac:dyDescent="0.25">
      <c r="A372" s="29">
        <v>42020.125015104168</v>
      </c>
      <c r="B372" s="37">
        <v>19.97</v>
      </c>
      <c r="C372" s="2"/>
      <c r="F372" s="29">
        <v>42020.125015104168</v>
      </c>
      <c r="G372" s="37">
        <v>19.97</v>
      </c>
      <c r="H372" s="113"/>
      <c r="I372" s="113"/>
    </row>
    <row r="373" spans="1:9" ht="15" customHeight="1" x14ac:dyDescent="0.25">
      <c r="A373" s="29">
        <v>42020.166681828705</v>
      </c>
      <c r="B373" s="37">
        <v>18.809999999999999</v>
      </c>
      <c r="C373" s="2"/>
      <c r="F373" s="29">
        <v>42020.166681828705</v>
      </c>
      <c r="G373" s="37">
        <v>18.809999999999999</v>
      </c>
      <c r="H373" s="113"/>
      <c r="I373" s="113"/>
    </row>
    <row r="374" spans="1:9" ht="15" customHeight="1" x14ac:dyDescent="0.25">
      <c r="A374" s="29">
        <v>42020.208348553242</v>
      </c>
      <c r="B374" s="37">
        <v>19.37</v>
      </c>
      <c r="C374" s="2"/>
      <c r="F374" s="29">
        <v>42020.208348553242</v>
      </c>
      <c r="G374" s="37">
        <v>19.37</v>
      </c>
      <c r="H374" s="113"/>
      <c r="I374" s="113"/>
    </row>
    <row r="375" spans="1:9" ht="15" customHeight="1" x14ac:dyDescent="0.25">
      <c r="A375" s="29">
        <v>42020.250015277779</v>
      </c>
      <c r="B375" s="37">
        <v>20.83</v>
      </c>
      <c r="C375" s="2"/>
      <c r="F375" s="29">
        <v>42020.250015277779</v>
      </c>
      <c r="G375" s="37">
        <v>20.83</v>
      </c>
      <c r="H375" s="113"/>
      <c r="I375" s="113"/>
    </row>
    <row r="376" spans="1:9" ht="15" customHeight="1" x14ac:dyDescent="0.25">
      <c r="A376" s="29">
        <v>42020.291682002317</v>
      </c>
      <c r="B376" s="37">
        <v>21.97</v>
      </c>
      <c r="C376" s="2"/>
      <c r="F376" s="29">
        <v>42020.291682002317</v>
      </c>
      <c r="G376" s="37">
        <v>21.97</v>
      </c>
      <c r="H376" s="113"/>
      <c r="I376" s="113"/>
    </row>
    <row r="377" spans="1:9" ht="15" customHeight="1" x14ac:dyDescent="0.25">
      <c r="A377" s="29">
        <v>42020.333348726854</v>
      </c>
      <c r="B377" s="37">
        <v>23.14</v>
      </c>
      <c r="C377" s="2"/>
      <c r="F377" s="29">
        <v>42020.333348726854</v>
      </c>
      <c r="G377" s="37">
        <v>23.14</v>
      </c>
      <c r="H377" s="113"/>
      <c r="I377" s="113"/>
    </row>
    <row r="378" spans="1:9" ht="15" customHeight="1" x14ac:dyDescent="0.25">
      <c r="A378" s="29">
        <v>42020.375015451391</v>
      </c>
      <c r="B378" s="37">
        <v>25.6</v>
      </c>
      <c r="C378" s="2"/>
      <c r="F378" s="29">
        <v>42020.375015451391</v>
      </c>
      <c r="G378" s="37">
        <v>25.6</v>
      </c>
      <c r="H378" s="113"/>
      <c r="I378" s="113"/>
    </row>
    <row r="379" spans="1:9" ht="15" customHeight="1" x14ac:dyDescent="0.25">
      <c r="A379" s="29">
        <v>42020.416682175928</v>
      </c>
      <c r="B379" s="37">
        <v>25.12</v>
      </c>
      <c r="C379" s="2"/>
      <c r="F379" s="29">
        <v>42020.416682175928</v>
      </c>
      <c r="G379" s="37">
        <v>25.12</v>
      </c>
      <c r="H379" s="113"/>
      <c r="I379" s="113"/>
    </row>
    <row r="380" spans="1:9" ht="15" customHeight="1" x14ac:dyDescent="0.25">
      <c r="A380" s="29">
        <v>42020.458348900465</v>
      </c>
      <c r="B380" s="37">
        <v>21.23</v>
      </c>
      <c r="C380" s="2"/>
      <c r="F380" s="29">
        <v>42020.458348900465</v>
      </c>
      <c r="G380" s="37">
        <v>21.23</v>
      </c>
      <c r="H380" s="113"/>
      <c r="I380" s="113"/>
    </row>
    <row r="381" spans="1:9" ht="15" customHeight="1" x14ac:dyDescent="0.25">
      <c r="A381" s="29">
        <v>42020.500015625003</v>
      </c>
      <c r="B381" s="37">
        <v>24</v>
      </c>
      <c r="C381" s="2"/>
      <c r="F381" s="29">
        <v>42020.500015625003</v>
      </c>
      <c r="G381" s="37">
        <v>24</v>
      </c>
      <c r="H381" s="113"/>
      <c r="I381" s="113"/>
    </row>
    <row r="382" spans="1:9" ht="15" customHeight="1" x14ac:dyDescent="0.25">
      <c r="A382" s="29">
        <v>42020.54168234954</v>
      </c>
      <c r="B382" s="37">
        <v>26.72</v>
      </c>
      <c r="C382" s="2"/>
      <c r="F382" s="29">
        <v>42020.54168234954</v>
      </c>
      <c r="G382" s="37">
        <v>26.72</v>
      </c>
      <c r="H382" s="113"/>
      <c r="I382" s="113"/>
    </row>
    <row r="383" spans="1:9" ht="15" customHeight="1" x14ac:dyDescent="0.25">
      <c r="A383" s="29">
        <v>42020.583349074077</v>
      </c>
      <c r="B383" s="34">
        <v>48.79</v>
      </c>
      <c r="C383" s="2"/>
      <c r="F383" s="29">
        <v>42020.583349074077</v>
      </c>
      <c r="G383" s="34">
        <v>48.79</v>
      </c>
      <c r="H383" s="113"/>
      <c r="I383" s="113"/>
    </row>
    <row r="384" spans="1:9" ht="15" customHeight="1" x14ac:dyDescent="0.25">
      <c r="A384" s="29">
        <v>42020.625015798614</v>
      </c>
      <c r="B384" s="35">
        <v>16.149999999999999</v>
      </c>
      <c r="C384" s="22" t="s">
        <v>197</v>
      </c>
      <c r="F384" s="29">
        <v>42020.625015798614</v>
      </c>
      <c r="G384" s="35"/>
      <c r="H384" s="113"/>
      <c r="I384" s="113"/>
    </row>
    <row r="385" spans="1:9" ht="15" customHeight="1" x14ac:dyDescent="0.25">
      <c r="A385" s="29">
        <v>42020.666682523151</v>
      </c>
      <c r="B385" s="35">
        <v>15.61</v>
      </c>
      <c r="C385" s="22" t="s">
        <v>197</v>
      </c>
      <c r="F385" s="29">
        <v>42020.666682523151</v>
      </c>
      <c r="G385" s="35"/>
      <c r="H385" s="113"/>
      <c r="I385" s="113"/>
    </row>
    <row r="386" spans="1:9" ht="15" customHeight="1" x14ac:dyDescent="0.25">
      <c r="A386" s="29">
        <v>42020.708349247689</v>
      </c>
      <c r="B386" s="37">
        <v>26.75</v>
      </c>
      <c r="C386" s="2"/>
      <c r="F386" s="29">
        <v>42020.708349247689</v>
      </c>
      <c r="G386" s="37">
        <v>26.75</v>
      </c>
      <c r="H386" s="113"/>
      <c r="I386" s="113"/>
    </row>
    <row r="387" spans="1:9" ht="15" customHeight="1" x14ac:dyDescent="0.25">
      <c r="A387" s="29">
        <v>42020.750015972226</v>
      </c>
      <c r="B387" s="37">
        <v>24.33</v>
      </c>
      <c r="C387" s="2"/>
      <c r="F387" s="29">
        <v>42020.750015972226</v>
      </c>
      <c r="G387" s="37">
        <v>24.33</v>
      </c>
      <c r="H387" s="113"/>
      <c r="I387" s="113"/>
    </row>
    <row r="388" spans="1:9" ht="15" customHeight="1" x14ac:dyDescent="0.25">
      <c r="A388" s="29">
        <v>42020.791682696756</v>
      </c>
      <c r="B388" s="36">
        <v>12.28</v>
      </c>
      <c r="C388" s="22" t="s">
        <v>200</v>
      </c>
      <c r="F388" s="29">
        <v>42020.791682696756</v>
      </c>
      <c r="G388" s="36"/>
      <c r="H388" s="113"/>
      <c r="I388" s="113"/>
    </row>
    <row r="389" spans="1:9" ht="15" customHeight="1" x14ac:dyDescent="0.25">
      <c r="A389" s="29">
        <v>42020.833349421293</v>
      </c>
      <c r="B389" s="36">
        <v>9.06</v>
      </c>
      <c r="C389" s="22" t="s">
        <v>200</v>
      </c>
      <c r="F389" s="29">
        <v>42020.833349421293</v>
      </c>
      <c r="G389" s="36"/>
      <c r="H389" s="113"/>
      <c r="I389" s="113"/>
    </row>
    <row r="390" spans="1:9" ht="15" customHeight="1" x14ac:dyDescent="0.25">
      <c r="A390" s="29">
        <v>42020.87501614583</v>
      </c>
      <c r="B390" s="36">
        <v>7.01</v>
      </c>
      <c r="C390" s="22" t="s">
        <v>200</v>
      </c>
      <c r="F390" s="29">
        <v>42020.87501614583</v>
      </c>
      <c r="G390" s="36"/>
      <c r="H390" s="113"/>
      <c r="I390" s="113"/>
    </row>
    <row r="391" spans="1:9" ht="15" customHeight="1" x14ac:dyDescent="0.25">
      <c r="A391" s="29">
        <v>42020.916682870367</v>
      </c>
      <c r="B391" s="37">
        <v>19.329999999999998</v>
      </c>
      <c r="C391" s="2"/>
      <c r="F391" s="29">
        <v>42020.916682870367</v>
      </c>
      <c r="G391" s="37">
        <v>19.329999999999998</v>
      </c>
      <c r="H391" s="113"/>
      <c r="I391" s="113"/>
    </row>
    <row r="392" spans="1:9" ht="15" customHeight="1" x14ac:dyDescent="0.25">
      <c r="A392" s="29">
        <v>42020.958349594905</v>
      </c>
      <c r="B392" s="37">
        <v>18.34</v>
      </c>
      <c r="C392" s="2"/>
      <c r="F392" s="29">
        <v>42020.958349594905</v>
      </c>
      <c r="G392" s="37">
        <v>18.34</v>
      </c>
      <c r="H392" s="113"/>
      <c r="I392" s="113"/>
    </row>
    <row r="393" spans="1:9" ht="15" customHeight="1" x14ac:dyDescent="0.25">
      <c r="A393" s="29">
        <v>42021.000016319442</v>
      </c>
      <c r="B393" s="37">
        <v>18.62</v>
      </c>
      <c r="C393" s="2"/>
      <c r="F393" s="29">
        <v>42021.000016319442</v>
      </c>
      <c r="G393" s="37">
        <v>18.62</v>
      </c>
      <c r="H393" s="113"/>
      <c r="I393" s="113"/>
    </row>
    <row r="394" spans="1:9" ht="15" customHeight="1" x14ac:dyDescent="0.25">
      <c r="A394" s="29">
        <v>42021.041683043979</v>
      </c>
      <c r="B394" s="37">
        <v>19.36</v>
      </c>
      <c r="C394" s="2"/>
      <c r="F394" s="29">
        <v>42021.041683043979</v>
      </c>
      <c r="G394" s="37">
        <v>19.36</v>
      </c>
      <c r="H394" s="113"/>
      <c r="I394" s="113"/>
    </row>
    <row r="395" spans="1:9" ht="15" customHeight="1" x14ac:dyDescent="0.25">
      <c r="A395" s="29">
        <v>42021.083349768516</v>
      </c>
      <c r="B395" s="37">
        <v>18.95</v>
      </c>
      <c r="C395" s="2"/>
      <c r="F395" s="29">
        <v>42021.083349768516</v>
      </c>
      <c r="G395" s="37">
        <v>18.95</v>
      </c>
      <c r="H395" s="113"/>
      <c r="I395" s="113"/>
    </row>
    <row r="396" spans="1:9" ht="15" customHeight="1" x14ac:dyDescent="0.25">
      <c r="A396" s="29">
        <v>42021.125016493053</v>
      </c>
      <c r="B396" s="37">
        <v>20.73</v>
      </c>
      <c r="C396" s="2"/>
      <c r="F396" s="29">
        <v>42021.125016493053</v>
      </c>
      <c r="G396" s="37">
        <v>20.73</v>
      </c>
      <c r="H396" s="113"/>
      <c r="I396" s="113"/>
    </row>
    <row r="397" spans="1:9" ht="15" customHeight="1" x14ac:dyDescent="0.25">
      <c r="A397" s="29">
        <v>42021.166683217591</v>
      </c>
      <c r="B397" s="37">
        <v>20.48</v>
      </c>
      <c r="C397" s="2"/>
      <c r="F397" s="29">
        <v>42021.166683217591</v>
      </c>
      <c r="G397" s="37">
        <v>20.48</v>
      </c>
      <c r="H397" s="113"/>
      <c r="I397" s="113"/>
    </row>
    <row r="398" spans="1:9" ht="15" customHeight="1" x14ac:dyDescent="0.25">
      <c r="A398" s="29">
        <v>42021.208349942128</v>
      </c>
      <c r="B398" s="37">
        <v>20.02</v>
      </c>
      <c r="C398" s="2"/>
      <c r="F398" s="29">
        <v>42021.208349942128</v>
      </c>
      <c r="G398" s="37">
        <v>20.02</v>
      </c>
      <c r="H398" s="113"/>
      <c r="I398" s="113"/>
    </row>
    <row r="399" spans="1:9" ht="15" customHeight="1" x14ac:dyDescent="0.25">
      <c r="A399" s="29">
        <v>42021.250016666665</v>
      </c>
      <c r="B399" s="37">
        <v>19.82</v>
      </c>
      <c r="C399" s="2"/>
      <c r="F399" s="29">
        <v>42021.250016666665</v>
      </c>
      <c r="G399" s="37">
        <v>19.82</v>
      </c>
      <c r="H399" s="113"/>
      <c r="I399" s="113"/>
    </row>
    <row r="400" spans="1:9" ht="15" customHeight="1" x14ac:dyDescent="0.25">
      <c r="A400" s="29">
        <v>42021.291683391202</v>
      </c>
      <c r="B400" s="37">
        <v>21.33</v>
      </c>
      <c r="C400" s="2"/>
      <c r="F400" s="29">
        <v>42021.291683391202</v>
      </c>
      <c r="G400" s="37">
        <v>21.33</v>
      </c>
      <c r="H400" s="113"/>
      <c r="I400" s="113"/>
    </row>
    <row r="401" spans="1:9" ht="15" customHeight="1" x14ac:dyDescent="0.25">
      <c r="A401" s="29">
        <v>42021.333350115739</v>
      </c>
      <c r="B401" s="37">
        <v>20.73</v>
      </c>
      <c r="C401" s="2"/>
      <c r="F401" s="29">
        <v>42021.333350115739</v>
      </c>
      <c r="G401" s="37">
        <v>20.73</v>
      </c>
      <c r="H401" s="113"/>
      <c r="I401" s="113"/>
    </row>
    <row r="402" spans="1:9" ht="15" customHeight="1" x14ac:dyDescent="0.25">
      <c r="A402" s="29">
        <v>42021.375016840277</v>
      </c>
      <c r="B402" s="37">
        <v>21.09</v>
      </c>
      <c r="C402" s="2"/>
      <c r="F402" s="29">
        <v>42021.375016840277</v>
      </c>
      <c r="G402" s="37">
        <v>21.09</v>
      </c>
      <c r="H402" s="113"/>
      <c r="I402" s="113"/>
    </row>
    <row r="403" spans="1:9" ht="15" customHeight="1" x14ac:dyDescent="0.25">
      <c r="A403" s="29">
        <v>42021.416683564814</v>
      </c>
      <c r="B403" s="37">
        <v>23.14</v>
      </c>
      <c r="C403" s="2"/>
      <c r="F403" s="29">
        <v>42021.416683564814</v>
      </c>
      <c r="G403" s="37">
        <v>23.14</v>
      </c>
      <c r="H403" s="113"/>
      <c r="I403" s="113"/>
    </row>
    <row r="404" spans="1:9" ht="15" customHeight="1" x14ac:dyDescent="0.25">
      <c r="A404" s="29">
        <v>42021.458350289351</v>
      </c>
      <c r="B404" s="37">
        <v>22.41</v>
      </c>
      <c r="C404" s="2"/>
      <c r="F404" s="29">
        <v>42021.458350289351</v>
      </c>
      <c r="G404" s="37">
        <v>22.41</v>
      </c>
      <c r="H404" s="113"/>
      <c r="I404" s="113"/>
    </row>
    <row r="405" spans="1:9" ht="15" customHeight="1" x14ac:dyDescent="0.25">
      <c r="A405" s="29">
        <v>42021.500017013888</v>
      </c>
      <c r="B405" s="37">
        <v>26.11</v>
      </c>
      <c r="C405" s="2"/>
      <c r="F405" s="29">
        <v>42021.500017013888</v>
      </c>
      <c r="G405" s="37">
        <v>26.11</v>
      </c>
      <c r="H405" s="113"/>
      <c r="I405" s="113"/>
    </row>
    <row r="406" spans="1:9" ht="15" customHeight="1" x14ac:dyDescent="0.25">
      <c r="A406" s="29">
        <v>42021.541683738425</v>
      </c>
      <c r="B406" s="37">
        <v>24.72</v>
      </c>
      <c r="C406" s="2"/>
      <c r="F406" s="29">
        <v>42021.541683738425</v>
      </c>
      <c r="G406" s="37">
        <v>24.72</v>
      </c>
      <c r="H406" s="113"/>
      <c r="I406" s="113"/>
    </row>
    <row r="407" spans="1:9" ht="15" customHeight="1" x14ac:dyDescent="0.25">
      <c r="A407" s="29">
        <v>42021.583350462963</v>
      </c>
      <c r="B407" s="37">
        <v>24.36</v>
      </c>
      <c r="C407" s="2"/>
      <c r="F407" s="29">
        <v>42021.583350462963</v>
      </c>
      <c r="G407" s="37">
        <v>24.36</v>
      </c>
      <c r="H407" s="113"/>
      <c r="I407" s="113"/>
    </row>
    <row r="408" spans="1:9" ht="15" customHeight="1" x14ac:dyDescent="0.25">
      <c r="A408" s="29">
        <v>42021.6250171875</v>
      </c>
      <c r="B408" s="37">
        <v>24.36</v>
      </c>
      <c r="C408" s="2"/>
      <c r="F408" s="29">
        <v>42021.6250171875</v>
      </c>
      <c r="G408" s="37">
        <v>24.36</v>
      </c>
      <c r="H408" s="113"/>
      <c r="I408" s="113"/>
    </row>
    <row r="409" spans="1:9" ht="15" customHeight="1" x14ac:dyDescent="0.25">
      <c r="A409" s="29">
        <v>42021.666683912037</v>
      </c>
      <c r="B409" s="37">
        <v>23.35</v>
      </c>
      <c r="C409" s="2"/>
      <c r="F409" s="29">
        <v>42021.666683912037</v>
      </c>
      <c r="G409" s="37">
        <v>23.35</v>
      </c>
      <c r="H409" s="113"/>
      <c r="I409" s="113"/>
    </row>
    <row r="410" spans="1:9" ht="15" customHeight="1" x14ac:dyDescent="0.25">
      <c r="A410" s="29">
        <v>42021.708350636574</v>
      </c>
      <c r="B410" s="37">
        <v>20.22</v>
      </c>
      <c r="C410" s="2"/>
      <c r="F410" s="29">
        <v>42021.708350636574</v>
      </c>
      <c r="G410" s="37">
        <v>20.22</v>
      </c>
      <c r="H410" s="113"/>
      <c r="I410" s="113"/>
    </row>
    <row r="411" spans="1:9" ht="15" customHeight="1" x14ac:dyDescent="0.25">
      <c r="A411" s="29">
        <v>42021.750017361112</v>
      </c>
      <c r="B411" s="30">
        <v>13.69</v>
      </c>
      <c r="C411" s="22" t="s">
        <v>197</v>
      </c>
      <c r="F411" s="29">
        <v>42021.750017361112</v>
      </c>
      <c r="G411" s="30"/>
      <c r="H411" s="113"/>
      <c r="I411" s="113"/>
    </row>
    <row r="412" spans="1:9" ht="15" customHeight="1" x14ac:dyDescent="0.25">
      <c r="A412" s="29">
        <v>42021.791684085649</v>
      </c>
      <c r="B412" s="30">
        <v>10</v>
      </c>
      <c r="C412" s="22" t="s">
        <v>197</v>
      </c>
      <c r="F412" s="29">
        <v>42021.791684085649</v>
      </c>
      <c r="G412" s="30"/>
      <c r="H412" s="113"/>
      <c r="I412" s="113"/>
    </row>
    <row r="413" spans="1:9" ht="15" customHeight="1" x14ac:dyDescent="0.25">
      <c r="A413" s="29">
        <v>42021.833350810186</v>
      </c>
      <c r="B413" s="30">
        <v>7.7</v>
      </c>
      <c r="C413" s="22" t="s">
        <v>197</v>
      </c>
      <c r="F413" s="29">
        <v>42021.833350810186</v>
      </c>
      <c r="G413" s="30"/>
      <c r="H413" s="113"/>
      <c r="I413" s="113"/>
    </row>
    <row r="414" spans="1:9" ht="15" customHeight="1" x14ac:dyDescent="0.25">
      <c r="A414" s="29">
        <v>42021.875017534723</v>
      </c>
      <c r="B414" s="30">
        <v>6.33</v>
      </c>
      <c r="C414" s="22" t="s">
        <v>197</v>
      </c>
      <c r="F414" s="29">
        <v>42021.875017534723</v>
      </c>
      <c r="G414" s="30"/>
      <c r="H414" s="113"/>
      <c r="I414" s="113"/>
    </row>
    <row r="415" spans="1:9" ht="15" customHeight="1" x14ac:dyDescent="0.25">
      <c r="A415" s="29">
        <v>42021.91668425926</v>
      </c>
      <c r="B415" s="30">
        <v>3.58</v>
      </c>
      <c r="C415" s="22" t="s">
        <v>197</v>
      </c>
      <c r="F415" s="29">
        <v>42021.91668425926</v>
      </c>
      <c r="G415" s="30"/>
      <c r="H415" s="113"/>
      <c r="I415" s="113"/>
    </row>
    <row r="416" spans="1:9" ht="15" customHeight="1" x14ac:dyDescent="0.25">
      <c r="A416" s="29">
        <v>42021.958350983798</v>
      </c>
      <c r="B416" s="30">
        <v>3.33</v>
      </c>
      <c r="C416" s="22" t="s">
        <v>197</v>
      </c>
      <c r="F416" s="29">
        <v>42021.958350983798</v>
      </c>
      <c r="G416" s="30"/>
      <c r="H416" s="113"/>
      <c r="I416" s="113"/>
    </row>
    <row r="417" spans="1:9" ht="15" customHeight="1" x14ac:dyDescent="0.25">
      <c r="A417" s="29">
        <v>42022.000017708335</v>
      </c>
      <c r="B417" s="30">
        <v>3.37</v>
      </c>
      <c r="C417" s="22" t="s">
        <v>197</v>
      </c>
      <c r="F417" s="29">
        <v>42022.000017708335</v>
      </c>
      <c r="G417" s="30"/>
      <c r="H417" s="113"/>
      <c r="I417" s="113"/>
    </row>
    <row r="418" spans="1:9" ht="15" customHeight="1" x14ac:dyDescent="0.25">
      <c r="A418" s="29">
        <v>42022.041684432872</v>
      </c>
      <c r="B418" s="30">
        <v>3.34</v>
      </c>
      <c r="C418" s="22" t="s">
        <v>197</v>
      </c>
      <c r="F418" s="29">
        <v>42022.041684432872</v>
      </c>
      <c r="G418" s="30"/>
      <c r="H418" s="113"/>
      <c r="I418" s="113"/>
    </row>
    <row r="419" spans="1:9" ht="15" customHeight="1" x14ac:dyDescent="0.25">
      <c r="A419" s="29">
        <v>42022.083351157409</v>
      </c>
      <c r="B419" s="30">
        <v>3.36</v>
      </c>
      <c r="C419" s="22" t="s">
        <v>197</v>
      </c>
      <c r="F419" s="29">
        <v>42022.083351157409</v>
      </c>
      <c r="G419" s="30"/>
      <c r="H419" s="113"/>
      <c r="I419" s="113"/>
    </row>
    <row r="420" spans="1:9" ht="15" customHeight="1" x14ac:dyDescent="0.25">
      <c r="A420" s="29">
        <v>42022.125017881946</v>
      </c>
      <c r="B420" s="30">
        <v>3.34</v>
      </c>
      <c r="C420" s="22" t="s">
        <v>197</v>
      </c>
      <c r="F420" s="29">
        <v>42022.125017881946</v>
      </c>
      <c r="G420" s="30"/>
      <c r="H420" s="113"/>
      <c r="I420" s="113"/>
    </row>
    <row r="421" spans="1:9" ht="15" customHeight="1" x14ac:dyDescent="0.25">
      <c r="A421" s="29">
        <v>42022.166684606484</v>
      </c>
      <c r="B421" s="30">
        <v>3.32</v>
      </c>
      <c r="C421" s="22" t="s">
        <v>197</v>
      </c>
      <c r="F421" s="29">
        <v>42022.166684606484</v>
      </c>
      <c r="G421" s="30"/>
      <c r="H421" s="113"/>
      <c r="I421" s="113"/>
    </row>
    <row r="422" spans="1:9" ht="15" customHeight="1" x14ac:dyDescent="0.25">
      <c r="A422" s="29">
        <v>42022.208351331021</v>
      </c>
      <c r="B422" s="30">
        <v>3.33</v>
      </c>
      <c r="C422" s="22" t="s">
        <v>197</v>
      </c>
      <c r="F422" s="29">
        <v>42022.208351331021</v>
      </c>
      <c r="G422" s="30"/>
      <c r="H422" s="113"/>
      <c r="I422" s="113"/>
    </row>
    <row r="423" spans="1:9" ht="15" customHeight="1" x14ac:dyDescent="0.25">
      <c r="A423" s="29">
        <v>42022.250018055558</v>
      </c>
      <c r="B423" s="30">
        <v>2.93</v>
      </c>
      <c r="C423" s="22" t="s">
        <v>197</v>
      </c>
      <c r="F423" s="29">
        <v>42022.250018055558</v>
      </c>
      <c r="G423" s="30"/>
      <c r="H423" s="113"/>
      <c r="I423" s="113"/>
    </row>
    <row r="424" spans="1:9" ht="15" customHeight="1" x14ac:dyDescent="0.25">
      <c r="A424" s="29">
        <v>42022.291684780095</v>
      </c>
      <c r="B424" s="30">
        <v>2.97</v>
      </c>
      <c r="C424" s="22" t="s">
        <v>197</v>
      </c>
      <c r="F424" s="29">
        <v>42022.291684780095</v>
      </c>
      <c r="G424" s="30"/>
      <c r="H424" s="113"/>
      <c r="I424" s="113"/>
    </row>
    <row r="425" spans="1:9" ht="15" customHeight="1" x14ac:dyDescent="0.25">
      <c r="A425" s="29">
        <v>42022.333351504632</v>
      </c>
      <c r="B425" s="30">
        <v>3</v>
      </c>
      <c r="C425" s="22" t="s">
        <v>197</v>
      </c>
      <c r="F425" s="29">
        <v>42022.333351504632</v>
      </c>
      <c r="G425" s="30"/>
      <c r="H425" s="113"/>
      <c r="I425" s="113"/>
    </row>
    <row r="426" spans="1:9" ht="15" customHeight="1" x14ac:dyDescent="0.25">
      <c r="A426" s="29">
        <v>42022.37501822917</v>
      </c>
      <c r="B426" s="30">
        <v>3</v>
      </c>
      <c r="C426" s="22" t="s">
        <v>197</v>
      </c>
      <c r="F426" s="29">
        <v>42022.37501822917</v>
      </c>
      <c r="G426" s="30"/>
      <c r="H426" s="113"/>
      <c r="I426" s="113"/>
    </row>
    <row r="427" spans="1:9" ht="15" customHeight="1" x14ac:dyDescent="0.25">
      <c r="A427" s="29">
        <v>42022.416684953707</v>
      </c>
      <c r="B427" s="30">
        <v>2.62</v>
      </c>
      <c r="C427" s="22" t="s">
        <v>197</v>
      </c>
      <c r="F427" s="29">
        <v>42022.416684953707</v>
      </c>
      <c r="G427" s="30"/>
      <c r="H427" s="113"/>
      <c r="I427" s="113"/>
    </row>
    <row r="428" spans="1:9" ht="15" customHeight="1" x14ac:dyDescent="0.25">
      <c r="A428" s="29">
        <v>42022.458351678244</v>
      </c>
      <c r="B428" s="30">
        <v>2.68</v>
      </c>
      <c r="C428" s="22" t="s">
        <v>197</v>
      </c>
      <c r="F428" s="29">
        <v>42022.458351678244</v>
      </c>
      <c r="G428" s="30"/>
      <c r="H428" s="113"/>
      <c r="I428" s="113"/>
    </row>
    <row r="429" spans="1:9" ht="15" customHeight="1" x14ac:dyDescent="0.25">
      <c r="A429" s="29">
        <v>42022.500018402781</v>
      </c>
      <c r="B429" s="30">
        <v>2.64</v>
      </c>
      <c r="C429" s="22" t="s">
        <v>197</v>
      </c>
      <c r="F429" s="29">
        <v>42022.500018402781</v>
      </c>
      <c r="G429" s="30"/>
      <c r="H429" s="113"/>
      <c r="I429" s="113"/>
    </row>
    <row r="430" spans="1:9" ht="15" customHeight="1" x14ac:dyDescent="0.25">
      <c r="A430" s="29">
        <v>42022.541685127311</v>
      </c>
      <c r="B430" s="30">
        <v>2.84</v>
      </c>
      <c r="C430" s="22" t="s">
        <v>197</v>
      </c>
      <c r="F430" s="29">
        <v>42022.541685127311</v>
      </c>
      <c r="G430" s="30"/>
      <c r="H430" s="113"/>
      <c r="I430" s="113"/>
    </row>
    <row r="431" spans="1:9" ht="15" customHeight="1" x14ac:dyDescent="0.25">
      <c r="A431" s="29">
        <v>42022.583351851848</v>
      </c>
      <c r="B431" s="30">
        <v>2.6</v>
      </c>
      <c r="C431" s="22" t="s">
        <v>197</v>
      </c>
      <c r="F431" s="29">
        <v>42022.583351851848</v>
      </c>
      <c r="G431" s="30"/>
      <c r="H431" s="113"/>
      <c r="I431" s="113"/>
    </row>
    <row r="432" spans="1:9" ht="15" customHeight="1" x14ac:dyDescent="0.25">
      <c r="A432" s="29">
        <v>42022.625018576386</v>
      </c>
      <c r="B432" s="30">
        <v>2.66</v>
      </c>
      <c r="C432" s="22" t="s">
        <v>197</v>
      </c>
      <c r="F432" s="29">
        <v>42022.625018576386</v>
      </c>
      <c r="G432" s="30"/>
      <c r="H432" s="113"/>
      <c r="I432" s="113"/>
    </row>
    <row r="433" spans="1:9" ht="15" customHeight="1" x14ac:dyDescent="0.25">
      <c r="A433" s="29">
        <v>42022.666685300923</v>
      </c>
      <c r="B433" s="30">
        <v>11.4</v>
      </c>
      <c r="C433" s="22" t="s">
        <v>197</v>
      </c>
      <c r="F433" s="29">
        <v>42022.666685300923</v>
      </c>
      <c r="G433" s="30"/>
      <c r="H433" s="113"/>
      <c r="I433" s="113"/>
    </row>
    <row r="434" spans="1:9" ht="15" customHeight="1" x14ac:dyDescent="0.25">
      <c r="A434" s="29">
        <v>42022.70835202546</v>
      </c>
      <c r="B434" s="30">
        <v>50.26</v>
      </c>
      <c r="C434" s="22" t="s">
        <v>197</v>
      </c>
      <c r="F434" s="29">
        <v>42022.70835202546</v>
      </c>
      <c r="G434" s="30"/>
      <c r="H434" s="113"/>
      <c r="I434" s="113"/>
    </row>
    <row r="435" spans="1:9" ht="15" customHeight="1" x14ac:dyDescent="0.25">
      <c r="A435" s="29">
        <v>42022.750018749997</v>
      </c>
      <c r="B435" s="30">
        <v>2.08</v>
      </c>
      <c r="C435" s="22" t="s">
        <v>197</v>
      </c>
      <c r="F435" s="29">
        <v>42022.750018749997</v>
      </c>
      <c r="G435" s="30"/>
      <c r="H435" s="113"/>
      <c r="I435" s="113"/>
    </row>
    <row r="436" spans="1:9" ht="15" customHeight="1" x14ac:dyDescent="0.25">
      <c r="A436" s="29">
        <v>42022.791685474534</v>
      </c>
      <c r="B436" s="30">
        <v>2.0299999999999998</v>
      </c>
      <c r="C436" s="22" t="s">
        <v>197</v>
      </c>
      <c r="F436" s="29">
        <v>42022.791685474534</v>
      </c>
      <c r="G436" s="30"/>
      <c r="H436" s="113"/>
      <c r="I436" s="113"/>
    </row>
    <row r="437" spans="1:9" ht="15" customHeight="1" x14ac:dyDescent="0.25">
      <c r="A437" s="29">
        <v>42022.833352199072</v>
      </c>
      <c r="B437" s="30">
        <v>2.0099999999999998</v>
      </c>
      <c r="C437" s="22" t="s">
        <v>197</v>
      </c>
      <c r="F437" s="29">
        <v>42022.833352199072</v>
      </c>
      <c r="G437" s="30"/>
      <c r="H437" s="113"/>
      <c r="I437" s="113"/>
    </row>
    <row r="438" spans="1:9" ht="15" customHeight="1" x14ac:dyDescent="0.25">
      <c r="A438" s="29">
        <v>42022.875018923609</v>
      </c>
      <c r="B438" s="30">
        <v>2</v>
      </c>
      <c r="C438" s="22" t="s">
        <v>197</v>
      </c>
      <c r="F438" s="29">
        <v>42022.875018923609</v>
      </c>
      <c r="G438" s="30"/>
      <c r="H438" s="113"/>
      <c r="I438" s="113"/>
    </row>
    <row r="439" spans="1:9" ht="15" customHeight="1" x14ac:dyDescent="0.25">
      <c r="A439" s="29">
        <v>42022.916685648146</v>
      </c>
      <c r="B439" s="30">
        <v>1.98</v>
      </c>
      <c r="C439" s="22" t="s">
        <v>197</v>
      </c>
      <c r="F439" s="29">
        <v>42022.916685648146</v>
      </c>
      <c r="G439" s="30"/>
      <c r="H439" s="113"/>
      <c r="I439" s="113"/>
    </row>
    <row r="440" spans="1:9" ht="15" customHeight="1" x14ac:dyDescent="0.25">
      <c r="A440" s="29">
        <v>42022.958352372683</v>
      </c>
      <c r="B440" s="30">
        <v>1.98</v>
      </c>
      <c r="C440" s="22" t="s">
        <v>197</v>
      </c>
      <c r="F440" s="29">
        <v>42022.958352372683</v>
      </c>
      <c r="G440" s="30"/>
      <c r="H440" s="113"/>
      <c r="I440" s="113"/>
    </row>
    <row r="441" spans="1:9" ht="15" customHeight="1" x14ac:dyDescent="0.25">
      <c r="A441" s="29">
        <v>42023.000019097221</v>
      </c>
      <c r="B441" s="30">
        <v>2.0099999999999998</v>
      </c>
      <c r="C441" s="22" t="s">
        <v>197</v>
      </c>
      <c r="F441" s="29">
        <v>42023.000019097221</v>
      </c>
      <c r="G441" s="30"/>
      <c r="H441" s="113"/>
      <c r="I441" s="113"/>
    </row>
    <row r="442" spans="1:9" ht="15" customHeight="1" x14ac:dyDescent="0.25">
      <c r="A442" s="29">
        <v>42023.041685821758</v>
      </c>
      <c r="B442" s="30">
        <v>1.99</v>
      </c>
      <c r="C442" s="22" t="s">
        <v>197</v>
      </c>
      <c r="F442" s="29">
        <v>42023.041685821758</v>
      </c>
      <c r="G442" s="30"/>
      <c r="H442" s="113"/>
      <c r="I442" s="113"/>
    </row>
    <row r="443" spans="1:9" ht="15" customHeight="1" x14ac:dyDescent="0.25">
      <c r="A443" s="29">
        <v>42023.083352546295</v>
      </c>
      <c r="B443" s="30">
        <v>1.99</v>
      </c>
      <c r="C443" s="22" t="s">
        <v>197</v>
      </c>
      <c r="F443" s="29">
        <v>42023.083352546295</v>
      </c>
      <c r="G443" s="30"/>
      <c r="H443" s="113"/>
      <c r="I443" s="113"/>
    </row>
    <row r="444" spans="1:9" ht="15" customHeight="1" x14ac:dyDescent="0.25">
      <c r="A444" s="29">
        <v>42023.125019270832</v>
      </c>
      <c r="B444" s="30">
        <v>1.99</v>
      </c>
      <c r="C444" s="22" t="s">
        <v>197</v>
      </c>
      <c r="F444" s="29">
        <v>42023.125019270832</v>
      </c>
      <c r="G444" s="30"/>
      <c r="H444" s="113"/>
      <c r="I444" s="113"/>
    </row>
    <row r="445" spans="1:9" ht="15" customHeight="1" x14ac:dyDescent="0.25">
      <c r="A445" s="29">
        <v>42023.166685995369</v>
      </c>
      <c r="B445" s="30">
        <v>2</v>
      </c>
      <c r="C445" s="22" t="s">
        <v>197</v>
      </c>
      <c r="F445" s="29">
        <v>42023.166685995369</v>
      </c>
      <c r="G445" s="30"/>
      <c r="H445" s="113"/>
      <c r="I445" s="113"/>
    </row>
    <row r="446" spans="1:9" ht="15" customHeight="1" x14ac:dyDescent="0.25">
      <c r="A446" s="29">
        <v>42023.208352719907</v>
      </c>
      <c r="B446" s="30">
        <v>2</v>
      </c>
      <c r="C446" s="22" t="s">
        <v>197</v>
      </c>
      <c r="F446" s="29">
        <v>42023.208352719907</v>
      </c>
      <c r="G446" s="30"/>
      <c r="H446" s="113"/>
      <c r="I446" s="113"/>
    </row>
    <row r="447" spans="1:9" ht="15" customHeight="1" x14ac:dyDescent="0.25">
      <c r="A447" s="29">
        <v>42023.250019444444</v>
      </c>
      <c r="B447" s="30">
        <v>2.02</v>
      </c>
      <c r="C447" s="22" t="s">
        <v>197</v>
      </c>
      <c r="F447" s="29">
        <v>42023.250019444444</v>
      </c>
      <c r="G447" s="30"/>
      <c r="H447" s="113"/>
      <c r="I447" s="113"/>
    </row>
    <row r="448" spans="1:9" ht="15" customHeight="1" x14ac:dyDescent="0.25">
      <c r="A448" s="29">
        <v>42023.291686168981</v>
      </c>
      <c r="B448" s="30">
        <v>2</v>
      </c>
      <c r="C448" s="22" t="s">
        <v>197</v>
      </c>
      <c r="F448" s="29">
        <v>42023.291686168981</v>
      </c>
      <c r="G448" s="30"/>
      <c r="H448" s="113"/>
      <c r="I448" s="113"/>
    </row>
    <row r="449" spans="1:9" ht="15" customHeight="1" x14ac:dyDescent="0.25">
      <c r="A449" s="29">
        <v>42023.333352893518</v>
      </c>
      <c r="B449" s="30">
        <v>2.0099999999999998</v>
      </c>
      <c r="C449" s="22" t="s">
        <v>197</v>
      </c>
      <c r="F449" s="29">
        <v>42023.333352893518</v>
      </c>
      <c r="G449" s="30"/>
      <c r="H449" s="113"/>
      <c r="I449" s="113"/>
    </row>
    <row r="450" spans="1:9" ht="15" customHeight="1" x14ac:dyDescent="0.25">
      <c r="A450" s="29">
        <v>42023.375019618055</v>
      </c>
      <c r="B450" s="30">
        <v>1.99</v>
      </c>
      <c r="C450" s="22" t="s">
        <v>197</v>
      </c>
      <c r="F450" s="29">
        <v>42023.375019618055</v>
      </c>
      <c r="G450" s="30"/>
      <c r="H450" s="113"/>
      <c r="I450" s="113"/>
    </row>
    <row r="451" spans="1:9" ht="15" customHeight="1" x14ac:dyDescent="0.25">
      <c r="A451" s="29">
        <v>42023.416686342593</v>
      </c>
      <c r="B451" s="30">
        <v>2.11</v>
      </c>
      <c r="C451" s="22" t="s">
        <v>197</v>
      </c>
      <c r="F451" s="29">
        <v>42023.416686342593</v>
      </c>
      <c r="G451" s="30"/>
      <c r="H451" s="113"/>
      <c r="I451" s="113"/>
    </row>
    <row r="452" spans="1:9" ht="15" customHeight="1" x14ac:dyDescent="0.25">
      <c r="A452" s="29">
        <v>42023.45835306713</v>
      </c>
      <c r="B452" s="30">
        <v>2.2000000000000002</v>
      </c>
      <c r="C452" s="22" t="s">
        <v>197</v>
      </c>
      <c r="F452" s="29">
        <v>42023.45835306713</v>
      </c>
      <c r="G452" s="30"/>
      <c r="H452" s="113"/>
      <c r="I452" s="113"/>
    </row>
    <row r="453" spans="1:9" ht="15" customHeight="1" x14ac:dyDescent="0.25">
      <c r="A453" s="29">
        <v>42023.500019791667</v>
      </c>
      <c r="B453" s="30">
        <v>2.21</v>
      </c>
      <c r="C453" s="22" t="s">
        <v>197</v>
      </c>
      <c r="F453" s="29">
        <v>42023.500019791667</v>
      </c>
      <c r="G453" s="30"/>
      <c r="H453" s="113"/>
      <c r="I453" s="113"/>
    </row>
    <row r="454" spans="1:9" ht="15" customHeight="1" x14ac:dyDescent="0.25">
      <c r="A454" s="29">
        <v>42023.541686516204</v>
      </c>
      <c r="B454" s="30">
        <v>2.37</v>
      </c>
      <c r="C454" s="22" t="s">
        <v>197</v>
      </c>
      <c r="F454" s="29">
        <v>42023.541686516204</v>
      </c>
      <c r="G454" s="30"/>
      <c r="H454" s="113"/>
      <c r="I454" s="113"/>
    </row>
    <row r="455" spans="1:9" ht="15" customHeight="1" x14ac:dyDescent="0.25">
      <c r="A455" s="29">
        <v>42023.583353240741</v>
      </c>
      <c r="B455" s="30">
        <v>2.87</v>
      </c>
      <c r="C455" s="22" t="s">
        <v>197</v>
      </c>
      <c r="F455" s="29">
        <v>42023.583353240741</v>
      </c>
      <c r="G455" s="30"/>
      <c r="H455" s="113"/>
      <c r="I455" s="113"/>
    </row>
    <row r="456" spans="1:9" ht="15" customHeight="1" x14ac:dyDescent="0.25">
      <c r="A456" s="29">
        <v>42023.625019965279</v>
      </c>
      <c r="B456" s="30">
        <v>2.64</v>
      </c>
      <c r="C456" s="22" t="s">
        <v>197</v>
      </c>
      <c r="F456" s="29">
        <v>42023.625019965279</v>
      </c>
      <c r="G456" s="30"/>
      <c r="H456" s="113"/>
      <c r="I456" s="113"/>
    </row>
    <row r="457" spans="1:9" ht="15" customHeight="1" x14ac:dyDescent="0.25">
      <c r="A457" s="29">
        <v>42023.666686689816</v>
      </c>
      <c r="B457" s="30">
        <v>2.38</v>
      </c>
      <c r="C457" s="22" t="s">
        <v>197</v>
      </c>
      <c r="F457" s="29">
        <v>42023.666686689816</v>
      </c>
      <c r="G457" s="30"/>
      <c r="H457" s="113"/>
      <c r="I457" s="113"/>
    </row>
    <row r="458" spans="1:9" ht="15" customHeight="1" x14ac:dyDescent="0.25">
      <c r="A458" s="29">
        <v>42023.708353414353</v>
      </c>
      <c r="B458" s="30">
        <v>2.02</v>
      </c>
      <c r="C458" s="22" t="s">
        <v>197</v>
      </c>
      <c r="F458" s="29">
        <v>42023.708353414353</v>
      </c>
      <c r="G458" s="30"/>
      <c r="H458" s="113"/>
      <c r="I458" s="113"/>
    </row>
    <row r="459" spans="1:9" ht="15" customHeight="1" x14ac:dyDescent="0.25">
      <c r="A459" s="29">
        <v>42023.75002013889</v>
      </c>
      <c r="B459" s="30">
        <v>1.91</v>
      </c>
      <c r="C459" s="22" t="s">
        <v>197</v>
      </c>
      <c r="F459" s="29">
        <v>42023.75002013889</v>
      </c>
      <c r="G459" s="30"/>
      <c r="H459" s="113"/>
      <c r="I459" s="113"/>
    </row>
    <row r="460" spans="1:9" ht="15" customHeight="1" x14ac:dyDescent="0.25">
      <c r="A460" s="29">
        <v>42023.791686863427</v>
      </c>
      <c r="B460" s="30">
        <v>1.96</v>
      </c>
      <c r="C460" s="22" t="s">
        <v>197</v>
      </c>
      <c r="F460" s="29">
        <v>42023.791686863427</v>
      </c>
      <c r="G460" s="30"/>
      <c r="H460" s="113"/>
      <c r="I460" s="113"/>
    </row>
    <row r="461" spans="1:9" ht="15" customHeight="1" x14ac:dyDescent="0.25">
      <c r="A461" s="29">
        <v>42023.833353587965</v>
      </c>
      <c r="B461" s="30">
        <v>2.0099999999999998</v>
      </c>
      <c r="C461" s="22" t="s">
        <v>197</v>
      </c>
      <c r="F461" s="29">
        <v>42023.833353587965</v>
      </c>
      <c r="G461" s="30"/>
      <c r="H461" s="113"/>
      <c r="I461" s="113"/>
    </row>
    <row r="462" spans="1:9" ht="15" customHeight="1" x14ac:dyDescent="0.25">
      <c r="A462" s="29">
        <v>42023.875020312502</v>
      </c>
      <c r="B462" s="30">
        <v>1.97</v>
      </c>
      <c r="C462" s="22" t="s">
        <v>197</v>
      </c>
      <c r="F462" s="29">
        <v>42023.875020312502</v>
      </c>
      <c r="G462" s="30"/>
      <c r="H462" s="113"/>
      <c r="I462" s="113"/>
    </row>
    <row r="463" spans="1:9" ht="15" customHeight="1" x14ac:dyDescent="0.25">
      <c r="A463" s="29">
        <v>42023.916687037039</v>
      </c>
      <c r="B463" s="30">
        <v>6.38</v>
      </c>
      <c r="C463" s="22" t="s">
        <v>197</v>
      </c>
      <c r="F463" s="29">
        <v>42023.916687037039</v>
      </c>
      <c r="G463" s="30"/>
      <c r="H463" s="113"/>
      <c r="I463" s="113"/>
    </row>
    <row r="464" spans="1:9" ht="15" customHeight="1" x14ac:dyDescent="0.25">
      <c r="A464" s="29">
        <v>42023.958353761576</v>
      </c>
      <c r="B464" s="30">
        <v>3.58</v>
      </c>
      <c r="C464" s="22" t="s">
        <v>197</v>
      </c>
      <c r="F464" s="29">
        <v>42023.958353761576</v>
      </c>
      <c r="G464" s="30"/>
      <c r="H464" s="113"/>
      <c r="I464" s="113"/>
    </row>
    <row r="465" spans="1:9" ht="15" customHeight="1" x14ac:dyDescent="0.25">
      <c r="A465" s="29">
        <v>42024.000020486113</v>
      </c>
      <c r="B465" s="30">
        <v>3.38</v>
      </c>
      <c r="C465" s="22" t="s">
        <v>197</v>
      </c>
      <c r="F465" s="29">
        <v>42024.000020486113</v>
      </c>
      <c r="G465" s="30"/>
      <c r="H465" s="113"/>
      <c r="I465" s="113"/>
    </row>
    <row r="466" spans="1:9" ht="15" customHeight="1" x14ac:dyDescent="0.25">
      <c r="A466" s="29">
        <v>42024.041687210651</v>
      </c>
      <c r="B466" s="33">
        <v>8.26</v>
      </c>
      <c r="C466" s="22" t="s">
        <v>199</v>
      </c>
      <c r="F466" s="29">
        <v>42024.041687210651</v>
      </c>
      <c r="G466" s="33"/>
      <c r="H466" s="113"/>
      <c r="I466" s="113"/>
    </row>
    <row r="467" spans="1:9" ht="15" customHeight="1" x14ac:dyDescent="0.25">
      <c r="A467" s="29">
        <v>42024.083353935188</v>
      </c>
      <c r="B467" s="33">
        <v>14.5</v>
      </c>
      <c r="C467" s="22" t="s">
        <v>199</v>
      </c>
      <c r="F467" s="29">
        <v>42024.083353935188</v>
      </c>
      <c r="G467" s="33"/>
      <c r="H467" s="113"/>
      <c r="I467" s="113"/>
    </row>
    <row r="468" spans="1:9" ht="15" customHeight="1" x14ac:dyDescent="0.25">
      <c r="A468" s="29">
        <v>42024.125020659725</v>
      </c>
      <c r="B468" s="33">
        <v>13.98</v>
      </c>
      <c r="C468" s="22" t="s">
        <v>199</v>
      </c>
      <c r="F468" s="29">
        <v>42024.125020659725</v>
      </c>
      <c r="G468" s="33"/>
      <c r="H468" s="113"/>
      <c r="I468" s="113"/>
    </row>
    <row r="469" spans="1:9" ht="15" customHeight="1" x14ac:dyDescent="0.25">
      <c r="A469" s="29">
        <v>42024.166687384262</v>
      </c>
      <c r="B469" s="33">
        <v>13.43</v>
      </c>
      <c r="C469" s="22" t="s">
        <v>199</v>
      </c>
      <c r="F469" s="29">
        <v>42024.166687384262</v>
      </c>
      <c r="G469" s="33"/>
      <c r="H469" s="113"/>
      <c r="I469" s="113"/>
    </row>
    <row r="470" spans="1:9" ht="15" customHeight="1" x14ac:dyDescent="0.25">
      <c r="A470" s="29">
        <v>42024.2083541088</v>
      </c>
      <c r="B470" s="33">
        <v>13.47</v>
      </c>
      <c r="C470" s="22" t="s">
        <v>199</v>
      </c>
      <c r="F470" s="29">
        <v>42024.2083541088</v>
      </c>
      <c r="G470" s="33"/>
      <c r="H470" s="113"/>
      <c r="I470" s="113"/>
    </row>
    <row r="471" spans="1:9" ht="15" customHeight="1" x14ac:dyDescent="0.25">
      <c r="A471" s="29">
        <v>42024.250020833337</v>
      </c>
      <c r="B471" s="33">
        <v>15.06</v>
      </c>
      <c r="C471" s="22" t="s">
        <v>199</v>
      </c>
      <c r="F471" s="29">
        <v>42024.250020833337</v>
      </c>
      <c r="G471" s="33"/>
      <c r="H471" s="113"/>
      <c r="I471" s="113"/>
    </row>
    <row r="472" spans="1:9" ht="15" customHeight="1" x14ac:dyDescent="0.25">
      <c r="A472" s="29">
        <v>42024.291687557874</v>
      </c>
      <c r="B472" s="33">
        <v>15.66</v>
      </c>
      <c r="C472" s="22" t="s">
        <v>199</v>
      </c>
      <c r="F472" s="29">
        <v>42024.291687557874</v>
      </c>
      <c r="G472" s="33"/>
      <c r="H472" s="113"/>
      <c r="I472" s="113"/>
    </row>
    <row r="473" spans="1:9" ht="15" customHeight="1" x14ac:dyDescent="0.25">
      <c r="A473" s="29">
        <v>42024.333354282404</v>
      </c>
      <c r="B473" s="33">
        <v>16.309999999999999</v>
      </c>
      <c r="C473" s="22" t="s">
        <v>199</v>
      </c>
      <c r="F473" s="29">
        <v>42024.333354282404</v>
      </c>
      <c r="G473" s="33"/>
      <c r="H473" s="113"/>
      <c r="I473" s="113"/>
    </row>
    <row r="474" spans="1:9" ht="15" customHeight="1" x14ac:dyDescent="0.25">
      <c r="A474" s="29">
        <v>42024.375021006941</v>
      </c>
      <c r="B474" s="33">
        <v>13.88</v>
      </c>
      <c r="C474" s="22" t="s">
        <v>199</v>
      </c>
      <c r="F474" s="29">
        <v>42024.375021006941</v>
      </c>
      <c r="G474" s="33"/>
      <c r="H474" s="113"/>
      <c r="I474" s="113"/>
    </row>
    <row r="475" spans="1:9" ht="15" customHeight="1" x14ac:dyDescent="0.25">
      <c r="A475" s="29">
        <v>42024.416687731478</v>
      </c>
      <c r="B475" s="33">
        <v>13.3</v>
      </c>
      <c r="C475" s="22" t="s">
        <v>199</v>
      </c>
      <c r="F475" s="29">
        <v>42024.416687731478</v>
      </c>
      <c r="G475" s="33"/>
      <c r="H475" s="113"/>
      <c r="I475" s="113"/>
    </row>
    <row r="476" spans="1:9" ht="15" customHeight="1" x14ac:dyDescent="0.25">
      <c r="A476" s="29">
        <v>42024.458354456016</v>
      </c>
      <c r="B476" s="33">
        <v>15.6</v>
      </c>
      <c r="C476" s="22" t="s">
        <v>199</v>
      </c>
      <c r="F476" s="29">
        <v>42024.458354456016</v>
      </c>
      <c r="G476" s="33"/>
      <c r="H476" s="113"/>
      <c r="I476" s="113"/>
    </row>
    <row r="477" spans="1:9" ht="15" customHeight="1" x14ac:dyDescent="0.25">
      <c r="A477" s="29">
        <v>42024.500021180553</v>
      </c>
      <c r="B477" s="33">
        <v>15.8</v>
      </c>
      <c r="C477" s="22" t="s">
        <v>199</v>
      </c>
      <c r="F477" s="29">
        <v>42024.500021180553</v>
      </c>
      <c r="G477" s="33"/>
      <c r="H477" s="113"/>
      <c r="I477" s="113"/>
    </row>
    <row r="478" spans="1:9" ht="15" customHeight="1" x14ac:dyDescent="0.25">
      <c r="A478" s="29">
        <v>42024.54168790509</v>
      </c>
      <c r="B478" s="33">
        <v>16.7</v>
      </c>
      <c r="C478" s="22" t="s">
        <v>199</v>
      </c>
      <c r="F478" s="29">
        <v>42024.54168790509</v>
      </c>
      <c r="G478" s="33"/>
      <c r="H478" s="113"/>
      <c r="I478" s="113"/>
    </row>
    <row r="479" spans="1:9" ht="15" customHeight="1" x14ac:dyDescent="0.25">
      <c r="A479" s="29">
        <v>42024.583354629627</v>
      </c>
      <c r="B479" s="33">
        <v>14.6</v>
      </c>
      <c r="C479" s="22" t="s">
        <v>199</v>
      </c>
      <c r="F479" s="29">
        <v>42024.583354629627</v>
      </c>
      <c r="G479" s="33"/>
      <c r="H479" s="113"/>
      <c r="I479" s="113"/>
    </row>
    <row r="480" spans="1:9" ht="15" customHeight="1" x14ac:dyDescent="0.25">
      <c r="A480" s="29">
        <v>42024.625021354164</v>
      </c>
      <c r="B480" s="33">
        <v>16.399999999999999</v>
      </c>
      <c r="C480" s="22" t="s">
        <v>199</v>
      </c>
      <c r="F480" s="29">
        <v>42024.625021354164</v>
      </c>
      <c r="G480" s="33"/>
      <c r="H480" s="113"/>
      <c r="I480" s="113"/>
    </row>
    <row r="481" spans="1:9" ht="15" customHeight="1" x14ac:dyDescent="0.25">
      <c r="A481" s="29">
        <v>42024.666688078702</v>
      </c>
      <c r="B481" s="33">
        <v>15.3</v>
      </c>
      <c r="C481" s="22" t="s">
        <v>199</v>
      </c>
      <c r="F481" s="29">
        <v>42024.666688078702</v>
      </c>
      <c r="G481" s="33"/>
      <c r="H481" s="113"/>
      <c r="I481" s="113"/>
    </row>
    <row r="482" spans="1:9" ht="15" customHeight="1" x14ac:dyDescent="0.25">
      <c r="A482" s="29">
        <v>42024.708354803239</v>
      </c>
      <c r="B482" s="33">
        <v>14.6</v>
      </c>
      <c r="C482" s="22" t="s">
        <v>199</v>
      </c>
      <c r="F482" s="29">
        <v>42024.708354803239</v>
      </c>
      <c r="G482" s="33"/>
      <c r="H482" s="113"/>
      <c r="I482" s="113"/>
    </row>
    <row r="483" spans="1:9" ht="15" customHeight="1" x14ac:dyDescent="0.25">
      <c r="A483" s="29">
        <v>42024.750021527776</v>
      </c>
      <c r="B483" s="30">
        <v>7.5</v>
      </c>
      <c r="C483" s="22" t="s">
        <v>197</v>
      </c>
      <c r="F483" s="29">
        <v>42024.750021527776</v>
      </c>
      <c r="G483" s="30"/>
      <c r="H483" s="113"/>
      <c r="I483" s="113"/>
    </row>
    <row r="484" spans="1:9" ht="15" customHeight="1" x14ac:dyDescent="0.25">
      <c r="A484" s="29">
        <v>42024.791688252313</v>
      </c>
      <c r="B484" s="39">
        <v>6.9</v>
      </c>
      <c r="C484" s="22" t="s">
        <v>200</v>
      </c>
      <c r="F484" s="29">
        <v>42024.791688252313</v>
      </c>
      <c r="G484" s="39"/>
      <c r="H484" s="113"/>
      <c r="I484" s="113"/>
    </row>
    <row r="485" spans="1:9" ht="15" customHeight="1" x14ac:dyDescent="0.25">
      <c r="A485" s="29">
        <v>42024.83335497685</v>
      </c>
      <c r="B485" s="39">
        <v>4.5</v>
      </c>
      <c r="C485" s="22" t="s">
        <v>200</v>
      </c>
      <c r="F485" s="29">
        <v>42024.83335497685</v>
      </c>
      <c r="G485" s="39"/>
      <c r="H485" s="113"/>
      <c r="I485" s="113"/>
    </row>
    <row r="486" spans="1:9" ht="15" customHeight="1" x14ac:dyDescent="0.25">
      <c r="A486" s="29">
        <v>42024.875021701388</v>
      </c>
      <c r="B486" s="39">
        <v>3.5</v>
      </c>
      <c r="C486" s="22" t="s">
        <v>200</v>
      </c>
      <c r="F486" s="29">
        <v>42024.875021701388</v>
      </c>
      <c r="G486" s="39"/>
      <c r="H486" s="113"/>
      <c r="I486" s="113"/>
    </row>
    <row r="487" spans="1:9" ht="15" customHeight="1" x14ac:dyDescent="0.25">
      <c r="A487" s="29">
        <v>42024.916688425925</v>
      </c>
      <c r="B487" s="30">
        <v>13</v>
      </c>
      <c r="C487" s="22" t="s">
        <v>197</v>
      </c>
      <c r="F487" s="29">
        <v>42024.916688425925</v>
      </c>
      <c r="G487" s="30"/>
      <c r="H487" s="113"/>
      <c r="I487" s="113"/>
    </row>
    <row r="488" spans="1:9" ht="15" customHeight="1" x14ac:dyDescent="0.25">
      <c r="A488" s="29">
        <v>42024.958355150462</v>
      </c>
      <c r="B488" s="30">
        <v>6.2</v>
      </c>
      <c r="C488" s="22" t="s">
        <v>197</v>
      </c>
      <c r="F488" s="29">
        <v>42024.958355150462</v>
      </c>
      <c r="G488" s="30"/>
      <c r="H488" s="113"/>
      <c r="I488" s="113"/>
    </row>
    <row r="489" spans="1:9" ht="15" customHeight="1" x14ac:dyDescent="0.25">
      <c r="A489" s="29">
        <v>42025.000021874999</v>
      </c>
      <c r="B489" s="30">
        <v>7.6</v>
      </c>
      <c r="C489" s="22" t="s">
        <v>197</v>
      </c>
      <c r="F489" s="29">
        <v>42025.000021874999</v>
      </c>
      <c r="G489" s="30"/>
      <c r="H489" s="113"/>
      <c r="I489" s="113"/>
    </row>
    <row r="490" spans="1:9" ht="15" customHeight="1" x14ac:dyDescent="0.25">
      <c r="A490" s="29">
        <v>42025.041688599536</v>
      </c>
      <c r="B490" s="41">
        <v>12.7</v>
      </c>
      <c r="C490" s="2"/>
      <c r="F490" s="29">
        <v>42025.041688599536</v>
      </c>
      <c r="G490" s="41">
        <v>12.7</v>
      </c>
      <c r="H490" s="113"/>
      <c r="I490" s="113"/>
    </row>
    <row r="491" spans="1:9" ht="15" customHeight="1" x14ac:dyDescent="0.25">
      <c r="A491" s="29">
        <v>42025.083355324074</v>
      </c>
      <c r="B491" s="41">
        <v>13.9</v>
      </c>
      <c r="C491" s="2"/>
      <c r="F491" s="29">
        <v>42025.083355324074</v>
      </c>
      <c r="G491" s="41">
        <v>13.9</v>
      </c>
      <c r="H491" s="113"/>
      <c r="I491" s="113"/>
    </row>
    <row r="492" spans="1:9" ht="15" customHeight="1" x14ac:dyDescent="0.25">
      <c r="A492" s="29">
        <v>42025.125022048611</v>
      </c>
      <c r="B492" s="41">
        <v>14.3</v>
      </c>
      <c r="C492" s="2"/>
      <c r="F492" s="29">
        <v>42025.125022048611</v>
      </c>
      <c r="G492" s="41">
        <v>14.3</v>
      </c>
      <c r="H492" s="113"/>
      <c r="I492" s="113"/>
    </row>
    <row r="493" spans="1:9" ht="15" customHeight="1" x14ac:dyDescent="0.25">
      <c r="A493" s="29">
        <v>42025.166688773148</v>
      </c>
      <c r="B493" s="41">
        <v>15.6</v>
      </c>
      <c r="C493" s="2"/>
      <c r="F493" s="29">
        <v>42025.166688773148</v>
      </c>
      <c r="G493" s="41">
        <v>15.6</v>
      </c>
      <c r="H493" s="113"/>
      <c r="I493" s="113"/>
    </row>
    <row r="494" spans="1:9" ht="15" customHeight="1" x14ac:dyDescent="0.25">
      <c r="A494" s="29">
        <v>42025.208355497685</v>
      </c>
      <c r="B494" s="41">
        <v>15.7</v>
      </c>
      <c r="C494" s="2"/>
      <c r="F494" s="29">
        <v>42025.208355497685</v>
      </c>
      <c r="G494" s="41">
        <v>15.7</v>
      </c>
      <c r="H494" s="113"/>
      <c r="I494" s="113"/>
    </row>
    <row r="495" spans="1:9" ht="15" customHeight="1" x14ac:dyDescent="0.25">
      <c r="A495" s="29">
        <v>42025.250022222222</v>
      </c>
      <c r="B495" s="41">
        <v>15.4</v>
      </c>
      <c r="C495" s="2"/>
      <c r="F495" s="29">
        <v>42025.250022222222</v>
      </c>
      <c r="G495" s="41">
        <v>15.4</v>
      </c>
      <c r="H495" s="113"/>
      <c r="I495" s="113"/>
    </row>
    <row r="496" spans="1:9" ht="15" customHeight="1" x14ac:dyDescent="0.25">
      <c r="A496" s="29">
        <v>42025.29168894676</v>
      </c>
      <c r="B496" s="41">
        <v>15.1</v>
      </c>
      <c r="C496" s="2"/>
      <c r="F496" s="29">
        <v>42025.29168894676</v>
      </c>
      <c r="G496" s="41">
        <v>15.1</v>
      </c>
      <c r="H496" s="113"/>
      <c r="I496" s="113"/>
    </row>
    <row r="497" spans="1:9" ht="15" customHeight="1" x14ac:dyDescent="0.25">
      <c r="A497" s="29">
        <v>42025.333355671297</v>
      </c>
      <c r="B497" s="41">
        <v>16.100000000000001</v>
      </c>
      <c r="C497" s="2"/>
      <c r="F497" s="29">
        <v>42025.333355671297</v>
      </c>
      <c r="G497" s="41">
        <v>16.100000000000001</v>
      </c>
      <c r="H497" s="113"/>
      <c r="I497" s="113"/>
    </row>
    <row r="498" spans="1:9" ht="15" customHeight="1" x14ac:dyDescent="0.25">
      <c r="A498" s="29">
        <v>42025.375022395834</v>
      </c>
      <c r="B498" s="41">
        <v>16.8</v>
      </c>
      <c r="C498" s="2"/>
      <c r="F498" s="29">
        <v>42025.375022395834</v>
      </c>
      <c r="G498" s="41">
        <v>16.8</v>
      </c>
      <c r="H498" s="113"/>
      <c r="I498" s="113"/>
    </row>
    <row r="499" spans="1:9" ht="15" customHeight="1" x14ac:dyDescent="0.25">
      <c r="A499" s="29">
        <v>42025.416689120371</v>
      </c>
      <c r="B499" s="41">
        <v>17.59</v>
      </c>
      <c r="C499" s="2"/>
      <c r="F499" s="29">
        <v>42025.416689120371</v>
      </c>
      <c r="G499" s="41">
        <v>17.59</v>
      </c>
      <c r="H499" s="113"/>
      <c r="I499" s="113"/>
    </row>
    <row r="500" spans="1:9" ht="15" customHeight="1" x14ac:dyDescent="0.25">
      <c r="A500" s="29">
        <v>42025.458355844909</v>
      </c>
      <c r="B500" s="41">
        <v>19</v>
      </c>
      <c r="C500" s="2"/>
      <c r="F500" s="29">
        <v>42025.458355844909</v>
      </c>
      <c r="G500" s="41">
        <v>19</v>
      </c>
      <c r="H500" s="113"/>
      <c r="I500" s="113"/>
    </row>
    <row r="501" spans="1:9" ht="15" customHeight="1" x14ac:dyDescent="0.25">
      <c r="A501" s="29">
        <v>42025.500022569446</v>
      </c>
      <c r="B501" s="41">
        <v>18.46</v>
      </c>
      <c r="C501" s="2"/>
      <c r="F501" s="29">
        <v>42025.500022569446</v>
      </c>
      <c r="G501" s="41">
        <v>18.46</v>
      </c>
      <c r="H501" s="113"/>
      <c r="I501" s="113"/>
    </row>
    <row r="502" spans="1:9" ht="15" customHeight="1" x14ac:dyDescent="0.25">
      <c r="A502" s="29">
        <v>42025.541689293983</v>
      </c>
      <c r="B502" s="41">
        <v>15.97</v>
      </c>
      <c r="C502" s="2"/>
      <c r="F502" s="29">
        <v>42025.541689293983</v>
      </c>
      <c r="G502" s="41">
        <v>15.97</v>
      </c>
      <c r="H502" s="113"/>
      <c r="I502" s="113"/>
    </row>
    <row r="503" spans="1:9" ht="15" customHeight="1" x14ac:dyDescent="0.25">
      <c r="A503" s="29">
        <v>42025.58335601852</v>
      </c>
      <c r="B503" s="41">
        <v>16.09</v>
      </c>
      <c r="C503" s="2"/>
      <c r="F503" s="29">
        <v>42025.58335601852</v>
      </c>
      <c r="G503" s="41">
        <v>16.09</v>
      </c>
      <c r="H503" s="113"/>
      <c r="I503" s="113"/>
    </row>
    <row r="504" spans="1:9" ht="15" customHeight="1" x14ac:dyDescent="0.25">
      <c r="A504" s="29">
        <v>42025.625022743057</v>
      </c>
      <c r="B504" s="41">
        <v>14.56</v>
      </c>
      <c r="C504" s="2"/>
      <c r="F504" s="29">
        <v>42025.625022743057</v>
      </c>
      <c r="G504" s="41">
        <v>14.56</v>
      </c>
      <c r="H504" s="113"/>
      <c r="I504" s="113"/>
    </row>
    <row r="505" spans="1:9" ht="15" customHeight="1" x14ac:dyDescent="0.25">
      <c r="A505" s="29">
        <v>42025.666689467595</v>
      </c>
      <c r="B505" s="41">
        <v>14.85</v>
      </c>
      <c r="C505" s="2"/>
      <c r="F505" s="29">
        <v>42025.666689467595</v>
      </c>
      <c r="G505" s="41">
        <v>14.85</v>
      </c>
      <c r="H505" s="113"/>
      <c r="I505" s="113"/>
    </row>
    <row r="506" spans="1:9" ht="15" customHeight="1" x14ac:dyDescent="0.25">
      <c r="A506" s="29">
        <v>42025.708356192132</v>
      </c>
      <c r="B506" s="41">
        <v>14.64</v>
      </c>
      <c r="C506" s="2"/>
      <c r="F506" s="29">
        <v>42025.708356192132</v>
      </c>
      <c r="G506" s="41">
        <v>14.64</v>
      </c>
      <c r="H506" s="113"/>
      <c r="I506" s="113"/>
    </row>
    <row r="507" spans="1:9" ht="15" customHeight="1" x14ac:dyDescent="0.25">
      <c r="A507" s="29">
        <v>42025.750022916669</v>
      </c>
      <c r="B507" s="30">
        <v>9.35</v>
      </c>
      <c r="C507" s="22" t="s">
        <v>197</v>
      </c>
      <c r="F507" s="29">
        <v>42025.750022916669</v>
      </c>
      <c r="G507" s="30"/>
      <c r="H507" s="113"/>
      <c r="I507" s="113"/>
    </row>
    <row r="508" spans="1:9" ht="15" customHeight="1" x14ac:dyDescent="0.25">
      <c r="A508" s="29">
        <v>42025.791689641206</v>
      </c>
      <c r="B508" s="39">
        <v>7.51</v>
      </c>
      <c r="C508" s="22" t="s">
        <v>200</v>
      </c>
      <c r="F508" s="29">
        <v>42025.791689641206</v>
      </c>
      <c r="G508" s="39"/>
      <c r="H508" s="113"/>
      <c r="I508" s="113"/>
    </row>
    <row r="509" spans="1:9" ht="15" customHeight="1" x14ac:dyDescent="0.25">
      <c r="A509" s="29">
        <v>42025.833356365743</v>
      </c>
      <c r="B509" s="39">
        <v>4.9400000000000004</v>
      </c>
      <c r="C509" s="22" t="s">
        <v>200</v>
      </c>
      <c r="F509" s="29">
        <v>42025.833356365743</v>
      </c>
      <c r="G509" s="39"/>
      <c r="H509" s="113"/>
      <c r="I509" s="113"/>
    </row>
    <row r="510" spans="1:9" ht="15" customHeight="1" x14ac:dyDescent="0.25">
      <c r="A510" s="29">
        <v>42025.875023090281</v>
      </c>
      <c r="B510" s="39">
        <v>4.45</v>
      </c>
      <c r="C510" s="22" t="s">
        <v>200</v>
      </c>
      <c r="F510" s="29">
        <v>42025.875023090281</v>
      </c>
      <c r="G510" s="39"/>
      <c r="H510" s="113"/>
      <c r="I510" s="113"/>
    </row>
    <row r="511" spans="1:9" ht="15" customHeight="1" x14ac:dyDescent="0.25">
      <c r="A511" s="29">
        <v>42025.916689814818</v>
      </c>
      <c r="B511" s="41">
        <v>15.43</v>
      </c>
      <c r="C511" s="2"/>
      <c r="F511" s="29">
        <v>42025.916689814818</v>
      </c>
      <c r="G511" s="41">
        <v>15.43</v>
      </c>
      <c r="H511" s="113"/>
      <c r="I511" s="113"/>
    </row>
    <row r="512" spans="1:9" ht="15" customHeight="1" x14ac:dyDescent="0.25">
      <c r="A512" s="29">
        <v>42025.958356539355</v>
      </c>
      <c r="B512" s="41">
        <v>13.41</v>
      </c>
      <c r="C512" s="2"/>
      <c r="F512" s="29">
        <v>42025.958356539355</v>
      </c>
      <c r="G512" s="41">
        <v>13.41</v>
      </c>
      <c r="H512" s="113"/>
      <c r="I512" s="113"/>
    </row>
    <row r="513" spans="1:9" ht="15" customHeight="1" x14ac:dyDescent="0.25">
      <c r="A513" s="29">
        <v>42026.000023263892</v>
      </c>
      <c r="B513" s="37">
        <v>12.84</v>
      </c>
      <c r="C513" s="2"/>
      <c r="F513" s="29">
        <v>42026.000023263892</v>
      </c>
      <c r="G513" s="37">
        <v>12.84</v>
      </c>
      <c r="H513" s="113"/>
      <c r="I513" s="113"/>
    </row>
    <row r="514" spans="1:9" ht="15" customHeight="1" x14ac:dyDescent="0.25">
      <c r="A514" s="29">
        <v>42026.041689988429</v>
      </c>
      <c r="B514" s="37">
        <v>14.67</v>
      </c>
      <c r="C514" s="2"/>
      <c r="F514" s="29">
        <v>42026.041689988429</v>
      </c>
      <c r="G514" s="37">
        <v>14.67</v>
      </c>
      <c r="H514" s="113"/>
      <c r="I514" s="113"/>
    </row>
    <row r="515" spans="1:9" ht="15" customHeight="1" x14ac:dyDescent="0.25">
      <c r="A515" s="29">
        <v>42026.083356712959</v>
      </c>
      <c r="B515" s="37">
        <v>15.02</v>
      </c>
      <c r="C515" s="2"/>
      <c r="F515" s="29">
        <v>42026.083356712959</v>
      </c>
      <c r="G515" s="37">
        <v>15.02</v>
      </c>
      <c r="H515" s="113"/>
      <c r="I515" s="113"/>
    </row>
    <row r="516" spans="1:9" ht="15" customHeight="1" x14ac:dyDescent="0.25">
      <c r="A516" s="29">
        <v>42026.125023437497</v>
      </c>
      <c r="B516" s="37">
        <v>13.54</v>
      </c>
      <c r="C516" s="2"/>
      <c r="F516" s="29">
        <v>42026.125023437497</v>
      </c>
      <c r="G516" s="37">
        <v>13.54</v>
      </c>
      <c r="H516" s="113"/>
      <c r="I516" s="113"/>
    </row>
    <row r="517" spans="1:9" ht="15" customHeight="1" x14ac:dyDescent="0.25">
      <c r="A517" s="29">
        <v>42026.166690162034</v>
      </c>
      <c r="B517" s="37">
        <v>17.149999999999999</v>
      </c>
      <c r="C517" s="2"/>
      <c r="F517" s="29">
        <v>42026.166690162034</v>
      </c>
      <c r="G517" s="37">
        <v>17.149999999999999</v>
      </c>
      <c r="H517" s="113"/>
      <c r="I517" s="113"/>
    </row>
    <row r="518" spans="1:9" ht="15" customHeight="1" x14ac:dyDescent="0.25">
      <c r="A518" s="29">
        <v>42026.208356886571</v>
      </c>
      <c r="B518" s="37">
        <v>14.88</v>
      </c>
      <c r="C518" s="2"/>
      <c r="F518" s="29">
        <v>42026.208356886571</v>
      </c>
      <c r="G518" s="37">
        <v>14.88</v>
      </c>
      <c r="H518" s="113"/>
      <c r="I518" s="113"/>
    </row>
    <row r="519" spans="1:9" ht="15" customHeight="1" x14ac:dyDescent="0.25">
      <c r="A519" s="29">
        <v>42026.250023611108</v>
      </c>
      <c r="B519" s="37">
        <v>16.63</v>
      </c>
      <c r="C519" s="2"/>
      <c r="F519" s="29">
        <v>42026.250023611108</v>
      </c>
      <c r="G519" s="37">
        <v>16.63</v>
      </c>
      <c r="H519" s="113"/>
      <c r="I519" s="113"/>
    </row>
    <row r="520" spans="1:9" ht="15" customHeight="1" x14ac:dyDescent="0.25">
      <c r="A520" s="29">
        <v>42026.291690335645</v>
      </c>
      <c r="B520" s="37">
        <v>17.96</v>
      </c>
      <c r="C520" s="2"/>
      <c r="F520" s="29">
        <v>42026.291690335645</v>
      </c>
      <c r="G520" s="37">
        <v>17.96</v>
      </c>
      <c r="H520" s="113"/>
      <c r="I520" s="113"/>
    </row>
    <row r="521" spans="1:9" ht="15" customHeight="1" x14ac:dyDescent="0.25">
      <c r="A521" s="29">
        <v>42026.333357060183</v>
      </c>
      <c r="B521" s="37">
        <v>18.7</v>
      </c>
      <c r="C521" s="2"/>
      <c r="F521" s="29">
        <v>42026.333357060183</v>
      </c>
      <c r="G521" s="37">
        <v>18.7</v>
      </c>
      <c r="H521" s="113"/>
      <c r="I521" s="113"/>
    </row>
    <row r="522" spans="1:9" ht="15" customHeight="1" x14ac:dyDescent="0.25">
      <c r="A522" s="29">
        <v>42026.37502378472</v>
      </c>
      <c r="B522" s="37">
        <v>19.100000000000001</v>
      </c>
      <c r="C522" s="2"/>
      <c r="F522" s="29">
        <v>42026.37502378472</v>
      </c>
      <c r="G522" s="37">
        <v>19.100000000000001</v>
      </c>
      <c r="H522" s="113"/>
      <c r="I522" s="113"/>
    </row>
    <row r="523" spans="1:9" ht="15" customHeight="1" x14ac:dyDescent="0.25">
      <c r="A523" s="29">
        <v>42026.416690509257</v>
      </c>
      <c r="B523" s="37">
        <v>17.07</v>
      </c>
      <c r="C523" s="2"/>
      <c r="F523" s="29">
        <v>42026.416690509257</v>
      </c>
      <c r="G523" s="37">
        <v>17.07</v>
      </c>
      <c r="H523" s="113"/>
      <c r="I523" s="113"/>
    </row>
    <row r="524" spans="1:9" ht="15" customHeight="1" x14ac:dyDescent="0.25">
      <c r="A524" s="29">
        <v>42026.458357233794</v>
      </c>
      <c r="B524" s="37">
        <v>21.84</v>
      </c>
      <c r="C524" s="2"/>
      <c r="F524" s="29">
        <v>42026.458357233794</v>
      </c>
      <c r="G524" s="37">
        <v>21.84</v>
      </c>
      <c r="H524" s="113"/>
      <c r="I524" s="113"/>
    </row>
    <row r="525" spans="1:9" ht="15" customHeight="1" x14ac:dyDescent="0.25">
      <c r="A525" s="29">
        <v>42026.500023958331</v>
      </c>
      <c r="B525" s="37">
        <v>20.11</v>
      </c>
      <c r="C525" s="2"/>
      <c r="F525" s="29">
        <v>42026.500023958331</v>
      </c>
      <c r="G525" s="37">
        <v>20.11</v>
      </c>
      <c r="H525" s="113"/>
      <c r="I525" s="113"/>
    </row>
    <row r="526" spans="1:9" ht="15" customHeight="1" x14ac:dyDescent="0.25">
      <c r="A526" s="29">
        <v>42026.541690682869</v>
      </c>
      <c r="B526" s="37">
        <v>21.09</v>
      </c>
      <c r="C526" s="2"/>
      <c r="F526" s="29">
        <v>42026.541690682869</v>
      </c>
      <c r="G526" s="37">
        <v>21.09</v>
      </c>
      <c r="H526" s="113"/>
      <c r="I526" s="113"/>
    </row>
    <row r="527" spans="1:9" ht="15" customHeight="1" x14ac:dyDescent="0.25">
      <c r="A527" s="29">
        <v>42026.583357407406</v>
      </c>
      <c r="B527" s="37">
        <v>19.5</v>
      </c>
      <c r="C527" s="2"/>
      <c r="F527" s="29">
        <v>42026.583357407406</v>
      </c>
      <c r="G527" s="37">
        <v>19.5</v>
      </c>
      <c r="H527" s="113"/>
      <c r="I527" s="113"/>
    </row>
    <row r="528" spans="1:9" ht="15" customHeight="1" x14ac:dyDescent="0.25">
      <c r="A528" s="29">
        <v>42026.625024131943</v>
      </c>
      <c r="B528" s="37">
        <v>21.15</v>
      </c>
      <c r="C528" s="2"/>
      <c r="F528" s="29">
        <v>42026.625024131943</v>
      </c>
      <c r="G528" s="37">
        <v>21.15</v>
      </c>
      <c r="H528" s="113"/>
      <c r="I528" s="113"/>
    </row>
    <row r="529" spans="1:9" ht="15" customHeight="1" x14ac:dyDescent="0.25">
      <c r="A529" s="29">
        <v>42026.66669085648</v>
      </c>
      <c r="B529" s="37">
        <v>16.2</v>
      </c>
      <c r="C529" s="2"/>
      <c r="F529" s="29">
        <v>42026.66669085648</v>
      </c>
      <c r="G529" s="37">
        <v>16.2</v>
      </c>
      <c r="H529" s="113"/>
      <c r="I529" s="113"/>
    </row>
    <row r="530" spans="1:9" ht="15" customHeight="1" x14ac:dyDescent="0.25">
      <c r="A530" s="29">
        <v>42026.708357581017</v>
      </c>
      <c r="B530" s="37">
        <v>16.73</v>
      </c>
      <c r="C530" s="2"/>
      <c r="F530" s="29">
        <v>42026.708357581017</v>
      </c>
      <c r="G530" s="37">
        <v>16.73</v>
      </c>
      <c r="H530" s="113"/>
      <c r="I530" s="113"/>
    </row>
    <row r="531" spans="1:9" ht="15" customHeight="1" x14ac:dyDescent="0.25">
      <c r="A531" s="29">
        <v>42026.750024305555</v>
      </c>
      <c r="B531" s="37">
        <v>12.93</v>
      </c>
      <c r="C531" s="2"/>
      <c r="F531" s="29">
        <v>42026.750024305555</v>
      </c>
      <c r="G531" s="37">
        <v>12.93</v>
      </c>
      <c r="H531" s="113"/>
      <c r="I531" s="113"/>
    </row>
    <row r="532" spans="1:9" ht="15" customHeight="1" x14ac:dyDescent="0.25">
      <c r="A532" s="29">
        <v>42026.791691030092</v>
      </c>
      <c r="B532" s="36">
        <v>7</v>
      </c>
      <c r="C532" s="22" t="s">
        <v>200</v>
      </c>
      <c r="F532" s="29">
        <v>42026.791691030092</v>
      </c>
      <c r="G532" s="36"/>
      <c r="H532" s="113"/>
      <c r="I532" s="113"/>
    </row>
    <row r="533" spans="1:9" ht="15" customHeight="1" x14ac:dyDescent="0.25">
      <c r="A533" s="29">
        <v>42026.833357754629</v>
      </c>
      <c r="B533" s="36">
        <v>7.93</v>
      </c>
      <c r="C533" s="22" t="s">
        <v>200</v>
      </c>
      <c r="F533" s="29">
        <v>42026.833357754629</v>
      </c>
      <c r="G533" s="36"/>
      <c r="H533" s="113"/>
      <c r="I533" s="113"/>
    </row>
    <row r="534" spans="1:9" ht="15" customHeight="1" x14ac:dyDescent="0.25">
      <c r="A534" s="29">
        <v>42026.875024479166</v>
      </c>
      <c r="B534" s="36">
        <v>5.67</v>
      </c>
      <c r="C534" s="22" t="s">
        <v>200</v>
      </c>
      <c r="F534" s="29">
        <v>42026.875024479166</v>
      </c>
      <c r="G534" s="36"/>
      <c r="H534" s="113"/>
      <c r="I534" s="113"/>
    </row>
    <row r="535" spans="1:9" ht="15" customHeight="1" x14ac:dyDescent="0.25">
      <c r="A535" s="29">
        <v>42026.916691203704</v>
      </c>
      <c r="B535" s="35">
        <v>17.010000000000002</v>
      </c>
      <c r="C535" s="22" t="s">
        <v>197</v>
      </c>
      <c r="F535" s="29">
        <v>42026.916691203704</v>
      </c>
      <c r="G535" s="35"/>
      <c r="H535" s="113"/>
      <c r="I535" s="113"/>
    </row>
    <row r="536" spans="1:9" ht="15" customHeight="1" x14ac:dyDescent="0.25">
      <c r="A536" s="29">
        <v>42026.958357928241</v>
      </c>
      <c r="B536" s="35">
        <v>13.57</v>
      </c>
      <c r="C536" s="22" t="s">
        <v>197</v>
      </c>
      <c r="F536" s="29">
        <v>42026.958357928241</v>
      </c>
      <c r="G536" s="35"/>
      <c r="H536" s="113"/>
      <c r="I536" s="113"/>
    </row>
    <row r="537" spans="1:9" ht="15" customHeight="1" x14ac:dyDescent="0.25">
      <c r="A537" s="29">
        <v>42027.000024652778</v>
      </c>
      <c r="B537" s="37">
        <v>13.95</v>
      </c>
      <c r="C537" s="2"/>
      <c r="F537" s="29">
        <v>42027.000024652778</v>
      </c>
      <c r="G537" s="37">
        <v>13.95</v>
      </c>
      <c r="H537" s="113"/>
      <c r="I537" s="113"/>
    </row>
    <row r="538" spans="1:9" ht="15" customHeight="1" x14ac:dyDescent="0.25">
      <c r="A538" s="29">
        <v>42027.041691377315</v>
      </c>
      <c r="B538" s="37">
        <v>15.03</v>
      </c>
      <c r="C538" s="2"/>
      <c r="F538" s="29">
        <v>42027.041691377315</v>
      </c>
      <c r="G538" s="37">
        <v>15.03</v>
      </c>
      <c r="H538" s="113"/>
      <c r="I538" s="113"/>
    </row>
    <row r="539" spans="1:9" ht="15" customHeight="1" x14ac:dyDescent="0.25">
      <c r="A539" s="29">
        <v>42027.083358101852</v>
      </c>
      <c r="B539" s="37">
        <v>14.85</v>
      </c>
      <c r="C539" s="2"/>
      <c r="F539" s="29">
        <v>42027.083358101852</v>
      </c>
      <c r="G539" s="37">
        <v>14.85</v>
      </c>
      <c r="H539" s="113"/>
      <c r="I539" s="113"/>
    </row>
    <row r="540" spans="1:9" ht="15" customHeight="1" x14ac:dyDescent="0.25">
      <c r="A540" s="29">
        <v>42027.12502482639</v>
      </c>
      <c r="B540" s="37">
        <v>15.2</v>
      </c>
      <c r="C540" s="2"/>
      <c r="F540" s="29">
        <v>42027.12502482639</v>
      </c>
      <c r="G540" s="37">
        <v>15.2</v>
      </c>
      <c r="H540" s="113"/>
      <c r="I540" s="113"/>
    </row>
    <row r="541" spans="1:9" ht="15" customHeight="1" x14ac:dyDescent="0.25">
      <c r="A541" s="29">
        <v>42027.166691550927</v>
      </c>
      <c r="B541" s="37">
        <v>14.82</v>
      </c>
      <c r="C541" s="2"/>
      <c r="F541" s="29">
        <v>42027.166691550927</v>
      </c>
      <c r="G541" s="37">
        <v>14.82</v>
      </c>
      <c r="H541" s="113"/>
      <c r="I541" s="113"/>
    </row>
    <row r="542" spans="1:9" ht="15" customHeight="1" x14ac:dyDescent="0.25">
      <c r="A542" s="29">
        <v>42027.208358275464</v>
      </c>
      <c r="B542" s="37">
        <v>23.86</v>
      </c>
      <c r="C542" s="2"/>
      <c r="F542" s="29">
        <v>42027.208358275464</v>
      </c>
      <c r="G542" s="37">
        <v>23.86</v>
      </c>
      <c r="H542" s="113"/>
      <c r="I542" s="113"/>
    </row>
    <row r="543" spans="1:9" ht="15" customHeight="1" x14ac:dyDescent="0.25">
      <c r="A543" s="29">
        <v>42027.250025000001</v>
      </c>
      <c r="B543" s="37">
        <v>17.37</v>
      </c>
      <c r="C543" s="2"/>
      <c r="F543" s="29">
        <v>42027.250025000001</v>
      </c>
      <c r="G543" s="37">
        <v>17.37</v>
      </c>
      <c r="H543" s="113"/>
      <c r="I543" s="113"/>
    </row>
    <row r="544" spans="1:9" ht="15" customHeight="1" x14ac:dyDescent="0.25">
      <c r="A544" s="29">
        <v>42027.291691724538</v>
      </c>
      <c r="B544" s="37">
        <v>15.32</v>
      </c>
      <c r="C544" s="2"/>
      <c r="F544" s="29">
        <v>42027.291691724538</v>
      </c>
      <c r="G544" s="37">
        <v>15.32</v>
      </c>
      <c r="H544" s="113"/>
      <c r="I544" s="113"/>
    </row>
    <row r="545" spans="1:9" ht="15" customHeight="1" x14ac:dyDescent="0.25">
      <c r="A545" s="29">
        <v>42027.333358449076</v>
      </c>
      <c r="B545" s="37">
        <v>17.149999999999999</v>
      </c>
      <c r="C545" s="2"/>
      <c r="F545" s="29">
        <v>42027.333358449076</v>
      </c>
      <c r="G545" s="37">
        <v>17.149999999999999</v>
      </c>
      <c r="H545" s="113"/>
      <c r="I545" s="113"/>
    </row>
    <row r="546" spans="1:9" ht="15" customHeight="1" x14ac:dyDescent="0.25">
      <c r="A546" s="29">
        <v>42027.375025173613</v>
      </c>
      <c r="B546" s="37">
        <v>15.36</v>
      </c>
      <c r="C546" s="2"/>
      <c r="F546" s="29">
        <v>42027.375025173613</v>
      </c>
      <c r="G546" s="37">
        <v>15.36</v>
      </c>
      <c r="H546" s="113"/>
      <c r="I546" s="113"/>
    </row>
    <row r="547" spans="1:9" ht="15" customHeight="1" x14ac:dyDescent="0.25">
      <c r="A547" s="29">
        <v>42027.41669189815</v>
      </c>
      <c r="B547" s="37">
        <v>15.53</v>
      </c>
      <c r="C547" s="2"/>
      <c r="F547" s="29">
        <v>42027.41669189815</v>
      </c>
      <c r="G547" s="37">
        <v>15.53</v>
      </c>
      <c r="H547" s="113"/>
      <c r="I547" s="113"/>
    </row>
    <row r="548" spans="1:9" ht="15" customHeight="1" x14ac:dyDescent="0.25">
      <c r="A548" s="29">
        <v>42027.458358622687</v>
      </c>
      <c r="B548" s="37">
        <v>14.71</v>
      </c>
      <c r="C548" s="2"/>
      <c r="F548" s="29">
        <v>42027.458358622687</v>
      </c>
      <c r="G548" s="37">
        <v>14.71</v>
      </c>
      <c r="H548" s="113"/>
      <c r="I548" s="113"/>
    </row>
    <row r="549" spans="1:9" ht="15" customHeight="1" x14ac:dyDescent="0.25">
      <c r="A549" s="29">
        <v>42027.500025347224</v>
      </c>
      <c r="B549" s="37">
        <v>16.71</v>
      </c>
      <c r="C549" s="2"/>
      <c r="F549" s="29">
        <v>42027.500025347224</v>
      </c>
      <c r="G549" s="37">
        <v>16.71</v>
      </c>
      <c r="H549" s="113"/>
      <c r="I549" s="113"/>
    </row>
    <row r="550" spans="1:9" ht="15" customHeight="1" x14ac:dyDescent="0.25">
      <c r="A550" s="29">
        <v>42027.541692071762</v>
      </c>
      <c r="B550" s="37">
        <v>16.420000000000002</v>
      </c>
      <c r="C550" s="2"/>
      <c r="F550" s="29">
        <v>42027.541692071762</v>
      </c>
      <c r="G550" s="37">
        <v>16.420000000000002</v>
      </c>
      <c r="H550" s="113"/>
      <c r="I550" s="113"/>
    </row>
    <row r="551" spans="1:9" ht="15" customHeight="1" x14ac:dyDescent="0.25">
      <c r="A551" s="29">
        <v>42027.583358796299</v>
      </c>
      <c r="B551" s="37">
        <v>16.04</v>
      </c>
      <c r="C551" s="2"/>
      <c r="F551" s="29">
        <v>42027.583358796299</v>
      </c>
      <c r="G551" s="37">
        <v>16.04</v>
      </c>
      <c r="H551" s="113"/>
      <c r="I551" s="113"/>
    </row>
    <row r="552" spans="1:9" ht="15" customHeight="1" x14ac:dyDescent="0.25">
      <c r="A552" s="29">
        <v>42027.625025520836</v>
      </c>
      <c r="B552" s="37">
        <v>17.8</v>
      </c>
      <c r="C552" s="2"/>
      <c r="F552" s="29">
        <v>42027.625025520836</v>
      </c>
      <c r="G552" s="37">
        <v>17.8</v>
      </c>
      <c r="H552" s="113"/>
      <c r="I552" s="113"/>
    </row>
    <row r="553" spans="1:9" ht="15" customHeight="1" x14ac:dyDescent="0.25">
      <c r="A553" s="29">
        <v>42027.666692245373</v>
      </c>
      <c r="B553" s="37">
        <v>18.489999999999998</v>
      </c>
      <c r="C553" s="2"/>
      <c r="F553" s="29">
        <v>42027.666692245373</v>
      </c>
      <c r="G553" s="37">
        <v>18.489999999999998</v>
      </c>
      <c r="H553" s="113"/>
      <c r="I553" s="113"/>
    </row>
    <row r="554" spans="1:9" ht="15" customHeight="1" x14ac:dyDescent="0.25">
      <c r="A554" s="29">
        <v>42027.70835896991</v>
      </c>
      <c r="B554" s="37">
        <v>13.89</v>
      </c>
      <c r="C554" s="2"/>
      <c r="F554" s="29">
        <v>42027.70835896991</v>
      </c>
      <c r="G554" s="37">
        <v>13.89</v>
      </c>
      <c r="H554" s="113"/>
      <c r="I554" s="113"/>
    </row>
    <row r="555" spans="1:9" ht="15" customHeight="1" x14ac:dyDescent="0.25">
      <c r="A555" s="29">
        <v>42027.750025694448</v>
      </c>
      <c r="B555" s="37">
        <v>16.559999999999999</v>
      </c>
      <c r="C555" s="2"/>
      <c r="F555" s="29">
        <v>42027.750025694448</v>
      </c>
      <c r="G555" s="37">
        <v>16.559999999999999</v>
      </c>
      <c r="H555" s="113"/>
      <c r="I555" s="113"/>
    </row>
    <row r="556" spans="1:9" ht="15" customHeight="1" x14ac:dyDescent="0.25">
      <c r="A556" s="29">
        <v>42027.791692418985</v>
      </c>
      <c r="B556" s="39">
        <v>9.2899999999999991</v>
      </c>
      <c r="C556" s="22" t="s">
        <v>200</v>
      </c>
      <c r="F556" s="29">
        <v>42027.791692418985</v>
      </c>
      <c r="G556" s="39"/>
      <c r="H556" s="113"/>
      <c r="I556" s="113"/>
    </row>
    <row r="557" spans="1:9" ht="15" customHeight="1" x14ac:dyDescent="0.25">
      <c r="A557" s="29">
        <v>42027.833359143522</v>
      </c>
      <c r="B557" s="39">
        <v>5.18</v>
      </c>
      <c r="C557" s="22" t="s">
        <v>200</v>
      </c>
      <c r="F557" s="29">
        <v>42027.833359143522</v>
      </c>
      <c r="G557" s="39"/>
      <c r="H557" s="113"/>
      <c r="I557" s="113"/>
    </row>
    <row r="558" spans="1:9" ht="15" customHeight="1" x14ac:dyDescent="0.25">
      <c r="A558" s="29">
        <v>42027.875025868052</v>
      </c>
      <c r="B558" s="39">
        <v>4.49</v>
      </c>
      <c r="C558" s="22" t="s">
        <v>200</v>
      </c>
      <c r="F558" s="29">
        <v>42027.875025868052</v>
      </c>
      <c r="G558" s="39"/>
      <c r="H558" s="113"/>
      <c r="I558" s="113"/>
    </row>
    <row r="559" spans="1:9" ht="15" customHeight="1" x14ac:dyDescent="0.25">
      <c r="A559" s="29">
        <v>42027.916692592589</v>
      </c>
      <c r="B559" s="37">
        <v>14.54</v>
      </c>
      <c r="C559" s="2"/>
      <c r="F559" s="29">
        <v>42027.916692592589</v>
      </c>
      <c r="G559" s="37">
        <v>14.54</v>
      </c>
      <c r="H559" s="113"/>
      <c r="I559" s="113"/>
    </row>
    <row r="560" spans="1:9" ht="15" customHeight="1" x14ac:dyDescent="0.25">
      <c r="A560" s="29">
        <v>42027.958359317126</v>
      </c>
      <c r="B560" s="37">
        <v>12.62</v>
      </c>
      <c r="C560" s="2"/>
      <c r="F560" s="29">
        <v>42027.958359317126</v>
      </c>
      <c r="G560" s="37">
        <v>12.62</v>
      </c>
      <c r="H560" s="113"/>
      <c r="I560" s="113"/>
    </row>
    <row r="561" spans="1:9" ht="15" customHeight="1" x14ac:dyDescent="0.25">
      <c r="A561" s="29">
        <v>42028.000026041664</v>
      </c>
      <c r="B561" s="37">
        <v>12.64</v>
      </c>
      <c r="C561" s="2"/>
      <c r="F561" s="29">
        <v>42028.000026041664</v>
      </c>
      <c r="G561" s="37">
        <v>12.64</v>
      </c>
      <c r="H561" s="113"/>
      <c r="I561" s="113"/>
    </row>
    <row r="562" spans="1:9" ht="15" customHeight="1" x14ac:dyDescent="0.25">
      <c r="A562" s="29">
        <v>42028.041692766201</v>
      </c>
      <c r="B562" s="37">
        <v>13.36</v>
      </c>
      <c r="C562" s="2"/>
      <c r="F562" s="29">
        <v>42028.041692766201</v>
      </c>
      <c r="G562" s="37">
        <v>13.36</v>
      </c>
      <c r="H562" s="113"/>
      <c r="I562" s="113"/>
    </row>
    <row r="563" spans="1:9" ht="15" customHeight="1" x14ac:dyDescent="0.25">
      <c r="A563" s="29">
        <v>42028.083359490738</v>
      </c>
      <c r="B563" s="37">
        <v>14.65</v>
      </c>
      <c r="C563" s="2"/>
      <c r="F563" s="29">
        <v>42028.083359490738</v>
      </c>
      <c r="G563" s="37">
        <v>14.65</v>
      </c>
      <c r="H563" s="113"/>
      <c r="I563" s="113"/>
    </row>
    <row r="564" spans="1:9" ht="15" customHeight="1" x14ac:dyDescent="0.25">
      <c r="A564" s="29">
        <v>42028.125026215275</v>
      </c>
      <c r="B564" s="37">
        <v>16.21</v>
      </c>
      <c r="C564" s="2"/>
      <c r="F564" s="29">
        <v>42028.125026215275</v>
      </c>
      <c r="G564" s="37">
        <v>16.21</v>
      </c>
      <c r="H564" s="113"/>
      <c r="I564" s="113"/>
    </row>
    <row r="565" spans="1:9" ht="15" customHeight="1" x14ac:dyDescent="0.25">
      <c r="A565" s="29">
        <v>42028.166692939812</v>
      </c>
      <c r="B565" s="37">
        <v>17.11</v>
      </c>
      <c r="C565" s="2"/>
      <c r="F565" s="29">
        <v>42028.166692939812</v>
      </c>
      <c r="G565" s="37">
        <v>17.11</v>
      </c>
      <c r="H565" s="113"/>
      <c r="I565" s="113"/>
    </row>
    <row r="566" spans="1:9" ht="15" customHeight="1" x14ac:dyDescent="0.25">
      <c r="A566" s="29">
        <v>42028.20835966435</v>
      </c>
      <c r="B566" s="37">
        <v>17.55</v>
      </c>
      <c r="C566" s="2"/>
      <c r="F566" s="29">
        <v>42028.20835966435</v>
      </c>
      <c r="G566" s="37">
        <v>17.55</v>
      </c>
      <c r="H566" s="113"/>
      <c r="I566" s="113"/>
    </row>
    <row r="567" spans="1:9" ht="15" customHeight="1" x14ac:dyDescent="0.25">
      <c r="A567" s="29">
        <v>42028.250026388887</v>
      </c>
      <c r="B567" s="37">
        <v>16.03</v>
      </c>
      <c r="C567" s="2"/>
      <c r="F567" s="29">
        <v>42028.250026388887</v>
      </c>
      <c r="G567" s="37">
        <v>16.03</v>
      </c>
      <c r="H567" s="113"/>
      <c r="I567" s="113"/>
    </row>
    <row r="568" spans="1:9" ht="15" customHeight="1" x14ac:dyDescent="0.25">
      <c r="A568" s="29">
        <v>42028.291693113424</v>
      </c>
      <c r="B568" s="37">
        <v>16.239999999999998</v>
      </c>
      <c r="C568" s="2"/>
      <c r="F568" s="29">
        <v>42028.291693113424</v>
      </c>
      <c r="G568" s="37">
        <v>16.239999999999998</v>
      </c>
      <c r="H568" s="113"/>
      <c r="I568" s="113"/>
    </row>
    <row r="569" spans="1:9" ht="15" customHeight="1" x14ac:dyDescent="0.25">
      <c r="A569" s="29">
        <v>42028.333359837961</v>
      </c>
      <c r="B569" s="37">
        <v>16.2</v>
      </c>
      <c r="C569" s="2"/>
      <c r="F569" s="29">
        <v>42028.333359837961</v>
      </c>
      <c r="G569" s="37">
        <v>16.2</v>
      </c>
      <c r="H569" s="113"/>
      <c r="I569" s="113"/>
    </row>
    <row r="570" spans="1:9" ht="15" customHeight="1" x14ac:dyDescent="0.25">
      <c r="A570" s="29">
        <v>42028.375026562499</v>
      </c>
      <c r="B570" s="37">
        <v>18.07</v>
      </c>
      <c r="C570" s="2"/>
      <c r="F570" s="29">
        <v>42028.375026562499</v>
      </c>
      <c r="G570" s="37">
        <v>18.07</v>
      </c>
      <c r="H570" s="113"/>
      <c r="I570" s="113"/>
    </row>
    <row r="571" spans="1:9" ht="15" customHeight="1" x14ac:dyDescent="0.25">
      <c r="A571" s="29">
        <v>42028.416693287036</v>
      </c>
      <c r="B571" s="37">
        <v>20.48</v>
      </c>
      <c r="C571" s="2"/>
      <c r="F571" s="29">
        <v>42028.416693287036</v>
      </c>
      <c r="G571" s="37">
        <v>20.48</v>
      </c>
      <c r="H571" s="113"/>
      <c r="I571" s="113"/>
    </row>
    <row r="572" spans="1:9" ht="15" customHeight="1" x14ac:dyDescent="0.25">
      <c r="A572" s="29">
        <v>42028.458360011573</v>
      </c>
      <c r="B572" s="37">
        <v>21.31</v>
      </c>
      <c r="C572" s="2"/>
      <c r="F572" s="29">
        <v>42028.458360011573</v>
      </c>
      <c r="G572" s="37">
        <v>21.31</v>
      </c>
      <c r="H572" s="113"/>
      <c r="I572" s="113"/>
    </row>
    <row r="573" spans="1:9" ht="15" customHeight="1" x14ac:dyDescent="0.25">
      <c r="A573" s="29">
        <v>42028.50002673611</v>
      </c>
      <c r="B573" s="37">
        <v>20.81</v>
      </c>
      <c r="C573" s="2"/>
      <c r="F573" s="29">
        <v>42028.50002673611</v>
      </c>
      <c r="G573" s="37">
        <v>20.81</v>
      </c>
      <c r="H573" s="113"/>
      <c r="I573" s="113"/>
    </row>
    <row r="574" spans="1:9" ht="15" customHeight="1" x14ac:dyDescent="0.25">
      <c r="A574" s="29">
        <v>42028.541693460647</v>
      </c>
      <c r="B574" s="37">
        <v>19.37</v>
      </c>
      <c r="C574" s="2"/>
      <c r="F574" s="29">
        <v>42028.541693460647</v>
      </c>
      <c r="G574" s="37">
        <v>19.37</v>
      </c>
      <c r="H574" s="113"/>
      <c r="I574" s="113"/>
    </row>
    <row r="575" spans="1:9" ht="15" customHeight="1" x14ac:dyDescent="0.25">
      <c r="A575" s="29">
        <v>42028.583360185185</v>
      </c>
      <c r="B575" s="37">
        <v>20.37</v>
      </c>
      <c r="C575" s="2"/>
      <c r="F575" s="29">
        <v>42028.583360185185</v>
      </c>
      <c r="G575" s="37">
        <v>20.37</v>
      </c>
      <c r="H575" s="113"/>
      <c r="I575" s="113"/>
    </row>
    <row r="576" spans="1:9" ht="15" customHeight="1" x14ac:dyDescent="0.25">
      <c r="A576" s="29">
        <v>42028.625026909722</v>
      </c>
      <c r="B576" s="37">
        <v>20.95</v>
      </c>
      <c r="C576" s="2"/>
      <c r="F576" s="29">
        <v>42028.625026909722</v>
      </c>
      <c r="G576" s="37">
        <v>20.95</v>
      </c>
      <c r="H576" s="113"/>
      <c r="I576" s="113"/>
    </row>
    <row r="577" spans="1:9" ht="15" customHeight="1" x14ac:dyDescent="0.25">
      <c r="A577" s="29">
        <v>42028.666693634259</v>
      </c>
      <c r="B577" s="37">
        <v>20.53</v>
      </c>
      <c r="C577" s="2"/>
      <c r="F577" s="29">
        <v>42028.666693634259</v>
      </c>
      <c r="G577" s="37">
        <v>20.53</v>
      </c>
      <c r="H577" s="113"/>
      <c r="I577" s="113"/>
    </row>
    <row r="578" spans="1:9" ht="15" customHeight="1" x14ac:dyDescent="0.25">
      <c r="A578" s="29">
        <v>42028.708360358796</v>
      </c>
      <c r="B578" s="37">
        <v>13.29</v>
      </c>
      <c r="C578" s="2"/>
      <c r="F578" s="29">
        <v>42028.708360358796</v>
      </c>
      <c r="G578" s="37">
        <v>13.29</v>
      </c>
      <c r="H578" s="113"/>
      <c r="I578" s="113"/>
    </row>
    <row r="579" spans="1:9" ht="15" customHeight="1" x14ac:dyDescent="0.25">
      <c r="A579" s="29">
        <v>42028.750027083333</v>
      </c>
      <c r="B579" s="35">
        <v>9.73</v>
      </c>
      <c r="C579" s="22" t="s">
        <v>197</v>
      </c>
      <c r="F579" s="29">
        <v>42028.750027083333</v>
      </c>
      <c r="G579" s="35"/>
      <c r="H579" s="113"/>
      <c r="I579" s="113"/>
    </row>
    <row r="580" spans="1:9" ht="15" customHeight="1" x14ac:dyDescent="0.25">
      <c r="A580" s="29">
        <v>42028.791693807871</v>
      </c>
      <c r="B580" s="35">
        <v>9.2899999999999991</v>
      </c>
      <c r="C580" s="22" t="s">
        <v>197</v>
      </c>
      <c r="F580" s="29">
        <v>42028.791693807871</v>
      </c>
      <c r="G580" s="35"/>
      <c r="H580" s="113"/>
      <c r="I580" s="113"/>
    </row>
    <row r="581" spans="1:9" ht="15" customHeight="1" x14ac:dyDescent="0.25">
      <c r="A581" s="29">
        <v>42028.833360532408</v>
      </c>
      <c r="B581" s="35">
        <v>8.51</v>
      </c>
      <c r="C581" s="22" t="s">
        <v>197</v>
      </c>
      <c r="F581" s="29">
        <v>42028.833360532408</v>
      </c>
      <c r="G581" s="35"/>
      <c r="H581" s="113"/>
      <c r="I581" s="113"/>
    </row>
    <row r="582" spans="1:9" ht="15" customHeight="1" x14ac:dyDescent="0.25">
      <c r="A582" s="29">
        <v>42028.875027256945</v>
      </c>
      <c r="B582" s="35">
        <v>16.96</v>
      </c>
      <c r="C582" s="22" t="s">
        <v>197</v>
      </c>
      <c r="F582" s="29">
        <v>42028.875027256945</v>
      </c>
      <c r="G582" s="35"/>
      <c r="H582" s="113"/>
      <c r="I582" s="113"/>
    </row>
    <row r="583" spans="1:9" ht="15" customHeight="1" x14ac:dyDescent="0.25">
      <c r="A583" s="29">
        <v>42028.916693981482</v>
      </c>
      <c r="B583" s="37">
        <v>19.510000000000002</v>
      </c>
      <c r="C583" s="2"/>
      <c r="F583" s="29">
        <v>42028.916693981482</v>
      </c>
      <c r="G583" s="37">
        <v>19.510000000000002</v>
      </c>
      <c r="H583" s="113"/>
      <c r="I583" s="113"/>
    </row>
    <row r="584" spans="1:9" ht="15" customHeight="1" x14ac:dyDescent="0.25">
      <c r="A584" s="29">
        <v>42028.958360706019</v>
      </c>
      <c r="B584" s="37">
        <v>19.149999999999999</v>
      </c>
      <c r="C584" s="2"/>
      <c r="F584" s="29">
        <v>42028.958360706019</v>
      </c>
      <c r="G584" s="37">
        <v>19.149999999999999</v>
      </c>
      <c r="H584" s="113"/>
      <c r="I584" s="113"/>
    </row>
    <row r="585" spans="1:9" ht="15" customHeight="1" x14ac:dyDescent="0.25">
      <c r="A585" s="29">
        <v>42029.000027430557</v>
      </c>
      <c r="B585" s="37">
        <v>17.53</v>
      </c>
      <c r="C585" s="2"/>
      <c r="F585" s="29">
        <v>42029.000027430557</v>
      </c>
      <c r="G585" s="37">
        <v>17.53</v>
      </c>
      <c r="H585" s="113"/>
      <c r="I585" s="113"/>
    </row>
    <row r="586" spans="1:9" ht="15" customHeight="1" x14ac:dyDescent="0.25">
      <c r="A586" s="29">
        <v>42029.041694155094</v>
      </c>
      <c r="B586" s="37">
        <v>17.05</v>
      </c>
      <c r="C586" s="2"/>
      <c r="F586" s="29">
        <v>42029.041694155094</v>
      </c>
      <c r="G586" s="37">
        <v>17.05</v>
      </c>
      <c r="H586" s="113"/>
      <c r="I586" s="113"/>
    </row>
    <row r="587" spans="1:9" ht="15" customHeight="1" x14ac:dyDescent="0.25">
      <c r="A587" s="29">
        <v>42029.083360879631</v>
      </c>
      <c r="B587" s="37">
        <v>18.09</v>
      </c>
      <c r="C587" s="2"/>
      <c r="F587" s="29">
        <v>42029.083360879631</v>
      </c>
      <c r="G587" s="37">
        <v>18.09</v>
      </c>
      <c r="H587" s="113"/>
      <c r="I587" s="113"/>
    </row>
    <row r="588" spans="1:9" ht="15" customHeight="1" x14ac:dyDescent="0.25">
      <c r="A588" s="29">
        <v>42029.125027604168</v>
      </c>
      <c r="B588" s="37">
        <v>19.309999999999999</v>
      </c>
      <c r="C588" s="2"/>
      <c r="F588" s="29">
        <v>42029.125027604168</v>
      </c>
      <c r="G588" s="37">
        <v>19.309999999999999</v>
      </c>
      <c r="H588" s="113"/>
      <c r="I588" s="113"/>
    </row>
    <row r="589" spans="1:9" ht="15" customHeight="1" x14ac:dyDescent="0.25">
      <c r="A589" s="29">
        <v>42029.166694328705</v>
      </c>
      <c r="B589" s="37">
        <v>17.82</v>
      </c>
      <c r="C589" s="2"/>
      <c r="F589" s="29">
        <v>42029.166694328705</v>
      </c>
      <c r="G589" s="37">
        <v>17.82</v>
      </c>
      <c r="H589" s="113"/>
      <c r="I589" s="113"/>
    </row>
    <row r="590" spans="1:9" ht="15" customHeight="1" x14ac:dyDescent="0.25">
      <c r="A590" s="29">
        <v>42029.208361053243</v>
      </c>
      <c r="B590" s="37">
        <v>17.98</v>
      </c>
      <c r="C590" s="2"/>
      <c r="F590" s="29">
        <v>42029.208361053243</v>
      </c>
      <c r="G590" s="37">
        <v>17.98</v>
      </c>
      <c r="H590" s="113"/>
      <c r="I590" s="113"/>
    </row>
    <row r="591" spans="1:9" ht="15" customHeight="1" x14ac:dyDescent="0.25">
      <c r="A591" s="29">
        <v>42029.25002777778</v>
      </c>
      <c r="B591" s="37">
        <v>18.04</v>
      </c>
      <c r="C591" s="2"/>
      <c r="F591" s="29">
        <v>42029.25002777778</v>
      </c>
      <c r="G591" s="37">
        <v>18.04</v>
      </c>
      <c r="H591" s="113"/>
      <c r="I591" s="113"/>
    </row>
    <row r="592" spans="1:9" ht="15" customHeight="1" x14ac:dyDescent="0.25">
      <c r="A592" s="29">
        <v>42029.291694502317</v>
      </c>
      <c r="B592" s="37">
        <v>18.21</v>
      </c>
      <c r="C592" s="2"/>
      <c r="F592" s="29">
        <v>42029.291694502317</v>
      </c>
      <c r="G592" s="37">
        <v>18.21</v>
      </c>
      <c r="H592" s="113"/>
      <c r="I592" s="113"/>
    </row>
    <row r="593" spans="1:9" ht="15" customHeight="1" x14ac:dyDescent="0.25">
      <c r="A593" s="29">
        <v>42029.333361226854</v>
      </c>
      <c r="B593" s="37">
        <v>18.79</v>
      </c>
      <c r="C593" s="2"/>
      <c r="F593" s="29">
        <v>42029.333361226854</v>
      </c>
      <c r="G593" s="37">
        <v>18.79</v>
      </c>
      <c r="H593" s="113"/>
      <c r="I593" s="113"/>
    </row>
    <row r="594" spans="1:9" ht="15" customHeight="1" x14ac:dyDescent="0.25">
      <c r="A594" s="29">
        <v>42029.375027951392</v>
      </c>
      <c r="B594" s="37">
        <v>19.28</v>
      </c>
      <c r="C594" s="2"/>
      <c r="F594" s="29">
        <v>42029.375027951392</v>
      </c>
      <c r="G594" s="37">
        <v>19.28</v>
      </c>
      <c r="H594" s="113"/>
      <c r="I594" s="113"/>
    </row>
    <row r="595" spans="1:9" ht="15" customHeight="1" x14ac:dyDescent="0.25">
      <c r="A595" s="29">
        <v>42029.416694675929</v>
      </c>
      <c r="B595" s="37">
        <v>21.72</v>
      </c>
      <c r="C595" s="2"/>
      <c r="F595" s="29">
        <v>42029.416694675929</v>
      </c>
      <c r="G595" s="37">
        <v>21.72</v>
      </c>
      <c r="H595" s="113"/>
      <c r="I595" s="113"/>
    </row>
    <row r="596" spans="1:9" ht="15" customHeight="1" x14ac:dyDescent="0.25">
      <c r="A596" s="29">
        <v>42029.458361400466</v>
      </c>
      <c r="B596" s="37">
        <v>21.85</v>
      </c>
      <c r="C596" s="2"/>
      <c r="F596" s="29">
        <v>42029.458361400466</v>
      </c>
      <c r="G596" s="37">
        <v>21.85</v>
      </c>
      <c r="H596" s="113"/>
      <c r="I596" s="113"/>
    </row>
    <row r="597" spans="1:9" ht="15" customHeight="1" x14ac:dyDescent="0.25">
      <c r="A597" s="29">
        <v>42029.500028125003</v>
      </c>
      <c r="B597" s="37">
        <v>22.33</v>
      </c>
      <c r="C597" s="2"/>
      <c r="F597" s="29">
        <v>42029.500028125003</v>
      </c>
      <c r="G597" s="37">
        <v>22.33</v>
      </c>
      <c r="H597" s="113"/>
      <c r="I597" s="113"/>
    </row>
    <row r="598" spans="1:9" ht="15" customHeight="1" x14ac:dyDescent="0.25">
      <c r="A598" s="29">
        <v>42029.54169484954</v>
      </c>
      <c r="B598" s="37">
        <v>21.1</v>
      </c>
      <c r="C598" s="2"/>
      <c r="F598" s="29">
        <v>42029.54169484954</v>
      </c>
      <c r="G598" s="37">
        <v>21.1</v>
      </c>
      <c r="H598" s="113"/>
      <c r="I598" s="113"/>
    </row>
    <row r="599" spans="1:9" ht="15" customHeight="1" x14ac:dyDescent="0.25">
      <c r="A599" s="29">
        <v>42029.583361574078</v>
      </c>
      <c r="B599" s="37">
        <v>20.52</v>
      </c>
      <c r="C599" s="2"/>
      <c r="F599" s="29">
        <v>42029.583361574078</v>
      </c>
      <c r="G599" s="37">
        <v>20.52</v>
      </c>
      <c r="H599" s="113"/>
      <c r="I599" s="113"/>
    </row>
    <row r="600" spans="1:9" ht="15" customHeight="1" x14ac:dyDescent="0.25">
      <c r="A600" s="29">
        <v>42029.625028298608</v>
      </c>
      <c r="B600" s="37">
        <v>21.76</v>
      </c>
      <c r="C600" s="2"/>
      <c r="F600" s="29">
        <v>42029.625028298608</v>
      </c>
      <c r="G600" s="37">
        <v>21.76</v>
      </c>
      <c r="H600" s="113"/>
      <c r="I600" s="113"/>
    </row>
    <row r="601" spans="1:9" ht="15" customHeight="1" x14ac:dyDescent="0.25">
      <c r="A601" s="29">
        <v>42029.666695023145</v>
      </c>
      <c r="B601" s="37">
        <v>18.41</v>
      </c>
      <c r="C601" s="2"/>
      <c r="F601" s="29">
        <v>42029.666695023145</v>
      </c>
      <c r="G601" s="37">
        <v>18.41</v>
      </c>
      <c r="H601" s="113"/>
      <c r="I601" s="113"/>
    </row>
    <row r="602" spans="1:9" ht="15" customHeight="1" x14ac:dyDescent="0.25">
      <c r="A602" s="29">
        <v>42029.708361747682</v>
      </c>
      <c r="B602" s="37">
        <v>12.54</v>
      </c>
      <c r="C602" s="2"/>
      <c r="F602" s="29">
        <v>42029.708361747682</v>
      </c>
      <c r="G602" s="37">
        <v>12.54</v>
      </c>
      <c r="H602" s="113"/>
      <c r="I602" s="113"/>
    </row>
    <row r="603" spans="1:9" ht="15" customHeight="1" x14ac:dyDescent="0.25">
      <c r="A603" s="29">
        <v>42029.750028472219</v>
      </c>
      <c r="B603" s="30">
        <v>7.65</v>
      </c>
      <c r="C603" s="22" t="s">
        <v>197</v>
      </c>
      <c r="F603" s="29">
        <v>42029.750028472219</v>
      </c>
      <c r="G603" s="30"/>
      <c r="H603" s="113"/>
      <c r="I603" s="113"/>
    </row>
    <row r="604" spans="1:9" ht="15" customHeight="1" x14ac:dyDescent="0.25">
      <c r="A604" s="29">
        <v>42029.791695196756</v>
      </c>
      <c r="B604" s="30">
        <v>6.89</v>
      </c>
      <c r="C604" s="22" t="s">
        <v>197</v>
      </c>
      <c r="F604" s="29">
        <v>42029.791695196756</v>
      </c>
      <c r="G604" s="30"/>
      <c r="H604" s="113"/>
      <c r="I604" s="113"/>
    </row>
    <row r="605" spans="1:9" ht="15" customHeight="1" x14ac:dyDescent="0.25">
      <c r="A605" s="29">
        <v>42029.833361921294</v>
      </c>
      <c r="B605" s="30">
        <v>4.83</v>
      </c>
      <c r="C605" s="22" t="s">
        <v>197</v>
      </c>
      <c r="F605" s="29">
        <v>42029.833361921294</v>
      </c>
      <c r="G605" s="30"/>
      <c r="H605" s="113"/>
      <c r="I605" s="113"/>
    </row>
    <row r="606" spans="1:9" ht="15" customHeight="1" x14ac:dyDescent="0.25">
      <c r="A606" s="29">
        <v>42029.875028645831</v>
      </c>
      <c r="B606" s="30">
        <v>4.08</v>
      </c>
      <c r="C606" s="22" t="s">
        <v>197</v>
      </c>
      <c r="F606" s="29">
        <v>42029.875028645831</v>
      </c>
      <c r="G606" s="30"/>
      <c r="H606" s="113"/>
      <c r="I606" s="113"/>
    </row>
    <row r="607" spans="1:9" ht="15" customHeight="1" x14ac:dyDescent="0.25">
      <c r="A607" s="29">
        <v>42029.916695370368</v>
      </c>
      <c r="B607" s="30">
        <v>3.54</v>
      </c>
      <c r="C607" s="22" t="s">
        <v>197</v>
      </c>
      <c r="F607" s="29">
        <v>42029.916695370368</v>
      </c>
      <c r="G607" s="30"/>
      <c r="H607" s="113"/>
      <c r="I607" s="113"/>
    </row>
    <row r="608" spans="1:9" ht="15" customHeight="1" x14ac:dyDescent="0.25">
      <c r="A608" s="29">
        <v>42029.958362094905</v>
      </c>
      <c r="B608" s="30">
        <v>2.91</v>
      </c>
      <c r="C608" s="22" t="s">
        <v>197</v>
      </c>
      <c r="F608" s="29">
        <v>42029.958362094905</v>
      </c>
      <c r="G608" s="30"/>
      <c r="H608" s="113"/>
      <c r="I608" s="113"/>
    </row>
    <row r="609" spans="1:9" ht="15" customHeight="1" x14ac:dyDescent="0.25">
      <c r="A609" s="29">
        <v>42030.000028819442</v>
      </c>
      <c r="B609" s="30">
        <v>2.87</v>
      </c>
      <c r="C609" s="22" t="s">
        <v>197</v>
      </c>
      <c r="F609" s="29">
        <v>42030.000028819442</v>
      </c>
      <c r="G609" s="30"/>
      <c r="H609" s="113"/>
      <c r="I609" s="113"/>
    </row>
    <row r="610" spans="1:9" ht="15" customHeight="1" x14ac:dyDescent="0.25">
      <c r="A610" s="29">
        <v>42030.04169554398</v>
      </c>
      <c r="B610" s="30">
        <v>2.65</v>
      </c>
      <c r="C610" s="22" t="s">
        <v>197</v>
      </c>
      <c r="F610" s="29">
        <v>42030.04169554398</v>
      </c>
      <c r="G610" s="30"/>
      <c r="H610" s="113"/>
      <c r="I610" s="113"/>
    </row>
    <row r="611" spans="1:9" ht="15" customHeight="1" x14ac:dyDescent="0.25">
      <c r="A611" s="29">
        <v>42030.083362268517</v>
      </c>
      <c r="B611" s="30">
        <v>2.54</v>
      </c>
      <c r="C611" s="22" t="s">
        <v>197</v>
      </c>
      <c r="F611" s="29">
        <v>42030.083362268517</v>
      </c>
      <c r="G611" s="30"/>
      <c r="H611" s="113"/>
      <c r="I611" s="113"/>
    </row>
    <row r="612" spans="1:9" ht="15" customHeight="1" x14ac:dyDescent="0.25">
      <c r="A612" s="29">
        <v>42030.125028993054</v>
      </c>
      <c r="B612" s="30">
        <v>2.57</v>
      </c>
      <c r="C612" s="22" t="s">
        <v>197</v>
      </c>
      <c r="F612" s="29">
        <v>42030.125028993054</v>
      </c>
      <c r="G612" s="30"/>
      <c r="H612" s="113"/>
      <c r="I612" s="113"/>
    </row>
    <row r="613" spans="1:9" ht="15" customHeight="1" x14ac:dyDescent="0.25">
      <c r="A613" s="29">
        <v>42030.166695717591</v>
      </c>
      <c r="B613" s="30">
        <v>2.58</v>
      </c>
      <c r="C613" s="22" t="s">
        <v>197</v>
      </c>
      <c r="F613" s="29">
        <v>42030.166695717591</v>
      </c>
      <c r="G613" s="30"/>
      <c r="H613" s="113"/>
      <c r="I613" s="113"/>
    </row>
    <row r="614" spans="1:9" ht="15" customHeight="1" x14ac:dyDescent="0.25">
      <c r="A614" s="29">
        <v>42030.208362442128</v>
      </c>
      <c r="B614" s="30">
        <v>2.58</v>
      </c>
      <c r="C614" s="22" t="s">
        <v>197</v>
      </c>
      <c r="F614" s="29">
        <v>42030.208362442128</v>
      </c>
      <c r="G614" s="30"/>
      <c r="H614" s="113"/>
      <c r="I614" s="113"/>
    </row>
    <row r="615" spans="1:9" ht="15" customHeight="1" x14ac:dyDescent="0.25">
      <c r="A615" s="29">
        <v>42030.250029166666</v>
      </c>
      <c r="B615" s="30">
        <v>2.58</v>
      </c>
      <c r="C615" s="22" t="s">
        <v>197</v>
      </c>
      <c r="F615" s="29">
        <v>42030.250029166666</v>
      </c>
      <c r="G615" s="30"/>
      <c r="H615" s="113"/>
      <c r="I615" s="113"/>
    </row>
    <row r="616" spans="1:9" ht="15" customHeight="1" x14ac:dyDescent="0.25">
      <c r="A616" s="29">
        <v>42030.291695891203</v>
      </c>
      <c r="B616" s="30">
        <v>2.58</v>
      </c>
      <c r="C616" s="22" t="s">
        <v>197</v>
      </c>
      <c r="F616" s="29">
        <v>42030.291695891203</v>
      </c>
      <c r="G616" s="30"/>
      <c r="H616" s="113"/>
      <c r="I616" s="113"/>
    </row>
    <row r="617" spans="1:9" ht="15" customHeight="1" x14ac:dyDescent="0.25">
      <c r="A617" s="29">
        <v>42030.33336261574</v>
      </c>
      <c r="B617" s="30">
        <v>2.57</v>
      </c>
      <c r="C617" s="22" t="s">
        <v>197</v>
      </c>
      <c r="F617" s="29">
        <v>42030.33336261574</v>
      </c>
      <c r="G617" s="30"/>
      <c r="H617" s="113"/>
      <c r="I617" s="113"/>
    </row>
    <row r="618" spans="1:9" ht="15" customHeight="1" x14ac:dyDescent="0.25">
      <c r="A618" s="29">
        <v>42030.375029340277</v>
      </c>
      <c r="B618" s="30">
        <v>2.52</v>
      </c>
      <c r="C618" s="22" t="s">
        <v>197</v>
      </c>
      <c r="F618" s="29">
        <v>42030.375029340277</v>
      </c>
      <c r="G618" s="30"/>
      <c r="H618" s="113"/>
      <c r="I618" s="113"/>
    </row>
    <row r="619" spans="1:9" ht="15" customHeight="1" x14ac:dyDescent="0.25">
      <c r="A619" s="29">
        <v>42030.416696064814</v>
      </c>
      <c r="B619" s="30">
        <v>2.48</v>
      </c>
      <c r="C619" s="22" t="s">
        <v>197</v>
      </c>
      <c r="F619" s="29">
        <v>42030.416696064814</v>
      </c>
      <c r="G619" s="30"/>
      <c r="H619" s="113"/>
      <c r="I619" s="113"/>
    </row>
    <row r="620" spans="1:9" ht="15" customHeight="1" x14ac:dyDescent="0.25">
      <c r="A620" s="29">
        <v>42030.458362789352</v>
      </c>
      <c r="B620" s="30">
        <v>2.5099999999999998</v>
      </c>
      <c r="C620" s="22" t="s">
        <v>197</v>
      </c>
      <c r="F620" s="29">
        <v>42030.458362789352</v>
      </c>
      <c r="G620" s="30"/>
      <c r="H620" s="113"/>
      <c r="I620" s="113"/>
    </row>
    <row r="621" spans="1:9" ht="15" customHeight="1" x14ac:dyDescent="0.25">
      <c r="A621" s="29">
        <v>42030.500029513889</v>
      </c>
      <c r="B621" s="30">
        <v>2.4700000000000002</v>
      </c>
      <c r="C621" s="22" t="s">
        <v>197</v>
      </c>
      <c r="F621" s="29">
        <v>42030.500029513889</v>
      </c>
      <c r="G621" s="30"/>
      <c r="H621" s="113"/>
      <c r="I621" s="113"/>
    </row>
    <row r="622" spans="1:9" ht="15" customHeight="1" x14ac:dyDescent="0.25">
      <c r="A622" s="29">
        <v>42030.541696238426</v>
      </c>
      <c r="B622" s="30">
        <v>2.4500000000000002</v>
      </c>
      <c r="C622" s="22" t="s">
        <v>197</v>
      </c>
      <c r="F622" s="29">
        <v>42030.541696238426</v>
      </c>
      <c r="G622" s="30"/>
      <c r="H622" s="113"/>
      <c r="I622" s="113"/>
    </row>
    <row r="623" spans="1:9" ht="15" customHeight="1" x14ac:dyDescent="0.25">
      <c r="A623" s="29">
        <v>42030.583362962963</v>
      </c>
      <c r="B623" s="30">
        <v>2.44</v>
      </c>
      <c r="C623" s="22" t="s">
        <v>197</v>
      </c>
      <c r="F623" s="29">
        <v>42030.583362962963</v>
      </c>
      <c r="G623" s="30"/>
      <c r="H623" s="113"/>
      <c r="I623" s="113"/>
    </row>
    <row r="624" spans="1:9" ht="15" customHeight="1" x14ac:dyDescent="0.25">
      <c r="A624" s="29">
        <v>42030.625029687501</v>
      </c>
      <c r="B624" s="30">
        <v>2.42</v>
      </c>
      <c r="C624" s="22" t="s">
        <v>197</v>
      </c>
      <c r="F624" s="29">
        <v>42030.625029687501</v>
      </c>
      <c r="G624" s="30"/>
      <c r="H624" s="113"/>
      <c r="I624" s="113"/>
    </row>
    <row r="625" spans="1:9" ht="15" customHeight="1" x14ac:dyDescent="0.25">
      <c r="A625" s="29">
        <v>42030.666696412038</v>
      </c>
      <c r="B625" s="30">
        <v>2.46</v>
      </c>
      <c r="C625" s="22" t="s">
        <v>197</v>
      </c>
      <c r="F625" s="29">
        <v>42030.666696412038</v>
      </c>
      <c r="G625" s="30"/>
      <c r="H625" s="113"/>
      <c r="I625" s="113"/>
    </row>
    <row r="626" spans="1:9" ht="15" customHeight="1" x14ac:dyDescent="0.25">
      <c r="A626" s="29">
        <v>42030.708363136575</v>
      </c>
      <c r="B626" s="30">
        <v>2.38</v>
      </c>
      <c r="C626" s="22" t="s">
        <v>197</v>
      </c>
      <c r="F626" s="29">
        <v>42030.708363136575</v>
      </c>
      <c r="G626" s="30"/>
      <c r="H626" s="113"/>
      <c r="I626" s="113"/>
    </row>
    <row r="627" spans="1:9" ht="15" customHeight="1" x14ac:dyDescent="0.25">
      <c r="A627" s="29">
        <v>42030.750029861112</v>
      </c>
      <c r="B627" s="30">
        <v>2.35</v>
      </c>
      <c r="C627" s="22" t="s">
        <v>197</v>
      </c>
      <c r="F627" s="29">
        <v>42030.750029861112</v>
      </c>
      <c r="G627" s="30"/>
      <c r="H627" s="113"/>
      <c r="I627" s="113"/>
    </row>
    <row r="628" spans="1:9" ht="15" customHeight="1" x14ac:dyDescent="0.25">
      <c r="A628" s="29">
        <v>42030.791696585649</v>
      </c>
      <c r="B628" s="30">
        <v>2.37</v>
      </c>
      <c r="C628" s="22" t="s">
        <v>197</v>
      </c>
      <c r="F628" s="29">
        <v>42030.791696585649</v>
      </c>
      <c r="G628" s="30"/>
      <c r="H628" s="113"/>
      <c r="I628" s="113"/>
    </row>
    <row r="629" spans="1:9" ht="15" customHeight="1" x14ac:dyDescent="0.25">
      <c r="A629" s="29">
        <v>42030.833363310187</v>
      </c>
      <c r="B629" s="30">
        <v>2.4</v>
      </c>
      <c r="C629" s="22" t="s">
        <v>197</v>
      </c>
      <c r="F629" s="29">
        <v>42030.833363310187</v>
      </c>
      <c r="G629" s="30"/>
      <c r="H629" s="113"/>
      <c r="I629" s="113"/>
    </row>
    <row r="630" spans="1:9" ht="15" customHeight="1" x14ac:dyDescent="0.25">
      <c r="A630" s="29">
        <v>42030.875030034724</v>
      </c>
      <c r="B630" s="30">
        <v>2.4</v>
      </c>
      <c r="C630" s="22" t="s">
        <v>197</v>
      </c>
      <c r="F630" s="29">
        <v>42030.875030034724</v>
      </c>
      <c r="G630" s="30"/>
      <c r="H630" s="113"/>
      <c r="I630" s="113"/>
    </row>
    <row r="631" spans="1:9" ht="15" customHeight="1" x14ac:dyDescent="0.25">
      <c r="A631" s="29">
        <v>42030.916696759261</v>
      </c>
      <c r="B631" s="30">
        <v>2.2999999999999998</v>
      </c>
      <c r="C631" s="22" t="s">
        <v>197</v>
      </c>
      <c r="F631" s="29">
        <v>42030.916696759261</v>
      </c>
      <c r="G631" s="30"/>
      <c r="H631" s="113"/>
      <c r="I631" s="113"/>
    </row>
    <row r="632" spans="1:9" ht="15" customHeight="1" x14ac:dyDescent="0.25">
      <c r="A632" s="29">
        <v>42030.958363483798</v>
      </c>
      <c r="B632" s="30">
        <v>5.4</v>
      </c>
      <c r="C632" s="22" t="s">
        <v>197</v>
      </c>
      <c r="F632" s="29">
        <v>42030.958363483798</v>
      </c>
      <c r="G632" s="30"/>
      <c r="H632" s="113"/>
      <c r="I632" s="113"/>
    </row>
    <row r="633" spans="1:9" ht="15" customHeight="1" x14ac:dyDescent="0.25">
      <c r="A633" s="29">
        <v>42031.000030208335</v>
      </c>
      <c r="B633" s="30">
        <v>7.3</v>
      </c>
      <c r="C633" s="22" t="s">
        <v>197</v>
      </c>
      <c r="F633" s="29">
        <v>42031.000030208335</v>
      </c>
      <c r="G633" s="30"/>
      <c r="H633" s="113"/>
      <c r="I633" s="113"/>
    </row>
    <row r="634" spans="1:9" ht="15" customHeight="1" x14ac:dyDescent="0.25">
      <c r="A634" s="29">
        <v>42031.041696932873</v>
      </c>
      <c r="B634" s="41">
        <v>14.8</v>
      </c>
      <c r="C634" s="2"/>
      <c r="F634" s="29">
        <v>42031.041696932873</v>
      </c>
      <c r="G634" s="41">
        <v>14.8</v>
      </c>
      <c r="H634" s="113"/>
      <c r="I634" s="113"/>
    </row>
    <row r="635" spans="1:9" ht="15" customHeight="1" x14ac:dyDescent="0.25">
      <c r="A635" s="29">
        <v>42031.08336365741</v>
      </c>
      <c r="B635" s="37">
        <v>15.09</v>
      </c>
      <c r="C635" s="2"/>
      <c r="F635" s="29">
        <v>42031.08336365741</v>
      </c>
      <c r="G635" s="37">
        <v>15.09</v>
      </c>
      <c r="H635" s="113"/>
      <c r="I635" s="113"/>
    </row>
    <row r="636" spans="1:9" ht="15" customHeight="1" x14ac:dyDescent="0.25">
      <c r="A636" s="29">
        <v>42031.125030381947</v>
      </c>
      <c r="B636" s="37">
        <v>14.85</v>
      </c>
      <c r="C636" s="2"/>
      <c r="F636" s="29">
        <v>42031.125030381947</v>
      </c>
      <c r="G636" s="37">
        <v>14.85</v>
      </c>
      <c r="H636" s="113"/>
      <c r="I636" s="113"/>
    </row>
    <row r="637" spans="1:9" ht="15" customHeight="1" x14ac:dyDescent="0.25">
      <c r="A637" s="29">
        <v>42031.166697106484</v>
      </c>
      <c r="B637" s="37">
        <v>15.27</v>
      </c>
      <c r="C637" s="2"/>
      <c r="F637" s="29">
        <v>42031.166697106484</v>
      </c>
      <c r="G637" s="37">
        <v>15.27</v>
      </c>
      <c r="H637" s="113"/>
      <c r="I637" s="113"/>
    </row>
    <row r="638" spans="1:9" ht="15" customHeight="1" x14ac:dyDescent="0.25">
      <c r="A638" s="29">
        <v>42031.208363831021</v>
      </c>
      <c r="B638" s="37">
        <v>15.5</v>
      </c>
      <c r="C638" s="2"/>
      <c r="F638" s="29">
        <v>42031.208363831021</v>
      </c>
      <c r="G638" s="37">
        <v>15.5</v>
      </c>
      <c r="H638" s="113"/>
      <c r="I638" s="113"/>
    </row>
    <row r="639" spans="1:9" ht="15" customHeight="1" x14ac:dyDescent="0.25">
      <c r="A639" s="29">
        <v>42031.250030555559</v>
      </c>
      <c r="B639" s="37">
        <v>16.07</v>
      </c>
      <c r="C639" s="2"/>
      <c r="F639" s="29">
        <v>42031.250030555559</v>
      </c>
      <c r="G639" s="37">
        <v>16.07</v>
      </c>
      <c r="H639" s="113"/>
      <c r="I639" s="113"/>
    </row>
    <row r="640" spans="1:9" ht="15" customHeight="1" x14ac:dyDescent="0.25">
      <c r="A640" s="29">
        <v>42031.291697280096</v>
      </c>
      <c r="B640" s="37">
        <v>16.489999999999998</v>
      </c>
      <c r="C640" s="2"/>
      <c r="F640" s="29">
        <v>42031.291697280096</v>
      </c>
      <c r="G640" s="37">
        <v>16.489999999999998</v>
      </c>
      <c r="H640" s="113"/>
      <c r="I640" s="113"/>
    </row>
    <row r="641" spans="1:9" ht="15" customHeight="1" x14ac:dyDescent="0.25">
      <c r="A641" s="29">
        <v>42031.333364004633</v>
      </c>
      <c r="B641" s="37">
        <v>16.440000000000001</v>
      </c>
      <c r="C641" s="2"/>
      <c r="F641" s="29">
        <v>42031.333364004633</v>
      </c>
      <c r="G641" s="37">
        <v>16.440000000000001</v>
      </c>
      <c r="H641" s="113"/>
      <c r="I641" s="113"/>
    </row>
    <row r="642" spans="1:9" ht="15" customHeight="1" x14ac:dyDescent="0.25">
      <c r="A642" s="29">
        <v>42031.37503072917</v>
      </c>
      <c r="B642" s="37">
        <v>18.61</v>
      </c>
      <c r="C642" s="2"/>
      <c r="F642" s="29">
        <v>42031.37503072917</v>
      </c>
      <c r="G642" s="37">
        <v>18.61</v>
      </c>
      <c r="H642" s="113"/>
      <c r="I642" s="113"/>
    </row>
    <row r="643" spans="1:9" ht="15" customHeight="1" x14ac:dyDescent="0.25">
      <c r="A643" s="29">
        <v>42031.4166974537</v>
      </c>
      <c r="B643" s="37">
        <v>17.95</v>
      </c>
      <c r="C643" s="2"/>
      <c r="F643" s="29">
        <v>42031.4166974537</v>
      </c>
      <c r="G643" s="37">
        <v>17.95</v>
      </c>
      <c r="H643" s="113"/>
      <c r="I643" s="113"/>
    </row>
    <row r="644" spans="1:9" ht="15" customHeight="1" x14ac:dyDescent="0.25">
      <c r="A644" s="29">
        <v>42031.458364178237</v>
      </c>
      <c r="B644" s="37">
        <v>18.41</v>
      </c>
      <c r="C644" s="2"/>
      <c r="F644" s="29">
        <v>42031.458364178237</v>
      </c>
      <c r="G644" s="37">
        <v>18.41</v>
      </c>
      <c r="H644" s="113"/>
      <c r="I644" s="113"/>
    </row>
    <row r="645" spans="1:9" ht="15" customHeight="1" x14ac:dyDescent="0.25">
      <c r="A645" s="29">
        <v>42031.500030902775</v>
      </c>
      <c r="B645" s="37">
        <v>19.55</v>
      </c>
      <c r="C645" s="2"/>
      <c r="F645" s="29">
        <v>42031.500030902775</v>
      </c>
      <c r="G645" s="37">
        <v>19.55</v>
      </c>
      <c r="H645" s="113"/>
      <c r="I645" s="113"/>
    </row>
    <row r="646" spans="1:9" ht="15" customHeight="1" x14ac:dyDescent="0.25">
      <c r="A646" s="29">
        <v>42031.541697627312</v>
      </c>
      <c r="B646" s="37">
        <v>17.71</v>
      </c>
      <c r="C646" s="2"/>
      <c r="F646" s="29">
        <v>42031.541697627312</v>
      </c>
      <c r="G646" s="37">
        <v>17.71</v>
      </c>
      <c r="H646" s="113"/>
      <c r="I646" s="113"/>
    </row>
    <row r="647" spans="1:9" ht="15" customHeight="1" x14ac:dyDescent="0.25">
      <c r="A647" s="29">
        <v>42031.583364351849</v>
      </c>
      <c r="B647" s="37">
        <v>15.39</v>
      </c>
      <c r="C647" s="2"/>
      <c r="F647" s="29">
        <v>42031.583364351849</v>
      </c>
      <c r="G647" s="37">
        <v>15.39</v>
      </c>
      <c r="H647" s="113"/>
      <c r="I647" s="113"/>
    </row>
    <row r="648" spans="1:9" ht="15" customHeight="1" x14ac:dyDescent="0.25">
      <c r="A648" s="29">
        <v>42031.625031076386</v>
      </c>
      <c r="B648" s="37">
        <v>16.68</v>
      </c>
      <c r="C648" s="2"/>
      <c r="F648" s="29">
        <v>42031.625031076386</v>
      </c>
      <c r="G648" s="37">
        <v>16.68</v>
      </c>
      <c r="H648" s="113"/>
      <c r="I648" s="113"/>
    </row>
    <row r="649" spans="1:9" ht="15" customHeight="1" x14ac:dyDescent="0.25">
      <c r="A649" s="29">
        <v>42031.666697800923</v>
      </c>
      <c r="B649" s="37">
        <v>18.18</v>
      </c>
      <c r="C649" s="2"/>
      <c r="F649" s="29">
        <v>42031.666697800923</v>
      </c>
      <c r="G649" s="37">
        <v>18.18</v>
      </c>
      <c r="H649" s="113"/>
      <c r="I649" s="113"/>
    </row>
    <row r="650" spans="1:9" ht="15" customHeight="1" x14ac:dyDescent="0.25">
      <c r="A650" s="29">
        <v>42031.708364525461</v>
      </c>
      <c r="B650" s="37">
        <v>18.5</v>
      </c>
      <c r="C650" s="2"/>
      <c r="F650" s="29">
        <v>42031.708364525461</v>
      </c>
      <c r="G650" s="37">
        <v>18.5</v>
      </c>
      <c r="H650" s="113"/>
      <c r="I650" s="113"/>
    </row>
    <row r="651" spans="1:9" ht="15" customHeight="1" x14ac:dyDescent="0.25">
      <c r="A651" s="29">
        <v>42031.750031249998</v>
      </c>
      <c r="B651" s="37">
        <v>16.59</v>
      </c>
      <c r="C651" s="2"/>
      <c r="F651" s="29">
        <v>42031.750031249998</v>
      </c>
      <c r="G651" s="37">
        <v>16.59</v>
      </c>
      <c r="H651" s="113"/>
      <c r="I651" s="113"/>
    </row>
    <row r="652" spans="1:9" ht="15" customHeight="1" x14ac:dyDescent="0.25">
      <c r="A652" s="29">
        <v>42031.791697974535</v>
      </c>
      <c r="B652" s="36">
        <v>8.5299999999999994</v>
      </c>
      <c r="C652" s="22" t="s">
        <v>200</v>
      </c>
      <c r="F652" s="29">
        <v>42031.791697974535</v>
      </c>
      <c r="G652" s="36"/>
      <c r="H652" s="113"/>
      <c r="I652" s="113"/>
    </row>
    <row r="653" spans="1:9" ht="15" customHeight="1" x14ac:dyDescent="0.25">
      <c r="A653" s="29">
        <v>42031.833364699072</v>
      </c>
      <c r="B653" s="36">
        <v>5.72</v>
      </c>
      <c r="C653" s="22" t="s">
        <v>200</v>
      </c>
      <c r="F653" s="29">
        <v>42031.833364699072</v>
      </c>
      <c r="G653" s="36"/>
      <c r="H653" s="113"/>
      <c r="I653" s="113"/>
    </row>
    <row r="654" spans="1:9" ht="15" customHeight="1" x14ac:dyDescent="0.25">
      <c r="A654" s="29">
        <v>42031.875031423609</v>
      </c>
      <c r="B654" s="36">
        <v>5.07</v>
      </c>
      <c r="C654" s="22" t="s">
        <v>200</v>
      </c>
      <c r="F654" s="29">
        <v>42031.875031423609</v>
      </c>
      <c r="G654" s="36"/>
      <c r="H654" s="113"/>
      <c r="I654" s="113"/>
    </row>
    <row r="655" spans="1:9" ht="15" customHeight="1" x14ac:dyDescent="0.25">
      <c r="A655" s="29">
        <v>42031.916698148147</v>
      </c>
      <c r="B655" s="37">
        <v>20.14</v>
      </c>
      <c r="C655" s="2"/>
      <c r="F655" s="29">
        <v>42031.916698148147</v>
      </c>
      <c r="G655" s="37">
        <v>20.14</v>
      </c>
      <c r="H655" s="113"/>
      <c r="I655" s="113"/>
    </row>
    <row r="656" spans="1:9" ht="15" customHeight="1" x14ac:dyDescent="0.25">
      <c r="A656" s="29">
        <v>42031.958364872684</v>
      </c>
      <c r="B656" s="37">
        <v>19.34</v>
      </c>
      <c r="C656" s="2"/>
      <c r="F656" s="29">
        <v>42031.958364872684</v>
      </c>
      <c r="G656" s="37">
        <v>19.34</v>
      </c>
      <c r="H656" s="113"/>
      <c r="I656" s="113"/>
    </row>
    <row r="657" spans="1:9" ht="15" customHeight="1" x14ac:dyDescent="0.25">
      <c r="A657" s="29">
        <v>42032.000031597221</v>
      </c>
      <c r="B657" s="37">
        <v>19.63</v>
      </c>
      <c r="C657" s="2"/>
      <c r="F657" s="29">
        <v>42032.000031597221</v>
      </c>
      <c r="G657" s="37">
        <v>19.63</v>
      </c>
      <c r="H657" s="113"/>
      <c r="I657" s="113"/>
    </row>
    <row r="658" spans="1:9" ht="15" customHeight="1" x14ac:dyDescent="0.25">
      <c r="A658" s="29">
        <v>42032.041698321758</v>
      </c>
      <c r="B658" s="37">
        <v>20.51</v>
      </c>
      <c r="C658" s="2"/>
      <c r="F658" s="29">
        <v>42032.041698321758</v>
      </c>
      <c r="G658" s="37">
        <v>20.51</v>
      </c>
      <c r="H658" s="113"/>
      <c r="I658" s="113"/>
    </row>
    <row r="659" spans="1:9" ht="15" customHeight="1" x14ac:dyDescent="0.25">
      <c r="A659" s="29">
        <v>42032.083365046296</v>
      </c>
      <c r="B659" s="37">
        <v>19.22</v>
      </c>
      <c r="C659" s="2"/>
      <c r="F659" s="29">
        <v>42032.083365046296</v>
      </c>
      <c r="G659" s="37">
        <v>19.22</v>
      </c>
      <c r="H659" s="113"/>
      <c r="I659" s="113"/>
    </row>
    <row r="660" spans="1:9" ht="15" customHeight="1" x14ac:dyDescent="0.25">
      <c r="A660" s="29">
        <v>42032.125031770833</v>
      </c>
      <c r="B660" s="37">
        <v>19.3</v>
      </c>
      <c r="C660" s="2"/>
      <c r="F660" s="29">
        <v>42032.125031770833</v>
      </c>
      <c r="G660" s="37">
        <v>19.3</v>
      </c>
      <c r="H660" s="113"/>
      <c r="I660" s="113"/>
    </row>
    <row r="661" spans="1:9" ht="15" customHeight="1" x14ac:dyDescent="0.25">
      <c r="A661" s="29">
        <v>42032.16669849537</v>
      </c>
      <c r="B661" s="37">
        <v>19.21</v>
      </c>
      <c r="C661" s="2"/>
      <c r="F661" s="29">
        <v>42032.16669849537</v>
      </c>
      <c r="G661" s="37">
        <v>19.21</v>
      </c>
      <c r="H661" s="113"/>
      <c r="I661" s="113"/>
    </row>
    <row r="662" spans="1:9" ht="15" customHeight="1" x14ac:dyDescent="0.25">
      <c r="A662" s="29">
        <v>42032.208365219907</v>
      </c>
      <c r="B662" s="37">
        <v>18.91</v>
      </c>
      <c r="C662" s="2"/>
      <c r="F662" s="29">
        <v>42032.208365219907</v>
      </c>
      <c r="G662" s="37">
        <v>18.91</v>
      </c>
      <c r="H662" s="113"/>
      <c r="I662" s="113"/>
    </row>
    <row r="663" spans="1:9" ht="15" customHeight="1" x14ac:dyDescent="0.25">
      <c r="A663" s="29">
        <v>42032.250031944444</v>
      </c>
      <c r="B663" s="37">
        <v>18.25</v>
      </c>
      <c r="C663" s="2"/>
      <c r="F663" s="29">
        <v>42032.250031944444</v>
      </c>
      <c r="G663" s="37">
        <v>18.25</v>
      </c>
      <c r="H663" s="113"/>
      <c r="I663" s="113"/>
    </row>
    <row r="664" spans="1:9" ht="15" customHeight="1" x14ac:dyDescent="0.25">
      <c r="A664" s="29">
        <v>42032.291698668982</v>
      </c>
      <c r="B664" s="37">
        <v>17.489999999999998</v>
      </c>
      <c r="C664" s="2"/>
      <c r="F664" s="29">
        <v>42032.291698668982</v>
      </c>
      <c r="G664" s="37">
        <v>17.489999999999998</v>
      </c>
      <c r="H664" s="113"/>
      <c r="I664" s="113"/>
    </row>
    <row r="665" spans="1:9" ht="15" customHeight="1" x14ac:dyDescent="0.25">
      <c r="A665" s="29">
        <v>42032.333365393519</v>
      </c>
      <c r="B665" s="37">
        <v>17.329999999999998</v>
      </c>
      <c r="C665" s="2"/>
      <c r="F665" s="29">
        <v>42032.333365393519</v>
      </c>
      <c r="G665" s="37">
        <v>17.329999999999998</v>
      </c>
      <c r="H665" s="113"/>
      <c r="I665" s="113"/>
    </row>
    <row r="666" spans="1:9" ht="15" customHeight="1" x14ac:dyDescent="0.25">
      <c r="A666" s="29">
        <v>42032.375032118056</v>
      </c>
      <c r="B666" s="37">
        <v>18.77</v>
      </c>
      <c r="C666" s="2"/>
      <c r="F666" s="29">
        <v>42032.375032118056</v>
      </c>
      <c r="G666" s="37">
        <v>18.77</v>
      </c>
      <c r="H666" s="113"/>
      <c r="I666" s="113"/>
    </row>
    <row r="667" spans="1:9" ht="15" customHeight="1" x14ac:dyDescent="0.25">
      <c r="A667" s="29">
        <v>42032.416698842593</v>
      </c>
      <c r="B667" s="37">
        <v>22.53</v>
      </c>
      <c r="C667" s="2"/>
      <c r="F667" s="29">
        <v>42032.416698842593</v>
      </c>
      <c r="G667" s="37">
        <v>22.53</v>
      </c>
      <c r="H667" s="113"/>
      <c r="I667" s="113"/>
    </row>
    <row r="668" spans="1:9" ht="15" customHeight="1" x14ac:dyDescent="0.25">
      <c r="A668" s="29">
        <v>42032.45836556713</v>
      </c>
      <c r="B668" s="37">
        <v>21.58</v>
      </c>
      <c r="C668" s="2"/>
      <c r="F668" s="29">
        <v>42032.45836556713</v>
      </c>
      <c r="G668" s="37">
        <v>21.58</v>
      </c>
      <c r="H668" s="113"/>
      <c r="I668" s="113"/>
    </row>
    <row r="669" spans="1:9" ht="15" customHeight="1" x14ac:dyDescent="0.25">
      <c r="A669" s="29">
        <v>42032.500032291668</v>
      </c>
      <c r="B669" s="37">
        <v>22.4</v>
      </c>
      <c r="C669" s="2"/>
      <c r="F669" s="29">
        <v>42032.500032291668</v>
      </c>
      <c r="G669" s="37">
        <v>22.4</v>
      </c>
      <c r="H669" s="113"/>
      <c r="I669" s="113"/>
    </row>
    <row r="670" spans="1:9" ht="15" customHeight="1" x14ac:dyDescent="0.25">
      <c r="A670" s="29">
        <v>42032.541699016205</v>
      </c>
      <c r="B670" s="37">
        <v>21.86</v>
      </c>
      <c r="C670" s="2"/>
      <c r="F670" s="29">
        <v>42032.541699016205</v>
      </c>
      <c r="G670" s="37">
        <v>21.86</v>
      </c>
      <c r="H670" s="113"/>
      <c r="I670" s="113"/>
    </row>
    <row r="671" spans="1:9" ht="15" customHeight="1" x14ac:dyDescent="0.25">
      <c r="A671" s="29">
        <v>42032.583365740742</v>
      </c>
      <c r="B671" s="37">
        <v>20.37</v>
      </c>
      <c r="C671" s="2"/>
      <c r="F671" s="29">
        <v>42032.583365740742</v>
      </c>
      <c r="G671" s="37">
        <v>20.37</v>
      </c>
      <c r="H671" s="113"/>
      <c r="I671" s="113"/>
    </row>
    <row r="672" spans="1:9" ht="15" customHeight="1" x14ac:dyDescent="0.25">
      <c r="A672" s="29">
        <v>42032.625032465279</v>
      </c>
      <c r="B672" s="37">
        <v>19.93</v>
      </c>
      <c r="C672" s="2"/>
      <c r="F672" s="29">
        <v>42032.625032465279</v>
      </c>
      <c r="G672" s="37">
        <v>19.93</v>
      </c>
      <c r="H672" s="113"/>
      <c r="I672" s="113"/>
    </row>
    <row r="673" spans="1:9" ht="15" customHeight="1" x14ac:dyDescent="0.25">
      <c r="A673" s="29">
        <v>42032.666699189816</v>
      </c>
      <c r="B673" s="37">
        <v>20.51</v>
      </c>
      <c r="C673" s="2"/>
      <c r="F673" s="29">
        <v>42032.666699189816</v>
      </c>
      <c r="G673" s="37">
        <v>20.51</v>
      </c>
      <c r="H673" s="113"/>
      <c r="I673" s="113"/>
    </row>
    <row r="674" spans="1:9" ht="15" customHeight="1" x14ac:dyDescent="0.25">
      <c r="A674" s="29">
        <v>42032.708365914354</v>
      </c>
      <c r="B674" s="37">
        <v>18.82</v>
      </c>
      <c r="C674" s="2"/>
      <c r="F674" s="29">
        <v>42032.708365914354</v>
      </c>
      <c r="G674" s="37">
        <v>18.82</v>
      </c>
      <c r="H674" s="113"/>
      <c r="I674" s="113"/>
    </row>
    <row r="675" spans="1:9" ht="15" customHeight="1" x14ac:dyDescent="0.25">
      <c r="A675" s="29">
        <v>42032.750032638891</v>
      </c>
      <c r="B675" s="37">
        <v>16.14</v>
      </c>
      <c r="C675" s="2"/>
      <c r="F675" s="29">
        <v>42032.750032638891</v>
      </c>
      <c r="G675" s="37">
        <v>16.14</v>
      </c>
      <c r="H675" s="113"/>
      <c r="I675" s="113"/>
    </row>
    <row r="676" spans="1:9" ht="15" customHeight="1" x14ac:dyDescent="0.25">
      <c r="A676" s="29">
        <v>42032.791699363428</v>
      </c>
      <c r="B676" s="36">
        <v>10.79</v>
      </c>
      <c r="C676" s="22" t="s">
        <v>200</v>
      </c>
      <c r="F676" s="29">
        <v>42032.791699363428</v>
      </c>
      <c r="G676" s="36"/>
      <c r="H676" s="113"/>
      <c r="I676" s="113"/>
    </row>
    <row r="677" spans="1:9" ht="15" customHeight="1" x14ac:dyDescent="0.25">
      <c r="A677" s="29">
        <v>42032.833366087965</v>
      </c>
      <c r="B677" s="36">
        <v>8.6</v>
      </c>
      <c r="C677" s="22" t="s">
        <v>200</v>
      </c>
      <c r="F677" s="29">
        <v>42032.833366087965</v>
      </c>
      <c r="G677" s="36"/>
      <c r="H677" s="113"/>
      <c r="I677" s="113"/>
    </row>
    <row r="678" spans="1:9" ht="15" customHeight="1" x14ac:dyDescent="0.25">
      <c r="A678" s="29">
        <v>42032.875032812502</v>
      </c>
      <c r="B678" s="36">
        <v>5.6</v>
      </c>
      <c r="C678" s="22" t="s">
        <v>200</v>
      </c>
      <c r="F678" s="29">
        <v>42032.875032812502</v>
      </c>
      <c r="G678" s="36"/>
      <c r="H678" s="113"/>
      <c r="I678" s="113"/>
    </row>
    <row r="679" spans="1:9" ht="15" customHeight="1" x14ac:dyDescent="0.25">
      <c r="A679" s="29">
        <v>42032.91669953704</v>
      </c>
      <c r="B679" s="37">
        <v>17.61</v>
      </c>
      <c r="C679" s="2"/>
      <c r="F679" s="29">
        <v>42032.91669953704</v>
      </c>
      <c r="G679" s="37">
        <v>17.61</v>
      </c>
      <c r="H679" s="113"/>
      <c r="I679" s="113"/>
    </row>
    <row r="680" spans="1:9" ht="15" customHeight="1" x14ac:dyDescent="0.25">
      <c r="A680" s="29">
        <v>42032.958366261577</v>
      </c>
      <c r="B680" s="37">
        <v>15.91</v>
      </c>
      <c r="C680" s="2"/>
      <c r="F680" s="29">
        <v>42032.958366261577</v>
      </c>
      <c r="G680" s="37">
        <v>15.91</v>
      </c>
      <c r="H680" s="113"/>
      <c r="I680" s="113"/>
    </row>
    <row r="681" spans="1:9" ht="15" customHeight="1" x14ac:dyDescent="0.25">
      <c r="A681" s="29">
        <v>42033.000032986114</v>
      </c>
      <c r="B681" s="37">
        <v>18.73</v>
      </c>
      <c r="C681" s="2"/>
      <c r="F681" s="29">
        <v>42033.000032986114</v>
      </c>
      <c r="G681" s="37">
        <v>18.73</v>
      </c>
      <c r="H681" s="113"/>
      <c r="I681" s="113"/>
    </row>
    <row r="682" spans="1:9" ht="15" customHeight="1" x14ac:dyDescent="0.25">
      <c r="A682" s="29">
        <v>42033.041699710651</v>
      </c>
      <c r="B682" s="37">
        <v>19.579999999999998</v>
      </c>
      <c r="C682" s="2"/>
      <c r="F682" s="29">
        <v>42033.041699710651</v>
      </c>
      <c r="G682" s="37">
        <v>19.579999999999998</v>
      </c>
      <c r="H682" s="113"/>
      <c r="I682" s="113"/>
    </row>
    <row r="683" spans="1:9" ht="15" customHeight="1" x14ac:dyDescent="0.25">
      <c r="A683" s="29">
        <v>42033.083366435189</v>
      </c>
      <c r="B683" s="37">
        <v>19.43</v>
      </c>
      <c r="C683" s="2"/>
      <c r="F683" s="29">
        <v>42033.083366435189</v>
      </c>
      <c r="G683" s="37">
        <v>19.43</v>
      </c>
      <c r="H683" s="113"/>
      <c r="I683" s="113"/>
    </row>
    <row r="684" spans="1:9" ht="15" customHeight="1" x14ac:dyDescent="0.25">
      <c r="A684" s="29">
        <v>42033.125033159726</v>
      </c>
      <c r="B684" s="37">
        <v>19.260000000000002</v>
      </c>
      <c r="C684" s="2"/>
      <c r="F684" s="29">
        <v>42033.125033159726</v>
      </c>
      <c r="G684" s="37">
        <v>19.260000000000002</v>
      </c>
      <c r="H684" s="113"/>
      <c r="I684" s="113"/>
    </row>
    <row r="685" spans="1:9" ht="15" customHeight="1" x14ac:dyDescent="0.25">
      <c r="A685" s="29">
        <v>42033.166699884256</v>
      </c>
      <c r="B685" s="37">
        <v>19.77</v>
      </c>
      <c r="C685" s="2"/>
      <c r="F685" s="29">
        <v>42033.166699884256</v>
      </c>
      <c r="G685" s="37">
        <v>19.77</v>
      </c>
      <c r="H685" s="113"/>
      <c r="I685" s="113"/>
    </row>
    <row r="686" spans="1:9" ht="15" customHeight="1" x14ac:dyDescent="0.25">
      <c r="A686" s="29">
        <v>42033.208366608793</v>
      </c>
      <c r="B686" s="37">
        <v>19.48</v>
      </c>
      <c r="C686" s="2"/>
      <c r="F686" s="29">
        <v>42033.208366608793</v>
      </c>
      <c r="G686" s="37">
        <v>19.48</v>
      </c>
      <c r="H686" s="113"/>
      <c r="I686" s="113"/>
    </row>
    <row r="687" spans="1:9" ht="15" customHeight="1" x14ac:dyDescent="0.25">
      <c r="A687" s="29">
        <v>42033.25003333333</v>
      </c>
      <c r="B687" s="37">
        <v>19.36</v>
      </c>
      <c r="C687" s="2"/>
      <c r="F687" s="29">
        <v>42033.25003333333</v>
      </c>
      <c r="G687" s="37">
        <v>19.36</v>
      </c>
      <c r="H687" s="113"/>
      <c r="I687" s="113"/>
    </row>
    <row r="688" spans="1:9" ht="15" customHeight="1" x14ac:dyDescent="0.25">
      <c r="A688" s="29">
        <v>42033.291700057867</v>
      </c>
      <c r="B688" s="37">
        <v>19.12</v>
      </c>
      <c r="C688" s="2"/>
      <c r="F688" s="29">
        <v>42033.291700057867</v>
      </c>
      <c r="G688" s="37">
        <v>19.12</v>
      </c>
      <c r="H688" s="113"/>
      <c r="I688" s="113"/>
    </row>
    <row r="689" spans="1:9" ht="15" customHeight="1" x14ac:dyDescent="0.25">
      <c r="A689" s="29">
        <v>42033.333366782404</v>
      </c>
      <c r="B689" s="37">
        <v>19.97</v>
      </c>
      <c r="C689" s="2"/>
      <c r="F689" s="29">
        <v>42033.333366782404</v>
      </c>
      <c r="G689" s="37">
        <v>19.97</v>
      </c>
      <c r="H689" s="113"/>
      <c r="I689" s="113"/>
    </row>
    <row r="690" spans="1:9" ht="15" customHeight="1" x14ac:dyDescent="0.25">
      <c r="A690" s="29">
        <v>42033.375033506942</v>
      </c>
      <c r="B690" s="37">
        <v>20.09</v>
      </c>
      <c r="C690" s="2"/>
      <c r="F690" s="29">
        <v>42033.375033506942</v>
      </c>
      <c r="G690" s="37">
        <v>20.09</v>
      </c>
      <c r="H690" s="113"/>
      <c r="I690" s="113"/>
    </row>
    <row r="691" spans="1:9" ht="15" customHeight="1" x14ac:dyDescent="0.25">
      <c r="A691" s="29">
        <v>42033.416700231479</v>
      </c>
      <c r="B691" s="37">
        <v>21.18</v>
      </c>
      <c r="C691" s="2"/>
      <c r="F691" s="29">
        <v>42033.416700231479</v>
      </c>
      <c r="G691" s="37">
        <v>21.18</v>
      </c>
      <c r="H691" s="113"/>
      <c r="I691" s="113"/>
    </row>
    <row r="692" spans="1:9" ht="15" customHeight="1" x14ac:dyDescent="0.25">
      <c r="A692" s="29">
        <v>42033.458366956016</v>
      </c>
      <c r="B692" s="37">
        <v>22.19</v>
      </c>
      <c r="C692" s="2"/>
      <c r="F692" s="29">
        <v>42033.458366956016</v>
      </c>
      <c r="G692" s="37">
        <v>22.19</v>
      </c>
      <c r="H692" s="113"/>
      <c r="I692" s="113"/>
    </row>
    <row r="693" spans="1:9" ht="15" customHeight="1" x14ac:dyDescent="0.25">
      <c r="A693" s="29">
        <v>42033.500033680553</v>
      </c>
      <c r="B693" s="37">
        <v>23.51</v>
      </c>
      <c r="C693" s="2"/>
      <c r="F693" s="29">
        <v>42033.500033680553</v>
      </c>
      <c r="G693" s="37">
        <v>23.51</v>
      </c>
      <c r="H693" s="113"/>
      <c r="I693" s="113"/>
    </row>
    <row r="694" spans="1:9" ht="15" customHeight="1" x14ac:dyDescent="0.25">
      <c r="A694" s="29">
        <v>42033.541700405091</v>
      </c>
      <c r="B694" s="37">
        <v>22.37</v>
      </c>
      <c r="C694" s="2"/>
      <c r="F694" s="29">
        <v>42033.541700405091</v>
      </c>
      <c r="G694" s="37">
        <v>22.37</v>
      </c>
      <c r="H694" s="113"/>
      <c r="I694" s="113"/>
    </row>
    <row r="695" spans="1:9" ht="15" customHeight="1" x14ac:dyDescent="0.25">
      <c r="A695" s="29">
        <v>42033.583367129628</v>
      </c>
      <c r="B695" s="37">
        <v>21.64</v>
      </c>
      <c r="C695" s="2"/>
      <c r="F695" s="29">
        <v>42033.583367129628</v>
      </c>
      <c r="G695" s="37">
        <v>21.64</v>
      </c>
      <c r="H695" s="113"/>
      <c r="I695" s="113"/>
    </row>
    <row r="696" spans="1:9" ht="15" customHeight="1" x14ac:dyDescent="0.25">
      <c r="A696" s="29">
        <v>42033.625033854165</v>
      </c>
      <c r="B696" s="37">
        <v>22.17</v>
      </c>
      <c r="C696" s="2"/>
      <c r="F696" s="29">
        <v>42033.625033854165</v>
      </c>
      <c r="G696" s="37">
        <v>22.17</v>
      </c>
      <c r="H696" s="113"/>
      <c r="I696" s="113"/>
    </row>
    <row r="697" spans="1:9" ht="15" customHeight="1" x14ac:dyDescent="0.25">
      <c r="A697" s="29">
        <v>42033.666700578702</v>
      </c>
      <c r="B697" s="37">
        <v>20.82</v>
      </c>
      <c r="C697" s="2"/>
      <c r="F697" s="29">
        <v>42033.666700578702</v>
      </c>
      <c r="G697" s="37">
        <v>20.82</v>
      </c>
      <c r="H697" s="113"/>
      <c r="I697" s="113"/>
    </row>
    <row r="698" spans="1:9" ht="15" customHeight="1" x14ac:dyDescent="0.25">
      <c r="A698" s="29">
        <v>42033.708367303239</v>
      </c>
      <c r="B698" s="37">
        <v>20.059999999999999</v>
      </c>
      <c r="C698" s="2"/>
      <c r="F698" s="29">
        <v>42033.708367303239</v>
      </c>
      <c r="G698" s="37">
        <v>20.059999999999999</v>
      </c>
      <c r="H698" s="113"/>
      <c r="I698" s="113"/>
    </row>
    <row r="699" spans="1:9" ht="15" customHeight="1" x14ac:dyDescent="0.25">
      <c r="A699" s="29">
        <v>42033.750034027777</v>
      </c>
      <c r="B699" s="37">
        <v>15.02</v>
      </c>
      <c r="C699" s="2"/>
      <c r="F699" s="29">
        <v>42033.750034027777</v>
      </c>
      <c r="G699" s="37">
        <v>15.02</v>
      </c>
      <c r="H699" s="113"/>
      <c r="I699" s="113"/>
    </row>
    <row r="700" spans="1:9" ht="15" customHeight="1" x14ac:dyDescent="0.25">
      <c r="A700" s="29">
        <v>42033.791700752314</v>
      </c>
      <c r="B700" s="36">
        <v>11.49</v>
      </c>
      <c r="C700" s="22" t="s">
        <v>200</v>
      </c>
      <c r="F700" s="29">
        <v>42033.791700752314</v>
      </c>
      <c r="G700" s="36"/>
      <c r="H700" s="113"/>
      <c r="I700" s="113"/>
    </row>
    <row r="701" spans="1:9" ht="15" customHeight="1" x14ac:dyDescent="0.25">
      <c r="A701" s="29">
        <v>42033.833367476851</v>
      </c>
      <c r="B701" s="36">
        <v>6.98</v>
      </c>
      <c r="C701" s="22" t="s">
        <v>200</v>
      </c>
      <c r="F701" s="29">
        <v>42033.833367476851</v>
      </c>
      <c r="G701" s="36"/>
      <c r="H701" s="113"/>
      <c r="I701" s="113"/>
    </row>
    <row r="702" spans="1:9" ht="15" customHeight="1" x14ac:dyDescent="0.25">
      <c r="A702" s="29">
        <v>42033.875034201388</v>
      </c>
      <c r="B702" s="36">
        <v>5.92</v>
      </c>
      <c r="C702" s="22" t="s">
        <v>200</v>
      </c>
      <c r="F702" s="29">
        <v>42033.875034201388</v>
      </c>
      <c r="G702" s="36"/>
      <c r="H702" s="113"/>
      <c r="I702" s="113"/>
    </row>
    <row r="703" spans="1:9" ht="15" customHeight="1" x14ac:dyDescent="0.25">
      <c r="A703" s="29">
        <v>42033.916700925925</v>
      </c>
      <c r="B703" s="37">
        <v>16.91</v>
      </c>
      <c r="C703" s="2"/>
      <c r="F703" s="29">
        <v>42033.916700925925</v>
      </c>
      <c r="G703" s="37">
        <v>16.91</v>
      </c>
      <c r="H703" s="113"/>
      <c r="I703" s="113"/>
    </row>
    <row r="704" spans="1:9" ht="15" customHeight="1" x14ac:dyDescent="0.25">
      <c r="A704" s="29">
        <v>42033.958367650463</v>
      </c>
      <c r="B704" s="37">
        <v>12.61</v>
      </c>
      <c r="C704" s="2"/>
      <c r="F704" s="29">
        <v>42033.958367650463</v>
      </c>
      <c r="G704" s="37">
        <v>12.61</v>
      </c>
      <c r="H704" s="113"/>
      <c r="I704" s="113"/>
    </row>
    <row r="705" spans="1:9" ht="15" customHeight="1" x14ac:dyDescent="0.25">
      <c r="A705" s="29">
        <v>42034.000034375</v>
      </c>
      <c r="B705" s="37">
        <v>17.88</v>
      </c>
      <c r="C705" s="2"/>
      <c r="F705" s="29">
        <v>42034.000034375</v>
      </c>
      <c r="G705" s="37">
        <v>17.88</v>
      </c>
      <c r="H705" s="113"/>
      <c r="I705" s="113"/>
    </row>
    <row r="706" spans="1:9" ht="15" customHeight="1" x14ac:dyDescent="0.25">
      <c r="A706" s="29">
        <v>42034.041701099537</v>
      </c>
      <c r="B706" s="37">
        <v>19.39</v>
      </c>
      <c r="C706" s="2"/>
      <c r="F706" s="29">
        <v>42034.041701099537</v>
      </c>
      <c r="G706" s="37">
        <v>19.39</v>
      </c>
      <c r="H706" s="113"/>
      <c r="I706" s="113"/>
    </row>
    <row r="707" spans="1:9" ht="15" customHeight="1" x14ac:dyDescent="0.25">
      <c r="A707" s="29">
        <v>42034.083367824074</v>
      </c>
      <c r="B707" s="37">
        <v>19.86</v>
      </c>
      <c r="C707" s="2"/>
      <c r="F707" s="29">
        <v>42034.083367824074</v>
      </c>
      <c r="G707" s="37">
        <v>19.86</v>
      </c>
      <c r="H707" s="113"/>
      <c r="I707" s="113"/>
    </row>
    <row r="708" spans="1:9" ht="15" customHeight="1" x14ac:dyDescent="0.25">
      <c r="A708" s="29">
        <v>42034.125034548611</v>
      </c>
      <c r="B708" s="37">
        <v>19.64</v>
      </c>
      <c r="C708" s="2"/>
      <c r="F708" s="29">
        <v>42034.125034548611</v>
      </c>
      <c r="G708" s="37">
        <v>19.64</v>
      </c>
      <c r="H708" s="113"/>
      <c r="I708" s="113"/>
    </row>
    <row r="709" spans="1:9" ht="15" customHeight="1" x14ac:dyDescent="0.25">
      <c r="A709" s="29">
        <v>42034.166701273149</v>
      </c>
      <c r="B709" s="37">
        <v>19.399999999999999</v>
      </c>
      <c r="C709" s="2"/>
      <c r="F709" s="29">
        <v>42034.166701273149</v>
      </c>
      <c r="G709" s="37">
        <v>19.399999999999999</v>
      </c>
      <c r="H709" s="113"/>
      <c r="I709" s="113"/>
    </row>
    <row r="710" spans="1:9" ht="15" customHeight="1" x14ac:dyDescent="0.25">
      <c r="A710" s="29">
        <v>42034.208367997686</v>
      </c>
      <c r="B710" s="37">
        <v>19.2</v>
      </c>
      <c r="C710" s="2"/>
      <c r="F710" s="29">
        <v>42034.208367997686</v>
      </c>
      <c r="G710" s="37">
        <v>19.2</v>
      </c>
      <c r="H710" s="113"/>
      <c r="I710" s="113"/>
    </row>
    <row r="711" spans="1:9" ht="15" customHeight="1" x14ac:dyDescent="0.25">
      <c r="A711" s="29">
        <v>42034.250034722223</v>
      </c>
      <c r="B711" s="37">
        <v>30.16</v>
      </c>
      <c r="C711" s="2"/>
      <c r="F711" s="29">
        <v>42034.250034722223</v>
      </c>
      <c r="G711" s="37">
        <v>30.16</v>
      </c>
      <c r="H711" s="113"/>
      <c r="I711" s="113"/>
    </row>
    <row r="712" spans="1:9" ht="15" customHeight="1" x14ac:dyDescent="0.25">
      <c r="A712" s="29">
        <v>42034.29170144676</v>
      </c>
      <c r="B712" s="37">
        <v>25.8</v>
      </c>
      <c r="C712" s="2"/>
      <c r="F712" s="29">
        <v>42034.29170144676</v>
      </c>
      <c r="G712" s="37">
        <v>25.8</v>
      </c>
      <c r="H712" s="113"/>
      <c r="I712" s="113"/>
    </row>
    <row r="713" spans="1:9" ht="15" customHeight="1" x14ac:dyDescent="0.25">
      <c r="A713" s="29">
        <v>42034.333368171297</v>
      </c>
      <c r="B713" s="37">
        <v>24.61</v>
      </c>
      <c r="C713" s="2"/>
      <c r="F713" s="29">
        <v>42034.333368171297</v>
      </c>
      <c r="G713" s="37">
        <v>24.61</v>
      </c>
      <c r="H713" s="113"/>
      <c r="I713" s="113"/>
    </row>
    <row r="714" spans="1:9" ht="15" customHeight="1" x14ac:dyDescent="0.25">
      <c r="A714" s="29">
        <v>42034.375034895835</v>
      </c>
      <c r="B714" s="37">
        <v>24.21</v>
      </c>
      <c r="C714" s="2"/>
      <c r="F714" s="29">
        <v>42034.375034895835</v>
      </c>
      <c r="G714" s="37">
        <v>24.21</v>
      </c>
      <c r="H714" s="113"/>
      <c r="I714" s="113"/>
    </row>
    <row r="715" spans="1:9" ht="15" customHeight="1" x14ac:dyDescent="0.25">
      <c r="A715" s="29">
        <v>42034.416701620372</v>
      </c>
      <c r="B715" s="37">
        <v>25.07</v>
      </c>
      <c r="C715" s="2"/>
      <c r="F715" s="29">
        <v>42034.416701620372</v>
      </c>
      <c r="G715" s="37">
        <v>25.07</v>
      </c>
      <c r="H715" s="113"/>
      <c r="I715" s="113"/>
    </row>
    <row r="716" spans="1:9" ht="15" customHeight="1" x14ac:dyDescent="0.25">
      <c r="A716" s="29">
        <v>42034.458368344909</v>
      </c>
      <c r="B716" s="37">
        <v>25.98</v>
      </c>
      <c r="C716" s="2"/>
      <c r="F716" s="29">
        <v>42034.458368344909</v>
      </c>
      <c r="G716" s="37">
        <v>25.98</v>
      </c>
      <c r="H716" s="113"/>
      <c r="I716" s="113"/>
    </row>
    <row r="717" spans="1:9" ht="15" customHeight="1" x14ac:dyDescent="0.25">
      <c r="A717" s="29">
        <v>42034.500035069446</v>
      </c>
      <c r="B717" s="37">
        <v>26.39</v>
      </c>
      <c r="C717" s="2"/>
      <c r="F717" s="29">
        <v>42034.500035069446</v>
      </c>
      <c r="G717" s="37">
        <v>26.39</v>
      </c>
      <c r="H717" s="113"/>
      <c r="I717" s="113"/>
    </row>
    <row r="718" spans="1:9" ht="15" customHeight="1" x14ac:dyDescent="0.25">
      <c r="A718" s="29">
        <v>42034.541701793984</v>
      </c>
      <c r="B718" s="37">
        <v>25.4</v>
      </c>
      <c r="C718" s="2"/>
      <c r="F718" s="29">
        <v>42034.541701793984</v>
      </c>
      <c r="G718" s="37">
        <v>25.4</v>
      </c>
      <c r="H718" s="113"/>
      <c r="I718" s="113"/>
    </row>
    <row r="719" spans="1:9" ht="15" customHeight="1" x14ac:dyDescent="0.25">
      <c r="A719" s="29">
        <v>42034.583368518521</v>
      </c>
      <c r="B719" s="37">
        <v>24.33</v>
      </c>
      <c r="C719" s="2"/>
      <c r="F719" s="29">
        <v>42034.583368518521</v>
      </c>
      <c r="G719" s="37">
        <v>24.33</v>
      </c>
      <c r="H719" s="113"/>
      <c r="I719" s="113"/>
    </row>
    <row r="720" spans="1:9" ht="15" customHeight="1" x14ac:dyDescent="0.25">
      <c r="A720" s="29">
        <v>42034.625035243058</v>
      </c>
      <c r="B720" s="37">
        <v>23.27</v>
      </c>
      <c r="C720" s="2"/>
      <c r="F720" s="29">
        <v>42034.625035243058</v>
      </c>
      <c r="G720" s="37">
        <v>23.27</v>
      </c>
      <c r="H720" s="113"/>
      <c r="I720" s="113"/>
    </row>
    <row r="721" spans="1:9" ht="15" customHeight="1" x14ac:dyDescent="0.25">
      <c r="A721" s="29">
        <v>42034.666701967595</v>
      </c>
      <c r="B721" s="37">
        <v>22.47</v>
      </c>
      <c r="C721" s="2"/>
      <c r="F721" s="29">
        <v>42034.666701967595</v>
      </c>
      <c r="G721" s="37">
        <v>22.47</v>
      </c>
      <c r="H721" s="113"/>
      <c r="I721" s="113"/>
    </row>
    <row r="722" spans="1:9" ht="15" customHeight="1" x14ac:dyDescent="0.25">
      <c r="A722" s="29">
        <v>42034.708368692132</v>
      </c>
      <c r="B722" s="37">
        <v>24.46</v>
      </c>
      <c r="C722" s="2"/>
      <c r="F722" s="29">
        <v>42034.708368692132</v>
      </c>
      <c r="G722" s="37">
        <v>24.46</v>
      </c>
      <c r="H722" s="113"/>
      <c r="I722" s="113"/>
    </row>
    <row r="723" spans="1:9" ht="15" customHeight="1" x14ac:dyDescent="0.25">
      <c r="A723" s="29">
        <v>42034.75003541667</v>
      </c>
      <c r="B723" s="37">
        <v>26.3</v>
      </c>
      <c r="C723" s="2"/>
      <c r="F723" s="29">
        <v>42034.75003541667</v>
      </c>
      <c r="G723" s="37">
        <v>26.3</v>
      </c>
      <c r="H723" s="113"/>
      <c r="I723" s="113"/>
    </row>
    <row r="724" spans="1:9" ht="15" customHeight="1" x14ac:dyDescent="0.25">
      <c r="A724" s="29">
        <v>42034.791702141207</v>
      </c>
      <c r="B724" s="36">
        <v>14.85</v>
      </c>
      <c r="C724" s="22" t="s">
        <v>200</v>
      </c>
      <c r="F724" s="29">
        <v>42034.791702141207</v>
      </c>
      <c r="G724" s="36"/>
      <c r="H724" s="113"/>
      <c r="I724" s="113"/>
    </row>
    <row r="725" spans="1:9" ht="15" customHeight="1" x14ac:dyDescent="0.25">
      <c r="A725" s="29">
        <v>42034.833368865744</v>
      </c>
      <c r="B725" s="36">
        <v>8.1300000000000008</v>
      </c>
      <c r="C725" s="22" t="s">
        <v>200</v>
      </c>
      <c r="F725" s="29">
        <v>42034.833368865744</v>
      </c>
      <c r="G725" s="36"/>
      <c r="H725" s="113"/>
      <c r="I725" s="113"/>
    </row>
    <row r="726" spans="1:9" ht="15" customHeight="1" x14ac:dyDescent="0.25">
      <c r="A726" s="29">
        <v>42034.875035590281</v>
      </c>
      <c r="B726" s="36">
        <v>6.26</v>
      </c>
      <c r="C726" s="22" t="s">
        <v>200</v>
      </c>
      <c r="F726" s="29">
        <v>42034.875035590281</v>
      </c>
      <c r="G726" s="36"/>
      <c r="H726" s="113"/>
      <c r="I726" s="113"/>
    </row>
    <row r="727" spans="1:9" ht="15" customHeight="1" x14ac:dyDescent="0.25">
      <c r="A727" s="29">
        <v>42034.916702314818</v>
      </c>
      <c r="B727" s="35">
        <v>13.62</v>
      </c>
      <c r="C727" s="22" t="s">
        <v>197</v>
      </c>
      <c r="F727" s="29">
        <v>42034.916702314818</v>
      </c>
      <c r="G727" s="35"/>
      <c r="H727" s="113"/>
      <c r="I727" s="113"/>
    </row>
    <row r="728" spans="1:9" ht="15" customHeight="1" x14ac:dyDescent="0.25">
      <c r="A728" s="29">
        <v>42034.958369039348</v>
      </c>
      <c r="B728" s="35">
        <v>6.39</v>
      </c>
      <c r="C728" s="22" t="s">
        <v>197</v>
      </c>
      <c r="F728" s="29">
        <v>42034.958369039348</v>
      </c>
      <c r="G728" s="35"/>
      <c r="H728" s="113"/>
      <c r="I728" s="113"/>
    </row>
    <row r="729" spans="1:9" ht="15" customHeight="1" x14ac:dyDescent="0.25">
      <c r="A729" s="29">
        <v>42035.000035763886</v>
      </c>
      <c r="B729" s="30">
        <v>5.49</v>
      </c>
      <c r="C729" s="22" t="s">
        <v>197</v>
      </c>
      <c r="F729" s="29">
        <v>42035.000035763886</v>
      </c>
      <c r="G729" s="30"/>
      <c r="H729" s="113"/>
      <c r="I729" s="113"/>
    </row>
    <row r="730" spans="1:9" ht="15" customHeight="1" x14ac:dyDescent="0.25">
      <c r="A730" s="29">
        <v>42035.041702488423</v>
      </c>
      <c r="B730" s="30">
        <v>4.83</v>
      </c>
      <c r="C730" s="22" t="s">
        <v>197</v>
      </c>
      <c r="F730" s="29">
        <v>42035.041702488423</v>
      </c>
      <c r="G730" s="30"/>
      <c r="H730" s="113"/>
      <c r="I730" s="113"/>
    </row>
    <row r="731" spans="1:9" ht="15" customHeight="1" x14ac:dyDescent="0.25">
      <c r="A731" s="29">
        <v>42035.08336921296</v>
      </c>
      <c r="B731" s="30">
        <v>4.1900000000000004</v>
      </c>
      <c r="C731" s="22" t="s">
        <v>197</v>
      </c>
      <c r="F731" s="29">
        <v>42035.08336921296</v>
      </c>
      <c r="G731" s="30"/>
      <c r="H731" s="113"/>
      <c r="I731" s="113"/>
    </row>
    <row r="732" spans="1:9" ht="15" customHeight="1" x14ac:dyDescent="0.25">
      <c r="A732" s="29">
        <v>42035.125035937497</v>
      </c>
      <c r="B732" s="30">
        <v>4.1399999999999997</v>
      </c>
      <c r="C732" s="22" t="s">
        <v>197</v>
      </c>
      <c r="F732" s="29">
        <v>42035.125035937497</v>
      </c>
      <c r="G732" s="30"/>
      <c r="H732" s="113"/>
      <c r="I732" s="113"/>
    </row>
    <row r="733" spans="1:9" ht="15" customHeight="1" x14ac:dyDescent="0.25">
      <c r="A733" s="29">
        <v>42035.166702662034</v>
      </c>
      <c r="B733" s="30">
        <v>3.84</v>
      </c>
      <c r="C733" s="22" t="s">
        <v>197</v>
      </c>
      <c r="F733" s="29">
        <v>42035.166702662034</v>
      </c>
      <c r="G733" s="30"/>
      <c r="H733" s="113"/>
      <c r="I733" s="113"/>
    </row>
    <row r="734" spans="1:9" ht="15" customHeight="1" x14ac:dyDescent="0.25">
      <c r="A734" s="29">
        <v>42035.208369386572</v>
      </c>
      <c r="B734" s="42">
        <v>15.41</v>
      </c>
      <c r="C734" s="22" t="s">
        <v>199</v>
      </c>
      <c r="F734" s="29">
        <v>42035.208369386572</v>
      </c>
      <c r="G734" s="42"/>
      <c r="H734" s="113"/>
      <c r="I734" s="113"/>
    </row>
    <row r="735" spans="1:9" ht="15" customHeight="1" x14ac:dyDescent="0.25">
      <c r="A735" s="29">
        <v>42035.250036111109</v>
      </c>
      <c r="B735" s="42">
        <v>16.3</v>
      </c>
      <c r="C735" s="22" t="s">
        <v>199</v>
      </c>
      <c r="F735" s="29">
        <v>42035.250036111109</v>
      </c>
      <c r="G735" s="42"/>
      <c r="H735" s="113"/>
      <c r="I735" s="113"/>
    </row>
    <row r="736" spans="1:9" ht="15" customHeight="1" x14ac:dyDescent="0.25">
      <c r="A736" s="29">
        <v>42035.291702835646</v>
      </c>
      <c r="B736" s="42">
        <v>16.39</v>
      </c>
      <c r="C736" s="22" t="s">
        <v>199</v>
      </c>
      <c r="F736" s="29">
        <v>42035.291702835646</v>
      </c>
      <c r="G736" s="42"/>
      <c r="H736" s="113"/>
      <c r="I736" s="113"/>
    </row>
    <row r="737" spans="1:9" ht="15" customHeight="1" x14ac:dyDescent="0.25">
      <c r="A737" s="29">
        <v>42035.333369560183</v>
      </c>
      <c r="B737" s="42">
        <v>15.97</v>
      </c>
      <c r="C737" s="22" t="s">
        <v>199</v>
      </c>
      <c r="F737" s="29">
        <v>42035.333369560183</v>
      </c>
      <c r="G737" s="42"/>
      <c r="H737" s="113"/>
      <c r="I737" s="113"/>
    </row>
    <row r="738" spans="1:9" ht="15" customHeight="1" x14ac:dyDescent="0.25">
      <c r="A738" s="29">
        <v>42035.37503628472</v>
      </c>
      <c r="B738" s="42">
        <v>16.86</v>
      </c>
      <c r="C738" s="22" t="s">
        <v>199</v>
      </c>
      <c r="F738" s="29">
        <v>42035.37503628472</v>
      </c>
      <c r="G738" s="42"/>
      <c r="H738" s="113"/>
      <c r="I738" s="113"/>
    </row>
    <row r="739" spans="1:9" ht="15" customHeight="1" x14ac:dyDescent="0.25">
      <c r="A739" s="29">
        <v>42035.416703009258</v>
      </c>
      <c r="B739" s="42">
        <v>19.14</v>
      </c>
      <c r="C739" s="22" t="s">
        <v>199</v>
      </c>
      <c r="F739" s="29">
        <v>42035.416703009258</v>
      </c>
      <c r="G739" s="42"/>
      <c r="H739" s="113"/>
      <c r="I739" s="113"/>
    </row>
    <row r="740" spans="1:9" ht="15" customHeight="1" x14ac:dyDescent="0.25">
      <c r="A740" s="29">
        <v>42035.458369733795</v>
      </c>
      <c r="B740" s="42">
        <v>20.03</v>
      </c>
      <c r="C740" s="22" t="s">
        <v>199</v>
      </c>
      <c r="F740" s="29">
        <v>42035.458369733795</v>
      </c>
      <c r="G740" s="42"/>
      <c r="H740" s="113"/>
      <c r="I740" s="113"/>
    </row>
    <row r="741" spans="1:9" ht="15" customHeight="1" x14ac:dyDescent="0.25">
      <c r="A741" s="29">
        <v>42035.500036458332</v>
      </c>
      <c r="B741" s="42">
        <v>19.22</v>
      </c>
      <c r="C741" s="22" t="s">
        <v>199</v>
      </c>
      <c r="F741" s="29">
        <v>42035.500036458332</v>
      </c>
      <c r="G741" s="42"/>
      <c r="H741" s="113"/>
      <c r="I741" s="113"/>
    </row>
    <row r="742" spans="1:9" ht="15" customHeight="1" x14ac:dyDescent="0.25">
      <c r="A742" s="29">
        <v>42035.541703182869</v>
      </c>
      <c r="B742" s="42">
        <v>18.61</v>
      </c>
      <c r="C742" s="22" t="s">
        <v>199</v>
      </c>
      <c r="F742" s="29">
        <v>42035.541703182869</v>
      </c>
      <c r="G742" s="42"/>
      <c r="H742" s="113"/>
      <c r="I742" s="113"/>
    </row>
    <row r="743" spans="1:9" ht="15" customHeight="1" x14ac:dyDescent="0.25">
      <c r="A743" s="29">
        <v>42035.583369907406</v>
      </c>
      <c r="B743" s="42">
        <v>16.75</v>
      </c>
      <c r="C743" s="22" t="s">
        <v>199</v>
      </c>
      <c r="F743" s="29">
        <v>42035.583369907406</v>
      </c>
      <c r="G743" s="42"/>
      <c r="H743" s="113"/>
      <c r="I743" s="113"/>
    </row>
    <row r="744" spans="1:9" ht="15" customHeight="1" x14ac:dyDescent="0.25">
      <c r="A744" s="29">
        <v>42035.625036631944</v>
      </c>
      <c r="B744" s="42">
        <v>17.600000000000001</v>
      </c>
      <c r="C744" s="22" t="s">
        <v>199</v>
      </c>
      <c r="F744" s="29">
        <v>42035.625036631944</v>
      </c>
      <c r="G744" s="42"/>
      <c r="H744" s="113"/>
      <c r="I744" s="113"/>
    </row>
    <row r="745" spans="1:9" ht="15" customHeight="1" x14ac:dyDescent="0.25">
      <c r="A745" s="29">
        <v>42035.666703356481</v>
      </c>
      <c r="B745" s="42">
        <v>18.29</v>
      </c>
      <c r="C745" s="22" t="s">
        <v>199</v>
      </c>
      <c r="F745" s="29">
        <v>42035.666703356481</v>
      </c>
      <c r="G745" s="42"/>
      <c r="H745" s="113"/>
      <c r="I745" s="113"/>
    </row>
    <row r="746" spans="1:9" ht="15" customHeight="1" x14ac:dyDescent="0.25">
      <c r="A746" s="29">
        <v>42035.708370081018</v>
      </c>
      <c r="B746" s="42">
        <v>20.010000000000002</v>
      </c>
      <c r="C746" s="22" t="s">
        <v>199</v>
      </c>
      <c r="F746" s="29">
        <v>42035.708370081018</v>
      </c>
      <c r="G746" s="42"/>
      <c r="H746" s="113"/>
      <c r="I746" s="113"/>
    </row>
    <row r="747" spans="1:9" ht="15" customHeight="1" x14ac:dyDescent="0.25">
      <c r="A747" s="29">
        <v>42035.750036805555</v>
      </c>
      <c r="B747" s="35">
        <v>13.24</v>
      </c>
      <c r="C747" s="22" t="s">
        <v>197</v>
      </c>
      <c r="F747" s="29">
        <v>42035.750036805555</v>
      </c>
      <c r="G747" s="35"/>
      <c r="H747" s="113"/>
      <c r="I747" s="113"/>
    </row>
    <row r="748" spans="1:9" ht="15" customHeight="1" x14ac:dyDescent="0.25">
      <c r="A748" s="29">
        <v>42035.791703530092</v>
      </c>
      <c r="B748" s="30">
        <v>9.5299999999999994</v>
      </c>
      <c r="C748" s="22" t="s">
        <v>197</v>
      </c>
      <c r="F748" s="29">
        <v>42035.791703530092</v>
      </c>
      <c r="G748" s="30"/>
      <c r="H748" s="113"/>
      <c r="I748" s="113"/>
    </row>
    <row r="749" spans="1:9" ht="15" customHeight="1" x14ac:dyDescent="0.25">
      <c r="A749" s="29">
        <v>42035.83337025463</v>
      </c>
      <c r="B749" s="30">
        <v>6.56</v>
      </c>
      <c r="C749" s="22" t="s">
        <v>197</v>
      </c>
      <c r="F749" s="29">
        <v>42035.83337025463</v>
      </c>
      <c r="G749" s="30"/>
      <c r="H749" s="113"/>
      <c r="I749" s="113"/>
    </row>
    <row r="750" spans="1:9" ht="15" customHeight="1" x14ac:dyDescent="0.25">
      <c r="A750" s="29">
        <v>42035.875036979167</v>
      </c>
      <c r="B750" s="30">
        <v>3.98</v>
      </c>
      <c r="C750" s="22" t="s">
        <v>197</v>
      </c>
      <c r="F750" s="29">
        <v>42035.875036979167</v>
      </c>
      <c r="G750" s="30"/>
      <c r="H750" s="113"/>
      <c r="I750" s="113"/>
    </row>
    <row r="751" spans="1:9" ht="15" customHeight="1" x14ac:dyDescent="0.25">
      <c r="A751" s="29">
        <v>42035.916703703704</v>
      </c>
      <c r="B751" s="30">
        <v>3.96</v>
      </c>
      <c r="C751" s="22" t="s">
        <v>197</v>
      </c>
      <c r="F751" s="29">
        <v>42035.916703703704</v>
      </c>
      <c r="G751" s="30"/>
      <c r="H751" s="113"/>
      <c r="I751" s="113"/>
    </row>
    <row r="752" spans="1:9" ht="15" customHeight="1" x14ac:dyDescent="0.25">
      <c r="A752" s="29">
        <v>42035.958370428241</v>
      </c>
      <c r="B752" s="30">
        <v>4.04</v>
      </c>
      <c r="C752" s="22" t="s">
        <v>197</v>
      </c>
      <c r="F752" s="29">
        <v>42035.958370428241</v>
      </c>
      <c r="G752" s="30"/>
      <c r="H752" s="113"/>
      <c r="I752" s="113"/>
    </row>
    <row r="753" spans="1:9" ht="15" customHeight="1" x14ac:dyDescent="0.25">
      <c r="A753" s="29">
        <v>42036.000037152779</v>
      </c>
      <c r="B753" s="30">
        <v>4.03</v>
      </c>
      <c r="C753" s="22" t="s">
        <v>197</v>
      </c>
      <c r="F753" s="29">
        <v>42036.000037152779</v>
      </c>
      <c r="G753" s="30"/>
      <c r="H753" s="113"/>
      <c r="I753" s="113"/>
    </row>
    <row r="754" spans="1:9" ht="15" customHeight="1" x14ac:dyDescent="0.25">
      <c r="A754" s="29">
        <v>42036.041703877316</v>
      </c>
      <c r="B754" s="30">
        <v>3.61</v>
      </c>
      <c r="C754" s="22" t="s">
        <v>197</v>
      </c>
      <c r="F754" s="29">
        <v>42036.041703877316</v>
      </c>
      <c r="G754" s="30"/>
      <c r="H754" s="113"/>
      <c r="I754" s="113"/>
    </row>
    <row r="755" spans="1:9" ht="15" customHeight="1" x14ac:dyDescent="0.25">
      <c r="A755" s="29">
        <v>42036.083370601853</v>
      </c>
      <c r="B755" s="30">
        <v>3.16</v>
      </c>
      <c r="C755" s="22" t="s">
        <v>197</v>
      </c>
      <c r="F755" s="29">
        <v>42036.083370601853</v>
      </c>
      <c r="G755" s="30"/>
      <c r="H755" s="113"/>
      <c r="I755" s="113"/>
    </row>
    <row r="756" spans="1:9" ht="15" customHeight="1" x14ac:dyDescent="0.25">
      <c r="A756" s="29">
        <v>42036.12503732639</v>
      </c>
      <c r="B756" s="30">
        <v>3.19</v>
      </c>
      <c r="C756" s="22" t="s">
        <v>197</v>
      </c>
      <c r="F756" s="29">
        <v>42036.12503732639</v>
      </c>
      <c r="G756" s="30"/>
      <c r="H756" s="113"/>
      <c r="I756" s="113"/>
    </row>
    <row r="757" spans="1:9" ht="15" customHeight="1" x14ac:dyDescent="0.25">
      <c r="A757" s="29">
        <v>42036.166704050927</v>
      </c>
      <c r="B757" s="30">
        <v>3.3</v>
      </c>
      <c r="C757" s="22" t="s">
        <v>197</v>
      </c>
      <c r="F757" s="29">
        <v>42036.166704050927</v>
      </c>
      <c r="G757" s="30"/>
      <c r="H757" s="113"/>
      <c r="I757" s="113"/>
    </row>
    <row r="758" spans="1:9" ht="15" customHeight="1" x14ac:dyDescent="0.25">
      <c r="A758" s="29">
        <v>42036.208370775465</v>
      </c>
      <c r="B758" s="30">
        <v>3.36</v>
      </c>
      <c r="C758" s="22" t="s">
        <v>197</v>
      </c>
      <c r="F758" s="29">
        <v>42036.208370775465</v>
      </c>
      <c r="G758" s="30"/>
      <c r="H758" s="113"/>
      <c r="I758" s="113"/>
    </row>
    <row r="759" spans="1:9" ht="15" customHeight="1" x14ac:dyDescent="0.25">
      <c r="A759" s="29">
        <v>42036.250037500002</v>
      </c>
      <c r="B759" s="30">
        <v>3.3</v>
      </c>
      <c r="C759" s="22" t="s">
        <v>197</v>
      </c>
      <c r="F759" s="29">
        <v>42036.250037500002</v>
      </c>
      <c r="G759" s="30"/>
      <c r="H759" s="113"/>
      <c r="I759" s="113"/>
    </row>
    <row r="760" spans="1:9" ht="15" customHeight="1" x14ac:dyDescent="0.25">
      <c r="A760" s="29">
        <v>42036.291704224539</v>
      </c>
      <c r="B760" s="30">
        <v>3.3</v>
      </c>
      <c r="C760" s="22" t="s">
        <v>197</v>
      </c>
      <c r="F760" s="29">
        <v>42036.291704224539</v>
      </c>
      <c r="G760" s="30"/>
      <c r="H760" s="113"/>
      <c r="I760" s="113"/>
    </row>
    <row r="761" spans="1:9" ht="15" customHeight="1" x14ac:dyDescent="0.25">
      <c r="A761" s="29">
        <v>42036.333370949076</v>
      </c>
      <c r="B761" s="30">
        <v>3.29</v>
      </c>
      <c r="C761" s="22" t="s">
        <v>197</v>
      </c>
      <c r="F761" s="29">
        <v>42036.333370949076</v>
      </c>
      <c r="G761" s="30"/>
      <c r="H761" s="113"/>
      <c r="I761" s="113"/>
    </row>
    <row r="762" spans="1:9" ht="15" customHeight="1" x14ac:dyDescent="0.25">
      <c r="A762" s="29">
        <v>42036.375037673613</v>
      </c>
      <c r="B762" s="30">
        <v>3.12</v>
      </c>
      <c r="C762" s="22" t="s">
        <v>197</v>
      </c>
      <c r="F762" s="29">
        <v>42036.375037673613</v>
      </c>
      <c r="G762" s="30"/>
      <c r="H762" s="113"/>
      <c r="I762" s="113"/>
    </row>
    <row r="763" spans="1:9" ht="15" customHeight="1" x14ac:dyDescent="0.25">
      <c r="A763" s="29">
        <v>42036.416704398151</v>
      </c>
      <c r="B763" s="30">
        <v>3</v>
      </c>
      <c r="C763" s="22" t="s">
        <v>197</v>
      </c>
      <c r="F763" s="29">
        <v>42036.416704398151</v>
      </c>
      <c r="G763" s="30"/>
      <c r="H763" s="113"/>
      <c r="I763" s="113"/>
    </row>
    <row r="764" spans="1:9" ht="15" customHeight="1" x14ac:dyDescent="0.25">
      <c r="A764" s="29">
        <v>42036.458371122688</v>
      </c>
      <c r="B764" s="30">
        <v>3</v>
      </c>
      <c r="C764" s="22" t="s">
        <v>197</v>
      </c>
      <c r="F764" s="29">
        <v>42036.458371122688</v>
      </c>
      <c r="G764" s="30"/>
      <c r="H764" s="113"/>
      <c r="I764" s="113"/>
    </row>
    <row r="765" spans="1:9" ht="15" customHeight="1" x14ac:dyDescent="0.25">
      <c r="A765" s="29">
        <v>42036.500037847225</v>
      </c>
      <c r="B765" s="30">
        <v>3.02</v>
      </c>
      <c r="C765" s="22" t="s">
        <v>197</v>
      </c>
      <c r="F765" s="29">
        <v>42036.500037847225</v>
      </c>
      <c r="G765" s="30"/>
      <c r="H765" s="113"/>
      <c r="I765" s="113"/>
    </row>
    <row r="766" spans="1:9" ht="15" customHeight="1" x14ac:dyDescent="0.25">
      <c r="A766" s="29">
        <v>42036.541704571762</v>
      </c>
      <c r="B766" s="30">
        <v>3</v>
      </c>
      <c r="C766" s="22" t="s">
        <v>197</v>
      </c>
      <c r="F766" s="29">
        <v>42036.541704571762</v>
      </c>
      <c r="G766" s="30"/>
      <c r="H766" s="113"/>
      <c r="I766" s="113"/>
    </row>
    <row r="767" spans="1:9" ht="15" customHeight="1" x14ac:dyDescent="0.25">
      <c r="A767" s="29">
        <v>42036.583371296299</v>
      </c>
      <c r="B767" s="30">
        <v>2.98</v>
      </c>
      <c r="C767" s="22" t="s">
        <v>197</v>
      </c>
      <c r="F767" s="29">
        <v>42036.583371296299</v>
      </c>
      <c r="G767" s="30"/>
      <c r="H767" s="113"/>
      <c r="I767" s="113"/>
    </row>
    <row r="768" spans="1:9" ht="15" customHeight="1" x14ac:dyDescent="0.25">
      <c r="A768" s="29">
        <v>42036.625038020837</v>
      </c>
      <c r="B768" s="30">
        <v>2.98</v>
      </c>
      <c r="C768" s="22" t="s">
        <v>197</v>
      </c>
      <c r="F768" s="29">
        <v>42036.625038020837</v>
      </c>
      <c r="G768" s="30"/>
      <c r="H768" s="113"/>
      <c r="I768" s="113"/>
    </row>
    <row r="769" spans="1:9" ht="15" customHeight="1" x14ac:dyDescent="0.25">
      <c r="A769" s="29">
        <v>42036.666704745374</v>
      </c>
      <c r="B769" s="30">
        <v>2.99</v>
      </c>
      <c r="C769" s="22" t="s">
        <v>197</v>
      </c>
      <c r="F769" s="29">
        <v>42036.666704745374</v>
      </c>
      <c r="G769" s="30"/>
      <c r="H769" s="113"/>
      <c r="I769" s="113"/>
    </row>
    <row r="770" spans="1:9" ht="15" customHeight="1" x14ac:dyDescent="0.25">
      <c r="A770" s="29">
        <v>42036.708371469904</v>
      </c>
      <c r="B770" s="30">
        <v>2.78</v>
      </c>
      <c r="C770" s="22" t="s">
        <v>197</v>
      </c>
      <c r="F770" s="29">
        <v>42036.708371469904</v>
      </c>
      <c r="G770" s="30"/>
      <c r="H770" s="113"/>
      <c r="I770" s="113"/>
    </row>
    <row r="771" spans="1:9" ht="15" customHeight="1" x14ac:dyDescent="0.25">
      <c r="A771" s="29">
        <v>42036.750038194441</v>
      </c>
      <c r="B771" s="30">
        <v>2.61</v>
      </c>
      <c r="C771" s="22" t="s">
        <v>197</v>
      </c>
      <c r="F771" s="29">
        <v>42036.750038194441</v>
      </c>
      <c r="G771" s="30"/>
      <c r="H771" s="113"/>
      <c r="I771" s="113"/>
    </row>
    <row r="772" spans="1:9" ht="15" customHeight="1" x14ac:dyDescent="0.25">
      <c r="A772" s="29">
        <v>42036.791704918978</v>
      </c>
      <c r="B772" s="30">
        <v>2.62</v>
      </c>
      <c r="C772" s="22" t="s">
        <v>197</v>
      </c>
      <c r="F772" s="29">
        <v>42036.791704918978</v>
      </c>
      <c r="G772" s="30"/>
      <c r="H772" s="113"/>
      <c r="I772" s="113"/>
    </row>
    <row r="773" spans="1:9" ht="15" customHeight="1" x14ac:dyDescent="0.25">
      <c r="A773" s="29">
        <v>42036.833371643515</v>
      </c>
      <c r="B773" s="30">
        <v>2.66</v>
      </c>
      <c r="C773" s="22" t="s">
        <v>197</v>
      </c>
      <c r="F773" s="29">
        <v>42036.833371643515</v>
      </c>
      <c r="G773" s="30"/>
      <c r="H773" s="113"/>
      <c r="I773" s="113"/>
    </row>
    <row r="774" spans="1:9" ht="15" customHeight="1" x14ac:dyDescent="0.25">
      <c r="A774" s="29">
        <v>42036.875038368053</v>
      </c>
      <c r="B774" s="30">
        <v>2.67</v>
      </c>
      <c r="C774" s="22" t="s">
        <v>197</v>
      </c>
      <c r="F774" s="29">
        <v>42036.875038368053</v>
      </c>
      <c r="G774" s="30"/>
      <c r="H774" s="113"/>
      <c r="I774" s="113"/>
    </row>
    <row r="775" spans="1:9" ht="15" customHeight="1" x14ac:dyDescent="0.25">
      <c r="A775" s="29">
        <v>42036.91670509259</v>
      </c>
      <c r="B775" s="30">
        <v>2.7</v>
      </c>
      <c r="C775" s="22" t="s">
        <v>197</v>
      </c>
      <c r="F775" s="29">
        <v>42036.91670509259</v>
      </c>
      <c r="G775" s="30"/>
      <c r="H775" s="113"/>
      <c r="I775" s="113"/>
    </row>
    <row r="776" spans="1:9" ht="15" customHeight="1" x14ac:dyDescent="0.25">
      <c r="A776" s="29">
        <v>42036.958371817127</v>
      </c>
      <c r="B776" s="30">
        <v>2.7</v>
      </c>
      <c r="C776" s="22" t="s">
        <v>197</v>
      </c>
      <c r="F776" s="29">
        <v>42036.958371817127</v>
      </c>
      <c r="G776" s="30"/>
      <c r="H776" s="113"/>
      <c r="I776" s="113"/>
    </row>
    <row r="777" spans="1:9" ht="15" customHeight="1" x14ac:dyDescent="0.25">
      <c r="A777" s="29">
        <v>42037.000038541664</v>
      </c>
      <c r="B777" s="30">
        <v>2.7</v>
      </c>
      <c r="C777" s="22" t="s">
        <v>197</v>
      </c>
      <c r="F777" s="29">
        <v>42037.000038541664</v>
      </c>
      <c r="G777" s="30"/>
      <c r="H777" s="113"/>
      <c r="I777" s="113"/>
    </row>
    <row r="778" spans="1:9" ht="15" customHeight="1" x14ac:dyDescent="0.25">
      <c r="A778" s="29">
        <v>42037.041705266201</v>
      </c>
      <c r="B778" s="30">
        <v>2.62</v>
      </c>
      <c r="C778" s="22" t="s">
        <v>197</v>
      </c>
      <c r="F778" s="29">
        <v>42037.041705266201</v>
      </c>
      <c r="G778" s="30"/>
      <c r="H778" s="113"/>
      <c r="I778" s="113"/>
    </row>
    <row r="779" spans="1:9" ht="15" customHeight="1" x14ac:dyDescent="0.25">
      <c r="A779" s="29">
        <v>42037.083371990739</v>
      </c>
      <c r="B779" s="30">
        <v>2.5299999999999998</v>
      </c>
      <c r="C779" s="22" t="s">
        <v>197</v>
      </c>
      <c r="F779" s="29">
        <v>42037.083371990739</v>
      </c>
      <c r="G779" s="30"/>
      <c r="H779" s="113"/>
      <c r="I779" s="113"/>
    </row>
    <row r="780" spans="1:9" ht="15" customHeight="1" x14ac:dyDescent="0.25">
      <c r="A780" s="29">
        <v>42037.125038715276</v>
      </c>
      <c r="B780" s="30">
        <v>2.5099999999999998</v>
      </c>
      <c r="C780" s="22" t="s">
        <v>197</v>
      </c>
      <c r="F780" s="29">
        <v>42037.125038715276</v>
      </c>
      <c r="G780" s="30"/>
      <c r="H780" s="113"/>
      <c r="I780" s="113"/>
    </row>
    <row r="781" spans="1:9" ht="15" customHeight="1" x14ac:dyDescent="0.25">
      <c r="A781" s="29">
        <v>42037.166705439813</v>
      </c>
      <c r="B781" s="30">
        <v>2.5299999999999998</v>
      </c>
      <c r="C781" s="22" t="s">
        <v>197</v>
      </c>
      <c r="F781" s="29">
        <v>42037.166705439813</v>
      </c>
      <c r="G781" s="30"/>
      <c r="H781" s="113"/>
      <c r="I781" s="113"/>
    </row>
    <row r="782" spans="1:9" ht="15" customHeight="1" x14ac:dyDescent="0.25">
      <c r="A782" s="29">
        <v>42037.20837216435</v>
      </c>
      <c r="B782" s="30">
        <v>2.5099999999999998</v>
      </c>
      <c r="C782" s="22" t="s">
        <v>197</v>
      </c>
      <c r="F782" s="29">
        <v>42037.20837216435</v>
      </c>
      <c r="G782" s="30"/>
      <c r="H782" s="113"/>
      <c r="I782" s="113"/>
    </row>
    <row r="783" spans="1:9" ht="15" customHeight="1" x14ac:dyDescent="0.25">
      <c r="A783" s="29">
        <v>42037.250038888888</v>
      </c>
      <c r="B783" s="30">
        <v>2.57</v>
      </c>
      <c r="C783" s="22" t="s">
        <v>197</v>
      </c>
      <c r="F783" s="29">
        <v>42037.250038888888</v>
      </c>
      <c r="G783" s="30"/>
      <c r="H783" s="113"/>
      <c r="I783" s="113"/>
    </row>
    <row r="784" spans="1:9" ht="15" customHeight="1" x14ac:dyDescent="0.25">
      <c r="A784" s="29">
        <v>42037.291705613425</v>
      </c>
      <c r="B784" s="30">
        <v>2.56</v>
      </c>
      <c r="C784" s="22" t="s">
        <v>197</v>
      </c>
      <c r="F784" s="29">
        <v>42037.291705613425</v>
      </c>
      <c r="G784" s="30"/>
      <c r="H784" s="113"/>
      <c r="I784" s="113"/>
    </row>
    <row r="785" spans="1:9" ht="15" customHeight="1" x14ac:dyDescent="0.25">
      <c r="A785" s="29">
        <v>42037.333372337962</v>
      </c>
      <c r="B785" s="30">
        <v>2.56</v>
      </c>
      <c r="C785" s="22" t="s">
        <v>197</v>
      </c>
      <c r="F785" s="29">
        <v>42037.333372337962</v>
      </c>
      <c r="G785" s="30"/>
      <c r="H785" s="113"/>
      <c r="I785" s="113"/>
    </row>
    <row r="786" spans="1:9" ht="15" customHeight="1" x14ac:dyDescent="0.25">
      <c r="A786" s="29">
        <v>42037.375039062499</v>
      </c>
      <c r="B786" s="30">
        <v>2.4900000000000002</v>
      </c>
      <c r="C786" s="22" t="s">
        <v>197</v>
      </c>
      <c r="F786" s="29">
        <v>42037.375039062499</v>
      </c>
      <c r="G786" s="30"/>
      <c r="H786" s="113"/>
      <c r="I786" s="113"/>
    </row>
    <row r="787" spans="1:9" ht="15" customHeight="1" x14ac:dyDescent="0.25">
      <c r="A787" s="29">
        <v>42037.416705787036</v>
      </c>
      <c r="B787" s="30">
        <v>2.57</v>
      </c>
      <c r="C787" s="22" t="s">
        <v>197</v>
      </c>
      <c r="F787" s="29">
        <v>42037.416705787036</v>
      </c>
      <c r="G787" s="30"/>
      <c r="H787" s="113"/>
      <c r="I787" s="113"/>
    </row>
    <row r="788" spans="1:9" ht="15" customHeight="1" x14ac:dyDescent="0.25">
      <c r="A788" s="29">
        <v>42037.458372511574</v>
      </c>
      <c r="B788" s="30">
        <v>2.58</v>
      </c>
      <c r="C788" s="22" t="s">
        <v>197</v>
      </c>
      <c r="F788" s="29">
        <v>42037.458372511574</v>
      </c>
      <c r="G788" s="30"/>
      <c r="H788" s="113"/>
      <c r="I788" s="113"/>
    </row>
    <row r="789" spans="1:9" ht="15" customHeight="1" x14ac:dyDescent="0.25">
      <c r="A789" s="29">
        <v>42037.500039236111</v>
      </c>
      <c r="B789" s="30">
        <v>2.5</v>
      </c>
      <c r="C789" s="22" t="s">
        <v>197</v>
      </c>
      <c r="F789" s="29">
        <v>42037.500039236111</v>
      </c>
      <c r="G789" s="30"/>
      <c r="H789" s="113"/>
      <c r="I789" s="113"/>
    </row>
    <row r="790" spans="1:9" ht="15" customHeight="1" x14ac:dyDescent="0.25">
      <c r="A790" s="29">
        <v>42037.541705960648</v>
      </c>
      <c r="B790" s="30">
        <v>2.4900000000000002</v>
      </c>
      <c r="C790" s="22" t="s">
        <v>197</v>
      </c>
      <c r="F790" s="29">
        <v>42037.541705960648</v>
      </c>
      <c r="G790" s="30"/>
      <c r="H790" s="113"/>
      <c r="I790" s="113"/>
    </row>
    <row r="791" spans="1:9" ht="15" customHeight="1" x14ac:dyDescent="0.25">
      <c r="A791" s="29">
        <v>42037.583372685185</v>
      </c>
      <c r="B791" s="30">
        <v>2.52</v>
      </c>
      <c r="C791" s="22" t="s">
        <v>197</v>
      </c>
      <c r="F791" s="29">
        <v>42037.583372685185</v>
      </c>
      <c r="G791" s="30"/>
      <c r="H791" s="113"/>
      <c r="I791" s="113"/>
    </row>
    <row r="792" spans="1:9" ht="15" customHeight="1" x14ac:dyDescent="0.25">
      <c r="A792" s="29">
        <v>42037.625039409722</v>
      </c>
      <c r="B792" s="30">
        <v>2.5099999999999998</v>
      </c>
      <c r="C792" s="22" t="s">
        <v>197</v>
      </c>
      <c r="F792" s="29">
        <v>42037.625039409722</v>
      </c>
      <c r="G792" s="30"/>
      <c r="H792" s="113"/>
      <c r="I792" s="113"/>
    </row>
    <row r="793" spans="1:9" ht="15" customHeight="1" x14ac:dyDescent="0.25">
      <c r="A793" s="29">
        <v>42037.66670613426</v>
      </c>
      <c r="B793" s="30">
        <v>2.4900000000000002</v>
      </c>
      <c r="C793" s="22" t="s">
        <v>197</v>
      </c>
      <c r="F793" s="29">
        <v>42037.66670613426</v>
      </c>
      <c r="G793" s="30"/>
      <c r="H793" s="113"/>
      <c r="I793" s="113"/>
    </row>
    <row r="794" spans="1:9" ht="15" customHeight="1" x14ac:dyDescent="0.25">
      <c r="A794" s="29">
        <v>42037.708372858797</v>
      </c>
      <c r="B794" s="30">
        <v>2.39</v>
      </c>
      <c r="C794" s="22" t="s">
        <v>197</v>
      </c>
      <c r="F794" s="29">
        <v>42037.708372858797</v>
      </c>
      <c r="G794" s="30"/>
      <c r="H794" s="113"/>
      <c r="I794" s="113"/>
    </row>
    <row r="795" spans="1:9" ht="15" customHeight="1" x14ac:dyDescent="0.25">
      <c r="A795" s="29">
        <v>42037.750039583334</v>
      </c>
      <c r="B795" s="30">
        <v>2.42</v>
      </c>
      <c r="C795" s="22" t="s">
        <v>197</v>
      </c>
      <c r="F795" s="29">
        <v>42037.750039583334</v>
      </c>
      <c r="G795" s="30"/>
      <c r="H795" s="113"/>
      <c r="I795" s="113"/>
    </row>
    <row r="796" spans="1:9" ht="15" customHeight="1" x14ac:dyDescent="0.25">
      <c r="A796" s="29">
        <v>42037.791706307871</v>
      </c>
      <c r="B796" s="30">
        <v>2.46</v>
      </c>
      <c r="C796" s="22" t="s">
        <v>197</v>
      </c>
      <c r="F796" s="29">
        <v>42037.791706307871</v>
      </c>
      <c r="G796" s="30"/>
      <c r="H796" s="113"/>
      <c r="I796" s="113"/>
    </row>
    <row r="797" spans="1:9" ht="15" customHeight="1" x14ac:dyDescent="0.25">
      <c r="A797" s="29">
        <v>42037.833373032408</v>
      </c>
      <c r="B797" s="30">
        <v>2.4700000000000002</v>
      </c>
      <c r="C797" s="22" t="s">
        <v>197</v>
      </c>
      <c r="F797" s="29">
        <v>42037.833373032408</v>
      </c>
      <c r="G797" s="30"/>
      <c r="H797" s="113"/>
      <c r="I797" s="113"/>
    </row>
    <row r="798" spans="1:9" ht="15" customHeight="1" x14ac:dyDescent="0.25">
      <c r="A798" s="29">
        <v>42037.875039756946</v>
      </c>
      <c r="B798" s="30">
        <v>2.48</v>
      </c>
      <c r="C798" s="22" t="s">
        <v>197</v>
      </c>
      <c r="F798" s="29">
        <v>42037.875039756946</v>
      </c>
      <c r="G798" s="30"/>
      <c r="H798" s="113"/>
      <c r="I798" s="113"/>
    </row>
    <row r="799" spans="1:9" ht="15" customHeight="1" x14ac:dyDescent="0.25">
      <c r="A799" s="29">
        <v>42037.916706481483</v>
      </c>
      <c r="B799" s="30">
        <v>2.4500000000000002</v>
      </c>
      <c r="C799" s="22" t="s">
        <v>197</v>
      </c>
      <c r="F799" s="29">
        <v>42037.916706481483</v>
      </c>
      <c r="G799" s="30"/>
      <c r="H799" s="113"/>
      <c r="I799" s="113"/>
    </row>
    <row r="800" spans="1:9" ht="15" customHeight="1" x14ac:dyDescent="0.25">
      <c r="A800" s="29">
        <v>42037.95837320602</v>
      </c>
      <c r="B800" s="30">
        <v>4.79</v>
      </c>
      <c r="C800" s="22" t="s">
        <v>197</v>
      </c>
      <c r="F800" s="29">
        <v>42037.95837320602</v>
      </c>
      <c r="G800" s="30"/>
      <c r="H800" s="113"/>
      <c r="I800" s="113"/>
    </row>
    <row r="801" spans="1:9" ht="15" customHeight="1" x14ac:dyDescent="0.25">
      <c r="A801" s="29">
        <v>42038.000039930557</v>
      </c>
      <c r="B801" s="30">
        <v>3.73</v>
      </c>
      <c r="C801" s="22" t="s">
        <v>197</v>
      </c>
      <c r="F801" s="29">
        <v>42038.000039930557</v>
      </c>
      <c r="G801" s="30"/>
      <c r="H801" s="113"/>
      <c r="I801" s="113"/>
    </row>
    <row r="802" spans="1:9" ht="15" customHeight="1" x14ac:dyDescent="0.25">
      <c r="A802" s="29">
        <v>42038.041706655094</v>
      </c>
      <c r="B802" s="30">
        <v>5.6</v>
      </c>
      <c r="C802" s="22" t="s">
        <v>197</v>
      </c>
      <c r="F802" s="29">
        <v>42038.041706655094</v>
      </c>
      <c r="G802" s="30"/>
      <c r="H802" s="113"/>
      <c r="I802" s="113"/>
    </row>
    <row r="803" spans="1:9" ht="15" customHeight="1" x14ac:dyDescent="0.25">
      <c r="A803" s="29">
        <v>42038.083373379632</v>
      </c>
      <c r="B803" s="30">
        <v>5.51</v>
      </c>
      <c r="C803" s="22" t="s">
        <v>197</v>
      </c>
      <c r="F803" s="29">
        <v>42038.083373379632</v>
      </c>
      <c r="G803" s="30"/>
      <c r="H803" s="113"/>
      <c r="I803" s="113"/>
    </row>
    <row r="804" spans="1:9" ht="15" customHeight="1" x14ac:dyDescent="0.25">
      <c r="A804" s="29">
        <v>42038.125040104169</v>
      </c>
      <c r="B804" s="38">
        <v>10.65</v>
      </c>
      <c r="C804" s="2"/>
      <c r="F804" s="29">
        <v>42038.125040104169</v>
      </c>
      <c r="G804" s="38">
        <v>10.65</v>
      </c>
      <c r="H804" s="113"/>
      <c r="I804" s="113"/>
    </row>
    <row r="805" spans="1:9" ht="15" customHeight="1" x14ac:dyDescent="0.25">
      <c r="A805" s="29">
        <v>42038.166706828706</v>
      </c>
      <c r="B805" s="38">
        <v>11.79</v>
      </c>
      <c r="C805" s="2"/>
      <c r="F805" s="29">
        <v>42038.166706828706</v>
      </c>
      <c r="G805" s="38">
        <v>11.79</v>
      </c>
      <c r="H805" s="113"/>
      <c r="I805" s="113"/>
    </row>
    <row r="806" spans="1:9" ht="15" customHeight="1" x14ac:dyDescent="0.25">
      <c r="A806" s="29">
        <v>42038.208373553243</v>
      </c>
      <c r="B806" s="38">
        <v>11.86</v>
      </c>
      <c r="C806" s="2"/>
      <c r="F806" s="29">
        <v>42038.208373553243</v>
      </c>
      <c r="G806" s="38">
        <v>11.86</v>
      </c>
      <c r="H806" s="113"/>
      <c r="I806" s="113"/>
    </row>
    <row r="807" spans="1:9" ht="15" customHeight="1" x14ac:dyDescent="0.25">
      <c r="A807" s="29">
        <v>42038.25004027778</v>
      </c>
      <c r="B807" s="38">
        <v>12.16</v>
      </c>
      <c r="C807" s="2"/>
      <c r="F807" s="29">
        <v>42038.25004027778</v>
      </c>
      <c r="G807" s="38">
        <v>12.16</v>
      </c>
      <c r="H807" s="113"/>
      <c r="I807" s="113"/>
    </row>
    <row r="808" spans="1:9" ht="15" customHeight="1" x14ac:dyDescent="0.25">
      <c r="A808" s="29">
        <v>42038.291707002318</v>
      </c>
      <c r="B808" s="38">
        <v>12.45</v>
      </c>
      <c r="C808" s="2"/>
      <c r="F808" s="29">
        <v>42038.291707002318</v>
      </c>
      <c r="G808" s="38">
        <v>12.45</v>
      </c>
      <c r="H808" s="113"/>
      <c r="I808" s="113"/>
    </row>
    <row r="809" spans="1:9" ht="15" customHeight="1" x14ac:dyDescent="0.25">
      <c r="A809" s="29">
        <v>42038.333373726855</v>
      </c>
      <c r="B809" s="38">
        <v>13.6</v>
      </c>
      <c r="C809" s="2"/>
      <c r="F809" s="29">
        <v>42038.333373726855</v>
      </c>
      <c r="G809" s="38">
        <v>13.6</v>
      </c>
      <c r="H809" s="113"/>
      <c r="I809" s="113"/>
    </row>
    <row r="810" spans="1:9" ht="15" customHeight="1" x14ac:dyDescent="0.25">
      <c r="A810" s="29">
        <v>42038.375040451392</v>
      </c>
      <c r="B810" s="38">
        <v>15.77</v>
      </c>
      <c r="C810" s="2"/>
      <c r="F810" s="29">
        <v>42038.375040451392</v>
      </c>
      <c r="G810" s="38">
        <v>15.77</v>
      </c>
      <c r="H810" s="113"/>
      <c r="I810" s="113"/>
    </row>
    <row r="811" spans="1:9" ht="15" customHeight="1" x14ac:dyDescent="0.25">
      <c r="A811" s="29">
        <v>42038.416707175929</v>
      </c>
      <c r="B811" s="38">
        <v>16.96</v>
      </c>
      <c r="C811" s="2"/>
      <c r="F811" s="29">
        <v>42038.416707175929</v>
      </c>
      <c r="G811" s="38">
        <v>16.96</v>
      </c>
      <c r="H811" s="113"/>
      <c r="I811" s="113"/>
    </row>
    <row r="812" spans="1:9" ht="15" customHeight="1" x14ac:dyDescent="0.25">
      <c r="A812" s="29">
        <v>42038.458373900467</v>
      </c>
      <c r="B812" s="38">
        <v>17.760000000000002</v>
      </c>
      <c r="C812" s="2"/>
      <c r="F812" s="29">
        <v>42038.458373900467</v>
      </c>
      <c r="G812" s="38">
        <v>17.760000000000002</v>
      </c>
      <c r="H812" s="113"/>
      <c r="I812" s="113"/>
    </row>
    <row r="813" spans="1:9" ht="15" customHeight="1" x14ac:dyDescent="0.25">
      <c r="A813" s="29">
        <v>42038.500040624996</v>
      </c>
      <c r="B813" s="38">
        <v>17.809999999999999</v>
      </c>
      <c r="C813" s="2"/>
      <c r="F813" s="29">
        <v>42038.500040624996</v>
      </c>
      <c r="G813" s="38">
        <v>17.809999999999999</v>
      </c>
      <c r="H813" s="113"/>
      <c r="I813" s="113"/>
    </row>
    <row r="814" spans="1:9" ht="15" customHeight="1" x14ac:dyDescent="0.25">
      <c r="A814" s="29">
        <v>42038.541707349534</v>
      </c>
      <c r="B814" s="38">
        <v>17.87</v>
      </c>
      <c r="C814" s="2"/>
      <c r="F814" s="29">
        <v>42038.541707349534</v>
      </c>
      <c r="G814" s="38">
        <v>17.87</v>
      </c>
      <c r="H814" s="113"/>
      <c r="I814" s="113"/>
    </row>
    <row r="815" spans="1:9" ht="15" customHeight="1" x14ac:dyDescent="0.25">
      <c r="A815" s="29">
        <v>42038.583374074071</v>
      </c>
      <c r="B815" s="38">
        <v>15.94</v>
      </c>
      <c r="C815" s="2"/>
      <c r="F815" s="29">
        <v>42038.583374074071</v>
      </c>
      <c r="G815" s="38">
        <v>15.94</v>
      </c>
      <c r="H815" s="113"/>
      <c r="I815" s="113"/>
    </row>
    <row r="816" spans="1:9" ht="15" customHeight="1" x14ac:dyDescent="0.25">
      <c r="A816" s="29">
        <v>42038.625040798608</v>
      </c>
      <c r="B816" s="38">
        <v>15.54</v>
      </c>
      <c r="C816" s="2"/>
      <c r="F816" s="29">
        <v>42038.625040798608</v>
      </c>
      <c r="G816" s="38">
        <v>15.54</v>
      </c>
      <c r="H816" s="113"/>
      <c r="I816" s="113"/>
    </row>
    <row r="817" spans="1:9" ht="15" customHeight="1" x14ac:dyDescent="0.25">
      <c r="A817" s="29">
        <v>42038.666707523145</v>
      </c>
      <c r="B817" s="38">
        <v>15.29</v>
      </c>
      <c r="C817" s="2"/>
      <c r="F817" s="29">
        <v>42038.666707523145</v>
      </c>
      <c r="G817" s="38">
        <v>15.29</v>
      </c>
      <c r="H817" s="113"/>
      <c r="I817" s="113"/>
    </row>
    <row r="818" spans="1:9" ht="15" customHeight="1" x14ac:dyDescent="0.25">
      <c r="A818" s="29">
        <v>42038.708374247683</v>
      </c>
      <c r="B818" s="38">
        <v>17.86</v>
      </c>
      <c r="C818" s="2"/>
      <c r="F818" s="29">
        <v>42038.708374247683</v>
      </c>
      <c r="G818" s="38">
        <v>17.86</v>
      </c>
      <c r="H818" s="113"/>
      <c r="I818" s="113"/>
    </row>
    <row r="819" spans="1:9" ht="15" customHeight="1" x14ac:dyDescent="0.25">
      <c r="A819" s="29">
        <v>42038.75004097222</v>
      </c>
      <c r="B819" s="38">
        <v>17.52</v>
      </c>
      <c r="C819" s="2"/>
      <c r="F819" s="29">
        <v>42038.75004097222</v>
      </c>
      <c r="G819" s="38">
        <v>17.52</v>
      </c>
      <c r="H819" s="113"/>
      <c r="I819" s="113"/>
    </row>
    <row r="820" spans="1:9" ht="15" customHeight="1" x14ac:dyDescent="0.25">
      <c r="A820" s="29">
        <v>42038.791707696757</v>
      </c>
      <c r="B820" s="36">
        <v>10.36</v>
      </c>
      <c r="C820" s="22" t="s">
        <v>200</v>
      </c>
      <c r="F820" s="29">
        <v>42038.791707696757</v>
      </c>
      <c r="G820" s="36"/>
      <c r="H820" s="113"/>
      <c r="I820" s="113"/>
    </row>
    <row r="821" spans="1:9" ht="15" customHeight="1" x14ac:dyDescent="0.25">
      <c r="A821" s="29">
        <v>42038.833374421294</v>
      </c>
      <c r="B821" s="36">
        <v>6.75</v>
      </c>
      <c r="C821" s="22" t="s">
        <v>200</v>
      </c>
      <c r="F821" s="29">
        <v>42038.833374421294</v>
      </c>
      <c r="G821" s="36"/>
      <c r="H821" s="113"/>
      <c r="I821" s="113"/>
    </row>
    <row r="822" spans="1:9" ht="15" customHeight="1" x14ac:dyDescent="0.25">
      <c r="A822" s="29">
        <v>42038.875041145831</v>
      </c>
      <c r="B822" s="36">
        <v>5.01</v>
      </c>
      <c r="C822" s="22" t="s">
        <v>200</v>
      </c>
      <c r="F822" s="29">
        <v>42038.875041145831</v>
      </c>
      <c r="G822" s="36"/>
      <c r="H822" s="113"/>
      <c r="I822" s="113"/>
    </row>
    <row r="823" spans="1:9" ht="15" customHeight="1" x14ac:dyDescent="0.25">
      <c r="A823" s="29">
        <v>42038.916707870369</v>
      </c>
      <c r="B823" s="37">
        <v>10.96</v>
      </c>
      <c r="C823" s="2"/>
      <c r="F823" s="29">
        <v>42038.916707870369</v>
      </c>
      <c r="G823" s="37">
        <v>10.96</v>
      </c>
      <c r="H823" s="113"/>
      <c r="I823" s="113"/>
    </row>
    <row r="824" spans="1:9" ht="15" customHeight="1" x14ac:dyDescent="0.25">
      <c r="A824" s="29">
        <v>42038.958374594906</v>
      </c>
      <c r="B824" s="37">
        <v>17.350000000000001</v>
      </c>
      <c r="C824" s="2"/>
      <c r="F824" s="29">
        <v>42038.958374594906</v>
      </c>
      <c r="G824" s="37">
        <v>17.350000000000001</v>
      </c>
      <c r="H824" s="113"/>
      <c r="I824" s="113"/>
    </row>
    <row r="825" spans="1:9" ht="15" customHeight="1" x14ac:dyDescent="0.25">
      <c r="A825" s="29">
        <v>42039.000041319443</v>
      </c>
      <c r="B825" s="37">
        <v>18.739999999999998</v>
      </c>
      <c r="C825" s="2"/>
      <c r="F825" s="29">
        <v>42039.000041319443</v>
      </c>
      <c r="G825" s="37">
        <v>18.739999999999998</v>
      </c>
      <c r="H825" s="113"/>
      <c r="I825" s="113"/>
    </row>
    <row r="826" spans="1:9" ht="15" customHeight="1" x14ac:dyDescent="0.25">
      <c r="A826" s="29">
        <v>42039.04170804398</v>
      </c>
      <c r="B826" s="37">
        <v>18.52</v>
      </c>
      <c r="C826" s="2"/>
      <c r="F826" s="29">
        <v>42039.04170804398</v>
      </c>
      <c r="G826" s="37">
        <v>18.52</v>
      </c>
      <c r="H826" s="113"/>
      <c r="I826" s="113"/>
    </row>
    <row r="827" spans="1:9" ht="15" customHeight="1" x14ac:dyDescent="0.25">
      <c r="A827" s="29">
        <v>42039.083374768517</v>
      </c>
      <c r="B827" s="37">
        <v>16.2</v>
      </c>
      <c r="C827" s="2"/>
      <c r="F827" s="29">
        <v>42039.083374768517</v>
      </c>
      <c r="G827" s="37">
        <v>16.2</v>
      </c>
      <c r="H827" s="113"/>
      <c r="I827" s="113"/>
    </row>
    <row r="828" spans="1:9" ht="15" customHeight="1" x14ac:dyDescent="0.25">
      <c r="A828" s="29">
        <v>42039.125041493055</v>
      </c>
      <c r="B828" s="37">
        <v>16.36</v>
      </c>
      <c r="C828" s="2"/>
      <c r="F828" s="29">
        <v>42039.125041493055</v>
      </c>
      <c r="G828" s="37">
        <v>16.36</v>
      </c>
      <c r="H828" s="113"/>
      <c r="I828" s="113"/>
    </row>
    <row r="829" spans="1:9" ht="15" customHeight="1" x14ac:dyDescent="0.25">
      <c r="A829" s="29">
        <v>42039.166708217592</v>
      </c>
      <c r="B829" s="37">
        <v>16.809999999999999</v>
      </c>
      <c r="C829" s="2"/>
      <c r="F829" s="29">
        <v>42039.166708217592</v>
      </c>
      <c r="G829" s="37">
        <v>16.809999999999999</v>
      </c>
      <c r="H829" s="113"/>
      <c r="I829" s="113"/>
    </row>
    <row r="830" spans="1:9" ht="15" customHeight="1" x14ac:dyDescent="0.25">
      <c r="A830" s="29">
        <v>42039.208374942129</v>
      </c>
      <c r="B830" s="37">
        <v>17.670000000000002</v>
      </c>
      <c r="C830" s="2"/>
      <c r="F830" s="29">
        <v>42039.208374942129</v>
      </c>
      <c r="G830" s="37">
        <v>17.670000000000002</v>
      </c>
      <c r="H830" s="113"/>
      <c r="I830" s="113"/>
    </row>
    <row r="831" spans="1:9" ht="15" customHeight="1" x14ac:dyDescent="0.25">
      <c r="A831" s="29">
        <v>42039.250041666666</v>
      </c>
      <c r="B831" s="37">
        <v>18.05</v>
      </c>
      <c r="C831" s="2"/>
      <c r="F831" s="29">
        <v>42039.250041666666</v>
      </c>
      <c r="G831" s="37">
        <v>18.05</v>
      </c>
      <c r="H831" s="113"/>
      <c r="I831" s="113"/>
    </row>
    <row r="832" spans="1:9" ht="15" customHeight="1" x14ac:dyDescent="0.25">
      <c r="A832" s="29">
        <v>42039.291708391203</v>
      </c>
      <c r="B832" s="37">
        <v>18.41</v>
      </c>
      <c r="C832" s="2"/>
      <c r="F832" s="29">
        <v>42039.291708391203</v>
      </c>
      <c r="G832" s="37">
        <v>18.41</v>
      </c>
      <c r="H832" s="113"/>
      <c r="I832" s="113"/>
    </row>
    <row r="833" spans="1:9" ht="15" customHeight="1" x14ac:dyDescent="0.25">
      <c r="A833" s="29">
        <v>42039.333375115741</v>
      </c>
      <c r="B833" s="37">
        <v>19.87</v>
      </c>
      <c r="C833" s="2"/>
      <c r="F833" s="29">
        <v>42039.333375115741</v>
      </c>
      <c r="G833" s="37">
        <v>19.87</v>
      </c>
      <c r="H833" s="113"/>
      <c r="I833" s="113"/>
    </row>
    <row r="834" spans="1:9" ht="15" customHeight="1" x14ac:dyDescent="0.25">
      <c r="A834" s="29">
        <v>42039.375041840278</v>
      </c>
      <c r="B834" s="37">
        <v>21.31</v>
      </c>
      <c r="C834" s="2"/>
      <c r="F834" s="29">
        <v>42039.375041840278</v>
      </c>
      <c r="G834" s="37">
        <v>21.31</v>
      </c>
      <c r="H834" s="113"/>
      <c r="I834" s="113"/>
    </row>
    <row r="835" spans="1:9" ht="15" customHeight="1" x14ac:dyDescent="0.25">
      <c r="A835" s="29">
        <v>42039.416708564815</v>
      </c>
      <c r="B835" s="37">
        <v>20.56</v>
      </c>
      <c r="C835" s="2"/>
      <c r="F835" s="29">
        <v>42039.416708564815</v>
      </c>
      <c r="G835" s="37">
        <v>20.56</v>
      </c>
      <c r="H835" s="113"/>
      <c r="I835" s="113"/>
    </row>
    <row r="836" spans="1:9" ht="15" customHeight="1" x14ac:dyDescent="0.25">
      <c r="A836" s="29">
        <v>42039.458375289352</v>
      </c>
      <c r="B836" s="37">
        <v>21.17</v>
      </c>
      <c r="C836" s="2"/>
      <c r="F836" s="29">
        <v>42039.458375289352</v>
      </c>
      <c r="G836" s="37">
        <v>21.17</v>
      </c>
      <c r="H836" s="113"/>
      <c r="I836" s="113"/>
    </row>
    <row r="837" spans="1:9" ht="15" customHeight="1" x14ac:dyDescent="0.25">
      <c r="A837" s="29">
        <v>42039.500042013889</v>
      </c>
      <c r="B837" s="37">
        <v>23.1</v>
      </c>
      <c r="C837" s="2"/>
      <c r="F837" s="29">
        <v>42039.500042013889</v>
      </c>
      <c r="G837" s="37">
        <v>23.1</v>
      </c>
      <c r="H837" s="113"/>
      <c r="I837" s="113"/>
    </row>
    <row r="838" spans="1:9" ht="15" customHeight="1" x14ac:dyDescent="0.25">
      <c r="A838" s="29">
        <v>42039.541708738427</v>
      </c>
      <c r="B838" s="37">
        <v>21.03</v>
      </c>
      <c r="C838" s="2"/>
      <c r="F838" s="29">
        <v>42039.541708738427</v>
      </c>
      <c r="G838" s="37">
        <v>21.03</v>
      </c>
      <c r="H838" s="113"/>
      <c r="I838" s="113"/>
    </row>
    <row r="839" spans="1:9" ht="15" customHeight="1" x14ac:dyDescent="0.25">
      <c r="A839" s="29">
        <v>42039.583375462964</v>
      </c>
      <c r="B839" s="37">
        <v>20.13</v>
      </c>
      <c r="C839" s="2"/>
      <c r="F839" s="29">
        <v>42039.583375462964</v>
      </c>
      <c r="G839" s="37">
        <v>20.13</v>
      </c>
      <c r="H839" s="113"/>
      <c r="I839" s="113"/>
    </row>
    <row r="840" spans="1:9" ht="15" customHeight="1" x14ac:dyDescent="0.25">
      <c r="A840" s="29">
        <v>42039.625042187501</v>
      </c>
      <c r="B840" s="37">
        <v>20.21</v>
      </c>
      <c r="C840" s="2"/>
      <c r="F840" s="29">
        <v>42039.625042187501</v>
      </c>
      <c r="G840" s="37">
        <v>20.21</v>
      </c>
      <c r="H840" s="113"/>
      <c r="I840" s="113"/>
    </row>
    <row r="841" spans="1:9" ht="15" customHeight="1" x14ac:dyDescent="0.25">
      <c r="A841" s="29">
        <v>42039.666708912038</v>
      </c>
      <c r="B841" s="37">
        <v>22.59</v>
      </c>
      <c r="C841" s="2"/>
      <c r="F841" s="29">
        <v>42039.666708912038</v>
      </c>
      <c r="G841" s="37">
        <v>22.59</v>
      </c>
      <c r="H841" s="113"/>
      <c r="I841" s="113"/>
    </row>
    <row r="842" spans="1:9" ht="15" customHeight="1" x14ac:dyDescent="0.25">
      <c r="A842" s="29">
        <v>42039.708375636576</v>
      </c>
      <c r="B842" s="37">
        <v>23.21</v>
      </c>
      <c r="C842" s="2"/>
      <c r="F842" s="29">
        <v>42039.708375636576</v>
      </c>
      <c r="G842" s="37">
        <v>23.21</v>
      </c>
      <c r="H842" s="113"/>
      <c r="I842" s="113"/>
    </row>
    <row r="843" spans="1:9" ht="15" customHeight="1" x14ac:dyDescent="0.25">
      <c r="A843" s="29">
        <v>42039.750042361113</v>
      </c>
      <c r="B843" s="37">
        <v>21.36</v>
      </c>
      <c r="C843" s="2"/>
      <c r="F843" s="29">
        <v>42039.750042361113</v>
      </c>
      <c r="G843" s="37">
        <v>21.36</v>
      </c>
      <c r="H843" s="113"/>
      <c r="I843" s="113"/>
    </row>
    <row r="844" spans="1:9" ht="15" customHeight="1" x14ac:dyDescent="0.25">
      <c r="A844" s="29">
        <v>42039.79170908565</v>
      </c>
      <c r="B844" s="36">
        <v>15.6</v>
      </c>
      <c r="C844" s="22" t="s">
        <v>200</v>
      </c>
      <c r="F844" s="29">
        <v>42039.79170908565</v>
      </c>
      <c r="G844" s="36"/>
      <c r="H844" s="113"/>
      <c r="I844" s="113"/>
    </row>
    <row r="845" spans="1:9" ht="15" customHeight="1" x14ac:dyDescent="0.25">
      <c r="A845" s="29">
        <v>42039.833375810187</v>
      </c>
      <c r="B845" s="36">
        <v>9.01</v>
      </c>
      <c r="C845" s="22" t="s">
        <v>200</v>
      </c>
      <c r="F845" s="29">
        <v>42039.833375810187</v>
      </c>
      <c r="G845" s="36"/>
      <c r="H845" s="113"/>
      <c r="I845" s="113"/>
    </row>
    <row r="846" spans="1:9" ht="15" customHeight="1" x14ac:dyDescent="0.25">
      <c r="A846" s="29">
        <v>42039.875042534724</v>
      </c>
      <c r="B846" s="36">
        <v>7.63</v>
      </c>
      <c r="C846" s="22" t="s">
        <v>200</v>
      </c>
      <c r="F846" s="29">
        <v>42039.875042534724</v>
      </c>
      <c r="G846" s="36"/>
      <c r="H846" s="113"/>
      <c r="I846" s="113"/>
    </row>
    <row r="847" spans="1:9" ht="15" customHeight="1" x14ac:dyDescent="0.25">
      <c r="A847" s="29">
        <v>42039.916709259262</v>
      </c>
      <c r="B847" s="37">
        <v>23.17</v>
      </c>
      <c r="C847" s="2"/>
      <c r="F847" s="29">
        <v>42039.916709259262</v>
      </c>
      <c r="G847" s="37">
        <v>23.17</v>
      </c>
      <c r="H847" s="113"/>
      <c r="I847" s="113"/>
    </row>
    <row r="848" spans="1:9" ht="15" customHeight="1" x14ac:dyDescent="0.25">
      <c r="A848" s="29">
        <v>42039.958375983799</v>
      </c>
      <c r="B848" s="37">
        <v>20.25</v>
      </c>
      <c r="C848" s="2"/>
      <c r="F848" s="29">
        <v>42039.958375983799</v>
      </c>
      <c r="G848" s="37">
        <v>20.25</v>
      </c>
      <c r="H848" s="113"/>
      <c r="I848" s="113"/>
    </row>
    <row r="849" spans="1:9" ht="15" customHeight="1" x14ac:dyDescent="0.25">
      <c r="A849" s="29">
        <v>42040.000042708336</v>
      </c>
      <c r="B849" s="37">
        <v>21.46</v>
      </c>
      <c r="C849" s="2"/>
      <c r="F849" s="29">
        <v>42040.000042708336</v>
      </c>
      <c r="G849" s="37">
        <v>21.46</v>
      </c>
      <c r="H849" s="113"/>
      <c r="I849" s="113"/>
    </row>
    <row r="850" spans="1:9" ht="15" customHeight="1" x14ac:dyDescent="0.25">
      <c r="A850" s="29">
        <v>42040.041709432873</v>
      </c>
      <c r="B850" s="37">
        <v>19.739999999999998</v>
      </c>
      <c r="C850" s="2"/>
      <c r="F850" s="29">
        <v>42040.041709432873</v>
      </c>
      <c r="G850" s="37">
        <v>19.739999999999998</v>
      </c>
      <c r="H850" s="113"/>
      <c r="I850" s="113"/>
    </row>
    <row r="851" spans="1:9" ht="15" customHeight="1" x14ac:dyDescent="0.25">
      <c r="A851" s="29">
        <v>42040.08337615741</v>
      </c>
      <c r="B851" s="37">
        <v>19.05</v>
      </c>
      <c r="C851" s="2"/>
      <c r="F851" s="29">
        <v>42040.08337615741</v>
      </c>
      <c r="G851" s="37">
        <v>19.05</v>
      </c>
      <c r="H851" s="113"/>
      <c r="I851" s="113"/>
    </row>
    <row r="852" spans="1:9" ht="15" customHeight="1" x14ac:dyDescent="0.25">
      <c r="A852" s="29">
        <v>42040.125042881948</v>
      </c>
      <c r="B852" s="37">
        <v>18.02</v>
      </c>
      <c r="C852" s="2"/>
      <c r="F852" s="29">
        <v>42040.125042881948</v>
      </c>
      <c r="G852" s="37">
        <v>18.02</v>
      </c>
      <c r="H852" s="113"/>
      <c r="I852" s="113"/>
    </row>
    <row r="853" spans="1:9" ht="15" customHeight="1" x14ac:dyDescent="0.25">
      <c r="A853" s="29">
        <v>42040.166709606485</v>
      </c>
      <c r="B853" s="37">
        <v>21.56</v>
      </c>
      <c r="C853" s="2"/>
      <c r="F853" s="29">
        <v>42040.166709606485</v>
      </c>
      <c r="G853" s="37">
        <v>21.56</v>
      </c>
      <c r="H853" s="113"/>
      <c r="I853" s="113"/>
    </row>
    <row r="854" spans="1:9" ht="15" customHeight="1" x14ac:dyDescent="0.25">
      <c r="A854" s="29">
        <v>42040.208376331022</v>
      </c>
      <c r="B854" s="37">
        <v>19.329999999999998</v>
      </c>
      <c r="C854" s="2"/>
      <c r="F854" s="29">
        <v>42040.208376331022</v>
      </c>
      <c r="G854" s="37">
        <v>19.329999999999998</v>
      </c>
      <c r="H854" s="113"/>
      <c r="I854" s="113"/>
    </row>
    <row r="855" spans="1:9" ht="15" customHeight="1" x14ac:dyDescent="0.25">
      <c r="A855" s="29">
        <v>42040.250043055552</v>
      </c>
      <c r="B855" s="37">
        <v>22.55</v>
      </c>
      <c r="C855" s="2"/>
      <c r="F855" s="29">
        <v>42040.250043055552</v>
      </c>
      <c r="G855" s="37">
        <v>22.55</v>
      </c>
      <c r="H855" s="113"/>
      <c r="I855" s="113"/>
    </row>
    <row r="856" spans="1:9" ht="15" customHeight="1" x14ac:dyDescent="0.25">
      <c r="A856" s="29">
        <v>42040.291709780089</v>
      </c>
      <c r="B856" s="37">
        <v>17.86</v>
      </c>
      <c r="C856" s="2"/>
      <c r="F856" s="29">
        <v>42040.291709780089</v>
      </c>
      <c r="G856" s="37">
        <v>17.86</v>
      </c>
      <c r="H856" s="113"/>
      <c r="I856" s="113"/>
    </row>
    <row r="857" spans="1:9" ht="15" customHeight="1" x14ac:dyDescent="0.25">
      <c r="A857" s="29">
        <v>42040.333376504626</v>
      </c>
      <c r="B857" s="37">
        <v>20.190000000000001</v>
      </c>
      <c r="C857" s="2"/>
      <c r="F857" s="29">
        <v>42040.333376504626</v>
      </c>
      <c r="G857" s="37">
        <v>20.190000000000001</v>
      </c>
      <c r="H857" s="113"/>
      <c r="I857" s="113"/>
    </row>
    <row r="858" spans="1:9" ht="15" customHeight="1" x14ac:dyDescent="0.25">
      <c r="A858" s="29">
        <v>42040.375043229164</v>
      </c>
      <c r="B858" s="37">
        <v>20.84</v>
      </c>
      <c r="C858" s="2"/>
      <c r="F858" s="29">
        <v>42040.375043229164</v>
      </c>
      <c r="G858" s="37">
        <v>20.84</v>
      </c>
      <c r="H858" s="113"/>
      <c r="I858" s="113"/>
    </row>
    <row r="859" spans="1:9" ht="15" customHeight="1" x14ac:dyDescent="0.25">
      <c r="A859" s="29">
        <v>42040.416709953701</v>
      </c>
      <c r="B859" s="37">
        <v>22.83</v>
      </c>
      <c r="C859" s="2"/>
      <c r="F859" s="29">
        <v>42040.416709953701</v>
      </c>
      <c r="G859" s="37">
        <v>22.83</v>
      </c>
      <c r="H859" s="113"/>
      <c r="I859" s="113"/>
    </row>
    <row r="860" spans="1:9" ht="15" customHeight="1" x14ac:dyDescent="0.25">
      <c r="A860" s="29">
        <v>42040.458376678238</v>
      </c>
      <c r="B860" s="37">
        <v>22.21</v>
      </c>
      <c r="C860" s="2"/>
      <c r="F860" s="29">
        <v>42040.458376678238</v>
      </c>
      <c r="G860" s="37">
        <v>22.21</v>
      </c>
      <c r="H860" s="113"/>
      <c r="I860" s="113"/>
    </row>
    <row r="861" spans="1:9" ht="15" customHeight="1" x14ac:dyDescent="0.25">
      <c r="A861" s="29">
        <v>42040.500043402775</v>
      </c>
      <c r="B861" s="37">
        <v>20.88</v>
      </c>
      <c r="C861" s="2"/>
      <c r="F861" s="29">
        <v>42040.500043402775</v>
      </c>
      <c r="G861" s="37">
        <v>20.88</v>
      </c>
      <c r="H861" s="113"/>
      <c r="I861" s="113"/>
    </row>
    <row r="862" spans="1:9" ht="15" customHeight="1" x14ac:dyDescent="0.25">
      <c r="A862" s="29">
        <v>42040.541710127312</v>
      </c>
      <c r="B862" s="37">
        <v>20.09</v>
      </c>
      <c r="C862" s="2"/>
      <c r="F862" s="29">
        <v>42040.541710127312</v>
      </c>
      <c r="G862" s="37">
        <v>20.09</v>
      </c>
      <c r="H862" s="113"/>
      <c r="I862" s="113"/>
    </row>
    <row r="863" spans="1:9" ht="15" customHeight="1" x14ac:dyDescent="0.25">
      <c r="A863" s="29">
        <v>42040.58337685185</v>
      </c>
      <c r="B863" s="37">
        <v>22.99</v>
      </c>
      <c r="C863" s="2"/>
      <c r="F863" s="29">
        <v>42040.58337685185</v>
      </c>
      <c r="G863" s="37">
        <v>22.99</v>
      </c>
      <c r="H863" s="113"/>
      <c r="I863" s="113"/>
    </row>
    <row r="864" spans="1:9" ht="15" customHeight="1" x14ac:dyDescent="0.25">
      <c r="A864" s="29">
        <v>42040.625043576387</v>
      </c>
      <c r="B864" s="37">
        <v>22.11</v>
      </c>
      <c r="C864" s="2"/>
      <c r="F864" s="29">
        <v>42040.625043576387</v>
      </c>
      <c r="G864" s="37">
        <v>22.11</v>
      </c>
      <c r="H864" s="113"/>
      <c r="I864" s="113"/>
    </row>
    <row r="865" spans="1:9" ht="15" customHeight="1" x14ac:dyDescent="0.25">
      <c r="A865" s="29">
        <v>42040.666710300924</v>
      </c>
      <c r="B865" s="37">
        <v>22.63</v>
      </c>
      <c r="C865" s="2"/>
      <c r="F865" s="29">
        <v>42040.666710300924</v>
      </c>
      <c r="G865" s="37">
        <v>22.63</v>
      </c>
      <c r="H865" s="113"/>
      <c r="I865" s="113"/>
    </row>
    <row r="866" spans="1:9" ht="15" customHeight="1" x14ac:dyDescent="0.25">
      <c r="A866" s="29">
        <v>42040.708377025461</v>
      </c>
      <c r="B866" s="37">
        <v>23.37</v>
      </c>
      <c r="C866" s="2"/>
      <c r="F866" s="29">
        <v>42040.708377025461</v>
      </c>
      <c r="G866" s="37">
        <v>23.37</v>
      </c>
      <c r="H866" s="113"/>
      <c r="I866" s="113"/>
    </row>
    <row r="867" spans="1:9" ht="15" customHeight="1" x14ac:dyDescent="0.25">
      <c r="A867" s="29">
        <v>42040.750043749998</v>
      </c>
      <c r="B867" s="37">
        <v>18.96</v>
      </c>
      <c r="C867" s="2"/>
      <c r="F867" s="29">
        <v>42040.750043749998</v>
      </c>
      <c r="G867" s="37">
        <v>18.96</v>
      </c>
      <c r="H867" s="113"/>
      <c r="I867" s="113"/>
    </row>
    <row r="868" spans="1:9" ht="15" customHeight="1" x14ac:dyDescent="0.25">
      <c r="A868" s="29">
        <v>42040.791710474536</v>
      </c>
      <c r="B868" s="36">
        <v>14.09</v>
      </c>
      <c r="C868" s="22" t="s">
        <v>200</v>
      </c>
      <c r="F868" s="29">
        <v>42040.791710474536</v>
      </c>
      <c r="G868" s="36"/>
      <c r="H868" s="113"/>
      <c r="I868" s="113"/>
    </row>
    <row r="869" spans="1:9" ht="15" customHeight="1" x14ac:dyDescent="0.25">
      <c r="A869" s="29">
        <v>42040.833377199073</v>
      </c>
      <c r="B869" s="36">
        <v>8.18</v>
      </c>
      <c r="C869" s="22" t="s">
        <v>200</v>
      </c>
      <c r="F869" s="29">
        <v>42040.833377199073</v>
      </c>
      <c r="G869" s="36"/>
      <c r="H869" s="113"/>
      <c r="I869" s="113"/>
    </row>
    <row r="870" spans="1:9" ht="15" customHeight="1" x14ac:dyDescent="0.25">
      <c r="A870" s="29">
        <v>42040.87504392361</v>
      </c>
      <c r="B870" s="36">
        <v>6.34</v>
      </c>
      <c r="C870" s="22" t="s">
        <v>200</v>
      </c>
      <c r="F870" s="29">
        <v>42040.87504392361</v>
      </c>
      <c r="G870" s="36"/>
      <c r="H870" s="113"/>
      <c r="I870" s="113"/>
    </row>
    <row r="871" spans="1:9" ht="15" customHeight="1" x14ac:dyDescent="0.25">
      <c r="A871" s="29">
        <v>42040.916710648147</v>
      </c>
      <c r="B871" s="37">
        <v>22.12</v>
      </c>
      <c r="C871" s="2"/>
      <c r="F871" s="29">
        <v>42040.916710648147</v>
      </c>
      <c r="G871" s="37">
        <v>22.12</v>
      </c>
      <c r="H871" s="113"/>
      <c r="I871" s="113"/>
    </row>
    <row r="872" spans="1:9" ht="15" customHeight="1" x14ac:dyDescent="0.25">
      <c r="A872" s="29">
        <v>42040.958377372684</v>
      </c>
      <c r="B872" s="37">
        <v>21.01</v>
      </c>
      <c r="C872" s="2"/>
      <c r="F872" s="29">
        <v>42040.958377372684</v>
      </c>
      <c r="G872" s="37">
        <v>21.01</v>
      </c>
      <c r="H872" s="113"/>
      <c r="I872" s="113"/>
    </row>
    <row r="873" spans="1:9" ht="15" customHeight="1" x14ac:dyDescent="0.25">
      <c r="A873" s="29">
        <v>42041.000044097222</v>
      </c>
      <c r="B873" s="37">
        <v>20.57</v>
      </c>
      <c r="C873" s="2"/>
      <c r="F873" s="29">
        <v>42041.000044097222</v>
      </c>
      <c r="G873" s="37">
        <v>20.57</v>
      </c>
      <c r="H873" s="113"/>
      <c r="I873" s="113"/>
    </row>
    <row r="874" spans="1:9" ht="15" customHeight="1" x14ac:dyDescent="0.25">
      <c r="A874" s="29">
        <v>42041.041710821759</v>
      </c>
      <c r="B874" s="37">
        <v>21.34</v>
      </c>
      <c r="C874" s="2"/>
      <c r="F874" s="29">
        <v>42041.041710821759</v>
      </c>
      <c r="G874" s="37">
        <v>21.34</v>
      </c>
      <c r="H874" s="113"/>
      <c r="I874" s="113"/>
    </row>
    <row r="875" spans="1:9" ht="15" customHeight="1" x14ac:dyDescent="0.25">
      <c r="A875" s="29">
        <v>42041.083377546296</v>
      </c>
      <c r="B875" s="37">
        <v>21.53</v>
      </c>
      <c r="C875" s="2"/>
      <c r="F875" s="29">
        <v>42041.083377546296</v>
      </c>
      <c r="G875" s="37">
        <v>21.53</v>
      </c>
      <c r="H875" s="113"/>
      <c r="I875" s="113"/>
    </row>
    <row r="876" spans="1:9" ht="15" customHeight="1" x14ac:dyDescent="0.25">
      <c r="A876" s="29">
        <v>42041.125044270833</v>
      </c>
      <c r="B876" s="37">
        <v>20.36</v>
      </c>
      <c r="C876" s="2"/>
      <c r="F876" s="29">
        <v>42041.125044270833</v>
      </c>
      <c r="G876" s="37">
        <v>20.36</v>
      </c>
      <c r="H876" s="113"/>
      <c r="I876" s="113"/>
    </row>
    <row r="877" spans="1:9" ht="15" customHeight="1" x14ac:dyDescent="0.25">
      <c r="A877" s="29">
        <v>42041.166710995371</v>
      </c>
      <c r="B877" s="37">
        <v>17.739999999999998</v>
      </c>
      <c r="C877" s="2"/>
      <c r="F877" s="29">
        <v>42041.166710995371</v>
      </c>
      <c r="G877" s="37">
        <v>17.739999999999998</v>
      </c>
      <c r="H877" s="113"/>
      <c r="I877" s="113"/>
    </row>
    <row r="878" spans="1:9" ht="15" customHeight="1" x14ac:dyDescent="0.25">
      <c r="A878" s="29">
        <v>42041.208377719908</v>
      </c>
      <c r="B878" s="37">
        <v>13.08</v>
      </c>
      <c r="C878" s="2"/>
      <c r="F878" s="29">
        <v>42041.208377719908</v>
      </c>
      <c r="G878" s="37">
        <v>13.08</v>
      </c>
      <c r="H878" s="113"/>
      <c r="I878" s="113"/>
    </row>
    <row r="879" spans="1:9" ht="15" customHeight="1" x14ac:dyDescent="0.25">
      <c r="A879" s="29">
        <v>42041.250044444445</v>
      </c>
      <c r="B879" s="37">
        <v>10.039999999999999</v>
      </c>
      <c r="C879" s="2"/>
      <c r="F879" s="29">
        <v>42041.250044444445</v>
      </c>
      <c r="G879" s="37">
        <v>10.039999999999999</v>
      </c>
      <c r="H879" s="113"/>
      <c r="I879" s="113"/>
    </row>
    <row r="880" spans="1:9" ht="15" customHeight="1" x14ac:dyDescent="0.25">
      <c r="A880" s="29">
        <v>42041.291711168982</v>
      </c>
      <c r="B880" s="37">
        <v>8.32</v>
      </c>
      <c r="C880" s="2"/>
      <c r="F880" s="29">
        <v>42041.291711168982</v>
      </c>
      <c r="G880" s="37">
        <v>8.32</v>
      </c>
      <c r="H880" s="113"/>
      <c r="I880" s="113"/>
    </row>
    <row r="881" spans="1:9" ht="15" customHeight="1" x14ac:dyDescent="0.25">
      <c r="A881" s="29">
        <v>42041.333377893519</v>
      </c>
      <c r="B881" s="37">
        <v>6.8</v>
      </c>
      <c r="C881" s="2"/>
      <c r="F881" s="29">
        <v>42041.333377893519</v>
      </c>
      <c r="G881" s="37">
        <v>6.8</v>
      </c>
      <c r="H881" s="113"/>
      <c r="I881" s="113"/>
    </row>
    <row r="882" spans="1:9" ht="15" customHeight="1" x14ac:dyDescent="0.25">
      <c r="A882" s="29">
        <v>42041.375044618057</v>
      </c>
      <c r="B882" s="37">
        <v>5.61</v>
      </c>
      <c r="C882" s="2"/>
      <c r="F882" s="29">
        <v>42041.375044618057</v>
      </c>
      <c r="G882" s="37">
        <v>5.61</v>
      </c>
      <c r="H882" s="113"/>
      <c r="I882" s="113"/>
    </row>
    <row r="883" spans="1:9" ht="15" customHeight="1" x14ac:dyDescent="0.25">
      <c r="A883" s="29">
        <v>42041.416711342594</v>
      </c>
      <c r="B883" s="37">
        <v>5.15</v>
      </c>
      <c r="C883" s="2"/>
      <c r="F883" s="29">
        <v>42041.416711342594</v>
      </c>
      <c r="G883" s="37">
        <v>5.15</v>
      </c>
      <c r="H883" s="113"/>
      <c r="I883" s="113"/>
    </row>
    <row r="884" spans="1:9" ht="15" customHeight="1" x14ac:dyDescent="0.25">
      <c r="A884" s="29">
        <v>42041.458378067131</v>
      </c>
      <c r="B884" s="37">
        <v>13.79</v>
      </c>
      <c r="C884" s="2"/>
      <c r="F884" s="29">
        <v>42041.458378067131</v>
      </c>
      <c r="G884" s="37">
        <v>13.79</v>
      </c>
      <c r="H884" s="113"/>
      <c r="I884" s="113"/>
    </row>
    <row r="885" spans="1:9" ht="15" customHeight="1" x14ac:dyDescent="0.25">
      <c r="A885" s="29">
        <v>42041.500044791668</v>
      </c>
      <c r="B885" s="37">
        <v>17.989999999999998</v>
      </c>
      <c r="C885" s="2"/>
      <c r="F885" s="29">
        <v>42041.500044791668</v>
      </c>
      <c r="G885" s="37">
        <v>17.989999999999998</v>
      </c>
      <c r="H885" s="113"/>
      <c r="I885" s="113"/>
    </row>
    <row r="886" spans="1:9" ht="15" customHeight="1" x14ac:dyDescent="0.25">
      <c r="A886" s="29">
        <v>42041.541711516205</v>
      </c>
      <c r="B886" s="37">
        <v>18.47</v>
      </c>
      <c r="C886" s="2"/>
      <c r="F886" s="29">
        <v>42041.541711516205</v>
      </c>
      <c r="G886" s="37">
        <v>18.47</v>
      </c>
      <c r="H886" s="113"/>
      <c r="I886" s="113"/>
    </row>
    <row r="887" spans="1:9" ht="15" customHeight="1" x14ac:dyDescent="0.25">
      <c r="A887" s="29">
        <v>42041.583378240743</v>
      </c>
      <c r="B887" s="37">
        <v>11.08</v>
      </c>
      <c r="C887" s="2"/>
      <c r="F887" s="29">
        <v>42041.583378240743</v>
      </c>
      <c r="G887" s="37">
        <v>11.08</v>
      </c>
      <c r="H887" s="113"/>
      <c r="I887" s="113"/>
    </row>
    <row r="888" spans="1:9" ht="15" customHeight="1" x14ac:dyDescent="0.25">
      <c r="A888" s="29">
        <v>42041.62504496528</v>
      </c>
      <c r="B888" s="37">
        <v>17.46</v>
      </c>
      <c r="C888" s="2"/>
      <c r="F888" s="29">
        <v>42041.62504496528</v>
      </c>
      <c r="G888" s="37">
        <v>17.46</v>
      </c>
      <c r="H888" s="113"/>
      <c r="I888" s="113"/>
    </row>
    <row r="889" spans="1:9" ht="15" customHeight="1" x14ac:dyDescent="0.25">
      <c r="A889" s="29">
        <v>42041.666711689817</v>
      </c>
      <c r="B889" s="37">
        <v>17.670000000000002</v>
      </c>
      <c r="C889" s="2"/>
      <c r="F889" s="29">
        <v>42041.666711689817</v>
      </c>
      <c r="G889" s="37">
        <v>17.670000000000002</v>
      </c>
      <c r="H889" s="113"/>
      <c r="I889" s="113"/>
    </row>
    <row r="890" spans="1:9" ht="15" customHeight="1" x14ac:dyDescent="0.25">
      <c r="A890" s="29">
        <v>42041.708378414354</v>
      </c>
      <c r="B890" s="37">
        <v>18.07</v>
      </c>
      <c r="C890" s="2"/>
      <c r="F890" s="29">
        <v>42041.708378414354</v>
      </c>
      <c r="G890" s="37">
        <v>18.07</v>
      </c>
      <c r="H890" s="113"/>
      <c r="I890" s="113"/>
    </row>
    <row r="891" spans="1:9" ht="15" customHeight="1" x14ac:dyDescent="0.25">
      <c r="A891" s="29">
        <v>42041.750045138891</v>
      </c>
      <c r="B891" s="37">
        <v>18.809999999999999</v>
      </c>
      <c r="C891" s="2"/>
      <c r="F891" s="29">
        <v>42041.750045138891</v>
      </c>
      <c r="G891" s="37">
        <v>18.809999999999999</v>
      </c>
      <c r="H891" s="113"/>
      <c r="I891" s="113"/>
    </row>
    <row r="892" spans="1:9" ht="15" customHeight="1" x14ac:dyDescent="0.25">
      <c r="A892" s="29">
        <v>42041.791711863429</v>
      </c>
      <c r="B892" s="36">
        <v>12.83</v>
      </c>
      <c r="C892" s="22" t="s">
        <v>200</v>
      </c>
      <c r="F892" s="29">
        <v>42041.791711863429</v>
      </c>
      <c r="G892" s="36"/>
      <c r="H892" s="113"/>
      <c r="I892" s="113"/>
    </row>
    <row r="893" spans="1:9" ht="15" customHeight="1" x14ac:dyDescent="0.25">
      <c r="A893" s="29">
        <v>42041.833378587966</v>
      </c>
      <c r="B893" s="36">
        <v>7.47</v>
      </c>
      <c r="C893" s="22" t="s">
        <v>200</v>
      </c>
      <c r="F893" s="29">
        <v>42041.833378587966</v>
      </c>
      <c r="G893" s="36"/>
      <c r="H893" s="113"/>
      <c r="I893" s="113"/>
    </row>
    <row r="894" spans="1:9" ht="15" customHeight="1" x14ac:dyDescent="0.25">
      <c r="A894" s="29">
        <v>42041.875045312503</v>
      </c>
      <c r="B894" s="36">
        <v>10.37</v>
      </c>
      <c r="C894" s="22" t="s">
        <v>200</v>
      </c>
      <c r="F894" s="29">
        <v>42041.875045312503</v>
      </c>
      <c r="G894" s="36"/>
      <c r="H894" s="113"/>
      <c r="I894" s="113"/>
    </row>
    <row r="895" spans="1:9" ht="15" customHeight="1" x14ac:dyDescent="0.25">
      <c r="A895" s="29">
        <v>42041.91671203704</v>
      </c>
      <c r="B895" s="37">
        <v>21.9</v>
      </c>
      <c r="C895" s="2"/>
      <c r="F895" s="29">
        <v>42041.91671203704</v>
      </c>
      <c r="G895" s="37">
        <v>21.9</v>
      </c>
      <c r="H895" s="113"/>
      <c r="I895" s="113"/>
    </row>
    <row r="896" spans="1:9" ht="15" customHeight="1" x14ac:dyDescent="0.25">
      <c r="A896" s="29">
        <v>42041.958378761577</v>
      </c>
      <c r="B896" s="37">
        <v>20.36</v>
      </c>
      <c r="C896" s="2"/>
      <c r="F896" s="29">
        <v>42041.958378761577</v>
      </c>
      <c r="G896" s="37">
        <v>20.36</v>
      </c>
      <c r="H896" s="113"/>
      <c r="I896" s="113"/>
    </row>
    <row r="897" spans="1:9" ht="15" customHeight="1" x14ac:dyDescent="0.25">
      <c r="A897" s="29">
        <v>42042.000045486115</v>
      </c>
      <c r="B897" s="37">
        <v>20.059999999999999</v>
      </c>
      <c r="C897" s="2"/>
      <c r="F897" s="29">
        <v>42042.000045486115</v>
      </c>
      <c r="G897" s="37">
        <v>20.059999999999999</v>
      </c>
      <c r="H897" s="113"/>
      <c r="I897" s="113"/>
    </row>
    <row r="898" spans="1:9" ht="15" customHeight="1" x14ac:dyDescent="0.25">
      <c r="A898" s="29">
        <v>42042.041712210645</v>
      </c>
      <c r="B898" s="37">
        <v>16.89</v>
      </c>
      <c r="C898" s="2"/>
      <c r="F898" s="29">
        <v>42042.041712210645</v>
      </c>
      <c r="G898" s="37">
        <v>16.89</v>
      </c>
      <c r="H898" s="113"/>
      <c r="I898" s="113"/>
    </row>
    <row r="899" spans="1:9" ht="15" customHeight="1" x14ac:dyDescent="0.25">
      <c r="A899" s="29">
        <v>42042.083378935182</v>
      </c>
      <c r="B899" s="37">
        <v>17.36</v>
      </c>
      <c r="C899" s="2"/>
      <c r="F899" s="29">
        <v>42042.083378935182</v>
      </c>
      <c r="G899" s="37">
        <v>17.36</v>
      </c>
      <c r="H899" s="113"/>
      <c r="I899" s="113"/>
    </row>
    <row r="900" spans="1:9" ht="15" customHeight="1" x14ac:dyDescent="0.25">
      <c r="A900" s="29">
        <v>42042.125045659719</v>
      </c>
      <c r="B900" s="37">
        <v>20.69</v>
      </c>
      <c r="C900" s="2"/>
      <c r="F900" s="29">
        <v>42042.125045659719</v>
      </c>
      <c r="G900" s="37">
        <v>20.69</v>
      </c>
      <c r="H900" s="113"/>
      <c r="I900" s="113"/>
    </row>
    <row r="901" spans="1:9" ht="15" customHeight="1" x14ac:dyDescent="0.25">
      <c r="A901" s="29">
        <v>42042.166712384256</v>
      </c>
      <c r="B901" s="37">
        <v>21.72</v>
      </c>
      <c r="C901" s="2"/>
      <c r="F901" s="29">
        <v>42042.166712384256</v>
      </c>
      <c r="G901" s="37">
        <v>21.72</v>
      </c>
      <c r="H901" s="113"/>
      <c r="I901" s="113"/>
    </row>
    <row r="902" spans="1:9" ht="15" customHeight="1" x14ac:dyDescent="0.25">
      <c r="A902" s="29">
        <v>42042.208379108793</v>
      </c>
      <c r="B902" s="37">
        <v>21.68</v>
      </c>
      <c r="C902" s="2"/>
      <c r="F902" s="29">
        <v>42042.208379108793</v>
      </c>
      <c r="G902" s="37">
        <v>21.68</v>
      </c>
      <c r="H902" s="113"/>
      <c r="I902" s="113"/>
    </row>
    <row r="903" spans="1:9" ht="15" customHeight="1" x14ac:dyDescent="0.25">
      <c r="A903" s="29">
        <v>42042.250045833331</v>
      </c>
      <c r="B903" s="37">
        <v>20.98</v>
      </c>
      <c r="C903" s="2"/>
      <c r="F903" s="29">
        <v>42042.250045833331</v>
      </c>
      <c r="G903" s="37">
        <v>20.98</v>
      </c>
      <c r="H903" s="113"/>
      <c r="I903" s="113"/>
    </row>
    <row r="904" spans="1:9" ht="15" customHeight="1" x14ac:dyDescent="0.25">
      <c r="A904" s="29">
        <v>42042.291712557868</v>
      </c>
      <c r="B904" s="37">
        <v>22.36</v>
      </c>
      <c r="C904" s="2"/>
      <c r="F904" s="29">
        <v>42042.291712557868</v>
      </c>
      <c r="G904" s="37">
        <v>22.36</v>
      </c>
      <c r="H904" s="113"/>
      <c r="I904" s="113"/>
    </row>
    <row r="905" spans="1:9" ht="15" customHeight="1" x14ac:dyDescent="0.25">
      <c r="A905" s="29">
        <v>42042.333379282405</v>
      </c>
      <c r="B905" s="37">
        <v>22.22</v>
      </c>
      <c r="C905" s="2"/>
      <c r="F905" s="29">
        <v>42042.333379282405</v>
      </c>
      <c r="G905" s="37">
        <v>22.22</v>
      </c>
      <c r="H905" s="113"/>
      <c r="I905" s="113"/>
    </row>
    <row r="906" spans="1:9" ht="15" customHeight="1" x14ac:dyDescent="0.25">
      <c r="A906" s="29">
        <v>42042.375046006942</v>
      </c>
      <c r="B906" s="37">
        <v>21.35</v>
      </c>
      <c r="C906" s="2"/>
      <c r="F906" s="29">
        <v>42042.375046006942</v>
      </c>
      <c r="G906" s="37">
        <v>21.35</v>
      </c>
      <c r="H906" s="113"/>
      <c r="I906" s="113"/>
    </row>
    <row r="907" spans="1:9" ht="15" customHeight="1" x14ac:dyDescent="0.25">
      <c r="A907" s="29">
        <v>42042.416712731479</v>
      </c>
      <c r="B907" s="37">
        <v>22.65</v>
      </c>
      <c r="C907" s="2"/>
      <c r="F907" s="29">
        <v>42042.416712731479</v>
      </c>
      <c r="G907" s="37">
        <v>22.65</v>
      </c>
      <c r="H907" s="113"/>
      <c r="I907" s="113"/>
    </row>
    <row r="908" spans="1:9" ht="15" customHeight="1" x14ac:dyDescent="0.25">
      <c r="A908" s="29">
        <v>42042.458379456017</v>
      </c>
      <c r="B908" s="37">
        <v>22.57</v>
      </c>
      <c r="C908" s="2"/>
      <c r="F908" s="29">
        <v>42042.458379456017</v>
      </c>
      <c r="G908" s="37">
        <v>22.57</v>
      </c>
      <c r="H908" s="113"/>
      <c r="I908" s="113"/>
    </row>
    <row r="909" spans="1:9" ht="15" customHeight="1" x14ac:dyDescent="0.25">
      <c r="A909" s="29">
        <v>42042.500046180554</v>
      </c>
      <c r="B909" s="37">
        <v>22.69</v>
      </c>
      <c r="C909" s="2"/>
      <c r="F909" s="29">
        <v>42042.500046180554</v>
      </c>
      <c r="G909" s="37">
        <v>22.69</v>
      </c>
      <c r="H909" s="113"/>
      <c r="I909" s="113"/>
    </row>
    <row r="910" spans="1:9" ht="15" customHeight="1" x14ac:dyDescent="0.25">
      <c r="A910" s="29">
        <v>42042.541712905091</v>
      </c>
      <c r="B910" s="37">
        <v>21.51</v>
      </c>
      <c r="C910" s="2"/>
      <c r="F910" s="29">
        <v>42042.541712905091</v>
      </c>
      <c r="G910" s="37">
        <v>21.51</v>
      </c>
      <c r="H910" s="113"/>
      <c r="I910" s="113"/>
    </row>
    <row r="911" spans="1:9" ht="15" customHeight="1" x14ac:dyDescent="0.25">
      <c r="A911" s="29">
        <v>42042.583379629628</v>
      </c>
      <c r="B911" s="37">
        <v>21.59</v>
      </c>
      <c r="C911" s="2"/>
      <c r="F911" s="29">
        <v>42042.583379629628</v>
      </c>
      <c r="G911" s="37">
        <v>21.59</v>
      </c>
      <c r="H911" s="113"/>
      <c r="I911" s="113"/>
    </row>
    <row r="912" spans="1:9" ht="15" customHeight="1" x14ac:dyDescent="0.25">
      <c r="A912" s="29">
        <v>42042.625046354166</v>
      </c>
      <c r="B912" s="37">
        <v>20.95</v>
      </c>
      <c r="C912" s="2"/>
      <c r="F912" s="29">
        <v>42042.625046354166</v>
      </c>
      <c r="G912" s="37">
        <v>20.95</v>
      </c>
      <c r="H912" s="113"/>
      <c r="I912" s="113"/>
    </row>
    <row r="913" spans="1:9" ht="15" customHeight="1" x14ac:dyDescent="0.25">
      <c r="A913" s="29">
        <v>42042.666713078703</v>
      </c>
      <c r="B913" s="37">
        <v>20.239999999999998</v>
      </c>
      <c r="C913" s="2"/>
      <c r="F913" s="29">
        <v>42042.666713078703</v>
      </c>
      <c r="G913" s="37">
        <v>20.239999999999998</v>
      </c>
      <c r="H913" s="113"/>
      <c r="I913" s="113"/>
    </row>
    <row r="914" spans="1:9" ht="15" customHeight="1" x14ac:dyDescent="0.25">
      <c r="A914" s="29">
        <v>42042.70837980324</v>
      </c>
      <c r="B914" s="37">
        <v>19.829999999999998</v>
      </c>
      <c r="C914" s="2"/>
      <c r="F914" s="29">
        <v>42042.70837980324</v>
      </c>
      <c r="G914" s="37">
        <v>19.829999999999998</v>
      </c>
      <c r="H914" s="113"/>
      <c r="I914" s="113"/>
    </row>
    <row r="915" spans="1:9" ht="15" customHeight="1" x14ac:dyDescent="0.25">
      <c r="A915" s="29">
        <v>42042.750046527777</v>
      </c>
      <c r="B915" s="37">
        <v>16.12</v>
      </c>
      <c r="C915" s="2"/>
      <c r="F915" s="29">
        <v>42042.750046527777</v>
      </c>
      <c r="G915" s="37">
        <v>16.12</v>
      </c>
      <c r="H915" s="113"/>
      <c r="I915" s="113"/>
    </row>
    <row r="916" spans="1:9" ht="15" customHeight="1" x14ac:dyDescent="0.25">
      <c r="A916" s="29">
        <v>42042.791713252314</v>
      </c>
      <c r="B916" s="35">
        <v>12.54</v>
      </c>
      <c r="C916" s="22" t="s">
        <v>197</v>
      </c>
      <c r="F916" s="29">
        <v>42042.791713252314</v>
      </c>
      <c r="G916" s="35"/>
      <c r="H916" s="113"/>
      <c r="I916" s="113"/>
    </row>
    <row r="917" spans="1:9" ht="15" customHeight="1" x14ac:dyDescent="0.25">
      <c r="A917" s="29">
        <v>42042.833379976852</v>
      </c>
      <c r="B917" s="35">
        <v>10.57</v>
      </c>
      <c r="C917" s="22" t="s">
        <v>197</v>
      </c>
      <c r="F917" s="29">
        <v>42042.833379976852</v>
      </c>
      <c r="G917" s="35"/>
      <c r="H917" s="113"/>
      <c r="I917" s="113"/>
    </row>
    <row r="918" spans="1:9" ht="15" customHeight="1" x14ac:dyDescent="0.25">
      <c r="A918" s="29">
        <v>42042.875046701389</v>
      </c>
      <c r="B918" s="37">
        <v>16.97</v>
      </c>
      <c r="C918" s="2"/>
      <c r="F918" s="29">
        <v>42042.875046701389</v>
      </c>
      <c r="G918" s="37">
        <v>16.97</v>
      </c>
      <c r="H918" s="113"/>
      <c r="I918" s="113"/>
    </row>
    <row r="919" spans="1:9" ht="15" customHeight="1" x14ac:dyDescent="0.25">
      <c r="A919" s="29">
        <v>42042.916713425926</v>
      </c>
      <c r="B919" s="37">
        <v>18.309999999999999</v>
      </c>
      <c r="C919" s="2"/>
      <c r="F919" s="29">
        <v>42042.916713425926</v>
      </c>
      <c r="G919" s="37">
        <v>18.309999999999999</v>
      </c>
      <c r="H919" s="113"/>
      <c r="I919" s="113"/>
    </row>
    <row r="920" spans="1:9" ht="15" customHeight="1" x14ac:dyDescent="0.25">
      <c r="A920" s="29">
        <v>42042.958380150463</v>
      </c>
      <c r="B920" s="37">
        <v>19.95</v>
      </c>
      <c r="C920" s="2"/>
      <c r="F920" s="29">
        <v>42042.958380150463</v>
      </c>
      <c r="G920" s="37">
        <v>19.95</v>
      </c>
      <c r="H920" s="113"/>
      <c r="I920" s="113"/>
    </row>
    <row r="921" spans="1:9" ht="15" customHeight="1" x14ac:dyDescent="0.25">
      <c r="A921" s="29">
        <v>42043.000046875</v>
      </c>
      <c r="B921" s="37">
        <v>19.16</v>
      </c>
      <c r="C921" s="2"/>
      <c r="F921" s="29">
        <v>42043.000046875</v>
      </c>
      <c r="G921" s="37">
        <v>19.16</v>
      </c>
      <c r="H921" s="113"/>
      <c r="I921" s="113"/>
    </row>
    <row r="922" spans="1:9" ht="15" customHeight="1" x14ac:dyDescent="0.25">
      <c r="A922" s="29">
        <v>42043.041713599538</v>
      </c>
      <c r="B922" s="37">
        <v>18.37</v>
      </c>
      <c r="C922" s="2"/>
      <c r="F922" s="29">
        <v>42043.041713599538</v>
      </c>
      <c r="G922" s="37">
        <v>18.37</v>
      </c>
      <c r="H922" s="113"/>
      <c r="I922" s="113"/>
    </row>
    <row r="923" spans="1:9" ht="15" customHeight="1" x14ac:dyDescent="0.25">
      <c r="A923" s="29">
        <v>42043.083380324075</v>
      </c>
      <c r="B923" s="37">
        <v>18</v>
      </c>
      <c r="C923" s="2"/>
      <c r="F923" s="29">
        <v>42043.083380324075</v>
      </c>
      <c r="G923" s="37">
        <v>18</v>
      </c>
      <c r="H923" s="113"/>
      <c r="I923" s="113"/>
    </row>
    <row r="924" spans="1:9" ht="15" customHeight="1" x14ac:dyDescent="0.25">
      <c r="A924" s="29">
        <v>42043.125047048612</v>
      </c>
      <c r="B924" s="37">
        <v>17.32</v>
      </c>
      <c r="C924" s="2"/>
      <c r="F924" s="29">
        <v>42043.125047048612</v>
      </c>
      <c r="G924" s="37">
        <v>17.32</v>
      </c>
      <c r="H924" s="113"/>
      <c r="I924" s="113"/>
    </row>
    <row r="925" spans="1:9" ht="15" customHeight="1" x14ac:dyDescent="0.25">
      <c r="A925" s="29">
        <v>42043.166713773149</v>
      </c>
      <c r="B925" s="37">
        <v>17.52</v>
      </c>
      <c r="C925" s="2"/>
      <c r="F925" s="29">
        <v>42043.166713773149</v>
      </c>
      <c r="G925" s="37">
        <v>17.52</v>
      </c>
      <c r="H925" s="113"/>
      <c r="I925" s="113"/>
    </row>
    <row r="926" spans="1:9" ht="15" customHeight="1" x14ac:dyDescent="0.25">
      <c r="A926" s="29">
        <v>42043.208380497686</v>
      </c>
      <c r="B926" s="37">
        <v>16.190000000000001</v>
      </c>
      <c r="C926" s="2"/>
      <c r="F926" s="29">
        <v>42043.208380497686</v>
      </c>
      <c r="G926" s="37">
        <v>16.190000000000001</v>
      </c>
      <c r="H926" s="113"/>
      <c r="I926" s="113"/>
    </row>
    <row r="927" spans="1:9" ht="15" customHeight="1" x14ac:dyDescent="0.25">
      <c r="A927" s="29">
        <v>42043.250047222224</v>
      </c>
      <c r="B927" s="37">
        <v>15.85</v>
      </c>
      <c r="C927" s="2"/>
      <c r="F927" s="29">
        <v>42043.250047222224</v>
      </c>
      <c r="G927" s="37">
        <v>15.85</v>
      </c>
      <c r="H927" s="113"/>
      <c r="I927" s="113"/>
    </row>
    <row r="928" spans="1:9" ht="15" customHeight="1" x14ac:dyDescent="0.25">
      <c r="A928" s="29">
        <v>42043.291713946761</v>
      </c>
      <c r="B928" s="37">
        <v>17.18</v>
      </c>
      <c r="C928" s="2"/>
      <c r="F928" s="29">
        <v>42043.291713946761</v>
      </c>
      <c r="G928" s="37">
        <v>17.18</v>
      </c>
      <c r="H928" s="113"/>
      <c r="I928" s="113"/>
    </row>
    <row r="929" spans="1:9" ht="15" customHeight="1" x14ac:dyDescent="0.25">
      <c r="A929" s="29">
        <v>42043.333380671298</v>
      </c>
      <c r="B929" s="37">
        <v>16.82</v>
      </c>
      <c r="C929" s="2"/>
      <c r="F929" s="29">
        <v>42043.333380671298</v>
      </c>
      <c r="G929" s="37">
        <v>16.82</v>
      </c>
      <c r="H929" s="113"/>
      <c r="I929" s="113"/>
    </row>
    <row r="930" spans="1:9" ht="15" customHeight="1" x14ac:dyDescent="0.25">
      <c r="A930" s="29">
        <v>42043.375047395835</v>
      </c>
      <c r="B930" s="37">
        <v>16.36</v>
      </c>
      <c r="C930" s="2"/>
      <c r="F930" s="29">
        <v>42043.375047395835</v>
      </c>
      <c r="G930" s="37">
        <v>16.36</v>
      </c>
      <c r="H930" s="113"/>
      <c r="I930" s="113"/>
    </row>
    <row r="931" spans="1:9" ht="15" customHeight="1" x14ac:dyDescent="0.25">
      <c r="A931" s="29">
        <v>42043.416714120372</v>
      </c>
      <c r="B931" s="37">
        <v>16.98</v>
      </c>
      <c r="C931" s="2"/>
      <c r="F931" s="29">
        <v>42043.416714120372</v>
      </c>
      <c r="G931" s="37">
        <v>16.98</v>
      </c>
      <c r="H931" s="113"/>
      <c r="I931" s="113"/>
    </row>
    <row r="932" spans="1:9" ht="15" customHeight="1" x14ac:dyDescent="0.25">
      <c r="A932" s="29">
        <v>42043.45838084491</v>
      </c>
      <c r="B932" s="37">
        <v>14.3</v>
      </c>
      <c r="C932" s="2"/>
      <c r="F932" s="29">
        <v>42043.45838084491</v>
      </c>
      <c r="G932" s="37">
        <v>14.3</v>
      </c>
      <c r="H932" s="113"/>
      <c r="I932" s="113"/>
    </row>
    <row r="933" spans="1:9" ht="15" customHeight="1" x14ac:dyDescent="0.25">
      <c r="A933" s="29">
        <v>42043.500047569447</v>
      </c>
      <c r="B933" s="37">
        <v>11.69</v>
      </c>
      <c r="C933" s="2"/>
      <c r="F933" s="29">
        <v>42043.500047569447</v>
      </c>
      <c r="G933" s="37">
        <v>11.69</v>
      </c>
      <c r="H933" s="113"/>
      <c r="I933" s="113"/>
    </row>
    <row r="934" spans="1:9" ht="15" customHeight="1" x14ac:dyDescent="0.25">
      <c r="A934" s="29">
        <v>42043.541714293984</v>
      </c>
      <c r="B934" s="37">
        <v>15.77</v>
      </c>
      <c r="C934" s="2"/>
      <c r="F934" s="29">
        <v>42043.541714293984</v>
      </c>
      <c r="G934" s="37">
        <v>15.77</v>
      </c>
      <c r="H934" s="113"/>
      <c r="I934" s="113"/>
    </row>
    <row r="935" spans="1:9" ht="15" customHeight="1" x14ac:dyDescent="0.25">
      <c r="A935" s="29">
        <v>42043.583381018521</v>
      </c>
      <c r="B935" s="37">
        <v>13.72</v>
      </c>
      <c r="C935" s="2"/>
      <c r="F935" s="29">
        <v>42043.583381018521</v>
      </c>
      <c r="G935" s="37">
        <v>13.72</v>
      </c>
      <c r="H935" s="113"/>
      <c r="I935" s="113"/>
    </row>
    <row r="936" spans="1:9" ht="15" customHeight="1" x14ac:dyDescent="0.25">
      <c r="A936" s="29">
        <v>42043.625047743059</v>
      </c>
      <c r="B936" s="37">
        <v>16.68</v>
      </c>
      <c r="C936" s="2"/>
      <c r="F936" s="29">
        <v>42043.625047743059</v>
      </c>
      <c r="G936" s="37">
        <v>16.68</v>
      </c>
      <c r="H936" s="113"/>
      <c r="I936" s="113"/>
    </row>
    <row r="937" spans="1:9" ht="15" customHeight="1" x14ac:dyDescent="0.25">
      <c r="A937" s="29">
        <v>42043.666714467596</v>
      </c>
      <c r="B937" s="37">
        <v>15.76</v>
      </c>
      <c r="C937" s="2"/>
      <c r="F937" s="29">
        <v>42043.666714467596</v>
      </c>
      <c r="G937" s="37">
        <v>15.76</v>
      </c>
      <c r="H937" s="113"/>
      <c r="I937" s="113"/>
    </row>
    <row r="938" spans="1:9" ht="15" customHeight="1" x14ac:dyDescent="0.25">
      <c r="A938" s="29">
        <v>42043.708381192133</v>
      </c>
      <c r="B938" s="37">
        <v>14.22</v>
      </c>
      <c r="C938" s="2"/>
      <c r="F938" s="29">
        <v>42043.708381192133</v>
      </c>
      <c r="G938" s="37">
        <v>14.22</v>
      </c>
      <c r="H938" s="113"/>
      <c r="I938" s="113"/>
    </row>
    <row r="939" spans="1:9" ht="15" customHeight="1" x14ac:dyDescent="0.25">
      <c r="A939" s="29">
        <v>42043.75004791667</v>
      </c>
      <c r="B939" s="35">
        <v>9.14</v>
      </c>
      <c r="C939" s="22" t="s">
        <v>197</v>
      </c>
      <c r="F939" s="29">
        <v>42043.75004791667</v>
      </c>
      <c r="G939" s="35"/>
      <c r="H939" s="113"/>
      <c r="I939" s="113"/>
    </row>
    <row r="940" spans="1:9" ht="15" customHeight="1" x14ac:dyDescent="0.25">
      <c r="A940" s="29">
        <v>42043.7917146412</v>
      </c>
      <c r="B940" s="30">
        <v>4.8499999999999996</v>
      </c>
      <c r="C940" s="22" t="s">
        <v>197</v>
      </c>
      <c r="F940" s="29">
        <v>42043.7917146412</v>
      </c>
      <c r="G940" s="30"/>
      <c r="H940" s="113"/>
      <c r="I940" s="113"/>
    </row>
    <row r="941" spans="1:9" ht="15" customHeight="1" x14ac:dyDescent="0.25">
      <c r="A941" s="29">
        <v>42043.833381365737</v>
      </c>
      <c r="B941" s="30">
        <v>3.59</v>
      </c>
      <c r="C941" s="22" t="s">
        <v>197</v>
      </c>
      <c r="F941" s="29">
        <v>42043.833381365737</v>
      </c>
      <c r="G941" s="30"/>
      <c r="H941" s="113"/>
      <c r="I941" s="113"/>
    </row>
    <row r="942" spans="1:9" ht="15" customHeight="1" x14ac:dyDescent="0.25">
      <c r="A942" s="29">
        <v>42043.875048090275</v>
      </c>
      <c r="B942" s="30">
        <v>3.6</v>
      </c>
      <c r="C942" s="22" t="s">
        <v>197</v>
      </c>
      <c r="F942" s="29">
        <v>42043.875048090275</v>
      </c>
      <c r="G942" s="30"/>
      <c r="H942" s="113"/>
      <c r="I942" s="113"/>
    </row>
    <row r="943" spans="1:9" ht="15" customHeight="1" x14ac:dyDescent="0.25">
      <c r="A943" s="29">
        <v>42043.916714814812</v>
      </c>
      <c r="B943" s="30">
        <v>3.61</v>
      </c>
      <c r="C943" s="22" t="s">
        <v>197</v>
      </c>
      <c r="F943" s="29">
        <v>42043.916714814812</v>
      </c>
      <c r="G943" s="30"/>
      <c r="H943" s="113"/>
      <c r="I943" s="113"/>
    </row>
    <row r="944" spans="1:9" ht="15" customHeight="1" x14ac:dyDescent="0.25">
      <c r="A944" s="29">
        <v>42043.958381539349</v>
      </c>
      <c r="B944" s="30">
        <v>3.64</v>
      </c>
      <c r="C944" s="22" t="s">
        <v>197</v>
      </c>
      <c r="F944" s="29">
        <v>42043.958381539349</v>
      </c>
      <c r="G944" s="30"/>
      <c r="H944" s="113"/>
      <c r="I944" s="113"/>
    </row>
    <row r="945" spans="1:9" ht="15" customHeight="1" x14ac:dyDescent="0.25">
      <c r="A945" s="29">
        <v>42044.000048263886</v>
      </c>
      <c r="B945" s="30">
        <v>3.67</v>
      </c>
      <c r="C945" s="22" t="s">
        <v>197</v>
      </c>
      <c r="F945" s="29">
        <v>42044.000048263886</v>
      </c>
      <c r="G945" s="30"/>
      <c r="H945" s="113"/>
      <c r="I945" s="113"/>
    </row>
    <row r="946" spans="1:9" ht="15" customHeight="1" x14ac:dyDescent="0.25">
      <c r="A946" s="29">
        <v>42044.041714988423</v>
      </c>
      <c r="B946" s="30">
        <v>3.29</v>
      </c>
      <c r="C946" s="22" t="s">
        <v>197</v>
      </c>
      <c r="F946" s="29">
        <v>42044.041714988423</v>
      </c>
      <c r="G946" s="30"/>
      <c r="H946" s="113"/>
      <c r="I946" s="113"/>
    </row>
    <row r="947" spans="1:9" ht="15" customHeight="1" x14ac:dyDescent="0.25">
      <c r="A947" s="29">
        <v>42044.083381712961</v>
      </c>
      <c r="B947" s="30">
        <v>2.93</v>
      </c>
      <c r="C947" s="22" t="s">
        <v>197</v>
      </c>
      <c r="F947" s="29">
        <v>42044.083381712961</v>
      </c>
      <c r="G947" s="30"/>
      <c r="H947" s="113"/>
      <c r="I947" s="113"/>
    </row>
    <row r="948" spans="1:9" ht="15" customHeight="1" x14ac:dyDescent="0.25">
      <c r="A948" s="29">
        <v>42044.125048437498</v>
      </c>
      <c r="B948" s="30">
        <v>2.96</v>
      </c>
      <c r="C948" s="22" t="s">
        <v>197</v>
      </c>
      <c r="F948" s="29">
        <v>42044.125048437498</v>
      </c>
      <c r="G948" s="30"/>
      <c r="H948" s="113"/>
      <c r="I948" s="113"/>
    </row>
    <row r="949" spans="1:9" ht="15" customHeight="1" x14ac:dyDescent="0.25">
      <c r="A949" s="29">
        <v>42044.166715162035</v>
      </c>
      <c r="B949" s="30">
        <v>3.04</v>
      </c>
      <c r="C949" s="22" t="s">
        <v>197</v>
      </c>
      <c r="F949" s="29">
        <v>42044.166715162035</v>
      </c>
      <c r="G949" s="30"/>
      <c r="H949" s="113"/>
      <c r="I949" s="113"/>
    </row>
    <row r="950" spans="1:9" ht="15" customHeight="1" x14ac:dyDescent="0.25">
      <c r="A950" s="29">
        <v>42044.208381886572</v>
      </c>
      <c r="B950" s="30">
        <v>3.02</v>
      </c>
      <c r="C950" s="22" t="s">
        <v>197</v>
      </c>
      <c r="F950" s="29">
        <v>42044.208381886572</v>
      </c>
      <c r="G950" s="30"/>
      <c r="H950" s="113"/>
      <c r="I950" s="113"/>
    </row>
    <row r="951" spans="1:9" ht="15" customHeight="1" x14ac:dyDescent="0.25">
      <c r="A951" s="29">
        <v>42044.250048611109</v>
      </c>
      <c r="B951" s="30">
        <v>2.97</v>
      </c>
      <c r="C951" s="22" t="s">
        <v>197</v>
      </c>
      <c r="F951" s="29">
        <v>42044.250048611109</v>
      </c>
      <c r="G951" s="30"/>
      <c r="H951" s="113"/>
      <c r="I951" s="113"/>
    </row>
    <row r="952" spans="1:9" ht="15" customHeight="1" x14ac:dyDescent="0.25">
      <c r="A952" s="29">
        <v>42044.291715335647</v>
      </c>
      <c r="B952" s="30">
        <v>2.98</v>
      </c>
      <c r="C952" s="22" t="s">
        <v>197</v>
      </c>
      <c r="F952" s="29">
        <v>42044.291715335647</v>
      </c>
      <c r="G952" s="30"/>
      <c r="H952" s="113"/>
      <c r="I952" s="113"/>
    </row>
    <row r="953" spans="1:9" ht="15" customHeight="1" x14ac:dyDescent="0.25">
      <c r="A953" s="29">
        <v>42044.333382060184</v>
      </c>
      <c r="B953" s="30">
        <v>2.95</v>
      </c>
      <c r="C953" s="22" t="s">
        <v>197</v>
      </c>
      <c r="F953" s="29">
        <v>42044.333382060184</v>
      </c>
      <c r="G953" s="30"/>
      <c r="H953" s="113"/>
      <c r="I953" s="113"/>
    </row>
    <row r="954" spans="1:9" ht="15" customHeight="1" x14ac:dyDescent="0.25">
      <c r="A954" s="29">
        <v>42044.375048784721</v>
      </c>
      <c r="B954" s="30">
        <v>2.92</v>
      </c>
      <c r="C954" s="22" t="s">
        <v>197</v>
      </c>
      <c r="F954" s="29">
        <v>42044.375048784721</v>
      </c>
      <c r="G954" s="30"/>
      <c r="H954" s="113"/>
      <c r="I954" s="113"/>
    </row>
    <row r="955" spans="1:9" ht="15" customHeight="1" x14ac:dyDescent="0.25">
      <c r="A955" s="29">
        <v>42044.416715509258</v>
      </c>
      <c r="B955" s="30">
        <v>2.93</v>
      </c>
      <c r="C955" s="22" t="s">
        <v>197</v>
      </c>
      <c r="F955" s="29">
        <v>42044.416715509258</v>
      </c>
      <c r="G955" s="30"/>
      <c r="H955" s="113"/>
      <c r="I955" s="113"/>
    </row>
    <row r="956" spans="1:9" ht="15" customHeight="1" x14ac:dyDescent="0.25">
      <c r="A956" s="29">
        <v>42044.458382233795</v>
      </c>
      <c r="B956" s="30">
        <v>2.9</v>
      </c>
      <c r="C956" s="22" t="s">
        <v>197</v>
      </c>
      <c r="F956" s="29">
        <v>42044.458382233795</v>
      </c>
      <c r="G956" s="30"/>
      <c r="H956" s="113"/>
      <c r="I956" s="113"/>
    </row>
    <row r="957" spans="1:9" ht="15" customHeight="1" x14ac:dyDescent="0.25">
      <c r="A957" s="29">
        <v>42044.500048958333</v>
      </c>
      <c r="B957" s="30">
        <v>2.93</v>
      </c>
      <c r="C957" s="22" t="s">
        <v>197</v>
      </c>
      <c r="F957" s="29">
        <v>42044.500048958333</v>
      </c>
      <c r="G957" s="30"/>
      <c r="H957" s="113"/>
      <c r="I957" s="113"/>
    </row>
    <row r="958" spans="1:9" ht="15" customHeight="1" x14ac:dyDescent="0.25">
      <c r="A958" s="29">
        <v>42044.54171568287</v>
      </c>
      <c r="B958" s="30">
        <v>2.96</v>
      </c>
      <c r="C958" s="22" t="s">
        <v>197</v>
      </c>
      <c r="F958" s="29">
        <v>42044.54171568287</v>
      </c>
      <c r="G958" s="30"/>
      <c r="H958" s="113"/>
      <c r="I958" s="113"/>
    </row>
    <row r="959" spans="1:9" ht="15" customHeight="1" x14ac:dyDescent="0.25">
      <c r="A959" s="29">
        <v>42044.583382407407</v>
      </c>
      <c r="B959" s="30">
        <v>3.01</v>
      </c>
      <c r="C959" s="22" t="s">
        <v>197</v>
      </c>
      <c r="F959" s="29">
        <v>42044.583382407407</v>
      </c>
      <c r="G959" s="30"/>
      <c r="H959" s="113"/>
      <c r="I959" s="113"/>
    </row>
    <row r="960" spans="1:9" ht="15" customHeight="1" x14ac:dyDescent="0.25">
      <c r="A960" s="29">
        <v>42044.625049131944</v>
      </c>
      <c r="B960" s="30">
        <v>3.15</v>
      </c>
      <c r="C960" s="22" t="s">
        <v>197</v>
      </c>
      <c r="F960" s="29">
        <v>42044.625049131944</v>
      </c>
      <c r="G960" s="30"/>
      <c r="H960" s="113"/>
      <c r="I960" s="113"/>
    </row>
    <row r="961" spans="1:9" ht="15" customHeight="1" x14ac:dyDescent="0.25">
      <c r="A961" s="29">
        <v>42044.666715856481</v>
      </c>
      <c r="B961" s="30">
        <v>3.08</v>
      </c>
      <c r="C961" s="22" t="s">
        <v>197</v>
      </c>
      <c r="F961" s="29">
        <v>42044.666715856481</v>
      </c>
      <c r="G961" s="30"/>
      <c r="H961" s="113"/>
      <c r="I961" s="113"/>
    </row>
    <row r="962" spans="1:9" ht="15" customHeight="1" x14ac:dyDescent="0.25">
      <c r="A962" s="29">
        <v>42044.708382581019</v>
      </c>
      <c r="B962" s="30">
        <v>2.85</v>
      </c>
      <c r="C962" s="22" t="s">
        <v>197</v>
      </c>
      <c r="F962" s="29">
        <v>42044.708382581019</v>
      </c>
      <c r="G962" s="30"/>
      <c r="H962" s="113"/>
      <c r="I962" s="113"/>
    </row>
    <row r="963" spans="1:9" ht="15" customHeight="1" x14ac:dyDescent="0.25">
      <c r="A963" s="29">
        <v>42044.750049305556</v>
      </c>
      <c r="B963" s="30">
        <v>2.6</v>
      </c>
      <c r="C963" s="22" t="s">
        <v>197</v>
      </c>
      <c r="F963" s="29">
        <v>42044.750049305556</v>
      </c>
      <c r="G963" s="30"/>
      <c r="H963" s="113"/>
      <c r="I963" s="113"/>
    </row>
    <row r="964" spans="1:9" ht="15" customHeight="1" x14ac:dyDescent="0.25">
      <c r="A964" s="29">
        <v>42044.791716030093</v>
      </c>
      <c r="B964" s="30">
        <v>2.62</v>
      </c>
      <c r="C964" s="22" t="s">
        <v>197</v>
      </c>
      <c r="F964" s="29">
        <v>42044.791716030093</v>
      </c>
      <c r="G964" s="30"/>
      <c r="H964" s="113"/>
      <c r="I964" s="113"/>
    </row>
    <row r="965" spans="1:9" ht="15" customHeight="1" x14ac:dyDescent="0.25">
      <c r="A965" s="29">
        <v>42044.83338275463</v>
      </c>
      <c r="B965" s="30">
        <v>2.64</v>
      </c>
      <c r="C965" s="22" t="s">
        <v>197</v>
      </c>
      <c r="F965" s="29">
        <v>42044.83338275463</v>
      </c>
      <c r="G965" s="30"/>
      <c r="H965" s="113"/>
      <c r="I965" s="113"/>
    </row>
    <row r="966" spans="1:9" ht="15" customHeight="1" x14ac:dyDescent="0.25">
      <c r="A966" s="29">
        <v>42044.875049479168</v>
      </c>
      <c r="B966" s="30">
        <v>4.12</v>
      </c>
      <c r="C966" s="22" t="s">
        <v>197</v>
      </c>
      <c r="F966" s="29">
        <v>42044.875049479168</v>
      </c>
      <c r="G966" s="30"/>
      <c r="H966" s="113"/>
      <c r="I966" s="113"/>
    </row>
    <row r="967" spans="1:9" ht="15" customHeight="1" x14ac:dyDescent="0.25">
      <c r="A967" s="29">
        <v>42044.916716203705</v>
      </c>
      <c r="B967" s="30">
        <v>5.91</v>
      </c>
      <c r="C967" s="22" t="s">
        <v>197</v>
      </c>
      <c r="F967" s="29">
        <v>42044.916716203705</v>
      </c>
      <c r="G967" s="30"/>
      <c r="H967" s="113"/>
      <c r="I967" s="113"/>
    </row>
    <row r="968" spans="1:9" ht="15" customHeight="1" x14ac:dyDescent="0.25">
      <c r="A968" s="29">
        <v>42044.958382928242</v>
      </c>
      <c r="B968" s="30">
        <v>3.88</v>
      </c>
      <c r="C968" s="22" t="s">
        <v>197</v>
      </c>
      <c r="F968" s="29">
        <v>42044.958382928242</v>
      </c>
      <c r="G968" s="30"/>
      <c r="H968" s="113"/>
      <c r="I968" s="113"/>
    </row>
    <row r="969" spans="1:9" ht="15" customHeight="1" x14ac:dyDescent="0.25">
      <c r="A969" s="29">
        <v>42045.000049652779</v>
      </c>
      <c r="B969" s="30">
        <v>3.62</v>
      </c>
      <c r="C969" s="22" t="s">
        <v>197</v>
      </c>
      <c r="F969" s="29">
        <v>42045.000049652779</v>
      </c>
      <c r="G969" s="30"/>
      <c r="H969" s="113"/>
      <c r="I969" s="113"/>
    </row>
    <row r="970" spans="1:9" ht="15" customHeight="1" x14ac:dyDescent="0.25">
      <c r="A970" s="29">
        <v>42045.041716377316</v>
      </c>
      <c r="B970" s="30">
        <v>8.52</v>
      </c>
      <c r="C970" s="22" t="s">
        <v>197</v>
      </c>
      <c r="F970" s="29">
        <v>42045.041716377316</v>
      </c>
      <c r="G970" s="30"/>
      <c r="H970" s="113"/>
      <c r="I970" s="113"/>
    </row>
    <row r="971" spans="1:9" ht="15" customHeight="1" x14ac:dyDescent="0.25">
      <c r="A971" s="29">
        <v>42045.083383101854</v>
      </c>
      <c r="B971" s="37">
        <v>10.46</v>
      </c>
      <c r="C971" s="2"/>
      <c r="F971" s="29">
        <v>42045.083383101854</v>
      </c>
      <c r="G971" s="37">
        <v>10.46</v>
      </c>
      <c r="H971" s="113"/>
      <c r="I971" s="113"/>
    </row>
    <row r="972" spans="1:9" ht="15" customHeight="1" x14ac:dyDescent="0.25">
      <c r="A972" s="29">
        <v>42045.125049826391</v>
      </c>
      <c r="B972" s="37">
        <v>10.84</v>
      </c>
      <c r="C972" s="2"/>
      <c r="F972" s="29">
        <v>42045.125049826391</v>
      </c>
      <c r="G972" s="37">
        <v>10.84</v>
      </c>
      <c r="H972" s="113"/>
      <c r="I972" s="113"/>
    </row>
    <row r="973" spans="1:9" ht="15" customHeight="1" x14ac:dyDescent="0.25">
      <c r="A973" s="29">
        <v>42045.166716550928</v>
      </c>
      <c r="B973" s="37">
        <v>11.52</v>
      </c>
      <c r="C973" s="2"/>
      <c r="F973" s="29">
        <v>42045.166716550928</v>
      </c>
      <c r="G973" s="37">
        <v>11.52</v>
      </c>
      <c r="H973" s="113"/>
      <c r="I973" s="113"/>
    </row>
    <row r="974" spans="1:9" ht="15" customHeight="1" x14ac:dyDescent="0.25">
      <c r="A974" s="29">
        <v>42045.208383275465</v>
      </c>
      <c r="B974" s="37">
        <v>9.8800000000000008</v>
      </c>
      <c r="C974" s="2"/>
      <c r="F974" s="29">
        <v>42045.208383275465</v>
      </c>
      <c r="G974" s="37">
        <v>9.8800000000000008</v>
      </c>
      <c r="H974" s="113"/>
      <c r="I974" s="113"/>
    </row>
    <row r="975" spans="1:9" ht="15" customHeight="1" x14ac:dyDescent="0.25">
      <c r="A975" s="29">
        <v>42045.250050000002</v>
      </c>
      <c r="B975" s="37">
        <v>11.47</v>
      </c>
      <c r="C975" s="2"/>
      <c r="F975" s="29">
        <v>42045.250050000002</v>
      </c>
      <c r="G975" s="37">
        <v>11.47</v>
      </c>
      <c r="H975" s="113"/>
      <c r="I975" s="113"/>
    </row>
    <row r="976" spans="1:9" ht="15" customHeight="1" x14ac:dyDescent="0.25">
      <c r="A976" s="29">
        <v>42045.29171672454</v>
      </c>
      <c r="B976" s="37">
        <v>12.37</v>
      </c>
      <c r="C976" s="2"/>
      <c r="F976" s="29">
        <v>42045.29171672454</v>
      </c>
      <c r="G976" s="37">
        <v>12.37</v>
      </c>
      <c r="H976" s="113"/>
      <c r="I976" s="113"/>
    </row>
    <row r="977" spans="1:9" ht="15" customHeight="1" x14ac:dyDescent="0.25">
      <c r="A977" s="29">
        <v>42045.333383449077</v>
      </c>
      <c r="B977" s="37">
        <v>12.37</v>
      </c>
      <c r="C977" s="2"/>
      <c r="F977" s="29">
        <v>42045.333383449077</v>
      </c>
      <c r="G977" s="37">
        <v>12.37</v>
      </c>
      <c r="H977" s="113"/>
      <c r="I977" s="113"/>
    </row>
    <row r="978" spans="1:9" ht="15" customHeight="1" x14ac:dyDescent="0.25">
      <c r="A978" s="29">
        <v>42045.375050173614</v>
      </c>
      <c r="B978" s="37">
        <v>11.88</v>
      </c>
      <c r="C978" s="2"/>
      <c r="F978" s="29">
        <v>42045.375050173614</v>
      </c>
      <c r="G978" s="37">
        <v>11.88</v>
      </c>
      <c r="H978" s="113"/>
      <c r="I978" s="113"/>
    </row>
    <row r="979" spans="1:9" ht="15" customHeight="1" x14ac:dyDescent="0.25">
      <c r="A979" s="29">
        <v>42045.416716898151</v>
      </c>
      <c r="B979" s="37">
        <v>13</v>
      </c>
      <c r="C979" s="2"/>
      <c r="F979" s="29">
        <v>42045.416716898151</v>
      </c>
      <c r="G979" s="37">
        <v>13</v>
      </c>
      <c r="H979" s="113"/>
      <c r="I979" s="113"/>
    </row>
    <row r="980" spans="1:9" ht="15" customHeight="1" x14ac:dyDescent="0.25">
      <c r="A980" s="29">
        <v>42045.458383622688</v>
      </c>
      <c r="B980" s="35">
        <v>7.74</v>
      </c>
      <c r="C980" s="22" t="s">
        <v>197</v>
      </c>
      <c r="F980" s="29">
        <v>42045.458383622688</v>
      </c>
      <c r="G980" s="35"/>
      <c r="H980" s="113"/>
      <c r="I980" s="113"/>
    </row>
    <row r="981" spans="1:9" ht="15" customHeight="1" x14ac:dyDescent="0.25">
      <c r="A981" s="29">
        <v>42045.500050347226</v>
      </c>
      <c r="B981" s="37">
        <v>10.55</v>
      </c>
      <c r="C981" s="2"/>
      <c r="F981" s="29">
        <v>42045.500050347226</v>
      </c>
      <c r="G981" s="37">
        <v>10.55</v>
      </c>
      <c r="H981" s="113"/>
      <c r="I981" s="113"/>
    </row>
    <row r="982" spans="1:9" ht="15" customHeight="1" x14ac:dyDescent="0.25">
      <c r="A982" s="29">
        <v>42045.541717071763</v>
      </c>
      <c r="B982" s="37">
        <v>13.45</v>
      </c>
      <c r="C982" s="2"/>
      <c r="F982" s="29">
        <v>42045.541717071763</v>
      </c>
      <c r="G982" s="37">
        <v>13.45</v>
      </c>
      <c r="H982" s="113"/>
      <c r="I982" s="113"/>
    </row>
    <row r="983" spans="1:9" ht="15" customHeight="1" x14ac:dyDescent="0.25">
      <c r="A983" s="29">
        <v>42045.583383796293</v>
      </c>
      <c r="B983" s="37">
        <v>12.03</v>
      </c>
      <c r="C983" s="2"/>
      <c r="F983" s="29">
        <v>42045.583383796293</v>
      </c>
      <c r="G983" s="37">
        <v>12.03</v>
      </c>
      <c r="H983" s="113"/>
      <c r="I983" s="113"/>
    </row>
    <row r="984" spans="1:9" ht="15" customHeight="1" x14ac:dyDescent="0.25">
      <c r="A984" s="29">
        <v>42045.62505052083</v>
      </c>
      <c r="B984" s="37">
        <v>12.58</v>
      </c>
      <c r="C984" s="2"/>
      <c r="F984" s="29">
        <v>42045.62505052083</v>
      </c>
      <c r="G984" s="37">
        <v>12.58</v>
      </c>
      <c r="H984" s="113"/>
      <c r="I984" s="113"/>
    </row>
    <row r="985" spans="1:9" ht="15" customHeight="1" x14ac:dyDescent="0.25">
      <c r="A985" s="29">
        <v>42045.666717245367</v>
      </c>
      <c r="B985" s="37">
        <v>13.3</v>
      </c>
      <c r="C985" s="2"/>
      <c r="F985" s="29">
        <v>42045.666717245367</v>
      </c>
      <c r="G985" s="37">
        <v>13.3</v>
      </c>
      <c r="H985" s="113"/>
      <c r="I985" s="113"/>
    </row>
    <row r="986" spans="1:9" ht="15" customHeight="1" x14ac:dyDescent="0.25">
      <c r="A986" s="29">
        <v>42045.708383969904</v>
      </c>
      <c r="B986" s="37">
        <v>12.61</v>
      </c>
      <c r="C986" s="2"/>
      <c r="F986" s="29">
        <v>42045.708383969904</v>
      </c>
      <c r="G986" s="37">
        <v>12.61</v>
      </c>
      <c r="H986" s="113"/>
      <c r="I986" s="113"/>
    </row>
    <row r="987" spans="1:9" ht="15" customHeight="1" x14ac:dyDescent="0.25">
      <c r="A987" s="29">
        <v>42045.750050694442</v>
      </c>
      <c r="B987" s="37">
        <v>14.25</v>
      </c>
      <c r="C987" s="2"/>
      <c r="F987" s="29">
        <v>42045.750050694442</v>
      </c>
      <c r="G987" s="37">
        <v>14.25</v>
      </c>
      <c r="H987" s="113"/>
      <c r="I987" s="113"/>
    </row>
    <row r="988" spans="1:9" ht="15" customHeight="1" x14ac:dyDescent="0.25">
      <c r="A988" s="29">
        <v>42045.791717418979</v>
      </c>
      <c r="B988" s="36">
        <v>7.47</v>
      </c>
      <c r="C988" s="22" t="s">
        <v>200</v>
      </c>
      <c r="F988" s="29">
        <v>42045.791717418979</v>
      </c>
      <c r="G988" s="36"/>
      <c r="H988" s="113"/>
      <c r="I988" s="113"/>
    </row>
    <row r="989" spans="1:9" ht="15" customHeight="1" x14ac:dyDescent="0.25">
      <c r="A989" s="29">
        <v>42045.833384143516</v>
      </c>
      <c r="B989" s="36">
        <v>7.49</v>
      </c>
      <c r="C989" s="22" t="s">
        <v>200</v>
      </c>
      <c r="F989" s="29">
        <v>42045.833384143516</v>
      </c>
      <c r="G989" s="36"/>
      <c r="H989" s="113"/>
      <c r="I989" s="113"/>
    </row>
    <row r="990" spans="1:9" ht="15" customHeight="1" x14ac:dyDescent="0.25">
      <c r="A990" s="29">
        <v>42045.875050868053</v>
      </c>
      <c r="B990" s="36">
        <v>5.48</v>
      </c>
      <c r="C990" s="22" t="s">
        <v>200</v>
      </c>
      <c r="F990" s="29">
        <v>42045.875050868053</v>
      </c>
      <c r="G990" s="36"/>
      <c r="H990" s="113"/>
      <c r="I990" s="113"/>
    </row>
    <row r="991" spans="1:9" ht="15" customHeight="1" x14ac:dyDescent="0.25">
      <c r="A991" s="29">
        <v>42045.91671759259</v>
      </c>
      <c r="B991" s="37">
        <v>13.24</v>
      </c>
      <c r="C991" s="2"/>
      <c r="F991" s="29">
        <v>42045.91671759259</v>
      </c>
      <c r="G991" s="37">
        <v>13.24</v>
      </c>
      <c r="H991" s="113"/>
      <c r="I991" s="113"/>
    </row>
    <row r="992" spans="1:9" ht="15" customHeight="1" x14ac:dyDescent="0.25">
      <c r="A992" s="29">
        <v>42045.958384317128</v>
      </c>
      <c r="B992" s="37">
        <v>12.25</v>
      </c>
      <c r="C992" s="2"/>
      <c r="F992" s="29">
        <v>42045.958384317128</v>
      </c>
      <c r="G992" s="37">
        <v>12.25</v>
      </c>
      <c r="H992" s="113"/>
      <c r="I992" s="113"/>
    </row>
    <row r="993" spans="1:9" ht="15" customHeight="1" x14ac:dyDescent="0.25">
      <c r="A993" s="29">
        <v>42046.000051041665</v>
      </c>
      <c r="B993" s="37">
        <v>13.81</v>
      </c>
      <c r="C993" s="2"/>
      <c r="F993" s="29">
        <v>42046.000051041665</v>
      </c>
      <c r="G993" s="37">
        <v>13.81</v>
      </c>
      <c r="H993" s="113"/>
      <c r="I993" s="113"/>
    </row>
    <row r="994" spans="1:9" ht="15" customHeight="1" x14ac:dyDescent="0.25">
      <c r="A994" s="29">
        <v>42046.041717766202</v>
      </c>
      <c r="B994" s="37">
        <v>13.09</v>
      </c>
      <c r="C994" s="2"/>
      <c r="F994" s="29">
        <v>42046.041717766202</v>
      </c>
      <c r="G994" s="37">
        <v>13.09</v>
      </c>
      <c r="H994" s="113"/>
      <c r="I994" s="113"/>
    </row>
    <row r="995" spans="1:9" ht="15" customHeight="1" x14ac:dyDescent="0.25">
      <c r="A995" s="29">
        <v>42046.083384490739</v>
      </c>
      <c r="B995" s="37">
        <v>13.62</v>
      </c>
      <c r="C995" s="2"/>
      <c r="F995" s="29">
        <v>42046.083384490739</v>
      </c>
      <c r="G995" s="37">
        <v>13.62</v>
      </c>
      <c r="H995" s="113"/>
      <c r="I995" s="113"/>
    </row>
    <row r="996" spans="1:9" ht="15" customHeight="1" x14ac:dyDescent="0.25">
      <c r="A996" s="29">
        <v>42046.125051215276</v>
      </c>
      <c r="B996" s="37">
        <v>13.21</v>
      </c>
      <c r="C996" s="2"/>
      <c r="F996" s="29">
        <v>42046.125051215276</v>
      </c>
      <c r="G996" s="37">
        <v>13.21</v>
      </c>
      <c r="H996" s="113"/>
      <c r="I996" s="113"/>
    </row>
    <row r="997" spans="1:9" ht="15" customHeight="1" x14ac:dyDescent="0.25">
      <c r="A997" s="29">
        <v>42046.166717939814</v>
      </c>
      <c r="B997" s="37">
        <v>14.49</v>
      </c>
      <c r="C997" s="2"/>
      <c r="F997" s="29">
        <v>42046.166717939814</v>
      </c>
      <c r="G997" s="37">
        <v>14.49</v>
      </c>
      <c r="H997" s="113"/>
      <c r="I997" s="113"/>
    </row>
    <row r="998" spans="1:9" ht="15" customHeight="1" x14ac:dyDescent="0.25">
      <c r="A998" s="29">
        <v>42046.208384664351</v>
      </c>
      <c r="B998" s="37">
        <v>13.82</v>
      </c>
      <c r="C998" s="2"/>
      <c r="F998" s="29">
        <v>42046.208384664351</v>
      </c>
      <c r="G998" s="37">
        <v>13.82</v>
      </c>
      <c r="H998" s="113"/>
      <c r="I998" s="113"/>
    </row>
    <row r="999" spans="1:9" ht="15" customHeight="1" x14ac:dyDescent="0.25">
      <c r="A999" s="29">
        <v>42046.250051388888</v>
      </c>
      <c r="B999" s="37">
        <v>14.95</v>
      </c>
      <c r="C999" s="2"/>
      <c r="F999" s="29">
        <v>42046.250051388888</v>
      </c>
      <c r="G999" s="37">
        <v>14.95</v>
      </c>
      <c r="H999" s="113"/>
      <c r="I999" s="113"/>
    </row>
    <row r="1000" spans="1:9" ht="15" customHeight="1" x14ac:dyDescent="0.25">
      <c r="A1000" s="29">
        <v>42046.291718113425</v>
      </c>
      <c r="B1000" s="37">
        <v>15.52</v>
      </c>
      <c r="C1000" s="2"/>
      <c r="F1000" s="29">
        <v>42046.291718113425</v>
      </c>
      <c r="G1000" s="37">
        <v>15.52</v>
      </c>
      <c r="H1000" s="113"/>
      <c r="I1000" s="113"/>
    </row>
    <row r="1001" spans="1:9" ht="15" customHeight="1" x14ac:dyDescent="0.25">
      <c r="A1001" s="29">
        <v>42046.333384837963</v>
      </c>
      <c r="B1001" s="37">
        <v>16.350000000000001</v>
      </c>
      <c r="C1001" s="2"/>
      <c r="F1001" s="29">
        <v>42046.333384837963</v>
      </c>
      <c r="G1001" s="37">
        <v>16.350000000000001</v>
      </c>
      <c r="H1001" s="113"/>
      <c r="I1001" s="113"/>
    </row>
    <row r="1002" spans="1:9" ht="15" customHeight="1" x14ac:dyDescent="0.25">
      <c r="A1002" s="29">
        <v>42046.3750515625</v>
      </c>
      <c r="B1002" s="37">
        <v>15.57</v>
      </c>
      <c r="C1002" s="2"/>
      <c r="F1002" s="29">
        <v>42046.3750515625</v>
      </c>
      <c r="G1002" s="37">
        <v>15.57</v>
      </c>
      <c r="H1002" s="113"/>
      <c r="I1002" s="113"/>
    </row>
    <row r="1003" spans="1:9" ht="15" customHeight="1" x14ac:dyDescent="0.25">
      <c r="A1003" s="29">
        <v>42046.416718287037</v>
      </c>
      <c r="B1003" s="37">
        <v>15.95</v>
      </c>
      <c r="C1003" s="2"/>
      <c r="F1003" s="29">
        <v>42046.416718287037</v>
      </c>
      <c r="G1003" s="37">
        <v>15.95</v>
      </c>
      <c r="H1003" s="113"/>
      <c r="I1003" s="113"/>
    </row>
    <row r="1004" spans="1:9" ht="15" customHeight="1" x14ac:dyDescent="0.25">
      <c r="A1004" s="29">
        <v>42046.458385011574</v>
      </c>
      <c r="B1004" s="37">
        <v>15.9</v>
      </c>
      <c r="C1004" s="2"/>
      <c r="F1004" s="29">
        <v>42046.458385011574</v>
      </c>
      <c r="G1004" s="37">
        <v>15.9</v>
      </c>
      <c r="H1004" s="113"/>
      <c r="I1004" s="113"/>
    </row>
    <row r="1005" spans="1:9" ht="15" customHeight="1" x14ac:dyDescent="0.25">
      <c r="A1005" s="29">
        <v>42046.500051736111</v>
      </c>
      <c r="B1005" s="37">
        <v>16.100000000000001</v>
      </c>
      <c r="C1005" s="2"/>
      <c r="F1005" s="29">
        <v>42046.500051736111</v>
      </c>
      <c r="G1005" s="37">
        <v>16.100000000000001</v>
      </c>
      <c r="H1005" s="113"/>
      <c r="I1005" s="113"/>
    </row>
    <row r="1006" spans="1:9" ht="15" customHeight="1" x14ac:dyDescent="0.25">
      <c r="A1006" s="29">
        <v>42046.541718460649</v>
      </c>
      <c r="B1006" s="37">
        <v>16</v>
      </c>
      <c r="C1006" s="2"/>
      <c r="F1006" s="29">
        <v>42046.541718460649</v>
      </c>
      <c r="G1006" s="37">
        <v>16</v>
      </c>
      <c r="H1006" s="113"/>
      <c r="I1006" s="113"/>
    </row>
    <row r="1007" spans="1:9" ht="15" customHeight="1" x14ac:dyDescent="0.25">
      <c r="A1007" s="29">
        <v>42046.583385185186</v>
      </c>
      <c r="B1007" s="37">
        <v>16.59</v>
      </c>
      <c r="C1007" s="2"/>
      <c r="F1007" s="29">
        <v>42046.583385185186</v>
      </c>
      <c r="G1007" s="37">
        <v>16.59</v>
      </c>
      <c r="H1007" s="113"/>
      <c r="I1007" s="113"/>
    </row>
    <row r="1008" spans="1:9" ht="15" customHeight="1" x14ac:dyDescent="0.25">
      <c r="A1008" s="29">
        <v>42046.625051909723</v>
      </c>
      <c r="B1008" s="37">
        <v>15.03</v>
      </c>
      <c r="C1008" s="2"/>
      <c r="F1008" s="29">
        <v>42046.625051909723</v>
      </c>
      <c r="G1008" s="37">
        <v>15.03</v>
      </c>
      <c r="H1008" s="113"/>
      <c r="I1008" s="113"/>
    </row>
    <row r="1009" spans="1:9" ht="15" customHeight="1" x14ac:dyDescent="0.25">
      <c r="A1009" s="29">
        <v>42046.66671863426</v>
      </c>
      <c r="B1009" s="37">
        <v>18.11</v>
      </c>
      <c r="C1009" s="2"/>
      <c r="F1009" s="29">
        <v>42046.66671863426</v>
      </c>
      <c r="G1009" s="37">
        <v>18.11</v>
      </c>
      <c r="H1009" s="113"/>
      <c r="I1009" s="113"/>
    </row>
    <row r="1010" spans="1:9" ht="15" customHeight="1" x14ac:dyDescent="0.25">
      <c r="A1010" s="29">
        <v>42046.708385358797</v>
      </c>
      <c r="B1010" s="37">
        <v>17.28</v>
      </c>
      <c r="C1010" s="2"/>
      <c r="F1010" s="29">
        <v>42046.708385358797</v>
      </c>
      <c r="G1010" s="37">
        <v>17.28</v>
      </c>
      <c r="H1010" s="113"/>
      <c r="I1010" s="113"/>
    </row>
    <row r="1011" spans="1:9" ht="15" customHeight="1" x14ac:dyDescent="0.25">
      <c r="A1011" s="29">
        <v>42046.750052083335</v>
      </c>
      <c r="B1011" s="37">
        <v>16.190000000000001</v>
      </c>
      <c r="C1011" s="2"/>
      <c r="F1011" s="29">
        <v>42046.750052083335</v>
      </c>
      <c r="G1011" s="37">
        <v>16.190000000000001</v>
      </c>
      <c r="H1011" s="113"/>
      <c r="I1011" s="113"/>
    </row>
    <row r="1012" spans="1:9" ht="15" customHeight="1" x14ac:dyDescent="0.25">
      <c r="A1012" s="29">
        <v>42046.791718807872</v>
      </c>
      <c r="B1012" s="36">
        <v>11.47</v>
      </c>
      <c r="C1012" s="22" t="s">
        <v>200</v>
      </c>
      <c r="F1012" s="29">
        <v>42046.791718807872</v>
      </c>
      <c r="G1012" s="36"/>
      <c r="H1012" s="113"/>
      <c r="I1012" s="113"/>
    </row>
    <row r="1013" spans="1:9" ht="15" customHeight="1" x14ac:dyDescent="0.25">
      <c r="A1013" s="29">
        <v>42046.833385532409</v>
      </c>
      <c r="B1013" s="36">
        <v>7.92</v>
      </c>
      <c r="C1013" s="22" t="s">
        <v>200</v>
      </c>
      <c r="F1013" s="29">
        <v>42046.833385532409</v>
      </c>
      <c r="G1013" s="36"/>
      <c r="H1013" s="113"/>
      <c r="I1013" s="113"/>
    </row>
    <row r="1014" spans="1:9" ht="15" customHeight="1" x14ac:dyDescent="0.25">
      <c r="A1014" s="29">
        <v>42046.875052256946</v>
      </c>
      <c r="B1014" s="36">
        <v>6</v>
      </c>
      <c r="C1014" s="22" t="s">
        <v>200</v>
      </c>
      <c r="F1014" s="29">
        <v>42046.875052256946</v>
      </c>
      <c r="G1014" s="36"/>
      <c r="H1014" s="113"/>
      <c r="I1014" s="113"/>
    </row>
    <row r="1015" spans="1:9" ht="15" customHeight="1" x14ac:dyDescent="0.25">
      <c r="A1015" s="29">
        <v>42046.916718981483</v>
      </c>
      <c r="B1015" s="37">
        <v>16.920000000000002</v>
      </c>
      <c r="C1015" s="2"/>
      <c r="F1015" s="29">
        <v>42046.916718981483</v>
      </c>
      <c r="G1015" s="37">
        <v>16.920000000000002</v>
      </c>
      <c r="H1015" s="113"/>
      <c r="I1015" s="113"/>
    </row>
    <row r="1016" spans="1:9" ht="15" customHeight="1" x14ac:dyDescent="0.25">
      <c r="A1016" s="29">
        <v>42046.958385706021</v>
      </c>
      <c r="B1016" s="37">
        <v>14.37</v>
      </c>
      <c r="C1016" s="2"/>
      <c r="F1016" s="29">
        <v>42046.958385706021</v>
      </c>
      <c r="G1016" s="37">
        <v>14.37</v>
      </c>
      <c r="H1016" s="113"/>
      <c r="I1016" s="113"/>
    </row>
    <row r="1017" spans="1:9" ht="15" customHeight="1" x14ac:dyDescent="0.25">
      <c r="A1017" s="29">
        <v>42047.000052430558</v>
      </c>
      <c r="B1017" s="37">
        <v>14.91</v>
      </c>
      <c r="C1017" s="2"/>
      <c r="F1017" s="29">
        <v>42047.000052430558</v>
      </c>
      <c r="G1017" s="37">
        <v>14.91</v>
      </c>
      <c r="H1017" s="113"/>
      <c r="I1017" s="113"/>
    </row>
    <row r="1018" spans="1:9" ht="15" customHeight="1" x14ac:dyDescent="0.25">
      <c r="A1018" s="29">
        <v>42047.041719155095</v>
      </c>
      <c r="B1018" s="37">
        <v>15.15</v>
      </c>
      <c r="C1018" s="2"/>
      <c r="F1018" s="29">
        <v>42047.041719155095</v>
      </c>
      <c r="G1018" s="37">
        <v>15.15</v>
      </c>
      <c r="H1018" s="113"/>
      <c r="I1018" s="113"/>
    </row>
    <row r="1019" spans="1:9" ht="15" customHeight="1" x14ac:dyDescent="0.25">
      <c r="A1019" s="29">
        <v>42047.083385879632</v>
      </c>
      <c r="B1019" s="37">
        <v>14.37</v>
      </c>
      <c r="C1019" s="2"/>
      <c r="F1019" s="29">
        <v>42047.083385879632</v>
      </c>
      <c r="G1019" s="37">
        <v>14.37</v>
      </c>
      <c r="H1019" s="113"/>
      <c r="I1019" s="113"/>
    </row>
    <row r="1020" spans="1:9" ht="15" customHeight="1" x14ac:dyDescent="0.25">
      <c r="A1020" s="29">
        <v>42047.125052604169</v>
      </c>
      <c r="B1020" s="37">
        <v>15.24</v>
      </c>
      <c r="C1020" s="2"/>
      <c r="F1020" s="29">
        <v>42047.125052604169</v>
      </c>
      <c r="G1020" s="37">
        <v>15.24</v>
      </c>
      <c r="H1020" s="113"/>
      <c r="I1020" s="113"/>
    </row>
    <row r="1021" spans="1:9" ht="15" customHeight="1" x14ac:dyDescent="0.25">
      <c r="A1021" s="29">
        <v>42047.166719328707</v>
      </c>
      <c r="B1021" s="37">
        <v>16.14</v>
      </c>
      <c r="C1021" s="2"/>
      <c r="F1021" s="29">
        <v>42047.166719328707</v>
      </c>
      <c r="G1021" s="37">
        <v>16.14</v>
      </c>
      <c r="H1021" s="113"/>
      <c r="I1021" s="113"/>
    </row>
    <row r="1022" spans="1:9" ht="15" customHeight="1" x14ac:dyDescent="0.25">
      <c r="A1022" s="29">
        <v>42047.208386053244</v>
      </c>
      <c r="B1022" s="37">
        <v>16.399999999999999</v>
      </c>
      <c r="C1022" s="2"/>
      <c r="F1022" s="29">
        <v>42047.208386053244</v>
      </c>
      <c r="G1022" s="37">
        <v>16.399999999999999</v>
      </c>
      <c r="H1022" s="113"/>
      <c r="I1022" s="113"/>
    </row>
    <row r="1023" spans="1:9" ht="15" customHeight="1" x14ac:dyDescent="0.25">
      <c r="A1023" s="29">
        <v>42047.250052777781</v>
      </c>
      <c r="B1023" s="37">
        <v>16.100000000000001</v>
      </c>
      <c r="C1023" s="2"/>
      <c r="F1023" s="29">
        <v>42047.250052777781</v>
      </c>
      <c r="G1023" s="37">
        <v>16.100000000000001</v>
      </c>
      <c r="H1023" s="113"/>
      <c r="I1023" s="113"/>
    </row>
    <row r="1024" spans="1:9" ht="15" customHeight="1" x14ac:dyDescent="0.25">
      <c r="A1024" s="29">
        <v>42047.291719502318</v>
      </c>
      <c r="B1024" s="37">
        <v>16.38</v>
      </c>
      <c r="C1024" s="2"/>
      <c r="F1024" s="29">
        <v>42047.291719502318</v>
      </c>
      <c r="G1024" s="37">
        <v>16.38</v>
      </c>
      <c r="H1024" s="113"/>
      <c r="I1024" s="113"/>
    </row>
    <row r="1025" spans="1:9" ht="15" customHeight="1" x14ac:dyDescent="0.25">
      <c r="A1025" s="29">
        <v>42047.333386226848</v>
      </c>
      <c r="B1025" s="37">
        <v>17.09</v>
      </c>
      <c r="C1025" s="2"/>
      <c r="F1025" s="29">
        <v>42047.333386226848</v>
      </c>
      <c r="G1025" s="37">
        <v>17.09</v>
      </c>
      <c r="H1025" s="113"/>
      <c r="I1025" s="113"/>
    </row>
    <row r="1026" spans="1:9" ht="15" customHeight="1" x14ac:dyDescent="0.25">
      <c r="A1026" s="29">
        <v>42047.375052951385</v>
      </c>
      <c r="B1026" s="37">
        <v>16.61</v>
      </c>
      <c r="C1026" s="2"/>
      <c r="F1026" s="29">
        <v>42047.375052951385</v>
      </c>
      <c r="G1026" s="37">
        <v>16.61</v>
      </c>
      <c r="H1026" s="113"/>
      <c r="I1026" s="113"/>
    </row>
    <row r="1027" spans="1:9" ht="15" customHeight="1" x14ac:dyDescent="0.25">
      <c r="A1027" s="29">
        <v>42047.416719675923</v>
      </c>
      <c r="B1027" s="37">
        <v>18.13</v>
      </c>
      <c r="C1027" s="2"/>
      <c r="F1027" s="29">
        <v>42047.416719675923</v>
      </c>
      <c r="G1027" s="37">
        <v>18.13</v>
      </c>
      <c r="H1027" s="113"/>
      <c r="I1027" s="113"/>
    </row>
    <row r="1028" spans="1:9" ht="15" customHeight="1" x14ac:dyDescent="0.25">
      <c r="A1028" s="29">
        <v>42047.45838640046</v>
      </c>
      <c r="B1028" s="37">
        <v>19.100000000000001</v>
      </c>
      <c r="C1028" s="2"/>
      <c r="F1028" s="29">
        <v>42047.45838640046</v>
      </c>
      <c r="G1028" s="37">
        <v>19.100000000000001</v>
      </c>
      <c r="H1028" s="113"/>
      <c r="I1028" s="113"/>
    </row>
    <row r="1029" spans="1:9" ht="15" customHeight="1" x14ac:dyDescent="0.25">
      <c r="A1029" s="29">
        <v>42047.500053124997</v>
      </c>
      <c r="B1029" s="37">
        <v>18.38</v>
      </c>
      <c r="C1029" s="2"/>
      <c r="F1029" s="29">
        <v>42047.500053124997</v>
      </c>
      <c r="G1029" s="37">
        <v>18.38</v>
      </c>
      <c r="H1029" s="113"/>
      <c r="I1029" s="113"/>
    </row>
    <row r="1030" spans="1:9" ht="15" customHeight="1" x14ac:dyDescent="0.25">
      <c r="A1030" s="29">
        <v>42047.541719849534</v>
      </c>
      <c r="B1030" s="37">
        <v>17.920000000000002</v>
      </c>
      <c r="C1030" s="2"/>
      <c r="F1030" s="29">
        <v>42047.541719849534</v>
      </c>
      <c r="G1030" s="37">
        <v>17.920000000000002</v>
      </c>
      <c r="H1030" s="113"/>
      <c r="I1030" s="113"/>
    </row>
    <row r="1031" spans="1:9" ht="15" customHeight="1" x14ac:dyDescent="0.25">
      <c r="A1031" s="29">
        <v>42047.583386574071</v>
      </c>
      <c r="B1031" s="37">
        <v>16.93</v>
      </c>
      <c r="C1031" s="2"/>
      <c r="F1031" s="29">
        <v>42047.583386574071</v>
      </c>
      <c r="G1031" s="37">
        <v>16.93</v>
      </c>
      <c r="H1031" s="113"/>
      <c r="I1031" s="113"/>
    </row>
    <row r="1032" spans="1:9" ht="15" customHeight="1" x14ac:dyDescent="0.25">
      <c r="A1032" s="29">
        <v>42047.625053298609</v>
      </c>
      <c r="B1032" s="37">
        <v>18.28</v>
      </c>
      <c r="C1032" s="2"/>
      <c r="F1032" s="29">
        <v>42047.625053298609</v>
      </c>
      <c r="G1032" s="37">
        <v>18.28</v>
      </c>
      <c r="H1032" s="113"/>
      <c r="I1032" s="113"/>
    </row>
    <row r="1033" spans="1:9" ht="15" customHeight="1" x14ac:dyDescent="0.25">
      <c r="A1033" s="29">
        <v>42047.666720023146</v>
      </c>
      <c r="B1033" s="37">
        <v>19.62</v>
      </c>
      <c r="C1033" s="2"/>
      <c r="F1033" s="29">
        <v>42047.666720023146</v>
      </c>
      <c r="G1033" s="37">
        <v>19.62</v>
      </c>
      <c r="H1033" s="113"/>
      <c r="I1033" s="113"/>
    </row>
    <row r="1034" spans="1:9" ht="15" customHeight="1" x14ac:dyDescent="0.25">
      <c r="A1034" s="29">
        <v>42047.708386747683</v>
      </c>
      <c r="B1034" s="37">
        <v>19.86</v>
      </c>
      <c r="C1034" s="2"/>
      <c r="F1034" s="29">
        <v>42047.708386747683</v>
      </c>
      <c r="G1034" s="37">
        <v>19.86</v>
      </c>
      <c r="H1034" s="113"/>
      <c r="I1034" s="113"/>
    </row>
    <row r="1035" spans="1:9" ht="15" customHeight="1" x14ac:dyDescent="0.25">
      <c r="A1035" s="29">
        <v>42047.75005347222</v>
      </c>
      <c r="B1035" s="37">
        <v>22.66</v>
      </c>
      <c r="C1035" s="2"/>
      <c r="F1035" s="29">
        <v>42047.75005347222</v>
      </c>
      <c r="G1035" s="37">
        <v>22.66</v>
      </c>
      <c r="H1035" s="113"/>
      <c r="I1035" s="113"/>
    </row>
    <row r="1036" spans="1:9" ht="15" customHeight="1" x14ac:dyDescent="0.25">
      <c r="A1036" s="29">
        <v>42047.791720196758</v>
      </c>
      <c r="B1036" s="36">
        <v>13.77</v>
      </c>
      <c r="C1036" s="22" t="s">
        <v>200</v>
      </c>
      <c r="F1036" s="29">
        <v>42047.791720196758</v>
      </c>
      <c r="G1036" s="36"/>
      <c r="H1036" s="113"/>
      <c r="I1036" s="113"/>
    </row>
    <row r="1037" spans="1:9" ht="15" customHeight="1" x14ac:dyDescent="0.25">
      <c r="A1037" s="29">
        <v>42047.833386921295</v>
      </c>
      <c r="B1037" s="36">
        <v>8.44</v>
      </c>
      <c r="C1037" s="22" t="s">
        <v>200</v>
      </c>
      <c r="F1037" s="29">
        <v>42047.833386921295</v>
      </c>
      <c r="G1037" s="36"/>
      <c r="H1037" s="113"/>
      <c r="I1037" s="113"/>
    </row>
    <row r="1038" spans="1:9" ht="15" customHeight="1" x14ac:dyDescent="0.25">
      <c r="A1038" s="29">
        <v>42047.875053645832</v>
      </c>
      <c r="B1038" s="36">
        <v>7.1</v>
      </c>
      <c r="C1038" s="22" t="s">
        <v>200</v>
      </c>
      <c r="F1038" s="29">
        <v>42047.875053645832</v>
      </c>
      <c r="G1038" s="36"/>
      <c r="H1038" s="113"/>
      <c r="I1038" s="113"/>
    </row>
    <row r="1039" spans="1:9" ht="15" customHeight="1" x14ac:dyDescent="0.25">
      <c r="A1039" s="29">
        <v>42047.916720370369</v>
      </c>
      <c r="B1039" s="37">
        <v>17.940000000000001</v>
      </c>
      <c r="C1039" s="2"/>
      <c r="F1039" s="29">
        <v>42047.916720370369</v>
      </c>
      <c r="G1039" s="37">
        <v>17.940000000000001</v>
      </c>
      <c r="H1039" s="113"/>
      <c r="I1039" s="113"/>
    </row>
    <row r="1040" spans="1:9" ht="15" customHeight="1" x14ac:dyDescent="0.25">
      <c r="A1040" s="29">
        <v>42047.958387094906</v>
      </c>
      <c r="B1040" s="37">
        <v>18.45</v>
      </c>
      <c r="C1040" s="2"/>
      <c r="F1040" s="29">
        <v>42047.958387094906</v>
      </c>
      <c r="G1040" s="37">
        <v>18.45</v>
      </c>
      <c r="H1040" s="113"/>
      <c r="I1040" s="113"/>
    </row>
    <row r="1041" spans="1:9" ht="15" customHeight="1" x14ac:dyDescent="0.25">
      <c r="A1041" s="29">
        <v>42048.000053819444</v>
      </c>
      <c r="B1041" s="37">
        <v>17.27</v>
      </c>
      <c r="C1041" s="2"/>
      <c r="F1041" s="29">
        <v>42048.000053819444</v>
      </c>
      <c r="G1041" s="37">
        <v>17.27</v>
      </c>
      <c r="H1041" s="113"/>
      <c r="I1041" s="113"/>
    </row>
    <row r="1042" spans="1:9" ht="15" customHeight="1" x14ac:dyDescent="0.25">
      <c r="A1042" s="29">
        <v>42048.041720543981</v>
      </c>
      <c r="B1042" s="37">
        <v>18.82</v>
      </c>
      <c r="C1042" s="2"/>
      <c r="F1042" s="29">
        <v>42048.041720543981</v>
      </c>
      <c r="G1042" s="37">
        <v>18.82</v>
      </c>
      <c r="H1042" s="113"/>
      <c r="I1042" s="113"/>
    </row>
    <row r="1043" spans="1:9" ht="15" customHeight="1" x14ac:dyDescent="0.25">
      <c r="A1043" s="29">
        <v>42048.083387268518</v>
      </c>
      <c r="B1043" s="37">
        <v>21.31</v>
      </c>
      <c r="C1043" s="2"/>
      <c r="F1043" s="29">
        <v>42048.083387268518</v>
      </c>
      <c r="G1043" s="37">
        <v>21.31</v>
      </c>
      <c r="H1043" s="113"/>
      <c r="I1043" s="113"/>
    </row>
    <row r="1044" spans="1:9" ht="15" customHeight="1" x14ac:dyDescent="0.25">
      <c r="A1044" s="29">
        <v>42048.125053993055</v>
      </c>
      <c r="B1044" s="37">
        <v>20.34</v>
      </c>
      <c r="C1044" s="2"/>
      <c r="F1044" s="29">
        <v>42048.125053993055</v>
      </c>
      <c r="G1044" s="37">
        <v>20.34</v>
      </c>
      <c r="H1044" s="113"/>
      <c r="I1044" s="113"/>
    </row>
    <row r="1045" spans="1:9" ht="15" customHeight="1" x14ac:dyDescent="0.25">
      <c r="A1045" s="29">
        <v>42048.166720717592</v>
      </c>
      <c r="B1045" s="37">
        <v>21.04</v>
      </c>
      <c r="C1045" s="2"/>
      <c r="F1045" s="29">
        <v>42048.166720717592</v>
      </c>
      <c r="G1045" s="37">
        <v>21.04</v>
      </c>
      <c r="H1045" s="113"/>
      <c r="I1045" s="113"/>
    </row>
    <row r="1046" spans="1:9" ht="15" customHeight="1" x14ac:dyDescent="0.25">
      <c r="A1046" s="29">
        <v>42048.20838744213</v>
      </c>
      <c r="B1046" s="37">
        <v>19.43</v>
      </c>
      <c r="C1046" s="2"/>
      <c r="F1046" s="29">
        <v>42048.20838744213</v>
      </c>
      <c r="G1046" s="37">
        <v>19.43</v>
      </c>
      <c r="H1046" s="113"/>
      <c r="I1046" s="113"/>
    </row>
    <row r="1047" spans="1:9" ht="15" customHeight="1" x14ac:dyDescent="0.25">
      <c r="A1047" s="29">
        <v>42048.250054166667</v>
      </c>
      <c r="B1047" s="37">
        <v>14.78</v>
      </c>
      <c r="C1047" s="2"/>
      <c r="F1047" s="29">
        <v>42048.250054166667</v>
      </c>
      <c r="G1047" s="37">
        <v>14.78</v>
      </c>
      <c r="H1047" s="113"/>
      <c r="I1047" s="113"/>
    </row>
    <row r="1048" spans="1:9" ht="15" customHeight="1" x14ac:dyDescent="0.25">
      <c r="A1048" s="29">
        <v>42048.291720891204</v>
      </c>
      <c r="B1048" s="37">
        <v>18.29</v>
      </c>
      <c r="C1048" s="2"/>
      <c r="F1048" s="29">
        <v>42048.291720891204</v>
      </c>
      <c r="G1048" s="37">
        <v>18.29</v>
      </c>
      <c r="H1048" s="113"/>
      <c r="I1048" s="113"/>
    </row>
    <row r="1049" spans="1:9" ht="15" customHeight="1" x14ac:dyDescent="0.25">
      <c r="A1049" s="29">
        <v>42048.333387615741</v>
      </c>
      <c r="B1049" s="34">
        <v>55.03</v>
      </c>
      <c r="C1049" s="2"/>
      <c r="F1049" s="29">
        <v>42048.333387615741</v>
      </c>
      <c r="G1049" s="34">
        <v>55.03</v>
      </c>
      <c r="H1049" s="113"/>
      <c r="I1049" s="113"/>
    </row>
    <row r="1050" spans="1:9" ht="15" customHeight="1" x14ac:dyDescent="0.25">
      <c r="A1050" s="29">
        <v>42048.375054340278</v>
      </c>
      <c r="B1050" s="37">
        <v>37.869999999999997</v>
      </c>
      <c r="C1050" s="2"/>
      <c r="F1050" s="29">
        <v>42048.375054340278</v>
      </c>
      <c r="G1050" s="37">
        <v>37.869999999999997</v>
      </c>
      <c r="H1050" s="113"/>
      <c r="I1050" s="113"/>
    </row>
    <row r="1051" spans="1:9" ht="15" customHeight="1" x14ac:dyDescent="0.25">
      <c r="A1051" s="29">
        <v>42048.416721064816</v>
      </c>
      <c r="B1051" s="37">
        <v>21.68</v>
      </c>
      <c r="C1051" s="2"/>
      <c r="F1051" s="29">
        <v>42048.416721064816</v>
      </c>
      <c r="G1051" s="37">
        <v>21.68</v>
      </c>
      <c r="H1051" s="113"/>
      <c r="I1051" s="113"/>
    </row>
    <row r="1052" spans="1:9" ht="15" customHeight="1" x14ac:dyDescent="0.25">
      <c r="A1052" s="29">
        <v>42048.458387789353</v>
      </c>
      <c r="B1052" s="37">
        <v>20.04</v>
      </c>
      <c r="C1052" s="2"/>
      <c r="F1052" s="29">
        <v>42048.458387789353</v>
      </c>
      <c r="G1052" s="37">
        <v>20.04</v>
      </c>
      <c r="H1052" s="113"/>
      <c r="I1052" s="113"/>
    </row>
    <row r="1053" spans="1:9" ht="15" customHeight="1" x14ac:dyDescent="0.25">
      <c r="A1053" s="29">
        <v>42048.50005451389</v>
      </c>
      <c r="B1053" s="37">
        <v>23.27</v>
      </c>
      <c r="C1053" s="2"/>
      <c r="F1053" s="29">
        <v>42048.50005451389</v>
      </c>
      <c r="G1053" s="37">
        <v>23.27</v>
      </c>
      <c r="H1053" s="113"/>
      <c r="I1053" s="113"/>
    </row>
    <row r="1054" spans="1:9" ht="15" customHeight="1" x14ac:dyDescent="0.25">
      <c r="A1054" s="29">
        <v>42048.541721238427</v>
      </c>
      <c r="B1054" s="37">
        <v>21.83</v>
      </c>
      <c r="C1054" s="2"/>
      <c r="F1054" s="29">
        <v>42048.541721238427</v>
      </c>
      <c r="G1054" s="37">
        <v>21.83</v>
      </c>
      <c r="H1054" s="113"/>
      <c r="I1054" s="113"/>
    </row>
    <row r="1055" spans="1:9" ht="15" customHeight="1" x14ac:dyDescent="0.25">
      <c r="A1055" s="29">
        <v>42048.583387962964</v>
      </c>
      <c r="B1055" s="37">
        <v>19.89</v>
      </c>
      <c r="C1055" s="2"/>
      <c r="F1055" s="29">
        <v>42048.583387962964</v>
      </c>
      <c r="G1055" s="37">
        <v>19.89</v>
      </c>
      <c r="H1055" s="113"/>
      <c r="I1055" s="113"/>
    </row>
    <row r="1056" spans="1:9" ht="15" customHeight="1" x14ac:dyDescent="0.25">
      <c r="A1056" s="29">
        <v>42048.625054687502</v>
      </c>
      <c r="B1056" s="37">
        <v>20.52</v>
      </c>
      <c r="C1056" s="2"/>
      <c r="F1056" s="29">
        <v>42048.625054687502</v>
      </c>
      <c r="G1056" s="37">
        <v>20.52</v>
      </c>
      <c r="H1056" s="113"/>
      <c r="I1056" s="113"/>
    </row>
    <row r="1057" spans="1:9" ht="15" customHeight="1" x14ac:dyDescent="0.25">
      <c r="A1057" s="29">
        <v>42048.666721412039</v>
      </c>
      <c r="B1057" s="37">
        <v>19.79</v>
      </c>
      <c r="C1057" s="2"/>
      <c r="F1057" s="29">
        <v>42048.666721412039</v>
      </c>
      <c r="G1057" s="37">
        <v>19.79</v>
      </c>
      <c r="H1057" s="113"/>
      <c r="I1057" s="113"/>
    </row>
    <row r="1058" spans="1:9" ht="15" customHeight="1" x14ac:dyDescent="0.25">
      <c r="A1058" s="29">
        <v>42048.708388136576</v>
      </c>
      <c r="B1058" s="37">
        <v>18.649999999999999</v>
      </c>
      <c r="C1058" s="2"/>
      <c r="F1058" s="29">
        <v>42048.708388136576</v>
      </c>
      <c r="G1058" s="37">
        <v>18.649999999999999</v>
      </c>
      <c r="H1058" s="113"/>
      <c r="I1058" s="113"/>
    </row>
    <row r="1059" spans="1:9" ht="15" customHeight="1" x14ac:dyDescent="0.25">
      <c r="A1059" s="29">
        <v>42048.750054861113</v>
      </c>
      <c r="B1059" s="37">
        <v>20.47</v>
      </c>
      <c r="C1059" s="2"/>
      <c r="F1059" s="29">
        <v>42048.750054861113</v>
      </c>
      <c r="G1059" s="37">
        <v>20.47</v>
      </c>
      <c r="H1059" s="113"/>
      <c r="I1059" s="113"/>
    </row>
    <row r="1060" spans="1:9" ht="15" customHeight="1" x14ac:dyDescent="0.25">
      <c r="A1060" s="29">
        <v>42048.791721585651</v>
      </c>
      <c r="B1060" s="36">
        <v>12.16</v>
      </c>
      <c r="C1060" s="22" t="s">
        <v>200</v>
      </c>
      <c r="F1060" s="29">
        <v>42048.791721585651</v>
      </c>
      <c r="G1060" s="36"/>
      <c r="H1060" s="113"/>
      <c r="I1060" s="113"/>
    </row>
    <row r="1061" spans="1:9" ht="15" customHeight="1" x14ac:dyDescent="0.25">
      <c r="A1061" s="29">
        <v>42048.833388310188</v>
      </c>
      <c r="B1061" s="36">
        <v>5.6</v>
      </c>
      <c r="C1061" s="22" t="s">
        <v>200</v>
      </c>
      <c r="F1061" s="29">
        <v>42048.833388310188</v>
      </c>
      <c r="G1061" s="36"/>
      <c r="H1061" s="113"/>
      <c r="I1061" s="113"/>
    </row>
    <row r="1062" spans="1:9" ht="15" customHeight="1" x14ac:dyDescent="0.25">
      <c r="A1062" s="29">
        <v>42048.875055034725</v>
      </c>
      <c r="B1062" s="39">
        <v>4.34</v>
      </c>
      <c r="C1062" s="22" t="s">
        <v>200</v>
      </c>
      <c r="F1062" s="29">
        <v>42048.875055034725</v>
      </c>
      <c r="G1062" s="39"/>
      <c r="H1062" s="113"/>
      <c r="I1062" s="113"/>
    </row>
    <row r="1063" spans="1:9" ht="15" customHeight="1" x14ac:dyDescent="0.25">
      <c r="A1063" s="29">
        <v>42048.916721759262</v>
      </c>
      <c r="B1063" s="37">
        <v>16.22</v>
      </c>
      <c r="C1063" s="2"/>
      <c r="F1063" s="29">
        <v>42048.916721759262</v>
      </c>
      <c r="G1063" s="37">
        <v>16.22</v>
      </c>
      <c r="H1063" s="113"/>
      <c r="I1063" s="113"/>
    </row>
    <row r="1064" spans="1:9" ht="15" customHeight="1" x14ac:dyDescent="0.25">
      <c r="A1064" s="29">
        <v>42048.958388483799</v>
      </c>
      <c r="B1064" s="37">
        <v>18.18</v>
      </c>
      <c r="C1064" s="2"/>
      <c r="F1064" s="29">
        <v>42048.958388483799</v>
      </c>
      <c r="G1064" s="37">
        <v>18.18</v>
      </c>
      <c r="H1064" s="113"/>
      <c r="I1064" s="113"/>
    </row>
    <row r="1065" spans="1:9" ht="15" customHeight="1" x14ac:dyDescent="0.25">
      <c r="A1065" s="29">
        <v>42049.000055208337</v>
      </c>
      <c r="B1065" s="37">
        <v>13.02</v>
      </c>
      <c r="C1065" s="2"/>
      <c r="F1065" s="29">
        <v>42049.000055208337</v>
      </c>
      <c r="G1065" s="37">
        <v>13.02</v>
      </c>
      <c r="H1065" s="113"/>
      <c r="I1065" s="113"/>
    </row>
    <row r="1066" spans="1:9" ht="15" customHeight="1" x14ac:dyDescent="0.25">
      <c r="A1066" s="29">
        <v>42049.041721932874</v>
      </c>
      <c r="B1066" s="37">
        <v>11.51</v>
      </c>
      <c r="C1066" s="2"/>
      <c r="F1066" s="29">
        <v>42049.041721932874</v>
      </c>
      <c r="G1066" s="37">
        <v>11.51</v>
      </c>
      <c r="H1066" s="113"/>
      <c r="I1066" s="113"/>
    </row>
    <row r="1067" spans="1:9" ht="15" customHeight="1" x14ac:dyDescent="0.25">
      <c r="A1067" s="29">
        <v>42049.083388657411</v>
      </c>
      <c r="B1067" s="37">
        <v>13.17</v>
      </c>
      <c r="C1067" s="2"/>
      <c r="F1067" s="29">
        <v>42049.083388657411</v>
      </c>
      <c r="G1067" s="37">
        <v>13.17</v>
      </c>
      <c r="H1067" s="113"/>
      <c r="I1067" s="113"/>
    </row>
    <row r="1068" spans="1:9" ht="15" customHeight="1" x14ac:dyDescent="0.25">
      <c r="A1068" s="29">
        <v>42049.125055381941</v>
      </c>
      <c r="B1068" s="37">
        <v>13.44</v>
      </c>
      <c r="C1068" s="2"/>
      <c r="F1068" s="29">
        <v>42049.125055381941</v>
      </c>
      <c r="G1068" s="37">
        <v>13.44</v>
      </c>
      <c r="H1068" s="113"/>
      <c r="I1068" s="113"/>
    </row>
    <row r="1069" spans="1:9" ht="15" customHeight="1" x14ac:dyDescent="0.25">
      <c r="A1069" s="29">
        <v>42049.166722106478</v>
      </c>
      <c r="B1069" s="37">
        <v>13.56</v>
      </c>
      <c r="C1069" s="2"/>
      <c r="F1069" s="29">
        <v>42049.166722106478</v>
      </c>
      <c r="G1069" s="37">
        <v>13.56</v>
      </c>
      <c r="H1069" s="113"/>
      <c r="I1069" s="113"/>
    </row>
    <row r="1070" spans="1:9" ht="15" customHeight="1" x14ac:dyDescent="0.25">
      <c r="A1070" s="29">
        <v>42049.208388831015</v>
      </c>
      <c r="B1070" s="37">
        <v>13.74</v>
      </c>
      <c r="C1070" s="2"/>
      <c r="F1070" s="29">
        <v>42049.208388831015</v>
      </c>
      <c r="G1070" s="37">
        <v>13.74</v>
      </c>
      <c r="H1070" s="113"/>
      <c r="I1070" s="113"/>
    </row>
    <row r="1071" spans="1:9" ht="15" customHeight="1" x14ac:dyDescent="0.25">
      <c r="A1071" s="29">
        <v>42049.250055555553</v>
      </c>
      <c r="B1071" s="37">
        <v>14.07</v>
      </c>
      <c r="C1071" s="2"/>
      <c r="F1071" s="29">
        <v>42049.250055555553</v>
      </c>
      <c r="G1071" s="37">
        <v>14.07</v>
      </c>
      <c r="H1071" s="113"/>
      <c r="I1071" s="113"/>
    </row>
    <row r="1072" spans="1:9" ht="15" customHeight="1" x14ac:dyDescent="0.25">
      <c r="A1072" s="29">
        <v>42049.29172228009</v>
      </c>
      <c r="B1072" s="37">
        <v>13.88</v>
      </c>
      <c r="C1072" s="2"/>
      <c r="F1072" s="29">
        <v>42049.29172228009</v>
      </c>
      <c r="G1072" s="37">
        <v>13.88</v>
      </c>
      <c r="H1072" s="113"/>
      <c r="I1072" s="113"/>
    </row>
    <row r="1073" spans="1:9" ht="15" customHeight="1" x14ac:dyDescent="0.25">
      <c r="A1073" s="29">
        <v>42049.333389004627</v>
      </c>
      <c r="B1073" s="37">
        <v>13.22</v>
      </c>
      <c r="C1073" s="2"/>
      <c r="F1073" s="29">
        <v>42049.333389004627</v>
      </c>
      <c r="G1073" s="37">
        <v>13.22</v>
      </c>
      <c r="H1073" s="113"/>
      <c r="I1073" s="113"/>
    </row>
    <row r="1074" spans="1:9" ht="15" customHeight="1" x14ac:dyDescent="0.25">
      <c r="A1074" s="29">
        <v>42049.375055729164</v>
      </c>
      <c r="B1074" s="37">
        <v>14.16</v>
      </c>
      <c r="C1074" s="2"/>
      <c r="F1074" s="29">
        <v>42049.375055729164</v>
      </c>
      <c r="G1074" s="37">
        <v>14.16</v>
      </c>
      <c r="H1074" s="113"/>
      <c r="I1074" s="113"/>
    </row>
    <row r="1075" spans="1:9" ht="15" customHeight="1" x14ac:dyDescent="0.25">
      <c r="A1075" s="29">
        <v>42049.416722453701</v>
      </c>
      <c r="B1075" s="37">
        <v>15.46</v>
      </c>
      <c r="C1075" s="2"/>
      <c r="F1075" s="29">
        <v>42049.416722453701</v>
      </c>
      <c r="G1075" s="37">
        <v>15.46</v>
      </c>
      <c r="H1075" s="113"/>
      <c r="I1075" s="113"/>
    </row>
    <row r="1076" spans="1:9" ht="15" customHeight="1" x14ac:dyDescent="0.25">
      <c r="A1076" s="29">
        <v>42049.458389178239</v>
      </c>
      <c r="B1076" s="37">
        <v>14.96</v>
      </c>
      <c r="C1076" s="2"/>
      <c r="F1076" s="29">
        <v>42049.458389178239</v>
      </c>
      <c r="G1076" s="37">
        <v>14.96</v>
      </c>
      <c r="H1076" s="113"/>
      <c r="I1076" s="113"/>
    </row>
    <row r="1077" spans="1:9" ht="15" customHeight="1" x14ac:dyDescent="0.25">
      <c r="A1077" s="29">
        <v>42049.500055902776</v>
      </c>
      <c r="B1077" s="37">
        <v>17.61</v>
      </c>
      <c r="C1077" s="2"/>
      <c r="F1077" s="29">
        <v>42049.500055902776</v>
      </c>
      <c r="G1077" s="37">
        <v>17.61</v>
      </c>
      <c r="H1077" s="113"/>
      <c r="I1077" s="113"/>
    </row>
    <row r="1078" spans="1:9" ht="15" customHeight="1" x14ac:dyDescent="0.25">
      <c r="A1078" s="29">
        <v>42049.541722627313</v>
      </c>
      <c r="B1078" s="37">
        <v>16.53</v>
      </c>
      <c r="C1078" s="2"/>
      <c r="F1078" s="29">
        <v>42049.541722627313</v>
      </c>
      <c r="G1078" s="37">
        <v>16.53</v>
      </c>
      <c r="H1078" s="113"/>
      <c r="I1078" s="113"/>
    </row>
    <row r="1079" spans="1:9" ht="15" customHeight="1" x14ac:dyDescent="0.25">
      <c r="A1079" s="29">
        <v>42049.58338935185</v>
      </c>
      <c r="B1079" s="37">
        <v>19.23</v>
      </c>
      <c r="C1079" s="2"/>
      <c r="F1079" s="29">
        <v>42049.58338935185</v>
      </c>
      <c r="G1079" s="37">
        <v>19.23</v>
      </c>
      <c r="H1079" s="113"/>
      <c r="I1079" s="113"/>
    </row>
    <row r="1080" spans="1:9" ht="15" customHeight="1" x14ac:dyDescent="0.25">
      <c r="A1080" s="29">
        <v>42049.625056076387</v>
      </c>
      <c r="B1080" s="37">
        <v>15.24</v>
      </c>
      <c r="C1080" s="2"/>
      <c r="F1080" s="29">
        <v>42049.625056076387</v>
      </c>
      <c r="G1080" s="37">
        <v>15.24</v>
      </c>
      <c r="H1080" s="113"/>
      <c r="I1080" s="113"/>
    </row>
    <row r="1081" spans="1:9" ht="15" customHeight="1" x14ac:dyDescent="0.25">
      <c r="A1081" s="29">
        <v>42049.666722800925</v>
      </c>
      <c r="B1081" s="37">
        <v>14.82</v>
      </c>
      <c r="C1081" s="2"/>
      <c r="F1081" s="29">
        <v>42049.666722800925</v>
      </c>
      <c r="G1081" s="37">
        <v>14.82</v>
      </c>
      <c r="H1081" s="113"/>
      <c r="I1081" s="113"/>
    </row>
    <row r="1082" spans="1:9" ht="15" customHeight="1" x14ac:dyDescent="0.25">
      <c r="A1082" s="29">
        <v>42049.708389525462</v>
      </c>
      <c r="B1082" s="37">
        <v>14.99</v>
      </c>
      <c r="C1082" s="2"/>
      <c r="F1082" s="29">
        <v>42049.708389525462</v>
      </c>
      <c r="G1082" s="37">
        <v>14.99</v>
      </c>
      <c r="H1082" s="113"/>
      <c r="I1082" s="113"/>
    </row>
    <row r="1083" spans="1:9" ht="15" customHeight="1" x14ac:dyDescent="0.25">
      <c r="A1083" s="29">
        <v>42049.750056249999</v>
      </c>
      <c r="B1083" s="37">
        <v>15.58</v>
      </c>
      <c r="C1083" s="2"/>
      <c r="F1083" s="29">
        <v>42049.750056249999</v>
      </c>
      <c r="G1083" s="37">
        <v>15.58</v>
      </c>
      <c r="H1083" s="113"/>
      <c r="I1083" s="113"/>
    </row>
    <row r="1084" spans="1:9" ht="15" customHeight="1" x14ac:dyDescent="0.25">
      <c r="A1084" s="29">
        <v>42049.791722974536</v>
      </c>
      <c r="B1084" s="37">
        <v>15.94</v>
      </c>
      <c r="C1084" s="2"/>
      <c r="F1084" s="29">
        <v>42049.791722974536</v>
      </c>
      <c r="G1084" s="37">
        <v>15.94</v>
      </c>
      <c r="H1084" s="113"/>
      <c r="I1084" s="113"/>
    </row>
    <row r="1085" spans="1:9" ht="15" customHeight="1" x14ac:dyDescent="0.25">
      <c r="A1085" s="29">
        <v>42049.833389699073</v>
      </c>
      <c r="B1085" s="37">
        <v>16.97</v>
      </c>
      <c r="C1085" s="2"/>
      <c r="F1085" s="29">
        <v>42049.833389699073</v>
      </c>
      <c r="G1085" s="37">
        <v>16.97</v>
      </c>
      <c r="H1085" s="113"/>
      <c r="I1085" s="113"/>
    </row>
    <row r="1086" spans="1:9" ht="15" customHeight="1" x14ac:dyDescent="0.25">
      <c r="A1086" s="29">
        <v>42049.875056423611</v>
      </c>
      <c r="B1086" s="30">
        <v>9.41</v>
      </c>
      <c r="C1086" s="22" t="s">
        <v>197</v>
      </c>
      <c r="F1086" s="29">
        <v>42049.875056423611</v>
      </c>
      <c r="G1086" s="30"/>
      <c r="H1086" s="113"/>
      <c r="I1086" s="113"/>
    </row>
    <row r="1087" spans="1:9" ht="15" customHeight="1" x14ac:dyDescent="0.25">
      <c r="A1087" s="29">
        <v>42049.916723148148</v>
      </c>
      <c r="B1087" s="30">
        <v>6.93</v>
      </c>
      <c r="C1087" s="22" t="s">
        <v>197</v>
      </c>
      <c r="F1087" s="29">
        <v>42049.916723148148</v>
      </c>
      <c r="G1087" s="30"/>
      <c r="H1087" s="113"/>
      <c r="I1087" s="113"/>
    </row>
    <row r="1088" spans="1:9" ht="15" customHeight="1" x14ac:dyDescent="0.25">
      <c r="A1088" s="29">
        <v>42049.958389872685</v>
      </c>
      <c r="B1088" s="30">
        <v>4.79</v>
      </c>
      <c r="C1088" s="22" t="s">
        <v>197</v>
      </c>
      <c r="F1088" s="29">
        <v>42049.958389872685</v>
      </c>
      <c r="G1088" s="30"/>
      <c r="H1088" s="113"/>
      <c r="I1088" s="113"/>
    </row>
    <row r="1089" spans="1:9" ht="15" customHeight="1" x14ac:dyDescent="0.25">
      <c r="A1089" s="29">
        <v>42050.000056597222</v>
      </c>
      <c r="B1089" s="30">
        <v>1.25</v>
      </c>
      <c r="C1089" s="22" t="s">
        <v>197</v>
      </c>
      <c r="F1089" s="29">
        <v>42050.000056597222</v>
      </c>
      <c r="G1089" s="30"/>
      <c r="H1089" s="113"/>
      <c r="I1089" s="113"/>
    </row>
    <row r="1090" spans="1:9" ht="15" customHeight="1" x14ac:dyDescent="0.25">
      <c r="A1090" s="29">
        <v>42050.041723321759</v>
      </c>
      <c r="B1090" s="30">
        <v>0.95</v>
      </c>
      <c r="C1090" s="22" t="s">
        <v>197</v>
      </c>
      <c r="F1090" s="29">
        <v>42050.041723321759</v>
      </c>
      <c r="G1090" s="30"/>
      <c r="H1090" s="113"/>
      <c r="I1090" s="113"/>
    </row>
    <row r="1091" spans="1:9" ht="15" customHeight="1" x14ac:dyDescent="0.25">
      <c r="A1091" s="29">
        <v>42050.083390046297</v>
      </c>
      <c r="B1091" s="30">
        <v>0.9</v>
      </c>
      <c r="C1091" s="22" t="s">
        <v>197</v>
      </c>
      <c r="F1091" s="29">
        <v>42050.083390046297</v>
      </c>
      <c r="G1091" s="30"/>
      <c r="H1091" s="113"/>
      <c r="I1091" s="113"/>
    </row>
    <row r="1092" spans="1:9" ht="15" customHeight="1" x14ac:dyDescent="0.25">
      <c r="A1092" s="29">
        <v>42050.125056770834</v>
      </c>
      <c r="B1092" s="30">
        <v>0.92</v>
      </c>
      <c r="C1092" s="22" t="s">
        <v>197</v>
      </c>
      <c r="F1092" s="29">
        <v>42050.125056770834</v>
      </c>
      <c r="G1092" s="30"/>
      <c r="H1092" s="113"/>
      <c r="I1092" s="113"/>
    </row>
    <row r="1093" spans="1:9" ht="15" customHeight="1" x14ac:dyDescent="0.25">
      <c r="A1093" s="29">
        <v>42050.166723495371</v>
      </c>
      <c r="B1093" s="30">
        <v>0.93</v>
      </c>
      <c r="C1093" s="22" t="s">
        <v>197</v>
      </c>
      <c r="F1093" s="29">
        <v>42050.166723495371</v>
      </c>
      <c r="G1093" s="30"/>
      <c r="H1093" s="113"/>
      <c r="I1093" s="113"/>
    </row>
    <row r="1094" spans="1:9" ht="15" customHeight="1" x14ac:dyDescent="0.25">
      <c r="A1094" s="29">
        <v>42050.208390219908</v>
      </c>
      <c r="B1094" s="30">
        <v>0.93</v>
      </c>
      <c r="C1094" s="22" t="s">
        <v>197</v>
      </c>
      <c r="F1094" s="29">
        <v>42050.208390219908</v>
      </c>
      <c r="G1094" s="30"/>
      <c r="H1094" s="113"/>
      <c r="I1094" s="113"/>
    </row>
    <row r="1095" spans="1:9" ht="15" customHeight="1" x14ac:dyDescent="0.25">
      <c r="A1095" s="29">
        <v>42050.250056944446</v>
      </c>
      <c r="B1095" s="30">
        <v>0.93</v>
      </c>
      <c r="C1095" s="22" t="s">
        <v>197</v>
      </c>
      <c r="F1095" s="29">
        <v>42050.250056944446</v>
      </c>
      <c r="G1095" s="30"/>
      <c r="H1095" s="113"/>
      <c r="I1095" s="113"/>
    </row>
    <row r="1096" spans="1:9" ht="15" customHeight="1" x14ac:dyDescent="0.25">
      <c r="A1096" s="29">
        <v>42050.291723668983</v>
      </c>
      <c r="B1096" s="30">
        <v>0.93</v>
      </c>
      <c r="C1096" s="22" t="s">
        <v>197</v>
      </c>
      <c r="F1096" s="29">
        <v>42050.291723668983</v>
      </c>
      <c r="G1096" s="30"/>
      <c r="H1096" s="113"/>
      <c r="I1096" s="113"/>
    </row>
    <row r="1097" spans="1:9" ht="15" customHeight="1" x14ac:dyDescent="0.25">
      <c r="A1097" s="29">
        <v>42050.33339039352</v>
      </c>
      <c r="B1097" s="30">
        <v>0.93</v>
      </c>
      <c r="C1097" s="22" t="s">
        <v>197</v>
      </c>
      <c r="F1097" s="29">
        <v>42050.33339039352</v>
      </c>
      <c r="G1097" s="30"/>
      <c r="H1097" s="113"/>
      <c r="I1097" s="113"/>
    </row>
    <row r="1098" spans="1:9" ht="15" customHeight="1" x14ac:dyDescent="0.25">
      <c r="A1098" s="29">
        <v>42050.375057118057</v>
      </c>
      <c r="B1098" s="30">
        <v>0.86</v>
      </c>
      <c r="C1098" s="22" t="s">
        <v>197</v>
      </c>
      <c r="F1098" s="29">
        <v>42050.375057118057</v>
      </c>
      <c r="G1098" s="30"/>
      <c r="H1098" s="113"/>
      <c r="I1098" s="113"/>
    </row>
    <row r="1099" spans="1:9" ht="15" customHeight="1" x14ac:dyDescent="0.25">
      <c r="A1099" s="29">
        <v>42050.416723842594</v>
      </c>
      <c r="B1099" s="30">
        <v>0.69</v>
      </c>
      <c r="C1099" s="22" t="s">
        <v>197</v>
      </c>
      <c r="F1099" s="29">
        <v>42050.416723842594</v>
      </c>
      <c r="G1099" s="30"/>
      <c r="H1099" s="113"/>
      <c r="I1099" s="113"/>
    </row>
    <row r="1100" spans="1:9" ht="15" customHeight="1" x14ac:dyDescent="0.25">
      <c r="A1100" s="29">
        <v>42050.458390567132</v>
      </c>
      <c r="B1100" s="30">
        <v>0.69</v>
      </c>
      <c r="C1100" s="22" t="s">
        <v>197</v>
      </c>
      <c r="F1100" s="29">
        <v>42050.458390567132</v>
      </c>
      <c r="G1100" s="30"/>
      <c r="H1100" s="113"/>
      <c r="I1100" s="113"/>
    </row>
    <row r="1101" spans="1:9" ht="15" customHeight="1" x14ac:dyDescent="0.25">
      <c r="A1101" s="29">
        <v>42050.500057291669</v>
      </c>
      <c r="B1101" s="30">
        <v>0.72</v>
      </c>
      <c r="C1101" s="22" t="s">
        <v>197</v>
      </c>
      <c r="F1101" s="29">
        <v>42050.500057291669</v>
      </c>
      <c r="G1101" s="30"/>
      <c r="H1101" s="113"/>
      <c r="I1101" s="113"/>
    </row>
    <row r="1102" spans="1:9" ht="15" customHeight="1" x14ac:dyDescent="0.25">
      <c r="A1102" s="29">
        <v>42050.541724016206</v>
      </c>
      <c r="B1102" s="30">
        <v>0.75</v>
      </c>
      <c r="C1102" s="22" t="s">
        <v>197</v>
      </c>
      <c r="F1102" s="29">
        <v>42050.541724016206</v>
      </c>
      <c r="G1102" s="30"/>
      <c r="H1102" s="113"/>
      <c r="I1102" s="113"/>
    </row>
    <row r="1103" spans="1:9" ht="15" customHeight="1" x14ac:dyDescent="0.25">
      <c r="A1103" s="29">
        <v>42050.583390740743</v>
      </c>
      <c r="B1103" s="30">
        <v>0.78</v>
      </c>
      <c r="C1103" s="22" t="s">
        <v>197</v>
      </c>
      <c r="F1103" s="29">
        <v>42050.583390740743</v>
      </c>
      <c r="G1103" s="30"/>
      <c r="H1103" s="113"/>
      <c r="I1103" s="113"/>
    </row>
    <row r="1104" spans="1:9" ht="15" customHeight="1" x14ac:dyDescent="0.25">
      <c r="A1104" s="29">
        <v>42050.62505746528</v>
      </c>
      <c r="B1104" s="30">
        <v>0.78</v>
      </c>
      <c r="C1104" s="22" t="s">
        <v>197</v>
      </c>
      <c r="F1104" s="29">
        <v>42050.62505746528</v>
      </c>
      <c r="G1104" s="30"/>
      <c r="H1104" s="113"/>
      <c r="I1104" s="113"/>
    </row>
    <row r="1105" spans="1:9" ht="15" customHeight="1" x14ac:dyDescent="0.25">
      <c r="A1105" s="29">
        <v>42050.666724189818</v>
      </c>
      <c r="B1105" s="30">
        <v>0.78</v>
      </c>
      <c r="C1105" s="22" t="s">
        <v>197</v>
      </c>
      <c r="F1105" s="29">
        <v>42050.666724189818</v>
      </c>
      <c r="G1105" s="30"/>
      <c r="H1105" s="113"/>
      <c r="I1105" s="113"/>
    </row>
    <row r="1106" spans="1:9" ht="15" customHeight="1" x14ac:dyDescent="0.25">
      <c r="A1106" s="29">
        <v>42050.708390914355</v>
      </c>
      <c r="B1106" s="30">
        <v>0.71</v>
      </c>
      <c r="C1106" s="22" t="s">
        <v>197</v>
      </c>
      <c r="F1106" s="29">
        <v>42050.708390914355</v>
      </c>
      <c r="G1106" s="30"/>
      <c r="H1106" s="113"/>
      <c r="I1106" s="113"/>
    </row>
    <row r="1107" spans="1:9" ht="15" customHeight="1" x14ac:dyDescent="0.25">
      <c r="A1107" s="29">
        <v>42050.750057638892</v>
      </c>
      <c r="B1107" s="30">
        <v>0.76</v>
      </c>
      <c r="C1107" s="22" t="s">
        <v>197</v>
      </c>
      <c r="F1107" s="29">
        <v>42050.750057638892</v>
      </c>
      <c r="G1107" s="30"/>
      <c r="H1107" s="113"/>
      <c r="I1107" s="113"/>
    </row>
    <row r="1108" spans="1:9" ht="15" customHeight="1" x14ac:dyDescent="0.25">
      <c r="A1108" s="29">
        <v>42050.791724363429</v>
      </c>
      <c r="B1108" s="30">
        <v>77.14</v>
      </c>
      <c r="C1108" s="22" t="s">
        <v>197</v>
      </c>
      <c r="F1108" s="29">
        <v>42050.791724363429</v>
      </c>
      <c r="G1108" s="30"/>
      <c r="H1108" s="113"/>
      <c r="I1108" s="113"/>
    </row>
    <row r="1109" spans="1:9" ht="15" customHeight="1" x14ac:dyDescent="0.25">
      <c r="A1109" s="29">
        <v>42050.833391087966</v>
      </c>
      <c r="B1109" s="30">
        <v>100</v>
      </c>
      <c r="C1109" s="22" t="s">
        <v>197</v>
      </c>
      <c r="F1109" s="29">
        <v>42050.833391087966</v>
      </c>
      <c r="G1109" s="30"/>
      <c r="H1109" s="113"/>
      <c r="I1109" s="113"/>
    </row>
    <row r="1110" spans="1:9" ht="15" customHeight="1" x14ac:dyDescent="0.25">
      <c r="A1110" s="29">
        <v>42050.875057812496</v>
      </c>
      <c r="B1110" s="30">
        <v>100</v>
      </c>
      <c r="C1110" s="22" t="s">
        <v>197</v>
      </c>
      <c r="F1110" s="29">
        <v>42050.875057812496</v>
      </c>
      <c r="G1110" s="30"/>
      <c r="H1110" s="113"/>
      <c r="I1110" s="113"/>
    </row>
    <row r="1111" spans="1:9" ht="15" customHeight="1" x14ac:dyDescent="0.25">
      <c r="A1111" s="29">
        <v>42050.916724537034</v>
      </c>
      <c r="B1111" s="30">
        <v>100</v>
      </c>
      <c r="C1111" s="22" t="s">
        <v>197</v>
      </c>
      <c r="F1111" s="29">
        <v>42050.916724537034</v>
      </c>
      <c r="G1111" s="30"/>
      <c r="H1111" s="113"/>
      <c r="I1111" s="113"/>
    </row>
    <row r="1112" spans="1:9" ht="15" customHeight="1" x14ac:dyDescent="0.25">
      <c r="A1112" s="29">
        <v>42050.958391261571</v>
      </c>
      <c r="B1112" s="30">
        <v>100</v>
      </c>
      <c r="C1112" s="22" t="s">
        <v>197</v>
      </c>
      <c r="F1112" s="29">
        <v>42050.958391261571</v>
      </c>
      <c r="G1112" s="30"/>
      <c r="H1112" s="113"/>
      <c r="I1112" s="113"/>
    </row>
    <row r="1113" spans="1:9" ht="15" customHeight="1" x14ac:dyDescent="0.25">
      <c r="A1113" s="29">
        <v>42051.000057986108</v>
      </c>
      <c r="B1113" s="30">
        <v>100</v>
      </c>
      <c r="C1113" s="22" t="s">
        <v>197</v>
      </c>
      <c r="F1113" s="29">
        <v>42051.000057986108</v>
      </c>
      <c r="G1113" s="30"/>
      <c r="H1113" s="113"/>
      <c r="I1113" s="113"/>
    </row>
    <row r="1114" spans="1:9" ht="15" customHeight="1" x14ac:dyDescent="0.25">
      <c r="A1114" s="29">
        <v>42051.041724710645</v>
      </c>
      <c r="B1114" s="30">
        <v>100</v>
      </c>
      <c r="C1114" s="22" t="s">
        <v>197</v>
      </c>
      <c r="F1114" s="29">
        <v>42051.041724710645</v>
      </c>
      <c r="G1114" s="30"/>
      <c r="H1114" s="113"/>
      <c r="I1114" s="113"/>
    </row>
    <row r="1115" spans="1:9" ht="15" customHeight="1" x14ac:dyDescent="0.25">
      <c r="A1115" s="29">
        <v>42051.083391435182</v>
      </c>
      <c r="B1115" s="30">
        <v>100</v>
      </c>
      <c r="C1115" s="22" t="s">
        <v>197</v>
      </c>
      <c r="F1115" s="29">
        <v>42051.083391435182</v>
      </c>
      <c r="G1115" s="30"/>
      <c r="H1115" s="113"/>
      <c r="I1115" s="113"/>
    </row>
    <row r="1116" spans="1:9" ht="15" customHeight="1" x14ac:dyDescent="0.25">
      <c r="A1116" s="29">
        <v>42051.12505815972</v>
      </c>
      <c r="B1116" s="30">
        <v>100</v>
      </c>
      <c r="C1116" s="22" t="s">
        <v>197</v>
      </c>
      <c r="F1116" s="29">
        <v>42051.12505815972</v>
      </c>
      <c r="G1116" s="30"/>
      <c r="H1116" s="113"/>
      <c r="I1116" s="113"/>
    </row>
    <row r="1117" spans="1:9" ht="15" customHeight="1" x14ac:dyDescent="0.25">
      <c r="A1117" s="29">
        <v>42051.166724884257</v>
      </c>
      <c r="B1117" s="30">
        <v>100</v>
      </c>
      <c r="C1117" s="22" t="s">
        <v>197</v>
      </c>
      <c r="F1117" s="29">
        <v>42051.166724884257</v>
      </c>
      <c r="G1117" s="30"/>
      <c r="H1117" s="113"/>
      <c r="I1117" s="113"/>
    </row>
    <row r="1118" spans="1:9" ht="15" customHeight="1" x14ac:dyDescent="0.25">
      <c r="A1118" s="29">
        <v>42051.208391608794</v>
      </c>
      <c r="B1118" s="30">
        <v>100</v>
      </c>
      <c r="C1118" s="22" t="s">
        <v>197</v>
      </c>
      <c r="F1118" s="29">
        <v>42051.208391608794</v>
      </c>
      <c r="G1118" s="30"/>
      <c r="H1118" s="113"/>
      <c r="I1118" s="113"/>
    </row>
    <row r="1119" spans="1:9" ht="15" customHeight="1" x14ac:dyDescent="0.25">
      <c r="A1119" s="29">
        <v>42051.250058333331</v>
      </c>
      <c r="B1119" s="30">
        <v>100</v>
      </c>
      <c r="C1119" s="22" t="s">
        <v>197</v>
      </c>
      <c r="F1119" s="29">
        <v>42051.250058333331</v>
      </c>
      <c r="G1119" s="30"/>
      <c r="H1119" s="113"/>
      <c r="I1119" s="113"/>
    </row>
    <row r="1120" spans="1:9" ht="15" customHeight="1" x14ac:dyDescent="0.25">
      <c r="A1120" s="29">
        <v>42051.291725057868</v>
      </c>
      <c r="B1120" s="30">
        <v>100</v>
      </c>
      <c r="C1120" s="22" t="s">
        <v>197</v>
      </c>
      <c r="F1120" s="29">
        <v>42051.291725057868</v>
      </c>
      <c r="G1120" s="30"/>
      <c r="H1120" s="113"/>
      <c r="I1120" s="113"/>
    </row>
    <row r="1121" spans="1:9" ht="15" customHeight="1" x14ac:dyDescent="0.25">
      <c r="A1121" s="29">
        <v>42051.333391782406</v>
      </c>
      <c r="B1121" s="30">
        <v>39.450000000000003</v>
      </c>
      <c r="C1121" s="22" t="s">
        <v>197</v>
      </c>
      <c r="F1121" s="29">
        <v>42051.333391782406</v>
      </c>
      <c r="G1121" s="30"/>
      <c r="H1121" s="113"/>
      <c r="I1121" s="113"/>
    </row>
    <row r="1122" spans="1:9" ht="15" customHeight="1" x14ac:dyDescent="0.25">
      <c r="A1122" s="29">
        <v>42051.375058506943</v>
      </c>
      <c r="B1122" s="30">
        <v>0.85</v>
      </c>
      <c r="C1122" s="22" t="s">
        <v>197</v>
      </c>
      <c r="F1122" s="29">
        <v>42051.375058506943</v>
      </c>
      <c r="G1122" s="30"/>
      <c r="H1122" s="113"/>
      <c r="I1122" s="113"/>
    </row>
    <row r="1123" spans="1:9" ht="15" customHeight="1" x14ac:dyDescent="0.25">
      <c r="A1123" s="29">
        <v>42051.41672523148</v>
      </c>
      <c r="B1123" s="30">
        <v>0.75</v>
      </c>
      <c r="C1123" s="22" t="s">
        <v>197</v>
      </c>
      <c r="F1123" s="29">
        <v>42051.41672523148</v>
      </c>
      <c r="G1123" s="30"/>
      <c r="H1123" s="113"/>
      <c r="I1123" s="113"/>
    </row>
    <row r="1124" spans="1:9" ht="15" customHeight="1" x14ac:dyDescent="0.25">
      <c r="A1124" s="29">
        <v>42051.458391956017</v>
      </c>
      <c r="B1124" s="30">
        <v>0.75</v>
      </c>
      <c r="C1124" s="22" t="s">
        <v>197</v>
      </c>
      <c r="F1124" s="29">
        <v>42051.458391956017</v>
      </c>
      <c r="G1124" s="30"/>
      <c r="H1124" s="113"/>
      <c r="I1124" s="113"/>
    </row>
    <row r="1125" spans="1:9" ht="15" customHeight="1" x14ac:dyDescent="0.25">
      <c r="A1125" s="29">
        <v>42051.500058680555</v>
      </c>
      <c r="B1125" s="30">
        <v>0.71</v>
      </c>
      <c r="C1125" s="22" t="s">
        <v>197</v>
      </c>
      <c r="F1125" s="29">
        <v>42051.500058680555</v>
      </c>
      <c r="G1125" s="30"/>
      <c r="H1125" s="113"/>
      <c r="I1125" s="113"/>
    </row>
    <row r="1126" spans="1:9" ht="15" customHeight="1" x14ac:dyDescent="0.25">
      <c r="A1126" s="29">
        <v>42051.541725405092</v>
      </c>
      <c r="B1126" s="30">
        <v>0.78</v>
      </c>
      <c r="C1126" s="22" t="s">
        <v>197</v>
      </c>
      <c r="F1126" s="29">
        <v>42051.541725405092</v>
      </c>
      <c r="G1126" s="30"/>
      <c r="H1126" s="113"/>
      <c r="I1126" s="113"/>
    </row>
    <row r="1127" spans="1:9" ht="15" customHeight="1" x14ac:dyDescent="0.25">
      <c r="A1127" s="29">
        <v>42051.583392129629</v>
      </c>
      <c r="B1127" s="30">
        <v>0.85</v>
      </c>
      <c r="C1127" s="22" t="s">
        <v>197</v>
      </c>
      <c r="F1127" s="29">
        <v>42051.583392129629</v>
      </c>
      <c r="G1127" s="30"/>
      <c r="H1127" s="113"/>
      <c r="I1127" s="113"/>
    </row>
    <row r="1128" spans="1:9" ht="15" customHeight="1" x14ac:dyDescent="0.25">
      <c r="A1128" s="29">
        <v>42051.625058854166</v>
      </c>
      <c r="B1128" s="30">
        <v>0.88</v>
      </c>
      <c r="C1128" s="22" t="s">
        <v>197</v>
      </c>
      <c r="F1128" s="29">
        <v>42051.625058854166</v>
      </c>
      <c r="G1128" s="30"/>
      <c r="H1128" s="113"/>
      <c r="I1128" s="113"/>
    </row>
    <row r="1129" spans="1:9" ht="15" customHeight="1" x14ac:dyDescent="0.25">
      <c r="A1129" s="29">
        <v>42051.666725578703</v>
      </c>
      <c r="B1129" s="30">
        <v>0.91</v>
      </c>
      <c r="C1129" s="22" t="s">
        <v>197</v>
      </c>
      <c r="F1129" s="29">
        <v>42051.666725578703</v>
      </c>
      <c r="G1129" s="30"/>
      <c r="H1129" s="113"/>
      <c r="I1129" s="113"/>
    </row>
    <row r="1130" spans="1:9" ht="15" customHeight="1" x14ac:dyDescent="0.25">
      <c r="A1130" s="29">
        <v>42051.708392303241</v>
      </c>
      <c r="B1130" s="30">
        <v>0.75</v>
      </c>
      <c r="C1130" s="22" t="s">
        <v>197</v>
      </c>
      <c r="F1130" s="29">
        <v>42051.708392303241</v>
      </c>
      <c r="G1130" s="30"/>
      <c r="H1130" s="113"/>
      <c r="I1130" s="113"/>
    </row>
    <row r="1131" spans="1:9" ht="15" customHeight="1" x14ac:dyDescent="0.25">
      <c r="A1131" s="29">
        <v>42051.750059027778</v>
      </c>
      <c r="B1131" s="30">
        <v>0.76</v>
      </c>
      <c r="C1131" s="22" t="s">
        <v>197</v>
      </c>
      <c r="F1131" s="29">
        <v>42051.750059027778</v>
      </c>
      <c r="G1131" s="30"/>
      <c r="H1131" s="113"/>
      <c r="I1131" s="113"/>
    </row>
    <row r="1132" spans="1:9" ht="15" customHeight="1" x14ac:dyDescent="0.25">
      <c r="A1132" s="29">
        <v>42051.791725752315</v>
      </c>
      <c r="B1132" s="30">
        <v>0.86</v>
      </c>
      <c r="C1132" s="22" t="s">
        <v>197</v>
      </c>
      <c r="F1132" s="29">
        <v>42051.791725752315</v>
      </c>
      <c r="G1132" s="30"/>
      <c r="H1132" s="113"/>
      <c r="I1132" s="113"/>
    </row>
    <row r="1133" spans="1:9" ht="15" customHeight="1" x14ac:dyDescent="0.25">
      <c r="A1133" s="29">
        <v>42051.833392476852</v>
      </c>
      <c r="B1133" s="30">
        <v>66.14</v>
      </c>
      <c r="C1133" s="22" t="s">
        <v>197</v>
      </c>
      <c r="F1133" s="29">
        <v>42051.833392476852</v>
      </c>
      <c r="G1133" s="30"/>
      <c r="H1133" s="113"/>
      <c r="I1133" s="113"/>
    </row>
    <row r="1134" spans="1:9" ht="15" customHeight="1" x14ac:dyDescent="0.25">
      <c r="A1134" s="29">
        <v>42051.875059201389</v>
      </c>
      <c r="B1134" s="30">
        <v>100</v>
      </c>
      <c r="C1134" s="22" t="s">
        <v>197</v>
      </c>
      <c r="F1134" s="29">
        <v>42051.875059201389</v>
      </c>
      <c r="G1134" s="30"/>
      <c r="H1134" s="113"/>
      <c r="I1134" s="113"/>
    </row>
    <row r="1135" spans="1:9" ht="15" customHeight="1" x14ac:dyDescent="0.25">
      <c r="A1135" s="29">
        <v>42051.916725925927</v>
      </c>
      <c r="B1135" s="30">
        <v>100</v>
      </c>
      <c r="C1135" s="22" t="s">
        <v>197</v>
      </c>
      <c r="F1135" s="29">
        <v>42051.916725925927</v>
      </c>
      <c r="G1135" s="30"/>
      <c r="H1135" s="113"/>
      <c r="I1135" s="113"/>
    </row>
    <row r="1136" spans="1:9" ht="15" customHeight="1" x14ac:dyDescent="0.25">
      <c r="A1136" s="29">
        <v>42051.958392650464</v>
      </c>
      <c r="B1136" s="30">
        <v>100</v>
      </c>
      <c r="C1136" s="22" t="s">
        <v>197</v>
      </c>
      <c r="F1136" s="29">
        <v>42051.958392650464</v>
      </c>
      <c r="G1136" s="30"/>
      <c r="H1136" s="113"/>
      <c r="I1136" s="113"/>
    </row>
    <row r="1137" spans="1:9" ht="15" customHeight="1" x14ac:dyDescent="0.25">
      <c r="A1137" s="29">
        <v>42052.000059375001</v>
      </c>
      <c r="B1137" s="30">
        <v>100</v>
      </c>
      <c r="C1137" s="22" t="s">
        <v>197</v>
      </c>
      <c r="F1137" s="29">
        <v>42052.000059375001</v>
      </c>
      <c r="G1137" s="30"/>
      <c r="H1137" s="113"/>
      <c r="I1137" s="113"/>
    </row>
    <row r="1138" spans="1:9" ht="15" customHeight="1" x14ac:dyDescent="0.25">
      <c r="A1138" s="29">
        <v>42052.041726099538</v>
      </c>
      <c r="B1138" s="30">
        <v>100</v>
      </c>
      <c r="C1138" s="22" t="s">
        <v>197</v>
      </c>
      <c r="F1138" s="29">
        <v>42052.041726099538</v>
      </c>
      <c r="G1138" s="30"/>
      <c r="H1138" s="113"/>
      <c r="I1138" s="113"/>
    </row>
    <row r="1139" spans="1:9" ht="15" customHeight="1" x14ac:dyDescent="0.25">
      <c r="A1139" s="29">
        <v>42052.083392824075</v>
      </c>
      <c r="B1139" s="30">
        <v>100</v>
      </c>
      <c r="C1139" s="22" t="s">
        <v>197</v>
      </c>
      <c r="F1139" s="29">
        <v>42052.083392824075</v>
      </c>
      <c r="G1139" s="30"/>
      <c r="H1139" s="113"/>
      <c r="I1139" s="113"/>
    </row>
    <row r="1140" spans="1:9" ht="15" customHeight="1" x14ac:dyDescent="0.25">
      <c r="A1140" s="29">
        <v>42052.125059548613</v>
      </c>
      <c r="B1140" s="30">
        <v>100</v>
      </c>
      <c r="C1140" s="22" t="s">
        <v>197</v>
      </c>
      <c r="F1140" s="29">
        <v>42052.125059548613</v>
      </c>
      <c r="G1140" s="30"/>
      <c r="H1140" s="113"/>
      <c r="I1140" s="113"/>
    </row>
    <row r="1141" spans="1:9" ht="15" customHeight="1" x14ac:dyDescent="0.25">
      <c r="A1141" s="29">
        <v>42052.16672627315</v>
      </c>
      <c r="B1141" s="30">
        <v>100</v>
      </c>
      <c r="C1141" s="22" t="s">
        <v>197</v>
      </c>
      <c r="F1141" s="29">
        <v>42052.16672627315</v>
      </c>
      <c r="G1141" s="30"/>
      <c r="H1141" s="113"/>
      <c r="I1141" s="113"/>
    </row>
    <row r="1142" spans="1:9" ht="15" customHeight="1" x14ac:dyDescent="0.25">
      <c r="A1142" s="29">
        <v>42052.208392997687</v>
      </c>
      <c r="B1142" s="30">
        <v>100</v>
      </c>
      <c r="C1142" s="22" t="s">
        <v>197</v>
      </c>
      <c r="F1142" s="29">
        <v>42052.208392997687</v>
      </c>
      <c r="G1142" s="30"/>
      <c r="H1142" s="113"/>
      <c r="I1142" s="113"/>
    </row>
    <row r="1143" spans="1:9" ht="15" customHeight="1" x14ac:dyDescent="0.25">
      <c r="A1143" s="29">
        <v>42052.250059722224</v>
      </c>
      <c r="B1143" s="30">
        <v>100</v>
      </c>
      <c r="C1143" s="22" t="s">
        <v>197</v>
      </c>
      <c r="F1143" s="29">
        <v>42052.250059722224</v>
      </c>
      <c r="G1143" s="30"/>
      <c r="H1143" s="113"/>
      <c r="I1143" s="113"/>
    </row>
    <row r="1144" spans="1:9" ht="15" customHeight="1" x14ac:dyDescent="0.25">
      <c r="A1144" s="29">
        <v>42052.291726446761</v>
      </c>
      <c r="B1144" s="30">
        <v>100</v>
      </c>
      <c r="C1144" s="22" t="s">
        <v>197</v>
      </c>
      <c r="F1144" s="29">
        <v>42052.291726446761</v>
      </c>
      <c r="G1144" s="30"/>
      <c r="H1144" s="113"/>
      <c r="I1144" s="113"/>
    </row>
    <row r="1145" spans="1:9" ht="15" customHeight="1" x14ac:dyDescent="0.25">
      <c r="A1145" s="29">
        <v>42052.333393171299</v>
      </c>
      <c r="B1145" s="30">
        <v>24.5</v>
      </c>
      <c r="C1145" s="22" t="s">
        <v>197</v>
      </c>
      <c r="F1145" s="29">
        <v>42052.333393171299</v>
      </c>
      <c r="G1145" s="30"/>
      <c r="H1145" s="113"/>
      <c r="I1145" s="113"/>
    </row>
    <row r="1146" spans="1:9" ht="15" customHeight="1" x14ac:dyDescent="0.25">
      <c r="A1146" s="29">
        <v>42052.375059895836</v>
      </c>
      <c r="B1146" s="30">
        <v>5.34</v>
      </c>
      <c r="C1146" s="22" t="s">
        <v>197</v>
      </c>
      <c r="F1146" s="29">
        <v>42052.375059895836</v>
      </c>
      <c r="G1146" s="30"/>
      <c r="H1146" s="113"/>
      <c r="I1146" s="113"/>
    </row>
    <row r="1147" spans="1:9" ht="15" customHeight="1" x14ac:dyDescent="0.25">
      <c r="A1147" s="29">
        <v>42052.416726620373</v>
      </c>
      <c r="B1147" s="30">
        <v>0.8</v>
      </c>
      <c r="C1147" s="22" t="s">
        <v>197</v>
      </c>
      <c r="F1147" s="29">
        <v>42052.416726620373</v>
      </c>
      <c r="G1147" s="30"/>
      <c r="H1147" s="113"/>
      <c r="I1147" s="113"/>
    </row>
    <row r="1148" spans="1:9" ht="15" customHeight="1" x14ac:dyDescent="0.25">
      <c r="A1148" s="29">
        <v>42052.45839334491</v>
      </c>
      <c r="B1148" s="30">
        <v>0.68</v>
      </c>
      <c r="C1148" s="22" t="s">
        <v>197</v>
      </c>
      <c r="F1148" s="29">
        <v>42052.45839334491</v>
      </c>
      <c r="G1148" s="30"/>
      <c r="H1148" s="113"/>
      <c r="I1148" s="113"/>
    </row>
    <row r="1149" spans="1:9" ht="15" customHeight="1" x14ac:dyDescent="0.25">
      <c r="A1149" s="29">
        <v>42052.500060069447</v>
      </c>
      <c r="B1149" s="30">
        <v>0.66</v>
      </c>
      <c r="C1149" s="22" t="s">
        <v>197</v>
      </c>
      <c r="F1149" s="29">
        <v>42052.500060069447</v>
      </c>
      <c r="G1149" s="30"/>
      <c r="H1149" s="113"/>
      <c r="I1149" s="113"/>
    </row>
    <row r="1150" spans="1:9" ht="15" customHeight="1" x14ac:dyDescent="0.25">
      <c r="A1150" s="29">
        <v>42052.541726793985</v>
      </c>
      <c r="B1150" s="30">
        <v>0.73</v>
      </c>
      <c r="C1150" s="22" t="s">
        <v>197</v>
      </c>
      <c r="F1150" s="29">
        <v>42052.541726793985</v>
      </c>
      <c r="G1150" s="30"/>
      <c r="H1150" s="113"/>
      <c r="I1150" s="113"/>
    </row>
    <row r="1151" spans="1:9" ht="15" customHeight="1" x14ac:dyDescent="0.25">
      <c r="A1151" s="29">
        <v>42052.583393518522</v>
      </c>
      <c r="B1151" s="30">
        <v>0.81</v>
      </c>
      <c r="C1151" s="22" t="s">
        <v>197</v>
      </c>
      <c r="F1151" s="29">
        <v>42052.583393518522</v>
      </c>
      <c r="G1151" s="30"/>
      <c r="H1151" s="113"/>
      <c r="I1151" s="113"/>
    </row>
    <row r="1152" spans="1:9" ht="15" customHeight="1" x14ac:dyDescent="0.25">
      <c r="A1152" s="29">
        <v>42052.625060243059</v>
      </c>
      <c r="B1152" s="30">
        <v>0.97</v>
      </c>
      <c r="C1152" s="22" t="s">
        <v>197</v>
      </c>
      <c r="F1152" s="29">
        <v>42052.625060243059</v>
      </c>
      <c r="G1152" s="30"/>
      <c r="H1152" s="113"/>
      <c r="I1152" s="113"/>
    </row>
    <row r="1153" spans="1:9" ht="15" customHeight="1" x14ac:dyDescent="0.25">
      <c r="A1153" s="29">
        <v>42052.666726967589</v>
      </c>
      <c r="B1153" s="30">
        <v>0.83</v>
      </c>
      <c r="C1153" s="22" t="s">
        <v>197</v>
      </c>
      <c r="F1153" s="29">
        <v>42052.666726967589</v>
      </c>
      <c r="G1153" s="30"/>
      <c r="H1153" s="113"/>
      <c r="I1153" s="113"/>
    </row>
    <row r="1154" spans="1:9" ht="15" customHeight="1" x14ac:dyDescent="0.25">
      <c r="A1154" s="29">
        <v>42052.708393692126</v>
      </c>
      <c r="B1154" s="30">
        <v>0.75</v>
      </c>
      <c r="C1154" s="22" t="s">
        <v>197</v>
      </c>
      <c r="F1154" s="29">
        <v>42052.708393692126</v>
      </c>
      <c r="G1154" s="30"/>
      <c r="H1154" s="113"/>
      <c r="I1154" s="113"/>
    </row>
    <row r="1155" spans="1:9" ht="15" customHeight="1" x14ac:dyDescent="0.25">
      <c r="A1155" s="29">
        <v>42052.750060416663</v>
      </c>
      <c r="B1155" s="30">
        <v>0.83</v>
      </c>
      <c r="C1155" s="22" t="s">
        <v>197</v>
      </c>
      <c r="F1155" s="29">
        <v>42052.750060416663</v>
      </c>
      <c r="G1155" s="30"/>
      <c r="H1155" s="113"/>
      <c r="I1155" s="113"/>
    </row>
    <row r="1156" spans="1:9" ht="15" customHeight="1" x14ac:dyDescent="0.25">
      <c r="A1156" s="29">
        <v>42052.791727141201</v>
      </c>
      <c r="B1156" s="30">
        <v>45.76</v>
      </c>
      <c r="C1156" s="22" t="s">
        <v>197</v>
      </c>
      <c r="F1156" s="29">
        <v>42052.791727141201</v>
      </c>
      <c r="G1156" s="30"/>
      <c r="H1156" s="113"/>
      <c r="I1156" s="113"/>
    </row>
    <row r="1157" spans="1:9" ht="15" customHeight="1" x14ac:dyDescent="0.25">
      <c r="A1157" s="29">
        <v>42052.833393865738</v>
      </c>
      <c r="B1157" s="30">
        <v>100</v>
      </c>
      <c r="C1157" s="22" t="s">
        <v>197</v>
      </c>
      <c r="F1157" s="29">
        <v>42052.833393865738</v>
      </c>
      <c r="G1157" s="30"/>
      <c r="H1157" s="113"/>
      <c r="I1157" s="113"/>
    </row>
    <row r="1158" spans="1:9" ht="15" customHeight="1" x14ac:dyDescent="0.25">
      <c r="A1158" s="29">
        <v>42052.875060590275</v>
      </c>
      <c r="B1158" s="30">
        <v>37.64</v>
      </c>
      <c r="C1158" s="22" t="s">
        <v>197</v>
      </c>
      <c r="F1158" s="29">
        <v>42052.875060590275</v>
      </c>
      <c r="G1158" s="30"/>
      <c r="H1158" s="113"/>
      <c r="I1158" s="113"/>
    </row>
    <row r="1159" spans="1:9" ht="15" customHeight="1" x14ac:dyDescent="0.25">
      <c r="A1159" s="29">
        <v>42052.916727314812</v>
      </c>
      <c r="B1159" s="30">
        <v>28.66</v>
      </c>
      <c r="C1159" s="22" t="s">
        <v>197</v>
      </c>
      <c r="F1159" s="29">
        <v>42052.916727314812</v>
      </c>
      <c r="G1159" s="30"/>
      <c r="H1159" s="113"/>
      <c r="I1159" s="113"/>
    </row>
    <row r="1160" spans="1:9" ht="15" customHeight="1" x14ac:dyDescent="0.25">
      <c r="A1160" s="29">
        <v>42052.95839403935</v>
      </c>
      <c r="B1160" s="30">
        <v>89.78</v>
      </c>
      <c r="C1160" s="22" t="s">
        <v>197</v>
      </c>
      <c r="F1160" s="29">
        <v>42052.95839403935</v>
      </c>
      <c r="G1160" s="30"/>
      <c r="H1160" s="113"/>
      <c r="I1160" s="113"/>
    </row>
    <row r="1161" spans="1:9" ht="15" customHeight="1" x14ac:dyDescent="0.25">
      <c r="A1161" s="29">
        <v>42053.000060763887</v>
      </c>
      <c r="B1161" s="30">
        <v>66.88</v>
      </c>
      <c r="C1161" s="22" t="s">
        <v>197</v>
      </c>
      <c r="F1161" s="29">
        <v>42053.000060763887</v>
      </c>
      <c r="G1161" s="30"/>
      <c r="H1161" s="113"/>
      <c r="I1161" s="113"/>
    </row>
    <row r="1162" spans="1:9" ht="15" customHeight="1" x14ac:dyDescent="0.25">
      <c r="A1162" s="29">
        <v>42053.041727488424</v>
      </c>
      <c r="B1162" s="30">
        <v>95.1</v>
      </c>
      <c r="C1162" s="22" t="s">
        <v>197</v>
      </c>
      <c r="F1162" s="29">
        <v>42053.041727488424</v>
      </c>
      <c r="G1162" s="30"/>
      <c r="H1162" s="113"/>
      <c r="I1162" s="113"/>
    </row>
    <row r="1163" spans="1:9" ht="15" customHeight="1" x14ac:dyDescent="0.25">
      <c r="A1163" s="29">
        <v>42053.083394212961</v>
      </c>
      <c r="B1163" s="30">
        <v>88.01</v>
      </c>
      <c r="C1163" s="22" t="s">
        <v>197</v>
      </c>
      <c r="F1163" s="29">
        <v>42053.083394212961</v>
      </c>
      <c r="G1163" s="30"/>
      <c r="H1163" s="113"/>
      <c r="I1163" s="113"/>
    </row>
    <row r="1164" spans="1:9" ht="15" customHeight="1" x14ac:dyDescent="0.25">
      <c r="A1164" s="29">
        <v>42053.125060937498</v>
      </c>
      <c r="B1164" s="33">
        <v>35.950000000000003</v>
      </c>
      <c r="C1164" s="22" t="s">
        <v>199</v>
      </c>
      <c r="F1164" s="29">
        <v>42053.125060937498</v>
      </c>
      <c r="G1164" s="33"/>
      <c r="H1164" s="113"/>
      <c r="I1164" s="113"/>
    </row>
    <row r="1165" spans="1:9" ht="15" customHeight="1" x14ac:dyDescent="0.25">
      <c r="A1165" s="29">
        <v>42053.166727662036</v>
      </c>
      <c r="B1165" s="33">
        <v>10.6</v>
      </c>
      <c r="C1165" s="22" t="s">
        <v>199</v>
      </c>
      <c r="F1165" s="29">
        <v>42053.166727662036</v>
      </c>
      <c r="G1165" s="33"/>
      <c r="H1165" s="113"/>
      <c r="I1165" s="113"/>
    </row>
    <row r="1166" spans="1:9" ht="15" customHeight="1" x14ac:dyDescent="0.25">
      <c r="A1166" s="29">
        <v>42053.208394386573</v>
      </c>
      <c r="B1166" s="33">
        <v>11.07</v>
      </c>
      <c r="C1166" s="22" t="s">
        <v>199</v>
      </c>
      <c r="F1166" s="29">
        <v>42053.208394386573</v>
      </c>
      <c r="G1166" s="33"/>
      <c r="H1166" s="113"/>
      <c r="I1166" s="113"/>
    </row>
    <row r="1167" spans="1:9" ht="15" customHeight="1" x14ac:dyDescent="0.25">
      <c r="A1167" s="29">
        <v>42053.25006111111</v>
      </c>
      <c r="B1167" s="30">
        <v>6.96</v>
      </c>
      <c r="C1167" s="22" t="s">
        <v>197</v>
      </c>
      <c r="F1167" s="29">
        <v>42053.25006111111</v>
      </c>
      <c r="G1167" s="30"/>
      <c r="H1167" s="113"/>
      <c r="I1167" s="113"/>
    </row>
    <row r="1168" spans="1:9" ht="15" customHeight="1" x14ac:dyDescent="0.25">
      <c r="A1168" s="29">
        <v>42053.291727835647</v>
      </c>
      <c r="B1168" s="30">
        <v>4.74</v>
      </c>
      <c r="C1168" s="22" t="s">
        <v>197</v>
      </c>
      <c r="F1168" s="29">
        <v>42053.291727835647</v>
      </c>
      <c r="G1168" s="30"/>
      <c r="H1168" s="113"/>
      <c r="I1168" s="113"/>
    </row>
    <row r="1169" spans="1:9" ht="15" customHeight="1" x14ac:dyDescent="0.25">
      <c r="A1169" s="29">
        <v>42053.333394560184</v>
      </c>
      <c r="B1169" s="30">
        <v>6.14</v>
      </c>
      <c r="C1169" s="22" t="s">
        <v>197</v>
      </c>
      <c r="F1169" s="29">
        <v>42053.333394560184</v>
      </c>
      <c r="G1169" s="30"/>
      <c r="H1169" s="113"/>
      <c r="I1169" s="113"/>
    </row>
    <row r="1170" spans="1:9" ht="15" customHeight="1" x14ac:dyDescent="0.25">
      <c r="A1170" s="29">
        <v>42053.375061284722</v>
      </c>
      <c r="B1170" s="42">
        <v>13.15</v>
      </c>
      <c r="C1170" s="22" t="s">
        <v>199</v>
      </c>
      <c r="F1170" s="29">
        <v>42053.375061284722</v>
      </c>
      <c r="G1170" s="42"/>
      <c r="H1170" s="113"/>
      <c r="I1170" s="113"/>
    </row>
    <row r="1171" spans="1:9" ht="15" customHeight="1" x14ac:dyDescent="0.25">
      <c r="A1171" s="29">
        <v>42053.416728009259</v>
      </c>
      <c r="B1171" s="42">
        <v>13.67</v>
      </c>
      <c r="C1171" s="22" t="s">
        <v>199</v>
      </c>
      <c r="F1171" s="29">
        <v>42053.416728009259</v>
      </c>
      <c r="G1171" s="42"/>
      <c r="H1171" s="113"/>
      <c r="I1171" s="113"/>
    </row>
    <row r="1172" spans="1:9" ht="15" customHeight="1" x14ac:dyDescent="0.25">
      <c r="A1172" s="29">
        <v>42053.458394733796</v>
      </c>
      <c r="B1172" s="42">
        <v>16.920000000000002</v>
      </c>
      <c r="C1172" s="22" t="s">
        <v>199</v>
      </c>
      <c r="F1172" s="29">
        <v>42053.458394733796</v>
      </c>
      <c r="G1172" s="42"/>
      <c r="H1172" s="113"/>
      <c r="I1172" s="113"/>
    </row>
    <row r="1173" spans="1:9" ht="15" customHeight="1" x14ac:dyDescent="0.25">
      <c r="A1173" s="29">
        <v>42053.500061458333</v>
      </c>
      <c r="B1173" s="42">
        <v>18.7</v>
      </c>
      <c r="C1173" s="22" t="s">
        <v>199</v>
      </c>
      <c r="F1173" s="29">
        <v>42053.500061458333</v>
      </c>
      <c r="G1173" s="42"/>
      <c r="H1173" s="113"/>
      <c r="I1173" s="113"/>
    </row>
    <row r="1174" spans="1:9" ht="15" customHeight="1" x14ac:dyDescent="0.25">
      <c r="A1174" s="29">
        <v>42053.54172818287</v>
      </c>
      <c r="B1174" s="42">
        <v>17.47</v>
      </c>
      <c r="C1174" s="22" t="s">
        <v>199</v>
      </c>
      <c r="F1174" s="29">
        <v>42053.54172818287</v>
      </c>
      <c r="G1174" s="42"/>
      <c r="H1174" s="113"/>
      <c r="I1174" s="113"/>
    </row>
    <row r="1175" spans="1:9" ht="15" customHeight="1" x14ac:dyDescent="0.25">
      <c r="A1175" s="29">
        <v>42053.583394907408</v>
      </c>
      <c r="B1175" s="42">
        <v>13.21</v>
      </c>
      <c r="C1175" s="22" t="s">
        <v>199</v>
      </c>
      <c r="F1175" s="29">
        <v>42053.583394907408</v>
      </c>
      <c r="G1175" s="42"/>
      <c r="H1175" s="113"/>
      <c r="I1175" s="113"/>
    </row>
    <row r="1176" spans="1:9" ht="15" customHeight="1" x14ac:dyDescent="0.25">
      <c r="A1176" s="29">
        <v>42053.625061631945</v>
      </c>
      <c r="B1176" s="42">
        <v>15.65</v>
      </c>
      <c r="C1176" s="22" t="s">
        <v>199</v>
      </c>
      <c r="F1176" s="29">
        <v>42053.625061631945</v>
      </c>
      <c r="G1176" s="42"/>
      <c r="H1176" s="113"/>
      <c r="I1176" s="113"/>
    </row>
    <row r="1177" spans="1:9" ht="15" customHeight="1" x14ac:dyDescent="0.25">
      <c r="A1177" s="29">
        <v>42053.666728356482</v>
      </c>
      <c r="B1177" s="42">
        <v>16.78</v>
      </c>
      <c r="C1177" s="22" t="s">
        <v>199</v>
      </c>
      <c r="F1177" s="29">
        <v>42053.666728356482</v>
      </c>
      <c r="G1177" s="42"/>
      <c r="H1177" s="113"/>
      <c r="I1177" s="113"/>
    </row>
    <row r="1178" spans="1:9" ht="15" customHeight="1" x14ac:dyDescent="0.25">
      <c r="A1178" s="29">
        <v>42053.708395081019</v>
      </c>
      <c r="B1178" s="42">
        <v>16.95</v>
      </c>
      <c r="C1178" s="22" t="s">
        <v>199</v>
      </c>
      <c r="F1178" s="29">
        <v>42053.708395081019</v>
      </c>
      <c r="G1178" s="42"/>
      <c r="H1178" s="113"/>
      <c r="I1178" s="113"/>
    </row>
    <row r="1179" spans="1:9" ht="15" customHeight="1" x14ac:dyDescent="0.25">
      <c r="A1179" s="29">
        <v>42053.750061805556</v>
      </c>
      <c r="B1179" s="42">
        <v>16.149999999999999</v>
      </c>
      <c r="C1179" s="22" t="s">
        <v>199</v>
      </c>
      <c r="F1179" s="29">
        <v>42053.750061805556</v>
      </c>
      <c r="G1179" s="42"/>
      <c r="H1179" s="113"/>
      <c r="I1179" s="113"/>
    </row>
    <row r="1180" spans="1:9" ht="15" customHeight="1" x14ac:dyDescent="0.25">
      <c r="A1180" s="29">
        <v>42053.791728530094</v>
      </c>
      <c r="B1180" s="39">
        <v>6.96</v>
      </c>
      <c r="C1180" s="22" t="s">
        <v>200</v>
      </c>
      <c r="F1180" s="29">
        <v>42053.791728530094</v>
      </c>
      <c r="G1180" s="39"/>
      <c r="H1180" s="113"/>
      <c r="I1180" s="113"/>
    </row>
    <row r="1181" spans="1:9" ht="15" customHeight="1" x14ac:dyDescent="0.25">
      <c r="A1181" s="29">
        <v>42053.833395254631</v>
      </c>
      <c r="B1181" s="39">
        <v>2.11</v>
      </c>
      <c r="C1181" s="22" t="s">
        <v>200</v>
      </c>
      <c r="F1181" s="29">
        <v>42053.833395254631</v>
      </c>
      <c r="G1181" s="39"/>
      <c r="H1181" s="113"/>
      <c r="I1181" s="113"/>
    </row>
    <row r="1182" spans="1:9" ht="15" customHeight="1" x14ac:dyDescent="0.25">
      <c r="A1182" s="29">
        <v>42053.875061979168</v>
      </c>
      <c r="B1182" s="39">
        <v>3.81</v>
      </c>
      <c r="C1182" s="22" t="s">
        <v>200</v>
      </c>
      <c r="F1182" s="29">
        <v>42053.875061979168</v>
      </c>
      <c r="G1182" s="39"/>
      <c r="H1182" s="113"/>
      <c r="I1182" s="113"/>
    </row>
    <row r="1183" spans="1:9" ht="15" customHeight="1" x14ac:dyDescent="0.25">
      <c r="A1183" s="29">
        <v>42053.916728703705</v>
      </c>
      <c r="B1183" s="42">
        <v>14.42</v>
      </c>
      <c r="C1183" s="22" t="s">
        <v>199</v>
      </c>
      <c r="F1183" s="29">
        <v>42053.916728703705</v>
      </c>
      <c r="G1183" s="42"/>
      <c r="H1183" s="113"/>
      <c r="I1183" s="113"/>
    </row>
    <row r="1184" spans="1:9" ht="15" customHeight="1" x14ac:dyDescent="0.25">
      <c r="A1184" s="29">
        <v>42053.958395428243</v>
      </c>
      <c r="B1184" s="42">
        <v>12.42</v>
      </c>
      <c r="C1184" s="22" t="s">
        <v>199</v>
      </c>
      <c r="F1184" s="29">
        <v>42053.958395428243</v>
      </c>
      <c r="G1184" s="42"/>
      <c r="H1184" s="113"/>
      <c r="I1184" s="113"/>
    </row>
    <row r="1185" spans="1:9" ht="15" customHeight="1" x14ac:dyDescent="0.25">
      <c r="A1185" s="29">
        <v>42054.00006215278</v>
      </c>
      <c r="B1185" s="30">
        <v>4.7</v>
      </c>
      <c r="C1185" s="22" t="s">
        <v>197</v>
      </c>
      <c r="F1185" s="29">
        <v>42054.00006215278</v>
      </c>
      <c r="G1185" s="30"/>
      <c r="H1185" s="113"/>
      <c r="I1185" s="113"/>
    </row>
    <row r="1186" spans="1:9" ht="15" customHeight="1" x14ac:dyDescent="0.25">
      <c r="A1186" s="29">
        <v>42054.041728877317</v>
      </c>
      <c r="B1186" s="30">
        <v>3.33</v>
      </c>
      <c r="C1186" s="22" t="s">
        <v>197</v>
      </c>
      <c r="F1186" s="29">
        <v>42054.041728877317</v>
      </c>
      <c r="G1186" s="30"/>
      <c r="H1186" s="113"/>
      <c r="I1186" s="113"/>
    </row>
    <row r="1187" spans="1:9" ht="15" customHeight="1" x14ac:dyDescent="0.25">
      <c r="A1187" s="29">
        <v>42054.083395601854</v>
      </c>
      <c r="B1187" s="30">
        <v>2.75</v>
      </c>
      <c r="C1187" s="22" t="s">
        <v>197</v>
      </c>
      <c r="F1187" s="29">
        <v>42054.083395601854</v>
      </c>
      <c r="G1187" s="30"/>
      <c r="H1187" s="113"/>
      <c r="I1187" s="113"/>
    </row>
    <row r="1188" spans="1:9" ht="15" customHeight="1" x14ac:dyDescent="0.25">
      <c r="A1188" s="29">
        <v>42054.125062326391</v>
      </c>
      <c r="B1188" s="30">
        <v>7.6</v>
      </c>
      <c r="C1188" s="22" t="s">
        <v>197</v>
      </c>
      <c r="F1188" s="29">
        <v>42054.125062326391</v>
      </c>
      <c r="G1188" s="30"/>
      <c r="H1188" s="113"/>
      <c r="I1188" s="113"/>
    </row>
    <row r="1189" spans="1:9" ht="15" customHeight="1" x14ac:dyDescent="0.25">
      <c r="A1189" s="29">
        <v>42054.166729050929</v>
      </c>
      <c r="B1189" s="34">
        <v>11.25</v>
      </c>
      <c r="C1189" s="2"/>
      <c r="F1189" s="29">
        <v>42054.166729050929</v>
      </c>
      <c r="G1189" s="34">
        <v>11.25</v>
      </c>
      <c r="H1189" s="113"/>
      <c r="I1189" s="113"/>
    </row>
    <row r="1190" spans="1:9" ht="15" customHeight="1" x14ac:dyDescent="0.25">
      <c r="A1190" s="29">
        <v>42054.208395775466</v>
      </c>
      <c r="B1190" s="34">
        <v>11.95</v>
      </c>
      <c r="C1190" s="2"/>
      <c r="F1190" s="29">
        <v>42054.208395775466</v>
      </c>
      <c r="G1190" s="34">
        <v>11.95</v>
      </c>
      <c r="H1190" s="113"/>
      <c r="I1190" s="113"/>
    </row>
    <row r="1191" spans="1:9" ht="15" customHeight="1" x14ac:dyDescent="0.25">
      <c r="A1191" s="29">
        <v>42054.250062500003</v>
      </c>
      <c r="B1191" s="34">
        <v>12.43</v>
      </c>
      <c r="C1191" s="2"/>
      <c r="F1191" s="29">
        <v>42054.250062500003</v>
      </c>
      <c r="G1191" s="34">
        <v>12.43</v>
      </c>
      <c r="H1191" s="113"/>
      <c r="I1191" s="113"/>
    </row>
    <row r="1192" spans="1:9" ht="15" customHeight="1" x14ac:dyDescent="0.25">
      <c r="A1192" s="29">
        <v>42054.29172922454</v>
      </c>
      <c r="B1192" s="34">
        <v>12.79</v>
      </c>
      <c r="C1192" s="2"/>
      <c r="F1192" s="29">
        <v>42054.29172922454</v>
      </c>
      <c r="G1192" s="34">
        <v>12.79</v>
      </c>
      <c r="H1192" s="113"/>
      <c r="I1192" s="113"/>
    </row>
    <row r="1193" spans="1:9" ht="15" customHeight="1" x14ac:dyDescent="0.25">
      <c r="A1193" s="29">
        <v>42054.333395949077</v>
      </c>
      <c r="B1193" s="34">
        <v>13.24</v>
      </c>
      <c r="C1193" s="2"/>
      <c r="F1193" s="29">
        <v>42054.333395949077</v>
      </c>
      <c r="G1193" s="34">
        <v>13.24</v>
      </c>
      <c r="H1193" s="113"/>
      <c r="I1193" s="113"/>
    </row>
    <row r="1194" spans="1:9" ht="15" customHeight="1" x14ac:dyDescent="0.25">
      <c r="A1194" s="29">
        <v>42054.375062673615</v>
      </c>
      <c r="B1194" s="37">
        <v>14.77</v>
      </c>
      <c r="C1194" s="2"/>
      <c r="F1194" s="29">
        <v>42054.375062673615</v>
      </c>
      <c r="G1194" s="37">
        <v>14.77</v>
      </c>
      <c r="H1194" s="113"/>
      <c r="I1194" s="113"/>
    </row>
    <row r="1195" spans="1:9" ht="15" customHeight="1" x14ac:dyDescent="0.25">
      <c r="A1195" s="29">
        <v>42054.416729398145</v>
      </c>
      <c r="B1195" s="37">
        <v>14.01</v>
      </c>
      <c r="C1195" s="2"/>
      <c r="F1195" s="29">
        <v>42054.416729398145</v>
      </c>
      <c r="G1195" s="37">
        <v>14.01</v>
      </c>
      <c r="H1195" s="113"/>
      <c r="I1195" s="113"/>
    </row>
    <row r="1196" spans="1:9" ht="15" customHeight="1" x14ac:dyDescent="0.25">
      <c r="A1196" s="29">
        <v>42054.458396122682</v>
      </c>
      <c r="B1196" s="37">
        <v>14.43</v>
      </c>
      <c r="C1196" s="2"/>
      <c r="F1196" s="29">
        <v>42054.458396122682</v>
      </c>
      <c r="G1196" s="37">
        <v>14.43</v>
      </c>
      <c r="H1196" s="113"/>
      <c r="I1196" s="113"/>
    </row>
    <row r="1197" spans="1:9" ht="15" customHeight="1" x14ac:dyDescent="0.25">
      <c r="A1197" s="29">
        <v>42054.500062847219</v>
      </c>
      <c r="B1197" s="37">
        <v>14.54</v>
      </c>
      <c r="C1197" s="2"/>
      <c r="F1197" s="29">
        <v>42054.500062847219</v>
      </c>
      <c r="G1197" s="37">
        <v>14.54</v>
      </c>
      <c r="H1197" s="113"/>
      <c r="I1197" s="113"/>
    </row>
    <row r="1198" spans="1:9" ht="15" customHeight="1" x14ac:dyDescent="0.25">
      <c r="A1198" s="29">
        <v>42054.541729571756</v>
      </c>
      <c r="B1198" s="37">
        <v>12.52</v>
      </c>
      <c r="C1198" s="2"/>
      <c r="F1198" s="29">
        <v>42054.541729571756</v>
      </c>
      <c r="G1198" s="37">
        <v>12.52</v>
      </c>
      <c r="H1198" s="113"/>
      <c r="I1198" s="113"/>
    </row>
    <row r="1199" spans="1:9" ht="15" customHeight="1" x14ac:dyDescent="0.25">
      <c r="A1199" s="29">
        <v>42054.583396296293</v>
      </c>
      <c r="B1199" s="37">
        <v>12.92</v>
      </c>
      <c r="C1199" s="2"/>
      <c r="F1199" s="29">
        <v>42054.583396296293</v>
      </c>
      <c r="G1199" s="37">
        <v>12.92</v>
      </c>
      <c r="H1199" s="113"/>
      <c r="I1199" s="113"/>
    </row>
    <row r="1200" spans="1:9" ht="15" customHeight="1" x14ac:dyDescent="0.25">
      <c r="A1200" s="29">
        <v>42054.625063020831</v>
      </c>
      <c r="B1200" s="37">
        <v>15.33</v>
      </c>
      <c r="C1200" s="2"/>
      <c r="F1200" s="29">
        <v>42054.625063020831</v>
      </c>
      <c r="G1200" s="37">
        <v>15.33</v>
      </c>
      <c r="H1200" s="113"/>
      <c r="I1200" s="113"/>
    </row>
    <row r="1201" spans="1:9" ht="15" customHeight="1" x14ac:dyDescent="0.25">
      <c r="A1201" s="29">
        <v>42054.666729745368</v>
      </c>
      <c r="B1201" s="37">
        <v>15.17</v>
      </c>
      <c r="C1201" s="2"/>
      <c r="F1201" s="29">
        <v>42054.666729745368</v>
      </c>
      <c r="G1201" s="37">
        <v>15.17</v>
      </c>
      <c r="H1201" s="113"/>
      <c r="I1201" s="113"/>
    </row>
    <row r="1202" spans="1:9" ht="15" customHeight="1" x14ac:dyDescent="0.25">
      <c r="A1202" s="29">
        <v>42054.708396469905</v>
      </c>
      <c r="B1202" s="37">
        <v>14.78</v>
      </c>
      <c r="C1202" s="2"/>
      <c r="F1202" s="29">
        <v>42054.708396469905</v>
      </c>
      <c r="G1202" s="37">
        <v>14.78</v>
      </c>
      <c r="H1202" s="113"/>
      <c r="I1202" s="113"/>
    </row>
    <row r="1203" spans="1:9" ht="15" customHeight="1" x14ac:dyDescent="0.25">
      <c r="A1203" s="29">
        <v>42054.750063194442</v>
      </c>
      <c r="B1203" s="37">
        <v>16.64</v>
      </c>
      <c r="C1203" s="2"/>
      <c r="F1203" s="29">
        <v>42054.750063194442</v>
      </c>
      <c r="G1203" s="37">
        <v>16.64</v>
      </c>
      <c r="H1203" s="113"/>
      <c r="I1203" s="113"/>
    </row>
    <row r="1204" spans="1:9" ht="15" customHeight="1" x14ac:dyDescent="0.25">
      <c r="A1204" s="29">
        <v>42054.791729918979</v>
      </c>
      <c r="B1204" s="39">
        <v>12.16</v>
      </c>
      <c r="C1204" s="22" t="s">
        <v>200</v>
      </c>
      <c r="F1204" s="29">
        <v>42054.791729918979</v>
      </c>
      <c r="G1204" s="39"/>
      <c r="H1204" s="113"/>
      <c r="I1204" s="113"/>
    </row>
    <row r="1205" spans="1:9" ht="15" customHeight="1" x14ac:dyDescent="0.25">
      <c r="A1205" s="29">
        <v>42054.833396643517</v>
      </c>
      <c r="B1205" s="39">
        <v>5.37</v>
      </c>
      <c r="C1205" s="22" t="s">
        <v>200</v>
      </c>
      <c r="F1205" s="29">
        <v>42054.833396643517</v>
      </c>
      <c r="G1205" s="39"/>
      <c r="H1205" s="113"/>
      <c r="I1205" s="113"/>
    </row>
    <row r="1206" spans="1:9" ht="15" customHeight="1" x14ac:dyDescent="0.25">
      <c r="A1206" s="29">
        <v>42054.875063368054</v>
      </c>
      <c r="B1206" s="39">
        <v>3.29</v>
      </c>
      <c r="C1206" s="22" t="s">
        <v>200</v>
      </c>
      <c r="F1206" s="29">
        <v>42054.875063368054</v>
      </c>
      <c r="G1206" s="39"/>
      <c r="H1206" s="113"/>
      <c r="I1206" s="113"/>
    </row>
    <row r="1207" spans="1:9" ht="15" customHeight="1" x14ac:dyDescent="0.25">
      <c r="A1207" s="29">
        <v>42054.916730092591</v>
      </c>
      <c r="B1207" s="37">
        <v>12.48</v>
      </c>
      <c r="C1207" s="2"/>
      <c r="F1207" s="29">
        <v>42054.916730092591</v>
      </c>
      <c r="G1207" s="37">
        <v>12.48</v>
      </c>
      <c r="H1207" s="113"/>
      <c r="I1207" s="113"/>
    </row>
    <row r="1208" spans="1:9" ht="15" customHeight="1" x14ac:dyDescent="0.25">
      <c r="A1208" s="29">
        <v>42054.958396817128</v>
      </c>
      <c r="B1208" s="37">
        <v>10.79</v>
      </c>
      <c r="C1208" s="2"/>
      <c r="F1208" s="29">
        <v>42054.958396817128</v>
      </c>
      <c r="G1208" s="37">
        <v>10.79</v>
      </c>
      <c r="H1208" s="113"/>
      <c r="I1208" s="113"/>
    </row>
    <row r="1209" spans="1:9" ht="15" customHeight="1" x14ac:dyDescent="0.25">
      <c r="A1209" s="29">
        <v>42055.000063541665</v>
      </c>
      <c r="B1209" s="37">
        <v>10.84</v>
      </c>
      <c r="C1209" s="2"/>
      <c r="F1209" s="29">
        <v>42055.000063541665</v>
      </c>
      <c r="G1209" s="37">
        <v>10.84</v>
      </c>
      <c r="H1209" s="113"/>
      <c r="I1209" s="113"/>
    </row>
    <row r="1210" spans="1:9" ht="15" customHeight="1" x14ac:dyDescent="0.25">
      <c r="A1210" s="29">
        <v>42055.041730266203</v>
      </c>
      <c r="B1210" s="37">
        <v>12.35</v>
      </c>
      <c r="C1210" s="2"/>
      <c r="F1210" s="29">
        <v>42055.041730266203</v>
      </c>
      <c r="G1210" s="37">
        <v>12.35</v>
      </c>
      <c r="H1210" s="113"/>
      <c r="I1210" s="113"/>
    </row>
    <row r="1211" spans="1:9" ht="15" customHeight="1" x14ac:dyDescent="0.25">
      <c r="A1211" s="29">
        <v>42055.08339699074</v>
      </c>
      <c r="B1211" s="37">
        <v>11.73</v>
      </c>
      <c r="C1211" s="2"/>
      <c r="F1211" s="29">
        <v>42055.08339699074</v>
      </c>
      <c r="G1211" s="37">
        <v>11.73</v>
      </c>
      <c r="H1211" s="113"/>
      <c r="I1211" s="113"/>
    </row>
    <row r="1212" spans="1:9" ht="15" customHeight="1" x14ac:dyDescent="0.25">
      <c r="A1212" s="29">
        <v>42055.125063715277</v>
      </c>
      <c r="B1212" s="37">
        <v>11.97</v>
      </c>
      <c r="C1212" s="2"/>
      <c r="F1212" s="29">
        <v>42055.125063715277</v>
      </c>
      <c r="G1212" s="37">
        <v>11.97</v>
      </c>
      <c r="H1212" s="113"/>
      <c r="I1212" s="113"/>
    </row>
    <row r="1213" spans="1:9" ht="15" customHeight="1" x14ac:dyDescent="0.25">
      <c r="A1213" s="29">
        <v>42055.166730439814</v>
      </c>
      <c r="B1213" s="37">
        <v>12.74</v>
      </c>
      <c r="C1213" s="2"/>
      <c r="F1213" s="29">
        <v>42055.166730439814</v>
      </c>
      <c r="G1213" s="37">
        <v>12.74</v>
      </c>
      <c r="H1213" s="113"/>
      <c r="I1213" s="113"/>
    </row>
    <row r="1214" spans="1:9" ht="15" customHeight="1" x14ac:dyDescent="0.25">
      <c r="A1214" s="29">
        <v>42055.208397164351</v>
      </c>
      <c r="B1214" s="37">
        <v>13.44</v>
      </c>
      <c r="C1214" s="2"/>
      <c r="F1214" s="29">
        <v>42055.208397164351</v>
      </c>
      <c r="G1214" s="37">
        <v>13.44</v>
      </c>
      <c r="H1214" s="113"/>
      <c r="I1214" s="113"/>
    </row>
    <row r="1215" spans="1:9" ht="15" customHeight="1" x14ac:dyDescent="0.25">
      <c r="A1215" s="29">
        <v>42055.250063888889</v>
      </c>
      <c r="B1215" s="37">
        <v>13.44</v>
      </c>
      <c r="C1215" s="2"/>
      <c r="F1215" s="29">
        <v>42055.250063888889</v>
      </c>
      <c r="G1215" s="37">
        <v>13.44</v>
      </c>
      <c r="H1215" s="113"/>
      <c r="I1215" s="113"/>
    </row>
    <row r="1216" spans="1:9" ht="15" customHeight="1" x14ac:dyDescent="0.25">
      <c r="A1216" s="29">
        <v>42055.291730613426</v>
      </c>
      <c r="B1216" s="37">
        <v>13.72</v>
      </c>
      <c r="C1216" s="2"/>
      <c r="F1216" s="29">
        <v>42055.291730613426</v>
      </c>
      <c r="G1216" s="37">
        <v>13.72</v>
      </c>
      <c r="H1216" s="113"/>
      <c r="I1216" s="113"/>
    </row>
    <row r="1217" spans="1:9" ht="15" customHeight="1" x14ac:dyDescent="0.25">
      <c r="A1217" s="29">
        <v>42055.333397337963</v>
      </c>
      <c r="B1217" s="37">
        <v>14.73</v>
      </c>
      <c r="C1217" s="2"/>
      <c r="F1217" s="29">
        <v>42055.333397337963</v>
      </c>
      <c r="G1217" s="37">
        <v>14.73</v>
      </c>
      <c r="H1217" s="113"/>
      <c r="I1217" s="113"/>
    </row>
    <row r="1218" spans="1:9" ht="15" customHeight="1" x14ac:dyDescent="0.25">
      <c r="A1218" s="29">
        <v>42055.3750640625</v>
      </c>
      <c r="B1218" s="37">
        <v>14.57</v>
      </c>
      <c r="C1218" s="2"/>
      <c r="F1218" s="29">
        <v>42055.3750640625</v>
      </c>
      <c r="G1218" s="37">
        <v>14.57</v>
      </c>
      <c r="H1218" s="113"/>
      <c r="I1218" s="113"/>
    </row>
    <row r="1219" spans="1:9" ht="15" customHeight="1" x14ac:dyDescent="0.25">
      <c r="A1219" s="29">
        <v>42055.416730787038</v>
      </c>
      <c r="B1219" s="37">
        <v>15.24</v>
      </c>
      <c r="C1219" s="2"/>
      <c r="F1219" s="29">
        <v>42055.416730787038</v>
      </c>
      <c r="G1219" s="37">
        <v>15.24</v>
      </c>
      <c r="H1219" s="113"/>
      <c r="I1219" s="113"/>
    </row>
    <row r="1220" spans="1:9" ht="15" customHeight="1" x14ac:dyDescent="0.25">
      <c r="A1220" s="29">
        <v>42055.458397511575</v>
      </c>
      <c r="B1220" s="37">
        <v>12.6</v>
      </c>
      <c r="C1220" s="2"/>
      <c r="F1220" s="29">
        <v>42055.458397511575</v>
      </c>
      <c r="G1220" s="37">
        <v>12.6</v>
      </c>
      <c r="H1220" s="113"/>
      <c r="I1220" s="113"/>
    </row>
    <row r="1221" spans="1:9" ht="15" customHeight="1" x14ac:dyDescent="0.25">
      <c r="A1221" s="29">
        <v>42055.500064236112</v>
      </c>
      <c r="B1221" s="37">
        <v>17.329999999999998</v>
      </c>
      <c r="C1221" s="2"/>
      <c r="F1221" s="29">
        <v>42055.500064236112</v>
      </c>
      <c r="G1221" s="37">
        <v>17.329999999999998</v>
      </c>
      <c r="H1221" s="113"/>
      <c r="I1221" s="113"/>
    </row>
    <row r="1222" spans="1:9" ht="15" customHeight="1" x14ac:dyDescent="0.25">
      <c r="A1222" s="29">
        <v>42055.541730960649</v>
      </c>
      <c r="B1222" s="37">
        <v>14.84</v>
      </c>
      <c r="C1222" s="2"/>
      <c r="F1222" s="29">
        <v>42055.541730960649</v>
      </c>
      <c r="G1222" s="37">
        <v>14.84</v>
      </c>
      <c r="H1222" s="113"/>
      <c r="I1222" s="113"/>
    </row>
    <row r="1223" spans="1:9" ht="15" customHeight="1" x14ac:dyDescent="0.25">
      <c r="A1223" s="29">
        <v>42055.583397685186</v>
      </c>
      <c r="B1223" s="37">
        <v>15.69</v>
      </c>
      <c r="C1223" s="2"/>
      <c r="F1223" s="29">
        <v>42055.583397685186</v>
      </c>
      <c r="G1223" s="37">
        <v>15.69</v>
      </c>
      <c r="H1223" s="113"/>
      <c r="I1223" s="113"/>
    </row>
    <row r="1224" spans="1:9" ht="15" customHeight="1" x14ac:dyDescent="0.25">
      <c r="A1224" s="29">
        <v>42055.625064409724</v>
      </c>
      <c r="B1224" s="37">
        <v>17.91</v>
      </c>
      <c r="C1224" s="2"/>
      <c r="F1224" s="29">
        <v>42055.625064409724</v>
      </c>
      <c r="G1224" s="37">
        <v>17.91</v>
      </c>
      <c r="H1224" s="113"/>
      <c r="I1224" s="113"/>
    </row>
    <row r="1225" spans="1:9" ht="15" customHeight="1" x14ac:dyDescent="0.25">
      <c r="A1225" s="29">
        <v>42055.666731134261</v>
      </c>
      <c r="B1225" s="37">
        <v>18.36</v>
      </c>
      <c r="C1225" s="2"/>
      <c r="F1225" s="29">
        <v>42055.666731134261</v>
      </c>
      <c r="G1225" s="37">
        <v>18.36</v>
      </c>
      <c r="H1225" s="113"/>
      <c r="I1225" s="113"/>
    </row>
    <row r="1226" spans="1:9" ht="15" customHeight="1" x14ac:dyDescent="0.25">
      <c r="A1226" s="29">
        <v>42055.708397858798</v>
      </c>
      <c r="B1226" s="37">
        <v>18.02</v>
      </c>
      <c r="C1226" s="2"/>
      <c r="F1226" s="29">
        <v>42055.708397858798</v>
      </c>
      <c r="G1226" s="37">
        <v>18.02</v>
      </c>
      <c r="H1226" s="113"/>
      <c r="I1226" s="113"/>
    </row>
    <row r="1227" spans="1:9" ht="15" customHeight="1" x14ac:dyDescent="0.25">
      <c r="A1227" s="29">
        <v>42055.750064583335</v>
      </c>
      <c r="B1227" s="37">
        <v>17.93</v>
      </c>
      <c r="C1227" s="2"/>
      <c r="F1227" s="29">
        <v>42055.750064583335</v>
      </c>
      <c r="G1227" s="37">
        <v>17.93</v>
      </c>
      <c r="H1227" s="113"/>
      <c r="I1227" s="113"/>
    </row>
    <row r="1228" spans="1:9" ht="15" customHeight="1" x14ac:dyDescent="0.25">
      <c r="A1228" s="29">
        <v>42055.791731307872</v>
      </c>
      <c r="B1228" s="39">
        <v>10.85</v>
      </c>
      <c r="C1228" s="22" t="s">
        <v>200</v>
      </c>
      <c r="F1228" s="29">
        <v>42055.791731307872</v>
      </c>
      <c r="G1228" s="39"/>
      <c r="H1228" s="113"/>
      <c r="I1228" s="113"/>
    </row>
    <row r="1229" spans="1:9" ht="15" customHeight="1" x14ac:dyDescent="0.25">
      <c r="A1229" s="29">
        <v>42055.83339803241</v>
      </c>
      <c r="B1229" s="39">
        <v>5.65</v>
      </c>
      <c r="C1229" s="22" t="s">
        <v>200</v>
      </c>
      <c r="F1229" s="29">
        <v>42055.83339803241</v>
      </c>
      <c r="G1229" s="39"/>
      <c r="H1229" s="113"/>
      <c r="I1229" s="113"/>
    </row>
    <row r="1230" spans="1:9" ht="15" customHeight="1" x14ac:dyDescent="0.25">
      <c r="A1230" s="29">
        <v>42055.875064756947</v>
      </c>
      <c r="B1230" s="39">
        <v>3.81</v>
      </c>
      <c r="C1230" s="22" t="s">
        <v>200</v>
      </c>
      <c r="F1230" s="29">
        <v>42055.875064756947</v>
      </c>
      <c r="G1230" s="39"/>
      <c r="H1230" s="113"/>
      <c r="I1230" s="113"/>
    </row>
    <row r="1231" spans="1:9" ht="15" customHeight="1" x14ac:dyDescent="0.25">
      <c r="A1231" s="29">
        <v>42055.916731481484</v>
      </c>
      <c r="B1231" s="37">
        <v>15.38</v>
      </c>
      <c r="C1231" s="2"/>
      <c r="F1231" s="29">
        <v>42055.916731481484</v>
      </c>
      <c r="G1231" s="37">
        <v>15.38</v>
      </c>
      <c r="H1231" s="113"/>
      <c r="I1231" s="113"/>
    </row>
    <row r="1232" spans="1:9" ht="15" customHeight="1" x14ac:dyDescent="0.25">
      <c r="A1232" s="29">
        <v>42055.958398206021</v>
      </c>
      <c r="B1232" s="37">
        <v>12.25</v>
      </c>
      <c r="C1232" s="2"/>
      <c r="F1232" s="29">
        <v>42055.958398206021</v>
      </c>
      <c r="G1232" s="37">
        <v>12.25</v>
      </c>
      <c r="H1232" s="113"/>
      <c r="I1232" s="113"/>
    </row>
    <row r="1233" spans="1:9" ht="15" customHeight="1" x14ac:dyDescent="0.25">
      <c r="A1233" s="29">
        <v>42056.000064930558</v>
      </c>
      <c r="B1233" s="37">
        <v>13.65</v>
      </c>
      <c r="C1233" s="2"/>
      <c r="F1233" s="29">
        <v>42056.000064930558</v>
      </c>
      <c r="G1233" s="37">
        <v>13.65</v>
      </c>
      <c r="H1233" s="113"/>
      <c r="I1233" s="113"/>
    </row>
    <row r="1234" spans="1:9" ht="15" customHeight="1" x14ac:dyDescent="0.25">
      <c r="A1234" s="29">
        <v>42056.041731655096</v>
      </c>
      <c r="B1234" s="37">
        <v>13.87</v>
      </c>
      <c r="C1234" s="2"/>
      <c r="F1234" s="29">
        <v>42056.041731655096</v>
      </c>
      <c r="G1234" s="37">
        <v>13.87</v>
      </c>
      <c r="H1234" s="113"/>
      <c r="I1234" s="113"/>
    </row>
    <row r="1235" spans="1:9" ht="15" customHeight="1" x14ac:dyDescent="0.25">
      <c r="A1235" s="29">
        <v>42056.083398379633</v>
      </c>
      <c r="B1235" s="37">
        <v>14.08</v>
      </c>
      <c r="C1235" s="2"/>
      <c r="F1235" s="29">
        <v>42056.083398379633</v>
      </c>
      <c r="G1235" s="37">
        <v>14.08</v>
      </c>
      <c r="H1235" s="113"/>
      <c r="I1235" s="113"/>
    </row>
    <row r="1236" spans="1:9" ht="15" customHeight="1" x14ac:dyDescent="0.25">
      <c r="A1236" s="29">
        <v>42056.12506510417</v>
      </c>
      <c r="B1236" s="37">
        <v>15.09</v>
      </c>
      <c r="C1236" s="2"/>
      <c r="F1236" s="29">
        <v>42056.12506510417</v>
      </c>
      <c r="G1236" s="37">
        <v>15.09</v>
      </c>
      <c r="H1236" s="113"/>
      <c r="I1236" s="113"/>
    </row>
    <row r="1237" spans="1:9" ht="15" customHeight="1" x14ac:dyDescent="0.25">
      <c r="A1237" s="29">
        <v>42056.166731828707</v>
      </c>
      <c r="B1237" s="37">
        <v>17.09</v>
      </c>
      <c r="C1237" s="2"/>
      <c r="F1237" s="29">
        <v>42056.166731828707</v>
      </c>
      <c r="G1237" s="37">
        <v>17.09</v>
      </c>
      <c r="H1237" s="113"/>
      <c r="I1237" s="113"/>
    </row>
    <row r="1238" spans="1:9" ht="15" customHeight="1" x14ac:dyDescent="0.25">
      <c r="A1238" s="29">
        <v>42056.208398553237</v>
      </c>
      <c r="B1238" s="37">
        <v>17.46</v>
      </c>
      <c r="C1238" s="2"/>
      <c r="F1238" s="29">
        <v>42056.208398553237</v>
      </c>
      <c r="G1238" s="37">
        <v>17.46</v>
      </c>
      <c r="H1238" s="113"/>
      <c r="I1238" s="113"/>
    </row>
    <row r="1239" spans="1:9" ht="15" customHeight="1" x14ac:dyDescent="0.25">
      <c r="A1239" s="29">
        <v>42056.250065277774</v>
      </c>
      <c r="B1239" s="37">
        <v>17.95</v>
      </c>
      <c r="C1239" s="2"/>
      <c r="F1239" s="29">
        <v>42056.250065277774</v>
      </c>
      <c r="G1239" s="37">
        <v>17.95</v>
      </c>
      <c r="H1239" s="113"/>
      <c r="I1239" s="113"/>
    </row>
    <row r="1240" spans="1:9" ht="15" customHeight="1" x14ac:dyDescent="0.25">
      <c r="A1240" s="29">
        <v>42056.291732002312</v>
      </c>
      <c r="B1240" s="37">
        <v>17.899999999999999</v>
      </c>
      <c r="C1240" s="2"/>
      <c r="F1240" s="29">
        <v>42056.291732002312</v>
      </c>
      <c r="G1240" s="37">
        <v>17.899999999999999</v>
      </c>
      <c r="H1240" s="113"/>
      <c r="I1240" s="113"/>
    </row>
    <row r="1241" spans="1:9" ht="15" customHeight="1" x14ac:dyDescent="0.25">
      <c r="A1241" s="29">
        <v>42056.333398726849</v>
      </c>
      <c r="B1241" s="37">
        <v>18.809999999999999</v>
      </c>
      <c r="C1241" s="2"/>
      <c r="F1241" s="29">
        <v>42056.333398726849</v>
      </c>
      <c r="G1241" s="37">
        <v>18.809999999999999</v>
      </c>
      <c r="H1241" s="113"/>
      <c r="I1241" s="113"/>
    </row>
    <row r="1242" spans="1:9" ht="15" customHeight="1" x14ac:dyDescent="0.25">
      <c r="A1242" s="29">
        <v>42056.375065451386</v>
      </c>
      <c r="B1242" s="37">
        <v>18.62</v>
      </c>
      <c r="C1242" s="2"/>
      <c r="F1242" s="29">
        <v>42056.375065451386</v>
      </c>
      <c r="G1242" s="37">
        <v>18.62</v>
      </c>
      <c r="H1242" s="113"/>
      <c r="I1242" s="113"/>
    </row>
    <row r="1243" spans="1:9" ht="15" customHeight="1" x14ac:dyDescent="0.25">
      <c r="A1243" s="29">
        <v>42056.416732175923</v>
      </c>
      <c r="B1243" s="37">
        <v>20.98</v>
      </c>
      <c r="C1243" s="2"/>
      <c r="F1243" s="29">
        <v>42056.416732175923</v>
      </c>
      <c r="G1243" s="37">
        <v>20.98</v>
      </c>
      <c r="H1243" s="113"/>
      <c r="I1243" s="113"/>
    </row>
    <row r="1244" spans="1:9" ht="15" customHeight="1" x14ac:dyDescent="0.25">
      <c r="A1244" s="29">
        <v>42056.45839890046</v>
      </c>
      <c r="B1244" s="37">
        <v>18.649999999999999</v>
      </c>
      <c r="C1244" s="2"/>
      <c r="F1244" s="29">
        <v>42056.45839890046</v>
      </c>
      <c r="G1244" s="37">
        <v>18.649999999999999</v>
      </c>
      <c r="H1244" s="113"/>
      <c r="I1244" s="113"/>
    </row>
    <row r="1245" spans="1:9" ht="15" customHeight="1" x14ac:dyDescent="0.25">
      <c r="A1245" s="29">
        <v>42056.500065624998</v>
      </c>
      <c r="B1245" s="37">
        <v>16.72</v>
      </c>
      <c r="C1245" s="2"/>
      <c r="F1245" s="29">
        <v>42056.500065624998</v>
      </c>
      <c r="G1245" s="37">
        <v>16.72</v>
      </c>
      <c r="H1245" s="113"/>
      <c r="I1245" s="113"/>
    </row>
    <row r="1246" spans="1:9" ht="15" customHeight="1" x14ac:dyDescent="0.25">
      <c r="A1246" s="29">
        <v>42056.541732349535</v>
      </c>
      <c r="B1246" s="37">
        <v>14.66</v>
      </c>
      <c r="C1246" s="2"/>
      <c r="F1246" s="29">
        <v>42056.541732349535</v>
      </c>
      <c r="G1246" s="37">
        <v>14.66</v>
      </c>
      <c r="H1246" s="113"/>
      <c r="I1246" s="113"/>
    </row>
    <row r="1247" spans="1:9" ht="15" customHeight="1" x14ac:dyDescent="0.25">
      <c r="A1247" s="29">
        <v>42056.583399074072</v>
      </c>
      <c r="B1247" s="37">
        <v>15.33</v>
      </c>
      <c r="C1247" s="2"/>
      <c r="F1247" s="29">
        <v>42056.583399074072</v>
      </c>
      <c r="G1247" s="37">
        <v>15.33</v>
      </c>
      <c r="H1247" s="113"/>
      <c r="I1247" s="113"/>
    </row>
    <row r="1248" spans="1:9" ht="15" customHeight="1" x14ac:dyDescent="0.25">
      <c r="A1248" s="29">
        <v>42056.625065798609</v>
      </c>
      <c r="B1248" s="37">
        <v>14.47</v>
      </c>
      <c r="C1248" s="2"/>
      <c r="F1248" s="29">
        <v>42056.625065798609</v>
      </c>
      <c r="G1248" s="37">
        <v>14.47</v>
      </c>
      <c r="H1248" s="113"/>
      <c r="I1248" s="113"/>
    </row>
    <row r="1249" spans="1:9" ht="15" customHeight="1" x14ac:dyDescent="0.25">
      <c r="A1249" s="29">
        <v>42056.666732523146</v>
      </c>
      <c r="B1249" s="37">
        <v>17.47</v>
      </c>
      <c r="C1249" s="2"/>
      <c r="F1249" s="29">
        <v>42056.666732523146</v>
      </c>
      <c r="G1249" s="37">
        <v>17.47</v>
      </c>
      <c r="H1249" s="113"/>
      <c r="I1249" s="113"/>
    </row>
    <row r="1250" spans="1:9" ht="15" customHeight="1" x14ac:dyDescent="0.25">
      <c r="A1250" s="29">
        <v>42056.708399247684</v>
      </c>
      <c r="B1250" s="37">
        <v>11.73</v>
      </c>
      <c r="C1250" s="2"/>
      <c r="F1250" s="29">
        <v>42056.708399247684</v>
      </c>
      <c r="G1250" s="37">
        <v>11.73</v>
      </c>
      <c r="H1250" s="113"/>
      <c r="I1250" s="113"/>
    </row>
    <row r="1251" spans="1:9" ht="15" customHeight="1" x14ac:dyDescent="0.25">
      <c r="A1251" s="29">
        <v>42056.750065972221</v>
      </c>
      <c r="B1251" s="37">
        <v>8.8000000000000007</v>
      </c>
      <c r="C1251" s="2"/>
      <c r="F1251" s="29">
        <v>42056.750065972221</v>
      </c>
      <c r="G1251" s="37">
        <v>8.8000000000000007</v>
      </c>
      <c r="H1251" s="113"/>
      <c r="I1251" s="113"/>
    </row>
    <row r="1252" spans="1:9" ht="15" customHeight="1" x14ac:dyDescent="0.25">
      <c r="A1252" s="29">
        <v>42056.791732696758</v>
      </c>
      <c r="B1252" s="37">
        <v>13.56</v>
      </c>
      <c r="C1252" s="2"/>
      <c r="F1252" s="29">
        <v>42056.791732696758</v>
      </c>
      <c r="G1252" s="37">
        <v>13.56</v>
      </c>
      <c r="H1252" s="113"/>
      <c r="I1252" s="113"/>
    </row>
    <row r="1253" spans="1:9" ht="15" customHeight="1" x14ac:dyDescent="0.25">
      <c r="A1253" s="29">
        <v>42056.833399421295</v>
      </c>
      <c r="B1253" s="37">
        <v>14.99</v>
      </c>
      <c r="C1253" s="2"/>
      <c r="F1253" s="29">
        <v>42056.833399421295</v>
      </c>
      <c r="G1253" s="37">
        <v>14.99</v>
      </c>
      <c r="H1253" s="113"/>
      <c r="I1253" s="113"/>
    </row>
    <row r="1254" spans="1:9" ht="15" customHeight="1" x14ac:dyDescent="0.25">
      <c r="A1254" s="29">
        <v>42056.875066145833</v>
      </c>
      <c r="B1254" s="37">
        <v>17</v>
      </c>
      <c r="C1254" s="2"/>
      <c r="F1254" s="29">
        <v>42056.875066145833</v>
      </c>
      <c r="G1254" s="37">
        <v>17</v>
      </c>
      <c r="H1254" s="113"/>
      <c r="I1254" s="113"/>
    </row>
    <row r="1255" spans="1:9" ht="15" customHeight="1" x14ac:dyDescent="0.25">
      <c r="A1255" s="29">
        <v>42056.91673287037</v>
      </c>
      <c r="B1255" s="37">
        <v>16.07</v>
      </c>
      <c r="C1255" s="2"/>
      <c r="F1255" s="29">
        <v>42056.91673287037</v>
      </c>
      <c r="G1255" s="37">
        <v>16.07</v>
      </c>
      <c r="H1255" s="113"/>
      <c r="I1255" s="113"/>
    </row>
    <row r="1256" spans="1:9" ht="15" customHeight="1" x14ac:dyDescent="0.25">
      <c r="A1256" s="29">
        <v>42056.958399594907</v>
      </c>
      <c r="B1256" s="37">
        <v>17.3</v>
      </c>
      <c r="C1256" s="2"/>
      <c r="F1256" s="29">
        <v>42056.958399594907</v>
      </c>
      <c r="G1256" s="37">
        <v>17.3</v>
      </c>
      <c r="H1256" s="113"/>
      <c r="I1256" s="113"/>
    </row>
    <row r="1257" spans="1:9" ht="15" customHeight="1" x14ac:dyDescent="0.25">
      <c r="A1257" s="29">
        <v>42057.000066319444</v>
      </c>
      <c r="B1257" s="37">
        <v>17.77</v>
      </c>
      <c r="C1257" s="2"/>
      <c r="F1257" s="29">
        <v>42057.000066319444</v>
      </c>
      <c r="G1257" s="37">
        <v>17.77</v>
      </c>
      <c r="H1257" s="113"/>
      <c r="I1257" s="113"/>
    </row>
    <row r="1258" spans="1:9" ht="15" customHeight="1" x14ac:dyDescent="0.25">
      <c r="A1258" s="29">
        <v>42057.041733043981</v>
      </c>
      <c r="B1258" s="37">
        <v>16.57</v>
      </c>
      <c r="C1258" s="2"/>
      <c r="F1258" s="29">
        <v>42057.041733043981</v>
      </c>
      <c r="G1258" s="37">
        <v>16.57</v>
      </c>
      <c r="H1258" s="113"/>
      <c r="I1258" s="113"/>
    </row>
    <row r="1259" spans="1:9" ht="15" customHeight="1" x14ac:dyDescent="0.25">
      <c r="A1259" s="29">
        <v>42057.083399768519</v>
      </c>
      <c r="B1259" s="37">
        <v>16.760000000000002</v>
      </c>
      <c r="C1259" s="2"/>
      <c r="F1259" s="29">
        <v>42057.083399768519</v>
      </c>
      <c r="G1259" s="37">
        <v>16.760000000000002</v>
      </c>
      <c r="H1259" s="113"/>
      <c r="I1259" s="113"/>
    </row>
    <row r="1260" spans="1:9" ht="15" customHeight="1" x14ac:dyDescent="0.25">
      <c r="A1260" s="29">
        <v>42057.125066493056</v>
      </c>
      <c r="B1260" s="37">
        <v>16.809999999999999</v>
      </c>
      <c r="C1260" s="2"/>
      <c r="F1260" s="29">
        <v>42057.125066493056</v>
      </c>
      <c r="G1260" s="37">
        <v>16.809999999999999</v>
      </c>
      <c r="H1260" s="113"/>
      <c r="I1260" s="113"/>
    </row>
    <row r="1261" spans="1:9" ht="15" customHeight="1" x14ac:dyDescent="0.25">
      <c r="A1261" s="29">
        <v>42057.166733217593</v>
      </c>
      <c r="B1261" s="37">
        <v>18.04</v>
      </c>
      <c r="C1261" s="2"/>
      <c r="F1261" s="29">
        <v>42057.166733217593</v>
      </c>
      <c r="G1261" s="37">
        <v>18.04</v>
      </c>
      <c r="H1261" s="113"/>
      <c r="I1261" s="113"/>
    </row>
    <row r="1262" spans="1:9" ht="15" customHeight="1" x14ac:dyDescent="0.25">
      <c r="A1262" s="29">
        <v>42057.20839994213</v>
      </c>
      <c r="B1262" s="37">
        <v>21.01</v>
      </c>
      <c r="C1262" s="2"/>
      <c r="F1262" s="29">
        <v>42057.20839994213</v>
      </c>
      <c r="G1262" s="37">
        <v>21.01</v>
      </c>
      <c r="H1262" s="113"/>
      <c r="I1262" s="113"/>
    </row>
    <row r="1263" spans="1:9" ht="15" customHeight="1" x14ac:dyDescent="0.25">
      <c r="A1263" s="29">
        <v>42057.250066666667</v>
      </c>
      <c r="B1263" s="37">
        <v>19.29</v>
      </c>
      <c r="C1263" s="2"/>
      <c r="F1263" s="29">
        <v>42057.250066666667</v>
      </c>
      <c r="G1263" s="37">
        <v>19.29</v>
      </c>
      <c r="H1263" s="113"/>
      <c r="I1263" s="113"/>
    </row>
    <row r="1264" spans="1:9" ht="15" customHeight="1" x14ac:dyDescent="0.25">
      <c r="A1264" s="29">
        <v>42057.291733391205</v>
      </c>
      <c r="B1264" s="37">
        <v>21.31</v>
      </c>
      <c r="C1264" s="2"/>
      <c r="F1264" s="29">
        <v>42057.291733391205</v>
      </c>
      <c r="G1264" s="37">
        <v>21.31</v>
      </c>
      <c r="H1264" s="113"/>
      <c r="I1264" s="113"/>
    </row>
    <row r="1265" spans="1:9" ht="15" customHeight="1" x14ac:dyDescent="0.25">
      <c r="A1265" s="29">
        <v>42057.333400115742</v>
      </c>
      <c r="B1265" s="37">
        <v>21.54</v>
      </c>
      <c r="C1265" s="2"/>
      <c r="F1265" s="29">
        <v>42057.333400115742</v>
      </c>
      <c r="G1265" s="37">
        <v>21.54</v>
      </c>
      <c r="H1265" s="113"/>
      <c r="I1265" s="113"/>
    </row>
    <row r="1266" spans="1:9" ht="15" customHeight="1" x14ac:dyDescent="0.25">
      <c r="A1266" s="29">
        <v>42057.375066840279</v>
      </c>
      <c r="B1266" s="37">
        <v>21.75</v>
      </c>
      <c r="C1266" s="2"/>
      <c r="F1266" s="29">
        <v>42057.375066840279</v>
      </c>
      <c r="G1266" s="37">
        <v>21.75</v>
      </c>
      <c r="H1266" s="113"/>
      <c r="I1266" s="113"/>
    </row>
    <row r="1267" spans="1:9" ht="15" customHeight="1" x14ac:dyDescent="0.25">
      <c r="A1267" s="29">
        <v>42057.416733564816</v>
      </c>
      <c r="B1267" s="37">
        <v>22.7</v>
      </c>
      <c r="C1267" s="2"/>
      <c r="F1267" s="29">
        <v>42057.416733564816</v>
      </c>
      <c r="G1267" s="37">
        <v>22.7</v>
      </c>
      <c r="H1267" s="113"/>
      <c r="I1267" s="113"/>
    </row>
    <row r="1268" spans="1:9" ht="15" customHeight="1" x14ac:dyDescent="0.25">
      <c r="A1268" s="29">
        <v>42057.458400289353</v>
      </c>
      <c r="B1268" s="37">
        <v>21.49</v>
      </c>
      <c r="C1268" s="2"/>
      <c r="F1268" s="29">
        <v>42057.458400289353</v>
      </c>
      <c r="G1268" s="37">
        <v>21.49</v>
      </c>
      <c r="H1268" s="113"/>
      <c r="I1268" s="113"/>
    </row>
    <row r="1269" spans="1:9" ht="15" customHeight="1" x14ac:dyDescent="0.25">
      <c r="A1269" s="29">
        <v>42057.500067013891</v>
      </c>
      <c r="B1269" s="37">
        <v>19.649999999999999</v>
      </c>
      <c r="C1269" s="2"/>
      <c r="F1269" s="29">
        <v>42057.500067013891</v>
      </c>
      <c r="G1269" s="37">
        <v>19.649999999999999</v>
      </c>
      <c r="H1269" s="113"/>
      <c r="I1269" s="113"/>
    </row>
    <row r="1270" spans="1:9" ht="15" customHeight="1" x14ac:dyDescent="0.25">
      <c r="A1270" s="29">
        <v>42057.541733738428</v>
      </c>
      <c r="B1270" s="37">
        <v>16.78</v>
      </c>
      <c r="C1270" s="2"/>
      <c r="F1270" s="29">
        <v>42057.541733738428</v>
      </c>
      <c r="G1270" s="37">
        <v>16.78</v>
      </c>
      <c r="H1270" s="113"/>
      <c r="I1270" s="113"/>
    </row>
    <row r="1271" spans="1:9" ht="15" customHeight="1" x14ac:dyDescent="0.25">
      <c r="A1271" s="29">
        <v>42057.583400462965</v>
      </c>
      <c r="B1271" s="37">
        <v>20.95</v>
      </c>
      <c r="C1271" s="2"/>
      <c r="F1271" s="29">
        <v>42057.583400462965</v>
      </c>
      <c r="G1271" s="37">
        <v>20.95</v>
      </c>
      <c r="H1271" s="113"/>
      <c r="I1271" s="113"/>
    </row>
    <row r="1272" spans="1:9" ht="15" customHeight="1" x14ac:dyDescent="0.25">
      <c r="A1272" s="29">
        <v>42057.625067187502</v>
      </c>
      <c r="B1272" s="37">
        <v>20</v>
      </c>
      <c r="C1272" s="2"/>
      <c r="F1272" s="29">
        <v>42057.625067187502</v>
      </c>
      <c r="G1272" s="37">
        <v>20</v>
      </c>
      <c r="H1272" s="113"/>
      <c r="I1272" s="113"/>
    </row>
    <row r="1273" spans="1:9" ht="15" customHeight="1" x14ac:dyDescent="0.25">
      <c r="A1273" s="29">
        <v>42057.666733912039</v>
      </c>
      <c r="B1273" s="37">
        <v>20.5</v>
      </c>
      <c r="C1273" s="2"/>
      <c r="F1273" s="29">
        <v>42057.666733912039</v>
      </c>
      <c r="G1273" s="37">
        <v>20.5</v>
      </c>
      <c r="H1273" s="113"/>
      <c r="I1273" s="113"/>
    </row>
    <row r="1274" spans="1:9" ht="15" customHeight="1" x14ac:dyDescent="0.25">
      <c r="A1274" s="29">
        <v>42057.708400636577</v>
      </c>
      <c r="B1274" s="37">
        <v>19.510000000000002</v>
      </c>
      <c r="C1274" s="2"/>
      <c r="F1274" s="29">
        <v>42057.708400636577</v>
      </c>
      <c r="G1274" s="37">
        <v>19.510000000000002</v>
      </c>
      <c r="H1274" s="113"/>
      <c r="I1274" s="113"/>
    </row>
    <row r="1275" spans="1:9" ht="15" customHeight="1" x14ac:dyDescent="0.25">
      <c r="A1275" s="29">
        <v>42057.750067361114</v>
      </c>
      <c r="B1275" s="37">
        <v>21.64</v>
      </c>
      <c r="C1275" s="2"/>
      <c r="F1275" s="29">
        <v>42057.750067361114</v>
      </c>
      <c r="G1275" s="37">
        <v>21.64</v>
      </c>
      <c r="H1275" s="113"/>
      <c r="I1275" s="113"/>
    </row>
    <row r="1276" spans="1:9" ht="15" customHeight="1" x14ac:dyDescent="0.25">
      <c r="A1276" s="29">
        <v>42057.791734085651</v>
      </c>
      <c r="B1276" s="37">
        <v>21.77</v>
      </c>
      <c r="C1276" s="2"/>
      <c r="F1276" s="29">
        <v>42057.791734085651</v>
      </c>
      <c r="G1276" s="37">
        <v>21.77</v>
      </c>
      <c r="H1276" s="113"/>
      <c r="I1276" s="113"/>
    </row>
    <row r="1277" spans="1:9" ht="15" customHeight="1" x14ac:dyDescent="0.25">
      <c r="A1277" s="29">
        <v>42057.833400810188</v>
      </c>
      <c r="B1277" s="37">
        <v>22.42</v>
      </c>
      <c r="C1277" s="2"/>
      <c r="F1277" s="29">
        <v>42057.833400810188</v>
      </c>
      <c r="G1277" s="37">
        <v>22.42</v>
      </c>
      <c r="H1277" s="113"/>
      <c r="I1277" s="113"/>
    </row>
    <row r="1278" spans="1:9" ht="15" customHeight="1" x14ac:dyDescent="0.25">
      <c r="A1278" s="29">
        <v>42057.875067534726</v>
      </c>
      <c r="B1278" s="37">
        <v>13.87</v>
      </c>
      <c r="C1278" s="2"/>
      <c r="F1278" s="29">
        <v>42057.875067534726</v>
      </c>
      <c r="G1278" s="37">
        <v>13.87</v>
      </c>
      <c r="H1278" s="113"/>
      <c r="I1278" s="113"/>
    </row>
    <row r="1279" spans="1:9" ht="15" customHeight="1" x14ac:dyDescent="0.25">
      <c r="A1279" s="29">
        <v>42057.916734259263</v>
      </c>
      <c r="B1279" s="37">
        <v>8.86</v>
      </c>
      <c r="C1279" s="2"/>
      <c r="F1279" s="29">
        <v>42057.916734259263</v>
      </c>
      <c r="G1279" s="37">
        <v>8.86</v>
      </c>
      <c r="H1279" s="113"/>
      <c r="I1279" s="113"/>
    </row>
    <row r="1280" spans="1:9" ht="15" customHeight="1" x14ac:dyDescent="0.25">
      <c r="A1280" s="29">
        <v>42057.958400983793</v>
      </c>
      <c r="B1280" s="37">
        <v>6.51</v>
      </c>
      <c r="C1280" s="2"/>
      <c r="F1280" s="29">
        <v>42057.958400983793</v>
      </c>
      <c r="G1280" s="37">
        <v>6.51</v>
      </c>
      <c r="H1280" s="113"/>
      <c r="I1280" s="113"/>
    </row>
    <row r="1281" spans="1:9" ht="15" customHeight="1" x14ac:dyDescent="0.25">
      <c r="A1281" s="29">
        <v>42058.00006770833</v>
      </c>
      <c r="B1281" s="30">
        <v>4.53</v>
      </c>
      <c r="C1281" s="22" t="s">
        <v>197</v>
      </c>
      <c r="F1281" s="29">
        <v>42058.00006770833</v>
      </c>
      <c r="G1281" s="30"/>
      <c r="H1281" s="113"/>
      <c r="I1281" s="113"/>
    </row>
    <row r="1282" spans="1:9" ht="15" customHeight="1" x14ac:dyDescent="0.25">
      <c r="A1282" s="29">
        <v>42058.041734432867</v>
      </c>
      <c r="B1282" s="30">
        <v>1.88</v>
      </c>
      <c r="C1282" s="22" t="s">
        <v>197</v>
      </c>
      <c r="F1282" s="29">
        <v>42058.041734432867</v>
      </c>
      <c r="G1282" s="30"/>
      <c r="H1282" s="113"/>
      <c r="I1282" s="113"/>
    </row>
    <row r="1283" spans="1:9" ht="15" customHeight="1" x14ac:dyDescent="0.25">
      <c r="A1283" s="29">
        <v>42058.083401157404</v>
      </c>
      <c r="B1283" s="30">
        <v>1.77</v>
      </c>
      <c r="C1283" s="22" t="s">
        <v>197</v>
      </c>
      <c r="F1283" s="29">
        <v>42058.083401157404</v>
      </c>
      <c r="G1283" s="30"/>
      <c r="H1283" s="113"/>
      <c r="I1283" s="113"/>
    </row>
    <row r="1284" spans="1:9" ht="15" customHeight="1" x14ac:dyDescent="0.25">
      <c r="A1284" s="29">
        <v>42058.125067881942</v>
      </c>
      <c r="B1284" s="30">
        <v>1.63</v>
      </c>
      <c r="C1284" s="22" t="s">
        <v>197</v>
      </c>
      <c r="F1284" s="29">
        <v>42058.125067881942</v>
      </c>
      <c r="G1284" s="30"/>
      <c r="H1284" s="113"/>
      <c r="I1284" s="113"/>
    </row>
    <row r="1285" spans="1:9" ht="15" customHeight="1" x14ac:dyDescent="0.25">
      <c r="A1285" s="29">
        <v>42058.166734606479</v>
      </c>
      <c r="B1285" s="30">
        <v>2.4300000000000002</v>
      </c>
      <c r="C1285" s="22" t="s">
        <v>197</v>
      </c>
      <c r="F1285" s="29">
        <v>42058.166734606479</v>
      </c>
      <c r="G1285" s="30"/>
      <c r="H1285" s="113"/>
      <c r="I1285" s="113"/>
    </row>
    <row r="1286" spans="1:9" ht="15" customHeight="1" x14ac:dyDescent="0.25">
      <c r="A1286" s="29">
        <v>42058.208401331016</v>
      </c>
      <c r="B1286" s="30">
        <v>1.53</v>
      </c>
      <c r="C1286" s="22" t="s">
        <v>197</v>
      </c>
      <c r="F1286" s="29">
        <v>42058.208401331016</v>
      </c>
      <c r="G1286" s="30"/>
      <c r="H1286" s="113"/>
      <c r="I1286" s="113"/>
    </row>
    <row r="1287" spans="1:9" ht="15" customHeight="1" x14ac:dyDescent="0.25">
      <c r="A1287" s="29">
        <v>42058.250068055553</v>
      </c>
      <c r="B1287" s="30">
        <v>1.5</v>
      </c>
      <c r="C1287" s="22" t="s">
        <v>197</v>
      </c>
      <c r="F1287" s="29">
        <v>42058.250068055553</v>
      </c>
      <c r="G1287" s="30"/>
      <c r="H1287" s="113"/>
      <c r="I1287" s="113"/>
    </row>
    <row r="1288" spans="1:9" ht="15" customHeight="1" x14ac:dyDescent="0.25">
      <c r="A1288" s="29">
        <v>42058.29173478009</v>
      </c>
      <c r="B1288" s="30">
        <v>1.5</v>
      </c>
      <c r="C1288" s="22" t="s">
        <v>197</v>
      </c>
      <c r="F1288" s="29">
        <v>42058.29173478009</v>
      </c>
      <c r="G1288" s="30"/>
      <c r="H1288" s="113"/>
      <c r="I1288" s="113"/>
    </row>
    <row r="1289" spans="1:9" ht="15" customHeight="1" x14ac:dyDescent="0.25">
      <c r="A1289" s="29">
        <v>42058.333401504628</v>
      </c>
      <c r="B1289" s="30">
        <v>1.51</v>
      </c>
      <c r="C1289" s="22" t="s">
        <v>197</v>
      </c>
      <c r="F1289" s="29">
        <v>42058.333401504628</v>
      </c>
      <c r="G1289" s="30"/>
      <c r="H1289" s="113"/>
      <c r="I1289" s="113"/>
    </row>
    <row r="1290" spans="1:9" ht="15" customHeight="1" x14ac:dyDescent="0.25">
      <c r="A1290" s="29">
        <v>42058.375068229165</v>
      </c>
      <c r="B1290" s="30">
        <v>1.47</v>
      </c>
      <c r="C1290" s="22" t="s">
        <v>197</v>
      </c>
      <c r="F1290" s="29">
        <v>42058.375068229165</v>
      </c>
      <c r="G1290" s="30"/>
      <c r="H1290" s="113"/>
      <c r="I1290" s="113"/>
    </row>
    <row r="1291" spans="1:9" ht="15" customHeight="1" x14ac:dyDescent="0.25">
      <c r="A1291" s="29">
        <v>42058.416734953702</v>
      </c>
      <c r="B1291" s="30">
        <v>1.32</v>
      </c>
      <c r="C1291" s="22" t="s">
        <v>197</v>
      </c>
      <c r="F1291" s="29">
        <v>42058.416734953702</v>
      </c>
      <c r="G1291" s="30"/>
      <c r="H1291" s="113"/>
      <c r="I1291" s="113"/>
    </row>
    <row r="1292" spans="1:9" ht="15" customHeight="1" x14ac:dyDescent="0.25">
      <c r="A1292" s="29">
        <v>42058.458401678239</v>
      </c>
      <c r="B1292" s="30">
        <v>1.1200000000000001</v>
      </c>
      <c r="C1292" s="22" t="s">
        <v>197</v>
      </c>
      <c r="F1292" s="29">
        <v>42058.458401678239</v>
      </c>
      <c r="G1292" s="30"/>
      <c r="H1292" s="113"/>
      <c r="I1292" s="113"/>
    </row>
    <row r="1293" spans="1:9" ht="15" customHeight="1" x14ac:dyDescent="0.25">
      <c r="A1293" s="29">
        <v>42058.500068402776</v>
      </c>
      <c r="B1293" s="30">
        <v>1.07</v>
      </c>
      <c r="C1293" s="22" t="s">
        <v>197</v>
      </c>
      <c r="F1293" s="29">
        <v>42058.500068402776</v>
      </c>
      <c r="G1293" s="30"/>
      <c r="H1293" s="113"/>
      <c r="I1293" s="113"/>
    </row>
    <row r="1294" spans="1:9" ht="15" customHeight="1" x14ac:dyDescent="0.25">
      <c r="A1294" s="29">
        <v>42058.541735127314</v>
      </c>
      <c r="B1294" s="30">
        <v>1.1599999999999999</v>
      </c>
      <c r="C1294" s="22" t="s">
        <v>197</v>
      </c>
      <c r="F1294" s="29">
        <v>42058.541735127314</v>
      </c>
      <c r="G1294" s="30"/>
      <c r="H1294" s="113"/>
      <c r="I1294" s="113"/>
    </row>
    <row r="1295" spans="1:9" ht="15" customHeight="1" x14ac:dyDescent="0.25">
      <c r="A1295" s="29">
        <v>42058.583401851851</v>
      </c>
      <c r="B1295" s="30">
        <v>1.31</v>
      </c>
      <c r="C1295" s="22" t="s">
        <v>197</v>
      </c>
      <c r="F1295" s="29">
        <v>42058.583401851851</v>
      </c>
      <c r="G1295" s="30"/>
      <c r="H1295" s="113"/>
      <c r="I1295" s="113"/>
    </row>
    <row r="1296" spans="1:9" ht="15" customHeight="1" x14ac:dyDescent="0.25">
      <c r="A1296" s="29">
        <v>42058.625068576388</v>
      </c>
      <c r="B1296" s="30">
        <v>1.32</v>
      </c>
      <c r="C1296" s="22" t="s">
        <v>197</v>
      </c>
      <c r="F1296" s="29">
        <v>42058.625068576388</v>
      </c>
      <c r="G1296" s="30"/>
      <c r="H1296" s="113"/>
      <c r="I1296" s="113"/>
    </row>
    <row r="1297" spans="1:9" ht="15" customHeight="1" x14ac:dyDescent="0.25">
      <c r="A1297" s="29">
        <v>42058.666735300925</v>
      </c>
      <c r="B1297" s="30">
        <v>2.27</v>
      </c>
      <c r="C1297" s="22" t="s">
        <v>197</v>
      </c>
      <c r="F1297" s="29">
        <v>42058.666735300925</v>
      </c>
      <c r="G1297" s="30"/>
      <c r="H1297" s="113"/>
      <c r="I1297" s="113"/>
    </row>
    <row r="1298" spans="1:9" ht="15" customHeight="1" x14ac:dyDescent="0.25">
      <c r="A1298" s="29">
        <v>42058.708402025462</v>
      </c>
      <c r="B1298" s="30">
        <v>1.77</v>
      </c>
      <c r="C1298" s="22" t="s">
        <v>197</v>
      </c>
      <c r="F1298" s="29">
        <v>42058.708402025462</v>
      </c>
      <c r="G1298" s="30"/>
      <c r="H1298" s="113"/>
      <c r="I1298" s="113"/>
    </row>
    <row r="1299" spans="1:9" ht="15" customHeight="1" x14ac:dyDescent="0.25">
      <c r="A1299" s="29">
        <v>42058.75006875</v>
      </c>
      <c r="B1299" s="30">
        <v>1.7</v>
      </c>
      <c r="C1299" s="22" t="s">
        <v>197</v>
      </c>
      <c r="F1299" s="29">
        <v>42058.75006875</v>
      </c>
      <c r="G1299" s="30"/>
      <c r="H1299" s="113"/>
      <c r="I1299" s="113"/>
    </row>
    <row r="1300" spans="1:9" ht="15" customHeight="1" x14ac:dyDescent="0.25">
      <c r="A1300" s="29">
        <v>42058.791735474537</v>
      </c>
      <c r="B1300" s="30">
        <v>1.74</v>
      </c>
      <c r="C1300" s="22" t="s">
        <v>197</v>
      </c>
      <c r="F1300" s="29">
        <v>42058.791735474537</v>
      </c>
      <c r="G1300" s="30"/>
      <c r="H1300" s="113"/>
      <c r="I1300" s="113"/>
    </row>
    <row r="1301" spans="1:9" ht="15" customHeight="1" x14ac:dyDescent="0.25">
      <c r="A1301" s="29">
        <v>42058.833402199074</v>
      </c>
      <c r="B1301" s="30">
        <v>1.7</v>
      </c>
      <c r="C1301" s="22" t="s">
        <v>197</v>
      </c>
      <c r="F1301" s="29">
        <v>42058.833402199074</v>
      </c>
      <c r="G1301" s="30"/>
      <c r="H1301" s="113"/>
      <c r="I1301" s="113"/>
    </row>
    <row r="1302" spans="1:9" ht="15" customHeight="1" x14ac:dyDescent="0.25">
      <c r="A1302" s="29">
        <v>42058.875068923611</v>
      </c>
      <c r="B1302" s="30">
        <v>1.62</v>
      </c>
      <c r="C1302" s="22" t="s">
        <v>197</v>
      </c>
      <c r="F1302" s="29">
        <v>42058.875068923611</v>
      </c>
      <c r="G1302" s="30"/>
      <c r="H1302" s="113"/>
      <c r="I1302" s="113"/>
    </row>
    <row r="1303" spans="1:9" ht="15" customHeight="1" x14ac:dyDescent="0.25">
      <c r="A1303" s="29">
        <v>42058.916735648148</v>
      </c>
      <c r="B1303" s="30">
        <v>1.58</v>
      </c>
      <c r="C1303" s="22" t="s">
        <v>197</v>
      </c>
      <c r="F1303" s="29">
        <v>42058.916735648148</v>
      </c>
      <c r="G1303" s="30"/>
      <c r="H1303" s="113"/>
      <c r="I1303" s="113"/>
    </row>
    <row r="1304" spans="1:9" ht="15" customHeight="1" x14ac:dyDescent="0.25">
      <c r="A1304" s="29">
        <v>42058.958402372686</v>
      </c>
      <c r="B1304" s="30">
        <v>1.35</v>
      </c>
      <c r="C1304" s="22" t="s">
        <v>197</v>
      </c>
      <c r="F1304" s="29">
        <v>42058.958402372686</v>
      </c>
      <c r="G1304" s="30"/>
      <c r="H1304" s="113"/>
      <c r="I1304" s="113"/>
    </row>
    <row r="1305" spans="1:9" ht="15" customHeight="1" x14ac:dyDescent="0.25">
      <c r="A1305" s="29">
        <v>42059.000069097223</v>
      </c>
      <c r="B1305" s="30">
        <v>1.39</v>
      </c>
      <c r="C1305" s="22" t="s">
        <v>197</v>
      </c>
      <c r="F1305" s="29">
        <v>42059.000069097223</v>
      </c>
      <c r="G1305" s="30"/>
      <c r="H1305" s="113"/>
      <c r="I1305" s="113"/>
    </row>
    <row r="1306" spans="1:9" ht="15" customHeight="1" x14ac:dyDescent="0.25">
      <c r="A1306" s="29">
        <v>42059.04173582176</v>
      </c>
      <c r="B1306" s="30">
        <v>1.4</v>
      </c>
      <c r="C1306" s="22" t="s">
        <v>197</v>
      </c>
      <c r="F1306" s="29">
        <v>42059.04173582176</v>
      </c>
      <c r="G1306" s="30"/>
      <c r="H1306" s="113"/>
      <c r="I1306" s="113"/>
    </row>
    <row r="1307" spans="1:9" ht="15" customHeight="1" x14ac:dyDescent="0.25">
      <c r="A1307" s="29">
        <v>42059.083402546297</v>
      </c>
      <c r="B1307" s="30">
        <v>1.38</v>
      </c>
      <c r="C1307" s="22" t="s">
        <v>197</v>
      </c>
      <c r="F1307" s="29">
        <v>42059.083402546297</v>
      </c>
      <c r="G1307" s="30"/>
      <c r="H1307" s="113"/>
      <c r="I1307" s="113"/>
    </row>
    <row r="1308" spans="1:9" ht="15" customHeight="1" x14ac:dyDescent="0.25">
      <c r="A1308" s="29">
        <v>42059.125069270835</v>
      </c>
      <c r="B1308" s="30">
        <v>1.24</v>
      </c>
      <c r="C1308" s="22" t="s">
        <v>197</v>
      </c>
      <c r="F1308" s="29">
        <v>42059.125069270835</v>
      </c>
      <c r="G1308" s="30"/>
      <c r="H1308" s="113"/>
      <c r="I1308" s="113"/>
    </row>
    <row r="1309" spans="1:9" ht="15" customHeight="1" x14ac:dyDescent="0.25">
      <c r="A1309" s="29">
        <v>42059.166735995372</v>
      </c>
      <c r="B1309" s="30">
        <v>1.1499999999999999</v>
      </c>
      <c r="C1309" s="22" t="s">
        <v>197</v>
      </c>
      <c r="F1309" s="29">
        <v>42059.166735995372</v>
      </c>
      <c r="G1309" s="30"/>
      <c r="H1309" s="113"/>
      <c r="I1309" s="113"/>
    </row>
    <row r="1310" spans="1:9" ht="15" customHeight="1" x14ac:dyDescent="0.25">
      <c r="A1310" s="29">
        <v>42059.208402719909</v>
      </c>
      <c r="B1310" s="30">
        <v>1.1299999999999999</v>
      </c>
      <c r="C1310" s="22" t="s">
        <v>197</v>
      </c>
      <c r="F1310" s="29">
        <v>42059.208402719909</v>
      </c>
      <c r="G1310" s="30"/>
      <c r="H1310" s="113"/>
      <c r="I1310" s="113"/>
    </row>
    <row r="1311" spans="1:9" ht="15" customHeight="1" x14ac:dyDescent="0.25">
      <c r="A1311" s="29">
        <v>42059.250069444446</v>
      </c>
      <c r="B1311" s="30">
        <v>1.19</v>
      </c>
      <c r="C1311" s="22" t="s">
        <v>197</v>
      </c>
      <c r="F1311" s="29">
        <v>42059.250069444446</v>
      </c>
      <c r="G1311" s="30"/>
      <c r="H1311" s="113"/>
      <c r="I1311" s="113"/>
    </row>
    <row r="1312" spans="1:9" ht="15" customHeight="1" x14ac:dyDescent="0.25">
      <c r="A1312" s="29">
        <v>42059.291736168983</v>
      </c>
      <c r="B1312" s="30">
        <v>1.27</v>
      </c>
      <c r="C1312" s="22" t="s">
        <v>197</v>
      </c>
      <c r="F1312" s="29">
        <v>42059.291736168983</v>
      </c>
      <c r="G1312" s="30"/>
      <c r="H1312" s="113"/>
      <c r="I1312" s="113"/>
    </row>
    <row r="1313" spans="1:9" ht="15" customHeight="1" x14ac:dyDescent="0.25">
      <c r="A1313" s="29">
        <v>42059.333402893521</v>
      </c>
      <c r="B1313" s="30">
        <v>1.2</v>
      </c>
      <c r="C1313" s="22" t="s">
        <v>197</v>
      </c>
      <c r="F1313" s="29">
        <v>42059.333402893521</v>
      </c>
      <c r="G1313" s="30"/>
      <c r="H1313" s="113"/>
      <c r="I1313" s="113"/>
    </row>
    <row r="1314" spans="1:9" ht="15" customHeight="1" x14ac:dyDescent="0.25">
      <c r="A1314" s="29">
        <v>42059.375069618058</v>
      </c>
      <c r="B1314" s="30">
        <v>1.1200000000000001</v>
      </c>
      <c r="C1314" s="22" t="s">
        <v>197</v>
      </c>
      <c r="F1314" s="29">
        <v>42059.375069618058</v>
      </c>
      <c r="G1314" s="30"/>
      <c r="H1314" s="113"/>
      <c r="I1314" s="113"/>
    </row>
    <row r="1315" spans="1:9" ht="15" customHeight="1" x14ac:dyDescent="0.25">
      <c r="A1315" s="29">
        <v>42059.416736342595</v>
      </c>
      <c r="B1315" s="30">
        <v>1.1399999999999999</v>
      </c>
      <c r="C1315" s="22" t="s">
        <v>197</v>
      </c>
      <c r="F1315" s="29">
        <v>42059.416736342595</v>
      </c>
      <c r="G1315" s="30"/>
      <c r="H1315" s="113"/>
      <c r="I1315" s="113"/>
    </row>
    <row r="1316" spans="1:9" ht="15" customHeight="1" x14ac:dyDescent="0.25">
      <c r="A1316" s="29">
        <v>42059.458403067132</v>
      </c>
      <c r="B1316" s="30">
        <v>1.1000000000000001</v>
      </c>
      <c r="C1316" s="22" t="s">
        <v>197</v>
      </c>
      <c r="F1316" s="29">
        <v>42059.458403067132</v>
      </c>
      <c r="G1316" s="30"/>
      <c r="H1316" s="113"/>
      <c r="I1316" s="113"/>
    </row>
    <row r="1317" spans="1:9" ht="15" customHeight="1" x14ac:dyDescent="0.25">
      <c r="A1317" s="29">
        <v>42059.500069791669</v>
      </c>
      <c r="B1317" s="30">
        <v>1.05</v>
      </c>
      <c r="C1317" s="22" t="s">
        <v>197</v>
      </c>
      <c r="F1317" s="29">
        <v>42059.500069791669</v>
      </c>
      <c r="G1317" s="30"/>
      <c r="H1317" s="113"/>
      <c r="I1317" s="113"/>
    </row>
    <row r="1318" spans="1:9" ht="15" customHeight="1" x14ac:dyDescent="0.25">
      <c r="A1318" s="29">
        <v>42059.541736516207</v>
      </c>
      <c r="B1318" s="30">
        <v>1.08</v>
      </c>
      <c r="C1318" s="22" t="s">
        <v>197</v>
      </c>
      <c r="F1318" s="29">
        <v>42059.541736516207</v>
      </c>
      <c r="G1318" s="30"/>
      <c r="H1318" s="113"/>
      <c r="I1318" s="113"/>
    </row>
    <row r="1319" spans="1:9" ht="15" customHeight="1" x14ac:dyDescent="0.25">
      <c r="A1319" s="29">
        <v>42059.583403240744</v>
      </c>
      <c r="B1319" s="30">
        <v>1.17</v>
      </c>
      <c r="C1319" s="22" t="s">
        <v>197</v>
      </c>
      <c r="F1319" s="29">
        <v>42059.583403240744</v>
      </c>
      <c r="G1319" s="30"/>
      <c r="H1319" s="113"/>
      <c r="I1319" s="113"/>
    </row>
    <row r="1320" spans="1:9" ht="15" customHeight="1" x14ac:dyDescent="0.25">
      <c r="A1320" s="29">
        <v>42059.625069965281</v>
      </c>
      <c r="B1320" s="30">
        <v>1.17</v>
      </c>
      <c r="C1320" s="22" t="s">
        <v>197</v>
      </c>
      <c r="F1320" s="29">
        <v>42059.625069965281</v>
      </c>
      <c r="G1320" s="30"/>
      <c r="H1320" s="113"/>
      <c r="I1320" s="113"/>
    </row>
    <row r="1321" spans="1:9" ht="15" customHeight="1" x14ac:dyDescent="0.25">
      <c r="A1321" s="29">
        <v>42059.666736689818</v>
      </c>
      <c r="B1321" s="30">
        <v>1.1299999999999999</v>
      </c>
      <c r="C1321" s="22" t="s">
        <v>197</v>
      </c>
      <c r="F1321" s="29">
        <v>42059.666736689818</v>
      </c>
      <c r="G1321" s="30"/>
      <c r="H1321" s="113"/>
      <c r="I1321" s="113"/>
    </row>
    <row r="1322" spans="1:9" ht="15" customHeight="1" x14ac:dyDescent="0.25">
      <c r="A1322" s="29">
        <v>42059.708403414355</v>
      </c>
      <c r="B1322" s="30">
        <v>1.18</v>
      </c>
      <c r="C1322" s="22" t="s">
        <v>197</v>
      </c>
      <c r="F1322" s="29">
        <v>42059.708403414355</v>
      </c>
      <c r="G1322" s="30"/>
      <c r="H1322" s="113"/>
      <c r="I1322" s="113"/>
    </row>
    <row r="1323" spans="1:9" ht="15" customHeight="1" x14ac:dyDescent="0.25">
      <c r="A1323" s="29">
        <v>42059.750070138885</v>
      </c>
      <c r="B1323" s="30">
        <v>1.25</v>
      </c>
      <c r="C1323" s="22" t="s">
        <v>197</v>
      </c>
      <c r="F1323" s="29">
        <v>42059.750070138885</v>
      </c>
      <c r="G1323" s="30"/>
      <c r="H1323" s="113"/>
      <c r="I1323" s="113"/>
    </row>
    <row r="1324" spans="1:9" ht="15" customHeight="1" x14ac:dyDescent="0.25">
      <c r="A1324" s="29">
        <v>42059.791736863423</v>
      </c>
      <c r="B1324" s="30">
        <v>1.78</v>
      </c>
      <c r="C1324" s="22" t="s">
        <v>197</v>
      </c>
      <c r="F1324" s="29">
        <v>42059.791736863423</v>
      </c>
      <c r="G1324" s="30"/>
      <c r="H1324" s="113"/>
      <c r="I1324" s="113"/>
    </row>
    <row r="1325" spans="1:9" ht="15" customHeight="1" x14ac:dyDescent="0.25">
      <c r="A1325" s="29">
        <v>42059.83340358796</v>
      </c>
      <c r="B1325" s="30">
        <v>1.5</v>
      </c>
      <c r="C1325" s="22" t="s">
        <v>197</v>
      </c>
      <c r="F1325" s="29">
        <v>42059.83340358796</v>
      </c>
      <c r="G1325" s="30"/>
      <c r="H1325" s="113"/>
      <c r="I1325" s="113"/>
    </row>
    <row r="1326" spans="1:9" ht="15" customHeight="1" x14ac:dyDescent="0.25">
      <c r="A1326" s="29">
        <v>42059.875070312497</v>
      </c>
      <c r="B1326" s="30">
        <v>1.32</v>
      </c>
      <c r="C1326" s="22" t="s">
        <v>197</v>
      </c>
      <c r="F1326" s="29">
        <v>42059.875070312497</v>
      </c>
      <c r="G1326" s="30"/>
      <c r="H1326" s="113"/>
      <c r="I1326" s="113"/>
    </row>
    <row r="1327" spans="1:9" ht="15" customHeight="1" x14ac:dyDescent="0.25">
      <c r="A1327" s="29">
        <v>42059.916737037034</v>
      </c>
      <c r="B1327" s="30">
        <v>1.29</v>
      </c>
      <c r="C1327" s="22" t="s">
        <v>197</v>
      </c>
      <c r="F1327" s="29">
        <v>42059.916737037034</v>
      </c>
      <c r="G1327" s="30"/>
      <c r="H1327" s="113"/>
      <c r="I1327" s="113"/>
    </row>
    <row r="1328" spans="1:9" ht="15" customHeight="1" x14ac:dyDescent="0.25">
      <c r="A1328" s="29">
        <v>42059.958403761571</v>
      </c>
      <c r="B1328" s="30">
        <v>1.26</v>
      </c>
      <c r="C1328" s="22" t="s">
        <v>197</v>
      </c>
      <c r="F1328" s="29">
        <v>42059.958403761571</v>
      </c>
      <c r="G1328" s="30"/>
      <c r="H1328" s="113"/>
      <c r="I1328" s="113"/>
    </row>
    <row r="1329" spans="1:9" ht="15" customHeight="1" x14ac:dyDescent="0.25">
      <c r="A1329" s="29">
        <v>42060.000070486109</v>
      </c>
      <c r="B1329" s="30">
        <v>1.25</v>
      </c>
      <c r="C1329" s="22" t="s">
        <v>197</v>
      </c>
      <c r="F1329" s="29">
        <v>42060.000070486109</v>
      </c>
      <c r="G1329" s="30"/>
      <c r="H1329" s="113"/>
      <c r="I1329" s="113"/>
    </row>
    <row r="1330" spans="1:9" ht="15" customHeight="1" x14ac:dyDescent="0.25">
      <c r="A1330" s="29">
        <v>42060.041737210646</v>
      </c>
      <c r="B1330" s="30">
        <v>1.3</v>
      </c>
      <c r="C1330" s="22" t="s">
        <v>197</v>
      </c>
      <c r="F1330" s="29">
        <v>42060.041737210646</v>
      </c>
      <c r="G1330" s="30"/>
      <c r="H1330" s="113"/>
      <c r="I1330" s="113"/>
    </row>
    <row r="1331" spans="1:9" ht="15" customHeight="1" x14ac:dyDescent="0.25">
      <c r="A1331" s="29">
        <v>42060.083403935183</v>
      </c>
      <c r="B1331" s="30">
        <v>1.23</v>
      </c>
      <c r="C1331" s="22" t="s">
        <v>197</v>
      </c>
      <c r="F1331" s="29">
        <v>42060.083403935183</v>
      </c>
      <c r="G1331" s="30"/>
      <c r="H1331" s="113"/>
      <c r="I1331" s="113"/>
    </row>
    <row r="1332" spans="1:9" ht="15" customHeight="1" x14ac:dyDescent="0.25">
      <c r="A1332" s="29">
        <v>42060.12507065972</v>
      </c>
      <c r="B1332" s="30">
        <v>1.17</v>
      </c>
      <c r="C1332" s="22" t="s">
        <v>197</v>
      </c>
      <c r="F1332" s="29">
        <v>42060.12507065972</v>
      </c>
      <c r="G1332" s="30"/>
      <c r="H1332" s="113"/>
      <c r="I1332" s="113"/>
    </row>
    <row r="1333" spans="1:9" ht="15" customHeight="1" x14ac:dyDescent="0.25">
      <c r="A1333" s="29">
        <v>42060.166737384257</v>
      </c>
      <c r="B1333" s="30">
        <v>1.21</v>
      </c>
      <c r="C1333" s="22" t="s">
        <v>197</v>
      </c>
      <c r="F1333" s="29">
        <v>42060.166737384257</v>
      </c>
      <c r="G1333" s="30"/>
      <c r="H1333" s="113"/>
      <c r="I1333" s="113"/>
    </row>
    <row r="1334" spans="1:9" ht="15" customHeight="1" x14ac:dyDescent="0.25">
      <c r="A1334" s="29">
        <v>42060.208404108795</v>
      </c>
      <c r="B1334" s="30">
        <v>1.25</v>
      </c>
      <c r="C1334" s="22" t="s">
        <v>197</v>
      </c>
      <c r="F1334" s="29">
        <v>42060.208404108795</v>
      </c>
      <c r="G1334" s="30"/>
      <c r="H1334" s="113"/>
      <c r="I1334" s="113"/>
    </row>
    <row r="1335" spans="1:9" ht="15" customHeight="1" x14ac:dyDescent="0.25">
      <c r="A1335" s="29">
        <v>42060.250070833332</v>
      </c>
      <c r="B1335" s="30">
        <v>1.26</v>
      </c>
      <c r="C1335" s="22" t="s">
        <v>197</v>
      </c>
      <c r="F1335" s="29">
        <v>42060.250070833332</v>
      </c>
      <c r="G1335" s="30"/>
      <c r="H1335" s="113"/>
      <c r="I1335" s="113"/>
    </row>
    <row r="1336" spans="1:9" ht="15" customHeight="1" x14ac:dyDescent="0.25">
      <c r="A1336" s="29">
        <v>42060.291737557869</v>
      </c>
      <c r="B1336" s="30">
        <v>1.25</v>
      </c>
      <c r="C1336" s="22" t="s">
        <v>197</v>
      </c>
      <c r="F1336" s="29">
        <v>42060.291737557869</v>
      </c>
      <c r="G1336" s="30"/>
      <c r="H1336" s="113"/>
      <c r="I1336" s="113"/>
    </row>
    <row r="1337" spans="1:9" ht="15" customHeight="1" x14ac:dyDescent="0.25">
      <c r="A1337" s="29">
        <v>42060.333404282406</v>
      </c>
      <c r="B1337" s="30">
        <v>1.25</v>
      </c>
      <c r="C1337" s="22" t="s">
        <v>197</v>
      </c>
      <c r="F1337" s="29">
        <v>42060.333404282406</v>
      </c>
      <c r="G1337" s="30"/>
      <c r="H1337" s="113"/>
      <c r="I1337" s="113"/>
    </row>
    <row r="1338" spans="1:9" ht="15" customHeight="1" x14ac:dyDescent="0.25">
      <c r="A1338" s="29">
        <v>42060.375071006943</v>
      </c>
      <c r="B1338" s="30">
        <v>1.23</v>
      </c>
      <c r="C1338" s="22" t="s">
        <v>197</v>
      </c>
      <c r="F1338" s="29">
        <v>42060.375071006943</v>
      </c>
      <c r="G1338" s="30"/>
      <c r="H1338" s="113"/>
      <c r="I1338" s="113"/>
    </row>
    <row r="1339" spans="1:9" ht="15" customHeight="1" x14ac:dyDescent="0.25">
      <c r="A1339" s="29">
        <v>42060.416737731481</v>
      </c>
      <c r="B1339" s="30">
        <v>1.04</v>
      </c>
      <c r="C1339" s="22" t="s">
        <v>197</v>
      </c>
      <c r="F1339" s="29">
        <v>42060.416737731481</v>
      </c>
      <c r="G1339" s="30"/>
      <c r="H1339" s="113"/>
      <c r="I1339" s="113"/>
    </row>
    <row r="1340" spans="1:9" ht="15" customHeight="1" x14ac:dyDescent="0.25">
      <c r="A1340" s="29">
        <v>42060.458404456018</v>
      </c>
      <c r="B1340" s="30">
        <v>1.01</v>
      </c>
      <c r="C1340" s="22" t="s">
        <v>197</v>
      </c>
      <c r="F1340" s="29">
        <v>42060.458404456018</v>
      </c>
      <c r="G1340" s="30"/>
      <c r="H1340" s="113"/>
      <c r="I1340" s="113"/>
    </row>
    <row r="1341" spans="1:9" ht="15" customHeight="1" x14ac:dyDescent="0.25">
      <c r="A1341" s="29">
        <v>42060.500071180555</v>
      </c>
      <c r="B1341" s="30">
        <v>3.25</v>
      </c>
      <c r="C1341" s="22" t="s">
        <v>197</v>
      </c>
      <c r="F1341" s="29">
        <v>42060.500071180555</v>
      </c>
      <c r="G1341" s="30"/>
      <c r="H1341" s="113"/>
      <c r="I1341" s="113"/>
    </row>
    <row r="1342" spans="1:9" ht="15" customHeight="1" x14ac:dyDescent="0.25">
      <c r="A1342" s="29">
        <v>42060.541737905092</v>
      </c>
      <c r="B1342" s="30">
        <v>2.2799999999999998</v>
      </c>
      <c r="C1342" s="22" t="s">
        <v>197</v>
      </c>
      <c r="F1342" s="29">
        <v>42060.541737905092</v>
      </c>
      <c r="G1342" s="30"/>
      <c r="H1342" s="113"/>
      <c r="I1342" s="113"/>
    </row>
    <row r="1343" spans="1:9" ht="15" customHeight="1" x14ac:dyDescent="0.25">
      <c r="A1343" s="29">
        <v>42060.58340462963</v>
      </c>
      <c r="B1343" s="30">
        <v>2.65</v>
      </c>
      <c r="C1343" s="22" t="s">
        <v>197</v>
      </c>
      <c r="F1343" s="29">
        <v>42060.58340462963</v>
      </c>
      <c r="G1343" s="30"/>
      <c r="H1343" s="113"/>
      <c r="I1343" s="113"/>
    </row>
    <row r="1344" spans="1:9" ht="15" customHeight="1" x14ac:dyDescent="0.25">
      <c r="A1344" s="29">
        <v>42060.625071354167</v>
      </c>
      <c r="B1344" s="30">
        <v>3.01</v>
      </c>
      <c r="C1344" s="22" t="s">
        <v>197</v>
      </c>
      <c r="F1344" s="29">
        <v>42060.625071354167</v>
      </c>
      <c r="G1344" s="30"/>
      <c r="H1344" s="113"/>
      <c r="I1344" s="113"/>
    </row>
    <row r="1345" spans="1:9" ht="15" customHeight="1" x14ac:dyDescent="0.25">
      <c r="A1345" s="29">
        <v>42060.666738078704</v>
      </c>
      <c r="B1345" s="30">
        <v>2.34</v>
      </c>
      <c r="C1345" s="22" t="s">
        <v>197</v>
      </c>
      <c r="F1345" s="29">
        <v>42060.666738078704</v>
      </c>
      <c r="G1345" s="30"/>
      <c r="H1345" s="113"/>
      <c r="I1345" s="113"/>
    </row>
    <row r="1346" spans="1:9" ht="15" customHeight="1" x14ac:dyDescent="0.25">
      <c r="A1346" s="29">
        <v>42060.708404803241</v>
      </c>
      <c r="B1346" s="30">
        <v>1.99</v>
      </c>
      <c r="C1346" s="22" t="s">
        <v>197</v>
      </c>
      <c r="F1346" s="29">
        <v>42060.708404803241</v>
      </c>
      <c r="G1346" s="30"/>
      <c r="H1346" s="113"/>
      <c r="I1346" s="113"/>
    </row>
    <row r="1347" spans="1:9" ht="15" customHeight="1" x14ac:dyDescent="0.25">
      <c r="A1347" s="29">
        <v>42060.750071527778</v>
      </c>
      <c r="B1347" s="30">
        <v>1.66</v>
      </c>
      <c r="C1347" s="22" t="s">
        <v>197</v>
      </c>
      <c r="F1347" s="29">
        <v>42060.750071527778</v>
      </c>
      <c r="G1347" s="30"/>
      <c r="H1347" s="113"/>
      <c r="I1347" s="113"/>
    </row>
    <row r="1348" spans="1:9" ht="15" customHeight="1" x14ac:dyDescent="0.25">
      <c r="A1348" s="29">
        <v>42060.791738252316</v>
      </c>
      <c r="B1348" s="30">
        <v>1.68</v>
      </c>
      <c r="C1348" s="22" t="s">
        <v>197</v>
      </c>
      <c r="F1348" s="29">
        <v>42060.791738252316</v>
      </c>
      <c r="G1348" s="30"/>
      <c r="H1348" s="113"/>
      <c r="I1348" s="113"/>
    </row>
    <row r="1349" spans="1:9" ht="15" customHeight="1" x14ac:dyDescent="0.25">
      <c r="A1349" s="29">
        <v>42060.833404976853</v>
      </c>
      <c r="B1349" s="30">
        <v>1.71</v>
      </c>
      <c r="C1349" s="22" t="s">
        <v>197</v>
      </c>
      <c r="F1349" s="29">
        <v>42060.833404976853</v>
      </c>
      <c r="G1349" s="30"/>
      <c r="H1349" s="113"/>
      <c r="I1349" s="113"/>
    </row>
    <row r="1350" spans="1:9" ht="15" customHeight="1" x14ac:dyDescent="0.25">
      <c r="A1350" s="29">
        <v>42060.87507170139</v>
      </c>
      <c r="B1350" s="30">
        <v>1.64</v>
      </c>
      <c r="C1350" s="22" t="s">
        <v>197</v>
      </c>
      <c r="F1350" s="29">
        <v>42060.87507170139</v>
      </c>
      <c r="G1350" s="30"/>
      <c r="H1350" s="113"/>
      <c r="I1350" s="113"/>
    </row>
    <row r="1351" spans="1:9" ht="15" customHeight="1" x14ac:dyDescent="0.25">
      <c r="A1351" s="29">
        <v>42060.916738425927</v>
      </c>
      <c r="B1351" s="33">
        <v>9.51</v>
      </c>
      <c r="C1351" s="22" t="s">
        <v>199</v>
      </c>
      <c r="F1351" s="29">
        <v>42060.916738425927</v>
      </c>
      <c r="G1351" s="33"/>
      <c r="H1351" s="113"/>
      <c r="I1351" s="113"/>
    </row>
    <row r="1352" spans="1:9" ht="15" customHeight="1" x14ac:dyDescent="0.25">
      <c r="A1352" s="29">
        <v>42060.958405150464</v>
      </c>
      <c r="B1352" s="33">
        <v>12.09</v>
      </c>
      <c r="C1352" s="22" t="s">
        <v>199</v>
      </c>
      <c r="F1352" s="29">
        <v>42060.958405150464</v>
      </c>
      <c r="G1352" s="33"/>
      <c r="H1352" s="113"/>
      <c r="I1352" s="113"/>
    </row>
    <row r="1353" spans="1:9" ht="15" customHeight="1" x14ac:dyDescent="0.25">
      <c r="A1353" s="29">
        <v>42061.000071875002</v>
      </c>
      <c r="B1353" s="37">
        <v>10.91</v>
      </c>
      <c r="C1353" s="2"/>
      <c r="F1353" s="29">
        <v>42061.000071875002</v>
      </c>
      <c r="G1353" s="37">
        <v>10.91</v>
      </c>
      <c r="H1353" s="113"/>
      <c r="I1353" s="113"/>
    </row>
    <row r="1354" spans="1:9" ht="15" customHeight="1" x14ac:dyDescent="0.25">
      <c r="A1354" s="29">
        <v>42061.041738599539</v>
      </c>
      <c r="B1354" s="35">
        <v>6.8</v>
      </c>
      <c r="C1354" s="22" t="s">
        <v>197</v>
      </c>
      <c r="F1354" s="29">
        <v>42061.041738599539</v>
      </c>
      <c r="G1354" s="35"/>
      <c r="H1354" s="113"/>
      <c r="I1354" s="113"/>
    </row>
    <row r="1355" spans="1:9" ht="15" customHeight="1" x14ac:dyDescent="0.25">
      <c r="A1355" s="29">
        <v>42061.083405324076</v>
      </c>
      <c r="B1355" s="37">
        <v>11.68</v>
      </c>
      <c r="C1355" s="2"/>
      <c r="F1355" s="29">
        <v>42061.083405324076</v>
      </c>
      <c r="G1355" s="37">
        <v>11.68</v>
      </c>
      <c r="H1355" s="113"/>
      <c r="I1355" s="113"/>
    </row>
    <row r="1356" spans="1:9" ht="15" customHeight="1" x14ac:dyDescent="0.25">
      <c r="A1356" s="29">
        <v>42061.125072048613</v>
      </c>
      <c r="B1356" s="37">
        <v>13.43</v>
      </c>
      <c r="C1356" s="2"/>
      <c r="F1356" s="29">
        <v>42061.125072048613</v>
      </c>
      <c r="G1356" s="37">
        <v>13.43</v>
      </c>
      <c r="H1356" s="113"/>
      <c r="I1356" s="113"/>
    </row>
    <row r="1357" spans="1:9" ht="15" customHeight="1" x14ac:dyDescent="0.25">
      <c r="A1357" s="29">
        <v>42061.16673877315</v>
      </c>
      <c r="B1357" s="37">
        <v>18.739999999999998</v>
      </c>
      <c r="C1357" s="2"/>
      <c r="F1357" s="29">
        <v>42061.16673877315</v>
      </c>
      <c r="G1357" s="37">
        <v>18.739999999999998</v>
      </c>
      <c r="H1357" s="113"/>
      <c r="I1357" s="113"/>
    </row>
    <row r="1358" spans="1:9" ht="15" customHeight="1" x14ac:dyDescent="0.25">
      <c r="A1358" s="29">
        <v>42061.208405497688</v>
      </c>
      <c r="B1358" s="37">
        <v>17.27</v>
      </c>
      <c r="C1358" s="2"/>
      <c r="F1358" s="29">
        <v>42061.208405497688</v>
      </c>
      <c r="G1358" s="37">
        <v>17.27</v>
      </c>
      <c r="H1358" s="113"/>
      <c r="I1358" s="113"/>
    </row>
    <row r="1359" spans="1:9" ht="15" customHeight="1" x14ac:dyDescent="0.25">
      <c r="A1359" s="29">
        <v>42061.250072222225</v>
      </c>
      <c r="B1359" s="37">
        <v>19.27</v>
      </c>
      <c r="C1359" s="2"/>
      <c r="F1359" s="29">
        <v>42061.250072222225</v>
      </c>
      <c r="G1359" s="37">
        <v>19.27</v>
      </c>
      <c r="H1359" s="113"/>
      <c r="I1359" s="113"/>
    </row>
    <row r="1360" spans="1:9" ht="15" customHeight="1" x14ac:dyDescent="0.25">
      <c r="A1360" s="29">
        <v>42061.291738946762</v>
      </c>
      <c r="B1360" s="37">
        <v>11.68</v>
      </c>
      <c r="C1360" s="2"/>
      <c r="F1360" s="29">
        <v>42061.291738946762</v>
      </c>
      <c r="G1360" s="37">
        <v>11.68</v>
      </c>
      <c r="H1360" s="113"/>
      <c r="I1360" s="113"/>
    </row>
    <row r="1361" spans="1:9" ht="15" customHeight="1" x14ac:dyDescent="0.25">
      <c r="A1361" s="29">
        <v>42061.333405671299</v>
      </c>
      <c r="B1361" s="37">
        <v>18.25</v>
      </c>
      <c r="C1361" s="2"/>
      <c r="F1361" s="29">
        <v>42061.333405671299</v>
      </c>
      <c r="G1361" s="37">
        <v>18.25</v>
      </c>
      <c r="H1361" s="113"/>
      <c r="I1361" s="113"/>
    </row>
    <row r="1362" spans="1:9" ht="15" customHeight="1" x14ac:dyDescent="0.25">
      <c r="A1362" s="29">
        <v>42061.375072395836</v>
      </c>
      <c r="B1362" s="37">
        <v>18.62</v>
      </c>
      <c r="C1362" s="2"/>
      <c r="F1362" s="29">
        <v>42061.375072395836</v>
      </c>
      <c r="G1362" s="37">
        <v>18.62</v>
      </c>
      <c r="H1362" s="113"/>
      <c r="I1362" s="113"/>
    </row>
    <row r="1363" spans="1:9" ht="15" customHeight="1" x14ac:dyDescent="0.25">
      <c r="A1363" s="29">
        <v>42061.416739120374</v>
      </c>
      <c r="B1363" s="37">
        <v>20.2</v>
      </c>
      <c r="C1363" s="2"/>
      <c r="F1363" s="29">
        <v>42061.416739120374</v>
      </c>
      <c r="G1363" s="37">
        <v>20.2</v>
      </c>
      <c r="H1363" s="113"/>
      <c r="I1363" s="113"/>
    </row>
    <row r="1364" spans="1:9" ht="15" customHeight="1" x14ac:dyDescent="0.25">
      <c r="A1364" s="29">
        <v>42061.458405844911</v>
      </c>
      <c r="B1364" s="37">
        <v>19.920000000000002</v>
      </c>
      <c r="C1364" s="2"/>
      <c r="F1364" s="29">
        <v>42061.458405844911</v>
      </c>
      <c r="G1364" s="37">
        <v>19.920000000000002</v>
      </c>
      <c r="H1364" s="113"/>
      <c r="I1364" s="113"/>
    </row>
    <row r="1365" spans="1:9" ht="15" customHeight="1" x14ac:dyDescent="0.25">
      <c r="A1365" s="29">
        <v>42061.500072569441</v>
      </c>
      <c r="B1365" s="37">
        <v>19.28</v>
      </c>
      <c r="C1365" s="2"/>
      <c r="F1365" s="29">
        <v>42061.500072569441</v>
      </c>
      <c r="G1365" s="37">
        <v>19.28</v>
      </c>
      <c r="H1365" s="113"/>
      <c r="I1365" s="113"/>
    </row>
    <row r="1366" spans="1:9" ht="15" customHeight="1" x14ac:dyDescent="0.25">
      <c r="A1366" s="29">
        <v>42061.541739293978</v>
      </c>
      <c r="B1366" s="37">
        <v>19.28</v>
      </c>
      <c r="C1366" s="2"/>
      <c r="F1366" s="29">
        <v>42061.541739293978</v>
      </c>
      <c r="G1366" s="37">
        <v>19.28</v>
      </c>
      <c r="H1366" s="113"/>
      <c r="I1366" s="113"/>
    </row>
    <row r="1367" spans="1:9" ht="15" customHeight="1" x14ac:dyDescent="0.25">
      <c r="A1367" s="29">
        <v>42061.583406018515</v>
      </c>
      <c r="B1367" s="37">
        <v>18.64</v>
      </c>
      <c r="C1367" s="2"/>
      <c r="F1367" s="29">
        <v>42061.583406018515</v>
      </c>
      <c r="G1367" s="37">
        <v>18.64</v>
      </c>
      <c r="H1367" s="113"/>
      <c r="I1367" s="113"/>
    </row>
    <row r="1368" spans="1:9" ht="15" customHeight="1" x14ac:dyDescent="0.25">
      <c r="A1368" s="29">
        <v>42061.625072743052</v>
      </c>
      <c r="B1368" s="37">
        <v>17.25</v>
      </c>
      <c r="C1368" s="2"/>
      <c r="F1368" s="29">
        <v>42061.625072743052</v>
      </c>
      <c r="G1368" s="37">
        <v>17.25</v>
      </c>
      <c r="H1368" s="113"/>
      <c r="I1368" s="113"/>
    </row>
    <row r="1369" spans="1:9" ht="15" customHeight="1" x14ac:dyDescent="0.25">
      <c r="A1369" s="29">
        <v>42061.66673946759</v>
      </c>
      <c r="B1369" s="37">
        <v>18.05</v>
      </c>
      <c r="C1369" s="2"/>
      <c r="F1369" s="29">
        <v>42061.66673946759</v>
      </c>
      <c r="G1369" s="37">
        <v>18.05</v>
      </c>
      <c r="H1369" s="113"/>
      <c r="I1369" s="113"/>
    </row>
    <row r="1370" spans="1:9" ht="15" customHeight="1" x14ac:dyDescent="0.25">
      <c r="A1370" s="29">
        <v>42061.708406192127</v>
      </c>
      <c r="B1370" s="37">
        <v>18.41</v>
      </c>
      <c r="C1370" s="2"/>
      <c r="F1370" s="29">
        <v>42061.708406192127</v>
      </c>
      <c r="G1370" s="37">
        <v>18.41</v>
      </c>
      <c r="H1370" s="113"/>
      <c r="I1370" s="113"/>
    </row>
    <row r="1371" spans="1:9" ht="15" customHeight="1" x14ac:dyDescent="0.25">
      <c r="A1371" s="29">
        <v>42061.750072916664</v>
      </c>
      <c r="B1371" s="37">
        <v>16</v>
      </c>
      <c r="C1371" s="2"/>
      <c r="F1371" s="29">
        <v>42061.750072916664</v>
      </c>
      <c r="G1371" s="37">
        <v>16</v>
      </c>
      <c r="H1371" s="113"/>
      <c r="I1371" s="113"/>
    </row>
    <row r="1372" spans="1:9" ht="15" customHeight="1" x14ac:dyDescent="0.25">
      <c r="A1372" s="29">
        <v>42061.791739641201</v>
      </c>
      <c r="B1372" s="39">
        <v>8.3800000000000008</v>
      </c>
      <c r="C1372" s="22" t="s">
        <v>200</v>
      </c>
      <c r="F1372" s="29">
        <v>42061.791739641201</v>
      </c>
      <c r="G1372" s="39"/>
      <c r="H1372" s="113"/>
      <c r="I1372" s="113"/>
    </row>
    <row r="1373" spans="1:9" ht="15" customHeight="1" x14ac:dyDescent="0.25">
      <c r="A1373" s="29">
        <v>42061.833406365738</v>
      </c>
      <c r="B1373" s="39">
        <v>5.84</v>
      </c>
      <c r="C1373" s="22" t="s">
        <v>200</v>
      </c>
      <c r="F1373" s="29">
        <v>42061.833406365738</v>
      </c>
      <c r="G1373" s="39"/>
      <c r="H1373" s="113"/>
      <c r="I1373" s="113"/>
    </row>
    <row r="1374" spans="1:9" ht="15" customHeight="1" x14ac:dyDescent="0.25">
      <c r="A1374" s="29">
        <v>42061.875073090276</v>
      </c>
      <c r="B1374" s="39">
        <v>4.09</v>
      </c>
      <c r="C1374" s="22" t="s">
        <v>200</v>
      </c>
      <c r="F1374" s="29">
        <v>42061.875073090276</v>
      </c>
      <c r="G1374" s="39"/>
      <c r="H1374" s="113"/>
      <c r="I1374" s="113"/>
    </row>
    <row r="1375" spans="1:9" ht="15" customHeight="1" x14ac:dyDescent="0.25">
      <c r="A1375" s="29">
        <v>42061.916739814813</v>
      </c>
      <c r="B1375" s="37">
        <v>15.59</v>
      </c>
      <c r="C1375" s="2"/>
      <c r="F1375" s="29">
        <v>42061.916739814813</v>
      </c>
      <c r="G1375" s="37">
        <v>15.59</v>
      </c>
      <c r="H1375" s="113"/>
      <c r="I1375" s="113"/>
    </row>
    <row r="1376" spans="1:9" ht="15" customHeight="1" x14ac:dyDescent="0.25">
      <c r="A1376" s="29">
        <v>42061.95840653935</v>
      </c>
      <c r="B1376" s="37">
        <v>14.91</v>
      </c>
      <c r="C1376" s="2"/>
      <c r="F1376" s="29">
        <v>42061.95840653935</v>
      </c>
      <c r="G1376" s="37">
        <v>14.91</v>
      </c>
      <c r="H1376" s="113"/>
      <c r="I1376" s="113"/>
    </row>
    <row r="1377" spans="1:9" ht="15" customHeight="1" x14ac:dyDescent="0.25">
      <c r="A1377" s="29">
        <v>42062.000073263887</v>
      </c>
      <c r="B1377" s="37">
        <v>15.09</v>
      </c>
      <c r="C1377" s="2"/>
      <c r="F1377" s="29">
        <v>42062.000073263887</v>
      </c>
      <c r="G1377" s="37">
        <v>15.09</v>
      </c>
      <c r="H1377" s="113"/>
      <c r="I1377" s="113"/>
    </row>
    <row r="1378" spans="1:9" ht="15" customHeight="1" x14ac:dyDescent="0.25">
      <c r="A1378" s="29">
        <v>42062.041739988425</v>
      </c>
      <c r="B1378" s="37">
        <v>15.31</v>
      </c>
      <c r="C1378" s="2"/>
      <c r="F1378" s="29">
        <v>42062.041739988425</v>
      </c>
      <c r="G1378" s="37">
        <v>15.31</v>
      </c>
      <c r="H1378" s="113"/>
      <c r="I1378" s="113"/>
    </row>
    <row r="1379" spans="1:9" ht="15" customHeight="1" x14ac:dyDescent="0.25">
      <c r="A1379" s="29">
        <v>42062.083406712962</v>
      </c>
      <c r="B1379" s="37">
        <v>16.46</v>
      </c>
      <c r="C1379" s="2"/>
      <c r="F1379" s="29">
        <v>42062.083406712962</v>
      </c>
      <c r="G1379" s="37">
        <v>16.46</v>
      </c>
      <c r="H1379" s="113"/>
      <c r="I1379" s="113"/>
    </row>
    <row r="1380" spans="1:9" ht="15" customHeight="1" x14ac:dyDescent="0.25">
      <c r="A1380" s="29">
        <v>42062.125073437499</v>
      </c>
      <c r="B1380" s="37">
        <v>15.34</v>
      </c>
      <c r="C1380" s="2"/>
      <c r="F1380" s="29">
        <v>42062.125073437499</v>
      </c>
      <c r="G1380" s="37">
        <v>15.34</v>
      </c>
      <c r="H1380" s="113"/>
      <c r="I1380" s="113"/>
    </row>
    <row r="1381" spans="1:9" ht="15" customHeight="1" x14ac:dyDescent="0.25">
      <c r="A1381" s="29">
        <v>42062.166740162036</v>
      </c>
      <c r="B1381" s="37">
        <v>15.51</v>
      </c>
      <c r="C1381" s="2"/>
      <c r="F1381" s="29">
        <v>42062.166740162036</v>
      </c>
      <c r="G1381" s="37">
        <v>15.51</v>
      </c>
      <c r="H1381" s="113"/>
      <c r="I1381" s="113"/>
    </row>
    <row r="1382" spans="1:9" ht="15" customHeight="1" x14ac:dyDescent="0.25">
      <c r="A1382" s="29">
        <v>42062.208406886573</v>
      </c>
      <c r="B1382" s="37">
        <v>17.13</v>
      </c>
      <c r="C1382" s="2"/>
      <c r="F1382" s="29">
        <v>42062.208406886573</v>
      </c>
      <c r="G1382" s="37">
        <v>17.13</v>
      </c>
      <c r="H1382" s="113"/>
      <c r="I1382" s="113"/>
    </row>
    <row r="1383" spans="1:9" ht="15" customHeight="1" x14ac:dyDescent="0.25">
      <c r="A1383" s="29">
        <v>42062.250073611111</v>
      </c>
      <c r="B1383" s="37">
        <v>16.93</v>
      </c>
      <c r="C1383" s="2"/>
      <c r="F1383" s="29">
        <v>42062.250073611111</v>
      </c>
      <c r="G1383" s="37">
        <v>16.93</v>
      </c>
      <c r="H1383" s="113"/>
      <c r="I1383" s="113"/>
    </row>
    <row r="1384" spans="1:9" ht="15" customHeight="1" x14ac:dyDescent="0.25">
      <c r="A1384" s="29">
        <v>42062.291740335648</v>
      </c>
      <c r="B1384" s="37">
        <v>15.59</v>
      </c>
      <c r="C1384" s="2"/>
      <c r="F1384" s="29">
        <v>42062.291740335648</v>
      </c>
      <c r="G1384" s="37">
        <v>15.59</v>
      </c>
      <c r="H1384" s="113"/>
      <c r="I1384" s="113"/>
    </row>
    <row r="1385" spans="1:9" ht="15" customHeight="1" x14ac:dyDescent="0.25">
      <c r="A1385" s="29">
        <v>42062.333407060185</v>
      </c>
      <c r="B1385" s="37">
        <v>17.78</v>
      </c>
      <c r="C1385" s="2"/>
      <c r="F1385" s="29">
        <v>42062.333407060185</v>
      </c>
      <c r="G1385" s="37">
        <v>17.78</v>
      </c>
      <c r="H1385" s="113"/>
      <c r="I1385" s="113"/>
    </row>
    <row r="1386" spans="1:9" ht="15" customHeight="1" x14ac:dyDescent="0.25">
      <c r="A1386" s="29">
        <v>42062.375073784722</v>
      </c>
      <c r="B1386" s="37">
        <v>17.399999999999999</v>
      </c>
      <c r="C1386" s="2"/>
      <c r="F1386" s="29">
        <v>42062.375073784722</v>
      </c>
      <c r="G1386" s="37">
        <v>17.399999999999999</v>
      </c>
      <c r="H1386" s="113"/>
      <c r="I1386" s="113"/>
    </row>
    <row r="1387" spans="1:9" ht="15" customHeight="1" x14ac:dyDescent="0.25">
      <c r="A1387" s="29">
        <v>42062.416740509259</v>
      </c>
      <c r="B1387" s="37">
        <v>19.809999999999999</v>
      </c>
      <c r="C1387" s="2"/>
      <c r="F1387" s="29">
        <v>42062.416740509259</v>
      </c>
      <c r="G1387" s="37">
        <v>19.809999999999999</v>
      </c>
      <c r="H1387" s="113"/>
      <c r="I1387" s="113"/>
    </row>
    <row r="1388" spans="1:9" ht="15" customHeight="1" x14ac:dyDescent="0.25">
      <c r="A1388" s="29">
        <v>42062.458407233797</v>
      </c>
      <c r="B1388" s="37">
        <v>20.75</v>
      </c>
      <c r="C1388" s="2"/>
      <c r="F1388" s="29">
        <v>42062.458407233797</v>
      </c>
      <c r="G1388" s="37">
        <v>20.75</v>
      </c>
      <c r="H1388" s="113"/>
      <c r="I1388" s="113"/>
    </row>
    <row r="1389" spans="1:9" ht="15" customHeight="1" x14ac:dyDescent="0.25">
      <c r="A1389" s="29">
        <v>42062.500073958334</v>
      </c>
      <c r="B1389" s="37">
        <v>21.34</v>
      </c>
      <c r="C1389" s="2"/>
      <c r="F1389" s="29">
        <v>42062.500073958334</v>
      </c>
      <c r="G1389" s="37">
        <v>21.34</v>
      </c>
      <c r="H1389" s="113"/>
      <c r="I1389" s="113"/>
    </row>
    <row r="1390" spans="1:9" ht="15" customHeight="1" x14ac:dyDescent="0.25">
      <c r="A1390" s="29">
        <v>42062.541740682871</v>
      </c>
      <c r="B1390" s="37">
        <v>16.02</v>
      </c>
      <c r="C1390" s="2"/>
      <c r="F1390" s="29">
        <v>42062.541740682871</v>
      </c>
      <c r="G1390" s="37">
        <v>16.02</v>
      </c>
      <c r="H1390" s="113"/>
      <c r="I1390" s="113"/>
    </row>
    <row r="1391" spans="1:9" ht="15" customHeight="1" x14ac:dyDescent="0.25">
      <c r="A1391" s="29">
        <v>42062.583407407408</v>
      </c>
      <c r="B1391" s="37">
        <v>15.46</v>
      </c>
      <c r="C1391" s="2"/>
      <c r="F1391" s="29">
        <v>42062.583407407408</v>
      </c>
      <c r="G1391" s="37">
        <v>15.46</v>
      </c>
      <c r="H1391" s="113"/>
      <c r="I1391" s="113"/>
    </row>
    <row r="1392" spans="1:9" ht="15" customHeight="1" x14ac:dyDescent="0.25">
      <c r="A1392" s="29">
        <v>42062.625074131945</v>
      </c>
      <c r="B1392" s="37">
        <v>17.62</v>
      </c>
      <c r="C1392" s="2"/>
      <c r="F1392" s="29">
        <v>42062.625074131945</v>
      </c>
      <c r="G1392" s="37">
        <v>17.62</v>
      </c>
      <c r="H1392" s="113"/>
      <c r="I1392" s="113"/>
    </row>
    <row r="1393" spans="1:9" ht="15" customHeight="1" x14ac:dyDescent="0.25">
      <c r="A1393" s="29">
        <v>42062.666740856483</v>
      </c>
      <c r="B1393" s="37">
        <v>19.920000000000002</v>
      </c>
      <c r="C1393" s="2"/>
      <c r="F1393" s="29">
        <v>42062.666740856483</v>
      </c>
      <c r="G1393" s="37">
        <v>19.920000000000002</v>
      </c>
      <c r="H1393" s="113"/>
      <c r="I1393" s="113"/>
    </row>
    <row r="1394" spans="1:9" ht="15" customHeight="1" x14ac:dyDescent="0.25">
      <c r="A1394" s="29">
        <v>42062.70840758102</v>
      </c>
      <c r="B1394" s="37">
        <v>19.04</v>
      </c>
      <c r="C1394" s="2"/>
      <c r="F1394" s="29">
        <v>42062.70840758102</v>
      </c>
      <c r="G1394" s="37">
        <v>19.04</v>
      </c>
      <c r="H1394" s="113"/>
      <c r="I1394" s="113"/>
    </row>
    <row r="1395" spans="1:9" ht="15" customHeight="1" x14ac:dyDescent="0.25">
      <c r="A1395" s="29">
        <v>42062.750074305557</v>
      </c>
      <c r="B1395" s="37">
        <v>16.440000000000001</v>
      </c>
      <c r="C1395" s="2"/>
      <c r="F1395" s="29">
        <v>42062.750074305557</v>
      </c>
      <c r="G1395" s="37">
        <v>16.440000000000001</v>
      </c>
      <c r="H1395" s="113"/>
      <c r="I1395" s="113"/>
    </row>
    <row r="1396" spans="1:9" ht="15" customHeight="1" x14ac:dyDescent="0.25">
      <c r="A1396" s="29">
        <v>42062.791741030094</v>
      </c>
      <c r="B1396" s="39">
        <v>10.4</v>
      </c>
      <c r="C1396" s="22" t="s">
        <v>200</v>
      </c>
      <c r="F1396" s="29">
        <v>42062.791741030094</v>
      </c>
      <c r="G1396" s="39"/>
      <c r="H1396" s="113"/>
      <c r="I1396" s="113"/>
    </row>
    <row r="1397" spans="1:9" ht="15" customHeight="1" x14ac:dyDescent="0.25">
      <c r="A1397" s="29">
        <v>42062.833407754631</v>
      </c>
      <c r="B1397" s="39">
        <v>4.97</v>
      </c>
      <c r="C1397" s="22" t="s">
        <v>200</v>
      </c>
      <c r="F1397" s="29">
        <v>42062.833407754631</v>
      </c>
      <c r="G1397" s="39"/>
      <c r="H1397" s="113"/>
      <c r="I1397" s="113"/>
    </row>
    <row r="1398" spans="1:9" ht="15" customHeight="1" x14ac:dyDescent="0.25">
      <c r="A1398" s="29">
        <v>42062.875074479169</v>
      </c>
      <c r="B1398" s="39">
        <v>3.3</v>
      </c>
      <c r="C1398" s="22" t="s">
        <v>200</v>
      </c>
      <c r="F1398" s="29">
        <v>42062.875074479169</v>
      </c>
      <c r="G1398" s="39"/>
      <c r="H1398" s="113"/>
      <c r="I1398" s="113"/>
    </row>
    <row r="1399" spans="1:9" ht="15" customHeight="1" x14ac:dyDescent="0.25">
      <c r="A1399" s="29">
        <v>42062.916741203706</v>
      </c>
      <c r="B1399" s="37">
        <v>14.42</v>
      </c>
      <c r="C1399" s="2"/>
      <c r="F1399" s="29">
        <v>42062.916741203706</v>
      </c>
      <c r="G1399" s="37">
        <v>14.42</v>
      </c>
      <c r="H1399" s="113"/>
      <c r="I1399" s="113"/>
    </row>
    <row r="1400" spans="1:9" ht="15" customHeight="1" x14ac:dyDescent="0.25">
      <c r="A1400" s="29">
        <v>42062.958407928243</v>
      </c>
      <c r="B1400" s="37">
        <v>17.420000000000002</v>
      </c>
      <c r="C1400" s="2"/>
      <c r="F1400" s="29">
        <v>42062.958407928243</v>
      </c>
      <c r="G1400" s="37">
        <v>17.420000000000002</v>
      </c>
      <c r="H1400" s="113"/>
      <c r="I1400" s="113"/>
    </row>
    <row r="1401" spans="1:9" ht="15" customHeight="1" x14ac:dyDescent="0.25">
      <c r="A1401" s="29">
        <v>42063.00007465278</v>
      </c>
      <c r="B1401" s="37">
        <v>16.36</v>
      </c>
      <c r="C1401" s="2"/>
      <c r="F1401" s="29">
        <v>42063.00007465278</v>
      </c>
      <c r="G1401" s="37">
        <v>16.36</v>
      </c>
      <c r="H1401" s="113"/>
      <c r="I1401" s="113"/>
    </row>
    <row r="1402" spans="1:9" ht="15" customHeight="1" x14ac:dyDescent="0.25">
      <c r="A1402" s="29">
        <v>42063.041741377318</v>
      </c>
      <c r="B1402" s="37">
        <v>17.32</v>
      </c>
      <c r="C1402" s="2"/>
      <c r="F1402" s="29">
        <v>42063.041741377318</v>
      </c>
      <c r="G1402" s="37">
        <v>17.32</v>
      </c>
      <c r="H1402" s="113"/>
      <c r="I1402" s="113"/>
    </row>
    <row r="1403" spans="1:9" ht="15" customHeight="1" x14ac:dyDescent="0.25">
      <c r="A1403" s="29">
        <v>42063.083408101855</v>
      </c>
      <c r="B1403" s="37">
        <v>17.829999999999998</v>
      </c>
      <c r="C1403" s="2"/>
      <c r="F1403" s="29">
        <v>42063.083408101855</v>
      </c>
      <c r="G1403" s="37">
        <v>17.829999999999998</v>
      </c>
      <c r="H1403" s="113"/>
      <c r="I1403" s="113"/>
    </row>
    <row r="1404" spans="1:9" ht="15" customHeight="1" x14ac:dyDescent="0.25">
      <c r="A1404" s="29">
        <v>42063.125074826392</v>
      </c>
      <c r="B1404" s="37">
        <v>18.29</v>
      </c>
      <c r="C1404" s="2"/>
      <c r="F1404" s="29">
        <v>42063.125074826392</v>
      </c>
      <c r="G1404" s="37">
        <v>18.29</v>
      </c>
      <c r="H1404" s="113"/>
      <c r="I1404" s="113"/>
    </row>
    <row r="1405" spans="1:9" ht="15" customHeight="1" x14ac:dyDescent="0.25">
      <c r="A1405" s="29">
        <v>42063.166741550929</v>
      </c>
      <c r="B1405" s="37">
        <v>17.87</v>
      </c>
      <c r="C1405" s="2"/>
      <c r="F1405" s="29">
        <v>42063.166741550929</v>
      </c>
      <c r="G1405" s="37">
        <v>17.87</v>
      </c>
      <c r="H1405" s="113"/>
      <c r="I1405" s="113"/>
    </row>
    <row r="1406" spans="1:9" ht="15" customHeight="1" x14ac:dyDescent="0.25">
      <c r="A1406" s="29">
        <v>42063.208408275466</v>
      </c>
      <c r="B1406" s="37">
        <v>17.88</v>
      </c>
      <c r="C1406" s="2"/>
      <c r="F1406" s="29">
        <v>42063.208408275466</v>
      </c>
      <c r="G1406" s="37">
        <v>17.88</v>
      </c>
      <c r="H1406" s="113"/>
      <c r="I1406" s="113"/>
    </row>
    <row r="1407" spans="1:9" ht="15" customHeight="1" x14ac:dyDescent="0.25">
      <c r="A1407" s="29">
        <v>42063.250075000004</v>
      </c>
      <c r="B1407" s="37">
        <v>18.489999999999998</v>
      </c>
      <c r="C1407" s="2"/>
      <c r="F1407" s="29">
        <v>42063.250075000004</v>
      </c>
      <c r="G1407" s="37">
        <v>18.489999999999998</v>
      </c>
      <c r="H1407" s="113"/>
      <c r="I1407" s="113"/>
    </row>
    <row r="1408" spans="1:9" ht="15" customHeight="1" x14ac:dyDescent="0.25">
      <c r="A1408" s="29">
        <v>42063.291741724533</v>
      </c>
      <c r="B1408" s="37">
        <v>19.690000000000001</v>
      </c>
      <c r="C1408" s="2"/>
      <c r="F1408" s="29">
        <v>42063.291741724533</v>
      </c>
      <c r="G1408" s="37">
        <v>19.690000000000001</v>
      </c>
      <c r="H1408" s="113"/>
      <c r="I1408" s="113"/>
    </row>
    <row r="1409" spans="1:9" ht="15" customHeight="1" x14ac:dyDescent="0.25">
      <c r="A1409" s="29">
        <v>42063.333408449071</v>
      </c>
      <c r="B1409" s="37">
        <v>19.510000000000002</v>
      </c>
      <c r="C1409" s="2"/>
      <c r="F1409" s="29">
        <v>42063.333408449071</v>
      </c>
      <c r="G1409" s="37">
        <v>19.510000000000002</v>
      </c>
      <c r="H1409" s="113"/>
      <c r="I1409" s="113"/>
    </row>
    <row r="1410" spans="1:9" ht="15" customHeight="1" x14ac:dyDescent="0.25">
      <c r="A1410" s="29">
        <v>42063.375075173608</v>
      </c>
      <c r="B1410" s="37">
        <v>19.579999999999998</v>
      </c>
      <c r="C1410" s="2"/>
      <c r="F1410" s="29">
        <v>42063.375075173608</v>
      </c>
      <c r="G1410" s="37">
        <v>19.579999999999998</v>
      </c>
      <c r="H1410" s="113"/>
      <c r="I1410" s="113"/>
    </row>
    <row r="1411" spans="1:9" ht="15" customHeight="1" x14ac:dyDescent="0.25">
      <c r="A1411" s="29">
        <v>42063.416741898145</v>
      </c>
      <c r="B1411" s="37">
        <v>22.6</v>
      </c>
      <c r="C1411" s="2"/>
      <c r="F1411" s="29">
        <v>42063.416741898145</v>
      </c>
      <c r="G1411" s="37">
        <v>22.6</v>
      </c>
      <c r="H1411" s="113"/>
      <c r="I1411" s="113"/>
    </row>
    <row r="1412" spans="1:9" ht="15" customHeight="1" x14ac:dyDescent="0.25">
      <c r="A1412" s="29">
        <v>42063.458408622682</v>
      </c>
      <c r="B1412" s="37">
        <v>21.43</v>
      </c>
      <c r="C1412" s="2"/>
      <c r="F1412" s="29">
        <v>42063.458408622682</v>
      </c>
      <c r="G1412" s="37">
        <v>21.43</v>
      </c>
      <c r="H1412" s="113"/>
      <c r="I1412" s="113"/>
    </row>
    <row r="1413" spans="1:9" ht="15" customHeight="1" x14ac:dyDescent="0.25">
      <c r="A1413" s="29">
        <v>42063.50007534722</v>
      </c>
      <c r="B1413" s="37">
        <v>23.27</v>
      </c>
      <c r="C1413" s="2"/>
      <c r="F1413" s="29">
        <v>42063.50007534722</v>
      </c>
      <c r="G1413" s="37">
        <v>23.27</v>
      </c>
      <c r="H1413" s="113"/>
      <c r="I1413" s="113"/>
    </row>
    <row r="1414" spans="1:9" ht="15" customHeight="1" x14ac:dyDescent="0.25">
      <c r="A1414" s="29">
        <v>42063.541742071757</v>
      </c>
      <c r="B1414" s="37">
        <v>20.93</v>
      </c>
      <c r="C1414" s="2"/>
      <c r="F1414" s="29">
        <v>42063.541742071757</v>
      </c>
      <c r="G1414" s="37">
        <v>20.93</v>
      </c>
      <c r="H1414" s="113"/>
      <c r="I1414" s="113"/>
    </row>
    <row r="1415" spans="1:9" ht="15" customHeight="1" x14ac:dyDescent="0.25">
      <c r="A1415" s="29">
        <v>42063.583408796294</v>
      </c>
      <c r="B1415" s="37">
        <v>18.5</v>
      </c>
      <c r="C1415" s="2"/>
      <c r="F1415" s="29">
        <v>42063.583408796294</v>
      </c>
      <c r="G1415" s="37">
        <v>18.5</v>
      </c>
      <c r="H1415" s="113"/>
      <c r="I1415" s="113"/>
    </row>
    <row r="1416" spans="1:9" ht="15" customHeight="1" x14ac:dyDescent="0.25">
      <c r="A1416" s="29">
        <v>42063.625075520831</v>
      </c>
      <c r="B1416" s="37">
        <v>16.3</v>
      </c>
      <c r="C1416" s="2"/>
      <c r="F1416" s="29">
        <v>42063.625075520831</v>
      </c>
      <c r="G1416" s="37">
        <v>16.3</v>
      </c>
      <c r="H1416" s="113"/>
      <c r="I1416" s="113"/>
    </row>
    <row r="1417" spans="1:9" ht="15" customHeight="1" x14ac:dyDescent="0.25">
      <c r="A1417" s="29">
        <v>42063.666742245368</v>
      </c>
      <c r="B1417" s="37">
        <v>20.3</v>
      </c>
      <c r="C1417" s="2"/>
      <c r="F1417" s="29">
        <v>42063.666742245368</v>
      </c>
      <c r="G1417" s="37">
        <v>20.3</v>
      </c>
      <c r="H1417" s="113"/>
      <c r="I1417" s="113"/>
    </row>
    <row r="1418" spans="1:9" ht="15" customHeight="1" x14ac:dyDescent="0.25">
      <c r="A1418" s="29">
        <v>42063.708408969906</v>
      </c>
      <c r="B1418" s="37">
        <v>18.28</v>
      </c>
      <c r="C1418" s="2"/>
      <c r="F1418" s="29">
        <v>42063.708408969906</v>
      </c>
      <c r="G1418" s="37">
        <v>18.28</v>
      </c>
      <c r="H1418" s="113"/>
      <c r="I1418" s="113"/>
    </row>
    <row r="1419" spans="1:9" ht="15" customHeight="1" x14ac:dyDescent="0.25">
      <c r="A1419" s="29">
        <v>42063.750075694443</v>
      </c>
      <c r="B1419" s="37">
        <v>19.27</v>
      </c>
      <c r="C1419" s="2"/>
      <c r="F1419" s="29">
        <v>42063.750075694443</v>
      </c>
      <c r="G1419" s="37">
        <v>19.27</v>
      </c>
      <c r="H1419" s="113"/>
      <c r="I1419" s="113"/>
    </row>
    <row r="1420" spans="1:9" ht="15" customHeight="1" x14ac:dyDescent="0.25">
      <c r="A1420" s="29">
        <v>42063.79174241898</v>
      </c>
      <c r="B1420" s="37">
        <v>19.75</v>
      </c>
      <c r="C1420" s="2"/>
      <c r="F1420" s="29">
        <v>42063.79174241898</v>
      </c>
      <c r="G1420" s="37">
        <v>19.75</v>
      </c>
      <c r="H1420" s="113"/>
      <c r="I1420" s="113"/>
    </row>
    <row r="1421" spans="1:9" ht="15" customHeight="1" x14ac:dyDescent="0.25">
      <c r="A1421" s="29">
        <v>42063.833409143517</v>
      </c>
      <c r="B1421" s="37">
        <v>21.65</v>
      </c>
      <c r="C1421" s="2"/>
      <c r="F1421" s="29">
        <v>42063.833409143517</v>
      </c>
      <c r="G1421" s="37">
        <v>21.65</v>
      </c>
      <c r="H1421" s="113"/>
      <c r="I1421" s="113"/>
    </row>
    <row r="1422" spans="1:9" ht="15" customHeight="1" x14ac:dyDescent="0.25">
      <c r="A1422" s="29">
        <v>42063.875075868054</v>
      </c>
      <c r="B1422" s="37">
        <v>17.78</v>
      </c>
      <c r="C1422" s="2"/>
      <c r="F1422" s="29">
        <v>42063.875075868054</v>
      </c>
      <c r="G1422" s="37">
        <v>17.78</v>
      </c>
      <c r="H1422" s="113"/>
      <c r="I1422" s="113"/>
    </row>
    <row r="1423" spans="1:9" ht="15" customHeight="1" x14ac:dyDescent="0.25">
      <c r="A1423" s="29">
        <v>42063.916742592592</v>
      </c>
      <c r="B1423" s="37">
        <v>13.05</v>
      </c>
      <c r="C1423" s="2"/>
      <c r="F1423" s="29">
        <v>42063.916742592592</v>
      </c>
      <c r="G1423" s="37">
        <v>13.05</v>
      </c>
      <c r="H1423" s="113"/>
      <c r="I1423" s="113"/>
    </row>
    <row r="1424" spans="1:9" ht="15" customHeight="1" x14ac:dyDescent="0.25">
      <c r="A1424" s="29">
        <v>42063.958409317129</v>
      </c>
      <c r="B1424" s="37">
        <v>11.03</v>
      </c>
      <c r="C1424" s="2"/>
      <c r="F1424" s="29">
        <v>42063.958409317129</v>
      </c>
      <c r="G1424" s="37">
        <v>11.03</v>
      </c>
      <c r="H1424" s="113"/>
      <c r="I1424" s="113"/>
    </row>
    <row r="1425" spans="1:9" ht="15" customHeight="1" x14ac:dyDescent="0.25">
      <c r="A1425" s="29">
        <v>42064.000076041666</v>
      </c>
      <c r="B1425" s="30">
        <v>4.75</v>
      </c>
      <c r="C1425" s="22" t="s">
        <v>197</v>
      </c>
      <c r="F1425" s="29">
        <v>42064.000076041666</v>
      </c>
      <c r="G1425" s="30"/>
      <c r="H1425" s="113"/>
      <c r="I1425" s="113"/>
    </row>
    <row r="1426" spans="1:9" ht="15" customHeight="1" x14ac:dyDescent="0.25">
      <c r="A1426" s="29">
        <v>42064.041742766203</v>
      </c>
      <c r="B1426" s="30">
        <v>2.73</v>
      </c>
      <c r="C1426" s="22" t="s">
        <v>197</v>
      </c>
      <c r="F1426" s="29">
        <v>42064.041742766203</v>
      </c>
      <c r="G1426" s="30"/>
      <c r="H1426" s="113"/>
      <c r="I1426" s="113"/>
    </row>
    <row r="1427" spans="1:9" ht="15" customHeight="1" x14ac:dyDescent="0.25">
      <c r="A1427" s="29">
        <v>42064.08340949074</v>
      </c>
      <c r="B1427" s="30">
        <v>1.85</v>
      </c>
      <c r="C1427" s="22" t="s">
        <v>197</v>
      </c>
      <c r="F1427" s="29">
        <v>42064.08340949074</v>
      </c>
      <c r="G1427" s="30"/>
      <c r="H1427" s="113"/>
      <c r="I1427" s="113"/>
    </row>
    <row r="1428" spans="1:9" ht="15" customHeight="1" x14ac:dyDescent="0.25">
      <c r="A1428" s="29">
        <v>42064.125076215278</v>
      </c>
      <c r="B1428" s="30">
        <v>1.86</v>
      </c>
      <c r="C1428" s="22" t="s">
        <v>197</v>
      </c>
      <c r="F1428" s="29">
        <v>42064.125076215278</v>
      </c>
      <c r="G1428" s="30"/>
      <c r="H1428" s="113"/>
      <c r="I1428" s="113"/>
    </row>
    <row r="1429" spans="1:9" ht="15" customHeight="1" x14ac:dyDescent="0.25">
      <c r="A1429" s="29">
        <v>42064.166742939815</v>
      </c>
      <c r="B1429" s="30">
        <v>1.65</v>
      </c>
      <c r="C1429" s="22" t="s">
        <v>197</v>
      </c>
      <c r="F1429" s="29">
        <v>42064.166742939815</v>
      </c>
      <c r="G1429" s="30"/>
      <c r="H1429" s="113"/>
      <c r="I1429" s="113"/>
    </row>
    <row r="1430" spans="1:9" ht="15" customHeight="1" x14ac:dyDescent="0.25">
      <c r="A1430" s="29">
        <v>42064.208409664352</v>
      </c>
      <c r="B1430" s="30">
        <v>1.67</v>
      </c>
      <c r="C1430" s="22" t="s">
        <v>197</v>
      </c>
      <c r="F1430" s="29">
        <v>42064.208409664352</v>
      </c>
      <c r="G1430" s="30"/>
      <c r="H1430" s="113"/>
      <c r="I1430" s="113"/>
    </row>
    <row r="1431" spans="1:9" ht="15" customHeight="1" x14ac:dyDescent="0.25">
      <c r="A1431" s="29">
        <v>42064.250076388889</v>
      </c>
      <c r="B1431" s="30">
        <v>1.7</v>
      </c>
      <c r="C1431" s="22" t="s">
        <v>197</v>
      </c>
      <c r="F1431" s="29">
        <v>42064.250076388889</v>
      </c>
      <c r="G1431" s="30"/>
      <c r="H1431" s="113"/>
      <c r="I1431" s="113"/>
    </row>
    <row r="1432" spans="1:9" ht="15" customHeight="1" x14ac:dyDescent="0.25">
      <c r="A1432" s="29">
        <v>42064.291743113426</v>
      </c>
      <c r="B1432" s="30">
        <v>1.76</v>
      </c>
      <c r="C1432" s="22" t="s">
        <v>197</v>
      </c>
      <c r="F1432" s="29">
        <v>42064.291743113426</v>
      </c>
      <c r="G1432" s="30"/>
      <c r="H1432" s="113"/>
      <c r="I1432" s="113"/>
    </row>
    <row r="1433" spans="1:9" ht="15" customHeight="1" x14ac:dyDescent="0.25">
      <c r="A1433" s="29">
        <v>42064.333409837964</v>
      </c>
      <c r="B1433" s="30">
        <v>1.69</v>
      </c>
      <c r="C1433" s="22" t="s">
        <v>197</v>
      </c>
      <c r="F1433" s="29">
        <v>42064.333409837964</v>
      </c>
      <c r="G1433" s="30"/>
      <c r="H1433" s="113"/>
      <c r="I1433" s="113"/>
    </row>
    <row r="1434" spans="1:9" ht="15" customHeight="1" x14ac:dyDescent="0.25">
      <c r="A1434" s="29">
        <v>42064.375076562501</v>
      </c>
      <c r="B1434" s="30">
        <v>1.63</v>
      </c>
      <c r="C1434" s="22" t="s">
        <v>197</v>
      </c>
      <c r="F1434" s="29">
        <v>42064.375076562501</v>
      </c>
      <c r="G1434" s="30"/>
      <c r="H1434" s="113"/>
      <c r="I1434" s="113"/>
    </row>
    <row r="1435" spans="1:9" ht="15" customHeight="1" x14ac:dyDescent="0.25">
      <c r="A1435" s="29">
        <v>42064.416743287038</v>
      </c>
      <c r="B1435" s="30">
        <v>1.72</v>
      </c>
      <c r="C1435" s="22" t="s">
        <v>197</v>
      </c>
      <c r="F1435" s="29">
        <v>42064.416743287038</v>
      </c>
      <c r="G1435" s="30"/>
      <c r="H1435" s="113"/>
      <c r="I1435" s="113"/>
    </row>
    <row r="1436" spans="1:9" ht="15" customHeight="1" x14ac:dyDescent="0.25">
      <c r="A1436" s="29">
        <v>42064.458410011575</v>
      </c>
      <c r="B1436" s="30">
        <v>1.5</v>
      </c>
      <c r="C1436" s="22" t="s">
        <v>197</v>
      </c>
      <c r="F1436" s="29">
        <v>42064.458410011575</v>
      </c>
      <c r="G1436" s="30"/>
      <c r="H1436" s="113"/>
      <c r="I1436" s="113"/>
    </row>
    <row r="1437" spans="1:9" ht="15" customHeight="1" x14ac:dyDescent="0.25">
      <c r="A1437" s="29">
        <v>42064.500076736113</v>
      </c>
      <c r="B1437" s="30">
        <v>1.32</v>
      </c>
      <c r="C1437" s="22" t="s">
        <v>197</v>
      </c>
      <c r="F1437" s="29">
        <v>42064.500076736113</v>
      </c>
      <c r="G1437" s="30"/>
      <c r="H1437" s="113"/>
      <c r="I1437" s="113"/>
    </row>
    <row r="1438" spans="1:9" ht="15" customHeight="1" x14ac:dyDescent="0.25">
      <c r="A1438" s="29">
        <v>42064.54174346065</v>
      </c>
      <c r="B1438" s="30">
        <v>1.26</v>
      </c>
      <c r="C1438" s="22" t="s">
        <v>197</v>
      </c>
      <c r="F1438" s="29">
        <v>42064.54174346065</v>
      </c>
      <c r="G1438" s="30"/>
      <c r="H1438" s="113"/>
      <c r="I1438" s="113"/>
    </row>
    <row r="1439" spans="1:9" ht="15" customHeight="1" x14ac:dyDescent="0.25">
      <c r="A1439" s="29">
        <v>42064.583410185187</v>
      </c>
      <c r="B1439" s="30">
        <v>1.23</v>
      </c>
      <c r="C1439" s="22" t="s">
        <v>197</v>
      </c>
      <c r="F1439" s="29">
        <v>42064.583410185187</v>
      </c>
      <c r="G1439" s="30"/>
      <c r="H1439" s="113"/>
      <c r="I1439" s="113"/>
    </row>
    <row r="1440" spans="1:9" ht="15" customHeight="1" x14ac:dyDescent="0.25">
      <c r="A1440" s="29">
        <v>42064.625076909724</v>
      </c>
      <c r="B1440" s="30">
        <v>1.23</v>
      </c>
      <c r="C1440" s="22" t="s">
        <v>197</v>
      </c>
      <c r="F1440" s="29">
        <v>42064.625076909724</v>
      </c>
      <c r="G1440" s="30"/>
      <c r="H1440" s="113"/>
      <c r="I1440" s="113"/>
    </row>
    <row r="1441" spans="1:9" ht="15" customHeight="1" x14ac:dyDescent="0.25">
      <c r="A1441" s="29">
        <v>42064.666743634261</v>
      </c>
      <c r="B1441" s="30">
        <v>1.25</v>
      </c>
      <c r="C1441" s="22" t="s">
        <v>197</v>
      </c>
      <c r="F1441" s="29">
        <v>42064.666743634261</v>
      </c>
      <c r="G1441" s="30"/>
      <c r="H1441" s="113"/>
      <c r="I1441" s="113"/>
    </row>
    <row r="1442" spans="1:9" ht="15" customHeight="1" x14ac:dyDescent="0.25">
      <c r="A1442" s="29">
        <v>42064.708410358799</v>
      </c>
      <c r="B1442" s="30">
        <v>1.27</v>
      </c>
      <c r="C1442" s="22" t="s">
        <v>197</v>
      </c>
      <c r="F1442" s="29">
        <v>42064.708410358799</v>
      </c>
      <c r="G1442" s="30"/>
      <c r="H1442" s="113"/>
      <c r="I1442" s="113"/>
    </row>
    <row r="1443" spans="1:9" ht="15" customHeight="1" x14ac:dyDescent="0.25">
      <c r="A1443" s="29">
        <v>42064.750077083336</v>
      </c>
      <c r="B1443" s="30">
        <v>1.33</v>
      </c>
      <c r="C1443" s="22" t="s">
        <v>197</v>
      </c>
      <c r="F1443" s="29">
        <v>42064.750077083336</v>
      </c>
      <c r="G1443" s="30"/>
      <c r="H1443" s="113"/>
      <c r="I1443" s="113"/>
    </row>
    <row r="1444" spans="1:9" ht="15" customHeight="1" x14ac:dyDescent="0.25">
      <c r="A1444" s="29">
        <v>42064.791743807873</v>
      </c>
      <c r="B1444" s="30">
        <v>1.44</v>
      </c>
      <c r="C1444" s="22" t="s">
        <v>197</v>
      </c>
      <c r="F1444" s="29">
        <v>42064.791743807873</v>
      </c>
      <c r="G1444" s="30"/>
      <c r="H1444" s="113"/>
      <c r="I1444" s="113"/>
    </row>
    <row r="1445" spans="1:9" ht="15" customHeight="1" x14ac:dyDescent="0.25">
      <c r="A1445" s="29">
        <v>42064.83341053241</v>
      </c>
      <c r="B1445" s="30">
        <v>1.44</v>
      </c>
      <c r="C1445" s="22" t="s">
        <v>197</v>
      </c>
      <c r="F1445" s="29">
        <v>42064.83341053241</v>
      </c>
      <c r="G1445" s="30"/>
      <c r="H1445" s="113"/>
      <c r="I1445" s="113"/>
    </row>
    <row r="1446" spans="1:9" ht="15" customHeight="1" x14ac:dyDescent="0.25">
      <c r="A1446" s="29">
        <v>42064.875077256947</v>
      </c>
      <c r="B1446" s="30">
        <v>1.43</v>
      </c>
      <c r="C1446" s="22" t="s">
        <v>197</v>
      </c>
      <c r="F1446" s="29">
        <v>42064.875077256947</v>
      </c>
      <c r="G1446" s="30"/>
      <c r="H1446" s="113"/>
      <c r="I1446" s="113"/>
    </row>
    <row r="1447" spans="1:9" ht="15" customHeight="1" x14ac:dyDescent="0.25">
      <c r="A1447" s="29">
        <v>42064.916743981485</v>
      </c>
      <c r="B1447" s="30">
        <v>1.51</v>
      </c>
      <c r="C1447" s="22" t="s">
        <v>197</v>
      </c>
      <c r="F1447" s="29">
        <v>42064.916743981485</v>
      </c>
      <c r="G1447" s="30"/>
      <c r="H1447" s="113"/>
      <c r="I1447" s="113"/>
    </row>
    <row r="1448" spans="1:9" ht="15" customHeight="1" x14ac:dyDescent="0.25">
      <c r="A1448" s="29">
        <v>42064.958410706022</v>
      </c>
      <c r="B1448" s="30">
        <v>1.51</v>
      </c>
      <c r="C1448" s="22" t="s">
        <v>197</v>
      </c>
      <c r="F1448" s="29">
        <v>42064.958410706022</v>
      </c>
      <c r="G1448" s="30"/>
      <c r="H1448" s="113"/>
      <c r="I1448" s="113"/>
    </row>
    <row r="1449" spans="1:9" ht="15" customHeight="1" x14ac:dyDescent="0.25">
      <c r="A1449" s="29">
        <v>42065.000077430559</v>
      </c>
      <c r="B1449" s="30">
        <v>1.48</v>
      </c>
      <c r="C1449" s="22" t="s">
        <v>197</v>
      </c>
      <c r="F1449" s="29">
        <v>42065.000077430559</v>
      </c>
      <c r="G1449" s="30"/>
      <c r="H1449" s="113"/>
      <c r="I1449" s="113"/>
    </row>
    <row r="1450" spans="1:9" ht="15" customHeight="1" x14ac:dyDescent="0.25">
      <c r="A1450" s="29">
        <v>42065.041744155089</v>
      </c>
      <c r="B1450" s="30">
        <v>1.5</v>
      </c>
      <c r="C1450" s="22" t="s">
        <v>197</v>
      </c>
      <c r="F1450" s="29">
        <v>42065.041744155089</v>
      </c>
      <c r="G1450" s="30"/>
      <c r="H1450" s="113"/>
      <c r="I1450" s="113"/>
    </row>
    <row r="1451" spans="1:9" ht="15" customHeight="1" x14ac:dyDescent="0.25">
      <c r="A1451" s="29">
        <v>42065.083410879626</v>
      </c>
      <c r="B1451" s="30">
        <v>1.51</v>
      </c>
      <c r="C1451" s="22" t="s">
        <v>197</v>
      </c>
      <c r="F1451" s="29">
        <v>42065.083410879626</v>
      </c>
      <c r="G1451" s="30"/>
      <c r="H1451" s="113"/>
      <c r="I1451" s="113"/>
    </row>
    <row r="1452" spans="1:9" ht="15" customHeight="1" x14ac:dyDescent="0.25">
      <c r="A1452" s="29">
        <v>42065.125077604163</v>
      </c>
      <c r="B1452" s="30">
        <v>1.44</v>
      </c>
      <c r="C1452" s="22" t="s">
        <v>197</v>
      </c>
      <c r="F1452" s="29">
        <v>42065.125077604163</v>
      </c>
      <c r="G1452" s="30"/>
      <c r="H1452" s="113"/>
      <c r="I1452" s="113"/>
    </row>
    <row r="1453" spans="1:9" ht="15" customHeight="1" x14ac:dyDescent="0.25">
      <c r="A1453" s="29">
        <v>42065.166744328701</v>
      </c>
      <c r="B1453" s="30">
        <v>1.41</v>
      </c>
      <c r="C1453" s="22" t="s">
        <v>197</v>
      </c>
      <c r="F1453" s="29">
        <v>42065.166744328701</v>
      </c>
      <c r="G1453" s="30"/>
      <c r="H1453" s="113"/>
      <c r="I1453" s="113"/>
    </row>
    <row r="1454" spans="1:9" ht="15" customHeight="1" x14ac:dyDescent="0.25">
      <c r="A1454" s="29">
        <v>42065.208411053238</v>
      </c>
      <c r="B1454" s="30">
        <v>1.4</v>
      </c>
      <c r="C1454" s="22" t="s">
        <v>197</v>
      </c>
      <c r="F1454" s="29">
        <v>42065.208411053238</v>
      </c>
      <c r="G1454" s="30"/>
      <c r="H1454" s="113"/>
      <c r="I1454" s="113"/>
    </row>
    <row r="1455" spans="1:9" ht="15" customHeight="1" x14ac:dyDescent="0.25">
      <c r="A1455" s="29">
        <v>42065.250077777775</v>
      </c>
      <c r="B1455" s="30">
        <v>1.4</v>
      </c>
      <c r="C1455" s="22" t="s">
        <v>197</v>
      </c>
      <c r="F1455" s="29">
        <v>42065.250077777775</v>
      </c>
      <c r="G1455" s="30"/>
      <c r="H1455" s="113"/>
      <c r="I1455" s="113"/>
    </row>
    <row r="1456" spans="1:9" ht="15" customHeight="1" x14ac:dyDescent="0.25">
      <c r="A1456" s="29">
        <v>42065.291744502312</v>
      </c>
      <c r="B1456" s="30">
        <v>1.4</v>
      </c>
      <c r="C1456" s="22" t="s">
        <v>197</v>
      </c>
      <c r="F1456" s="29">
        <v>42065.291744502312</v>
      </c>
      <c r="G1456" s="30"/>
      <c r="H1456" s="113"/>
      <c r="I1456" s="113"/>
    </row>
    <row r="1457" spans="1:9" ht="15" customHeight="1" x14ac:dyDescent="0.25">
      <c r="A1457" s="29">
        <v>42065.333411226849</v>
      </c>
      <c r="B1457" s="30">
        <v>1.38</v>
      </c>
      <c r="C1457" s="22" t="s">
        <v>197</v>
      </c>
      <c r="F1457" s="29">
        <v>42065.333411226849</v>
      </c>
      <c r="G1457" s="30"/>
      <c r="H1457" s="113"/>
      <c r="I1457" s="113"/>
    </row>
    <row r="1458" spans="1:9" ht="15" customHeight="1" x14ac:dyDescent="0.25">
      <c r="A1458" s="29">
        <v>42065.375077951387</v>
      </c>
      <c r="B1458" s="30">
        <v>1.36</v>
      </c>
      <c r="C1458" s="22" t="s">
        <v>197</v>
      </c>
      <c r="F1458" s="29">
        <v>42065.375077951387</v>
      </c>
      <c r="G1458" s="30"/>
      <c r="H1458" s="113"/>
      <c r="I1458" s="113"/>
    </row>
    <row r="1459" spans="1:9" ht="15" customHeight="1" x14ac:dyDescent="0.25">
      <c r="A1459" s="29">
        <v>42065.416744675924</v>
      </c>
      <c r="B1459" s="30">
        <v>1.25</v>
      </c>
      <c r="C1459" s="22" t="s">
        <v>197</v>
      </c>
      <c r="F1459" s="29">
        <v>42065.416744675924</v>
      </c>
      <c r="G1459" s="30"/>
      <c r="H1459" s="113"/>
      <c r="I1459" s="113"/>
    </row>
    <row r="1460" spans="1:9" ht="15" customHeight="1" x14ac:dyDescent="0.25">
      <c r="A1460" s="29">
        <v>42065.458411400461</v>
      </c>
      <c r="B1460" s="30">
        <v>1.22</v>
      </c>
      <c r="C1460" s="22" t="s">
        <v>197</v>
      </c>
      <c r="F1460" s="29">
        <v>42065.458411400461</v>
      </c>
      <c r="G1460" s="30"/>
      <c r="H1460" s="113"/>
      <c r="I1460" s="113"/>
    </row>
    <row r="1461" spans="1:9" ht="15" customHeight="1" x14ac:dyDescent="0.25">
      <c r="A1461" s="29">
        <v>42065.500078124998</v>
      </c>
      <c r="B1461" s="30">
        <v>1.22</v>
      </c>
      <c r="C1461" s="22" t="s">
        <v>197</v>
      </c>
      <c r="F1461" s="29">
        <v>42065.500078124998</v>
      </c>
      <c r="G1461" s="30"/>
      <c r="H1461" s="113"/>
      <c r="I1461" s="113"/>
    </row>
    <row r="1462" spans="1:9" ht="15" customHeight="1" x14ac:dyDescent="0.25">
      <c r="A1462" s="29">
        <v>42065.541744849535</v>
      </c>
      <c r="B1462" s="30">
        <v>1.23</v>
      </c>
      <c r="C1462" s="22" t="s">
        <v>197</v>
      </c>
      <c r="F1462" s="29">
        <v>42065.541744849535</v>
      </c>
      <c r="G1462" s="30"/>
      <c r="H1462" s="113"/>
      <c r="I1462" s="113"/>
    </row>
    <row r="1463" spans="1:9" ht="15" customHeight="1" x14ac:dyDescent="0.25">
      <c r="A1463" s="29">
        <v>42065.583411574073</v>
      </c>
      <c r="B1463" s="30">
        <v>1.24</v>
      </c>
      <c r="C1463" s="22" t="s">
        <v>197</v>
      </c>
      <c r="F1463" s="29">
        <v>42065.583411574073</v>
      </c>
      <c r="G1463" s="30"/>
      <c r="H1463" s="113"/>
      <c r="I1463" s="113"/>
    </row>
    <row r="1464" spans="1:9" ht="15" customHeight="1" x14ac:dyDescent="0.25">
      <c r="A1464" s="29">
        <v>42065.62507829861</v>
      </c>
      <c r="B1464" s="30">
        <v>4.0999999999999996</v>
      </c>
      <c r="C1464" s="22" t="s">
        <v>197</v>
      </c>
      <c r="F1464" s="29">
        <v>42065.62507829861</v>
      </c>
      <c r="G1464" s="30"/>
      <c r="H1464" s="113"/>
      <c r="I1464" s="113"/>
    </row>
    <row r="1465" spans="1:9" ht="15" customHeight="1" x14ac:dyDescent="0.25">
      <c r="A1465" s="29">
        <v>42065.666745023147</v>
      </c>
      <c r="B1465" s="30">
        <v>4.3499999999999996</v>
      </c>
      <c r="C1465" s="22" t="s">
        <v>197</v>
      </c>
      <c r="F1465" s="29">
        <v>42065.666745023147</v>
      </c>
      <c r="G1465" s="30"/>
      <c r="H1465" s="113"/>
      <c r="I1465" s="113"/>
    </row>
    <row r="1466" spans="1:9" ht="15" customHeight="1" x14ac:dyDescent="0.25">
      <c r="A1466" s="29">
        <v>42065.708411747684</v>
      </c>
      <c r="B1466" s="30">
        <v>1.37</v>
      </c>
      <c r="C1466" s="22" t="s">
        <v>197</v>
      </c>
      <c r="F1466" s="29">
        <v>42065.708411747684</v>
      </c>
      <c r="G1466" s="30"/>
      <c r="H1466" s="113"/>
      <c r="I1466" s="113"/>
    </row>
    <row r="1467" spans="1:9" ht="15" customHeight="1" x14ac:dyDescent="0.25">
      <c r="A1467" s="29">
        <v>42065.750078472222</v>
      </c>
      <c r="B1467" s="30">
        <v>1.37</v>
      </c>
      <c r="C1467" s="22" t="s">
        <v>197</v>
      </c>
      <c r="F1467" s="29">
        <v>42065.750078472222</v>
      </c>
      <c r="G1467" s="30"/>
      <c r="H1467" s="113"/>
      <c r="I1467" s="113"/>
    </row>
    <row r="1468" spans="1:9" ht="15" customHeight="1" x14ac:dyDescent="0.25">
      <c r="A1468" s="29">
        <v>42065.791745196759</v>
      </c>
      <c r="B1468" s="30">
        <v>1.3</v>
      </c>
      <c r="C1468" s="22" t="s">
        <v>197</v>
      </c>
      <c r="F1468" s="29">
        <v>42065.791745196759</v>
      </c>
      <c r="G1468" s="30"/>
      <c r="H1468" s="113"/>
      <c r="I1468" s="113"/>
    </row>
    <row r="1469" spans="1:9" ht="15" customHeight="1" x14ac:dyDescent="0.25">
      <c r="A1469" s="29">
        <v>42065.833411921296</v>
      </c>
      <c r="B1469" s="30">
        <v>1.3</v>
      </c>
      <c r="C1469" s="22" t="s">
        <v>197</v>
      </c>
      <c r="F1469" s="29">
        <v>42065.833411921296</v>
      </c>
      <c r="G1469" s="30"/>
      <c r="H1469" s="113"/>
      <c r="I1469" s="113"/>
    </row>
    <row r="1470" spans="1:9" ht="15" customHeight="1" x14ac:dyDescent="0.25">
      <c r="A1470" s="29">
        <v>42065.875078645833</v>
      </c>
      <c r="B1470" s="30">
        <v>1.34</v>
      </c>
      <c r="C1470" s="22" t="s">
        <v>197</v>
      </c>
      <c r="F1470" s="29">
        <v>42065.875078645833</v>
      </c>
      <c r="G1470" s="30"/>
      <c r="H1470" s="113"/>
      <c r="I1470" s="113"/>
    </row>
    <row r="1471" spans="1:9" ht="15" customHeight="1" x14ac:dyDescent="0.25">
      <c r="A1471" s="29">
        <v>42065.91674537037</v>
      </c>
      <c r="B1471" s="30">
        <v>1.33</v>
      </c>
      <c r="C1471" s="22" t="s">
        <v>197</v>
      </c>
      <c r="F1471" s="29">
        <v>42065.91674537037</v>
      </c>
      <c r="G1471" s="30"/>
      <c r="H1471" s="113"/>
      <c r="I1471" s="113"/>
    </row>
    <row r="1472" spans="1:9" ht="15" customHeight="1" x14ac:dyDescent="0.25">
      <c r="A1472" s="29">
        <v>42065.958412094908</v>
      </c>
      <c r="B1472" s="30">
        <v>1.38</v>
      </c>
      <c r="C1472" s="22" t="s">
        <v>197</v>
      </c>
      <c r="F1472" s="29">
        <v>42065.958412094908</v>
      </c>
      <c r="G1472" s="30"/>
      <c r="H1472" s="113"/>
      <c r="I1472" s="113"/>
    </row>
    <row r="1473" spans="1:9" ht="15" customHeight="1" x14ac:dyDescent="0.25">
      <c r="A1473" s="29">
        <v>42066.000078819445</v>
      </c>
      <c r="B1473" s="30">
        <v>1.39</v>
      </c>
      <c r="C1473" s="22" t="s">
        <v>197</v>
      </c>
      <c r="F1473" s="29">
        <v>42066.000078819445</v>
      </c>
      <c r="G1473" s="30"/>
      <c r="H1473" s="113"/>
      <c r="I1473" s="113"/>
    </row>
    <row r="1474" spans="1:9" ht="15" customHeight="1" x14ac:dyDescent="0.25">
      <c r="A1474" s="29">
        <v>42066.041745543982</v>
      </c>
      <c r="B1474" s="30">
        <v>4.18</v>
      </c>
      <c r="C1474" s="22" t="s">
        <v>197</v>
      </c>
      <c r="F1474" s="29">
        <v>42066.041745543982</v>
      </c>
      <c r="G1474" s="30"/>
      <c r="H1474" s="113"/>
      <c r="I1474" s="113"/>
    </row>
    <row r="1475" spans="1:9" ht="15" customHeight="1" x14ac:dyDescent="0.25">
      <c r="A1475" s="29">
        <v>42066.083412268519</v>
      </c>
      <c r="B1475" s="30">
        <v>2.9</v>
      </c>
      <c r="C1475" s="22" t="s">
        <v>197</v>
      </c>
      <c r="F1475" s="29">
        <v>42066.083412268519</v>
      </c>
      <c r="G1475" s="30"/>
      <c r="H1475" s="113"/>
      <c r="I1475" s="113"/>
    </row>
    <row r="1476" spans="1:9" ht="15" customHeight="1" x14ac:dyDescent="0.25">
      <c r="A1476" s="29">
        <v>42066.125078993056</v>
      </c>
      <c r="B1476" s="30">
        <v>6.41</v>
      </c>
      <c r="C1476" s="22" t="s">
        <v>197</v>
      </c>
      <c r="F1476" s="29">
        <v>42066.125078993056</v>
      </c>
      <c r="G1476" s="30"/>
      <c r="H1476" s="113"/>
      <c r="I1476" s="113"/>
    </row>
    <row r="1477" spans="1:9" ht="15" customHeight="1" x14ac:dyDescent="0.25">
      <c r="A1477" s="29">
        <v>42066.166745717594</v>
      </c>
      <c r="B1477" s="30">
        <v>9.59</v>
      </c>
      <c r="C1477" s="22" t="s">
        <v>197</v>
      </c>
      <c r="F1477" s="29">
        <v>42066.166745717594</v>
      </c>
      <c r="G1477" s="30"/>
      <c r="H1477" s="113"/>
      <c r="I1477" s="113"/>
    </row>
    <row r="1478" spans="1:9" ht="15" customHeight="1" x14ac:dyDescent="0.25">
      <c r="A1478" s="29">
        <v>42066.208412442131</v>
      </c>
      <c r="B1478" s="33">
        <v>13.66</v>
      </c>
      <c r="C1478" s="22" t="s">
        <v>199</v>
      </c>
      <c r="F1478" s="29">
        <v>42066.208412442131</v>
      </c>
      <c r="G1478" s="33"/>
      <c r="H1478" s="113"/>
      <c r="I1478" s="113"/>
    </row>
    <row r="1479" spans="1:9" ht="15" customHeight="1" x14ac:dyDescent="0.25">
      <c r="A1479" s="29">
        <v>42066.250079166668</v>
      </c>
      <c r="B1479" s="33">
        <v>11.67</v>
      </c>
      <c r="C1479" s="22" t="s">
        <v>199</v>
      </c>
      <c r="F1479" s="29">
        <v>42066.250079166668</v>
      </c>
      <c r="G1479" s="33"/>
      <c r="H1479" s="113"/>
      <c r="I1479" s="113"/>
    </row>
    <row r="1480" spans="1:9" ht="15" customHeight="1" x14ac:dyDescent="0.25">
      <c r="A1480" s="29">
        <v>42066.291745891205</v>
      </c>
      <c r="B1480" s="33">
        <v>13.35</v>
      </c>
      <c r="C1480" s="22" t="s">
        <v>199</v>
      </c>
      <c r="F1480" s="29">
        <v>42066.291745891205</v>
      </c>
      <c r="G1480" s="33"/>
      <c r="H1480" s="113"/>
      <c r="I1480" s="113"/>
    </row>
    <row r="1481" spans="1:9" ht="15" customHeight="1" x14ac:dyDescent="0.25">
      <c r="A1481" s="29">
        <v>42066.333412615742</v>
      </c>
      <c r="B1481" s="33">
        <v>10.62</v>
      </c>
      <c r="C1481" s="22" t="s">
        <v>199</v>
      </c>
      <c r="F1481" s="29">
        <v>42066.333412615742</v>
      </c>
      <c r="G1481" s="33"/>
      <c r="H1481" s="113"/>
      <c r="I1481" s="113"/>
    </row>
    <row r="1482" spans="1:9" ht="15" customHeight="1" x14ac:dyDescent="0.25">
      <c r="A1482" s="29">
        <v>42066.37507934028</v>
      </c>
      <c r="B1482" s="33">
        <v>12.44</v>
      </c>
      <c r="C1482" s="22" t="s">
        <v>199</v>
      </c>
      <c r="F1482" s="29">
        <v>42066.37507934028</v>
      </c>
      <c r="G1482" s="33"/>
      <c r="H1482" s="113"/>
      <c r="I1482" s="113"/>
    </row>
    <row r="1483" spans="1:9" ht="15" customHeight="1" x14ac:dyDescent="0.25">
      <c r="A1483" s="29">
        <v>42066.416746064817</v>
      </c>
      <c r="B1483" s="33">
        <v>13.67</v>
      </c>
      <c r="C1483" s="22" t="s">
        <v>199</v>
      </c>
      <c r="F1483" s="29">
        <v>42066.416746064817</v>
      </c>
      <c r="G1483" s="33"/>
      <c r="H1483" s="113"/>
      <c r="I1483" s="113"/>
    </row>
    <row r="1484" spans="1:9" ht="15" customHeight="1" x14ac:dyDescent="0.25">
      <c r="A1484" s="29">
        <v>42066.458412789354</v>
      </c>
      <c r="B1484" s="33">
        <v>15.13</v>
      </c>
      <c r="C1484" s="22" t="s">
        <v>199</v>
      </c>
      <c r="F1484" s="29">
        <v>42066.458412789354</v>
      </c>
      <c r="G1484" s="33"/>
      <c r="H1484" s="113"/>
      <c r="I1484" s="113"/>
    </row>
    <row r="1485" spans="1:9" ht="15" customHeight="1" x14ac:dyDescent="0.25">
      <c r="A1485" s="29">
        <v>42066.500079513891</v>
      </c>
      <c r="B1485" s="33">
        <v>15.33</v>
      </c>
      <c r="C1485" s="22" t="s">
        <v>199</v>
      </c>
      <c r="F1485" s="29">
        <v>42066.500079513891</v>
      </c>
      <c r="G1485" s="33"/>
      <c r="H1485" s="113"/>
      <c r="I1485" s="113"/>
    </row>
    <row r="1486" spans="1:9" ht="15" customHeight="1" x14ac:dyDescent="0.25">
      <c r="A1486" s="29">
        <v>42066.541746238428</v>
      </c>
      <c r="B1486" s="33">
        <v>16.05</v>
      </c>
      <c r="C1486" s="22" t="s">
        <v>199</v>
      </c>
      <c r="F1486" s="29">
        <v>42066.541746238428</v>
      </c>
      <c r="G1486" s="33"/>
      <c r="H1486" s="113"/>
      <c r="I1486" s="113"/>
    </row>
    <row r="1487" spans="1:9" ht="15" customHeight="1" x14ac:dyDescent="0.25">
      <c r="A1487" s="29">
        <v>42066.583412962966</v>
      </c>
      <c r="B1487" s="33">
        <v>15.35</v>
      </c>
      <c r="C1487" s="22" t="s">
        <v>199</v>
      </c>
      <c r="F1487" s="29">
        <v>42066.583412962966</v>
      </c>
      <c r="G1487" s="33"/>
      <c r="H1487" s="113"/>
      <c r="I1487" s="113"/>
    </row>
    <row r="1488" spans="1:9" ht="15" customHeight="1" x14ac:dyDescent="0.25">
      <c r="A1488" s="29">
        <v>42066.625079687503</v>
      </c>
      <c r="B1488" s="33">
        <v>15.38</v>
      </c>
      <c r="C1488" s="22" t="s">
        <v>199</v>
      </c>
      <c r="F1488" s="29">
        <v>42066.625079687503</v>
      </c>
      <c r="G1488" s="33"/>
      <c r="H1488" s="113"/>
      <c r="I1488" s="113"/>
    </row>
    <row r="1489" spans="1:9" ht="15" customHeight="1" x14ac:dyDescent="0.25">
      <c r="A1489" s="29">
        <v>42066.66674641204</v>
      </c>
      <c r="B1489" s="33">
        <v>15.99</v>
      </c>
      <c r="C1489" s="22" t="s">
        <v>199</v>
      </c>
      <c r="F1489" s="29">
        <v>42066.66674641204</v>
      </c>
      <c r="G1489" s="33"/>
      <c r="H1489" s="113"/>
      <c r="I1489" s="113"/>
    </row>
    <row r="1490" spans="1:9" ht="15" customHeight="1" x14ac:dyDescent="0.25">
      <c r="A1490" s="29">
        <v>42066.708413136577</v>
      </c>
      <c r="B1490" s="33">
        <v>15.65</v>
      </c>
      <c r="C1490" s="22" t="s">
        <v>199</v>
      </c>
      <c r="F1490" s="29">
        <v>42066.708413136577</v>
      </c>
      <c r="G1490" s="33"/>
      <c r="H1490" s="113"/>
      <c r="I1490" s="113"/>
    </row>
    <row r="1491" spans="1:9" ht="15" customHeight="1" x14ac:dyDescent="0.25">
      <c r="A1491" s="29">
        <v>42066.750079861115</v>
      </c>
      <c r="B1491" s="33">
        <v>13.91</v>
      </c>
      <c r="C1491" s="22" t="s">
        <v>199</v>
      </c>
      <c r="F1491" s="29">
        <v>42066.750079861115</v>
      </c>
      <c r="G1491" s="33"/>
      <c r="H1491" s="113"/>
      <c r="I1491" s="113"/>
    </row>
    <row r="1492" spans="1:9" ht="15" customHeight="1" x14ac:dyDescent="0.25">
      <c r="A1492" s="29">
        <v>42066.791746585652</v>
      </c>
      <c r="B1492" s="39">
        <v>7.51</v>
      </c>
      <c r="C1492" s="22" t="s">
        <v>200</v>
      </c>
      <c r="F1492" s="29">
        <v>42066.791746585652</v>
      </c>
      <c r="G1492" s="39"/>
      <c r="H1492" s="113"/>
      <c r="I1492" s="113"/>
    </row>
    <row r="1493" spans="1:9" ht="15" customHeight="1" x14ac:dyDescent="0.25">
      <c r="A1493" s="29">
        <v>42066.833413310182</v>
      </c>
      <c r="B1493" s="39">
        <v>3.69</v>
      </c>
      <c r="C1493" s="22" t="s">
        <v>200</v>
      </c>
      <c r="F1493" s="29">
        <v>42066.833413310182</v>
      </c>
      <c r="G1493" s="39"/>
      <c r="H1493" s="113"/>
      <c r="I1493" s="113"/>
    </row>
    <row r="1494" spans="1:9" ht="15" customHeight="1" x14ac:dyDescent="0.25">
      <c r="A1494" s="29">
        <v>42066.875080034719</v>
      </c>
      <c r="B1494" s="39">
        <v>2.3199999999999998</v>
      </c>
      <c r="C1494" s="22" t="s">
        <v>200</v>
      </c>
      <c r="F1494" s="29">
        <v>42066.875080034719</v>
      </c>
      <c r="G1494" s="39"/>
      <c r="H1494" s="113"/>
      <c r="I1494" s="113"/>
    </row>
    <row r="1495" spans="1:9" ht="15" customHeight="1" x14ac:dyDescent="0.25">
      <c r="A1495" s="29">
        <v>42066.916746759256</v>
      </c>
      <c r="B1495" s="33">
        <v>14.13</v>
      </c>
      <c r="C1495" s="22" t="s">
        <v>199</v>
      </c>
      <c r="F1495" s="29">
        <v>42066.916746759256</v>
      </c>
      <c r="G1495" s="33"/>
      <c r="H1495" s="113"/>
      <c r="I1495" s="113"/>
    </row>
    <row r="1496" spans="1:9" ht="15" customHeight="1" x14ac:dyDescent="0.25">
      <c r="A1496" s="29">
        <v>42066.958413483793</v>
      </c>
      <c r="B1496" s="33">
        <v>12.93</v>
      </c>
      <c r="C1496" s="22" t="s">
        <v>199</v>
      </c>
      <c r="F1496" s="29">
        <v>42066.958413483793</v>
      </c>
      <c r="G1496" s="33"/>
      <c r="H1496" s="113"/>
      <c r="I1496" s="113"/>
    </row>
    <row r="1497" spans="1:9" ht="15" customHeight="1" x14ac:dyDescent="0.25">
      <c r="A1497" s="29">
        <v>42067.00008020833</v>
      </c>
      <c r="B1497" s="34">
        <v>13.65</v>
      </c>
      <c r="C1497" s="2"/>
      <c r="F1497" s="29">
        <v>42067.00008020833</v>
      </c>
      <c r="G1497" s="34">
        <v>13.65</v>
      </c>
      <c r="H1497" s="113"/>
      <c r="I1497" s="113"/>
    </row>
    <row r="1498" spans="1:9" ht="15" customHeight="1" x14ac:dyDescent="0.25">
      <c r="A1498" s="29">
        <v>42067.041746932868</v>
      </c>
      <c r="B1498" s="34">
        <v>13.88</v>
      </c>
      <c r="C1498" s="2"/>
      <c r="F1498" s="29">
        <v>42067.041746932868</v>
      </c>
      <c r="G1498" s="34">
        <v>13.88</v>
      </c>
      <c r="H1498" s="113"/>
      <c r="I1498" s="113"/>
    </row>
    <row r="1499" spans="1:9" ht="15" customHeight="1" x14ac:dyDescent="0.25">
      <c r="A1499" s="29">
        <v>42067.083413657405</v>
      </c>
      <c r="B1499" s="34">
        <v>12.78</v>
      </c>
      <c r="C1499" s="2"/>
      <c r="F1499" s="29">
        <v>42067.083413657405</v>
      </c>
      <c r="G1499" s="34">
        <v>12.78</v>
      </c>
      <c r="H1499" s="113"/>
      <c r="I1499" s="113"/>
    </row>
    <row r="1500" spans="1:9" ht="15" customHeight="1" x14ac:dyDescent="0.25">
      <c r="A1500" s="29">
        <v>42067.125080381942</v>
      </c>
      <c r="B1500" s="34">
        <v>13.48</v>
      </c>
      <c r="C1500" s="2"/>
      <c r="F1500" s="29">
        <v>42067.125080381942</v>
      </c>
      <c r="G1500" s="34">
        <v>13.48</v>
      </c>
      <c r="H1500" s="113"/>
      <c r="I1500" s="113"/>
    </row>
    <row r="1501" spans="1:9" ht="15" customHeight="1" x14ac:dyDescent="0.25">
      <c r="A1501" s="29">
        <v>42067.166747106479</v>
      </c>
      <c r="B1501" s="34">
        <v>14.03</v>
      </c>
      <c r="C1501" s="2"/>
      <c r="F1501" s="29">
        <v>42067.166747106479</v>
      </c>
      <c r="G1501" s="34">
        <v>14.03</v>
      </c>
      <c r="H1501" s="113"/>
      <c r="I1501" s="113"/>
    </row>
    <row r="1502" spans="1:9" ht="15" customHeight="1" x14ac:dyDescent="0.25">
      <c r="A1502" s="29">
        <v>42067.208413831017</v>
      </c>
      <c r="B1502" s="34">
        <v>15.18</v>
      </c>
      <c r="C1502" s="2"/>
      <c r="F1502" s="29">
        <v>42067.208413831017</v>
      </c>
      <c r="G1502" s="34">
        <v>15.18</v>
      </c>
      <c r="H1502" s="113"/>
      <c r="I1502" s="113"/>
    </row>
    <row r="1503" spans="1:9" ht="15" customHeight="1" x14ac:dyDescent="0.25">
      <c r="A1503" s="29">
        <v>42067.250080555554</v>
      </c>
      <c r="B1503" s="34">
        <v>16.46</v>
      </c>
      <c r="C1503" s="2"/>
      <c r="F1503" s="29">
        <v>42067.250080555554</v>
      </c>
      <c r="G1503" s="34">
        <v>16.46</v>
      </c>
      <c r="H1503" s="113"/>
      <c r="I1503" s="113"/>
    </row>
    <row r="1504" spans="1:9" ht="15" customHeight="1" x14ac:dyDescent="0.25">
      <c r="A1504" s="29">
        <v>42067.291747280091</v>
      </c>
      <c r="B1504" s="34">
        <v>15.53</v>
      </c>
      <c r="C1504" s="2"/>
      <c r="F1504" s="29">
        <v>42067.291747280091</v>
      </c>
      <c r="G1504" s="34">
        <v>15.53</v>
      </c>
      <c r="H1504" s="113"/>
      <c r="I1504" s="113"/>
    </row>
    <row r="1505" spans="1:9" ht="15" customHeight="1" x14ac:dyDescent="0.25">
      <c r="A1505" s="29">
        <v>42067.333414004628</v>
      </c>
      <c r="B1505" s="34">
        <v>18.059999999999999</v>
      </c>
      <c r="C1505" s="2"/>
      <c r="F1505" s="29">
        <v>42067.333414004628</v>
      </c>
      <c r="G1505" s="34">
        <v>18.059999999999999</v>
      </c>
      <c r="H1505" s="113"/>
      <c r="I1505" s="113"/>
    </row>
    <row r="1506" spans="1:9" ht="15" customHeight="1" x14ac:dyDescent="0.25">
      <c r="A1506" s="29">
        <v>42067.375080729165</v>
      </c>
      <c r="B1506" s="34">
        <v>18.690000000000001</v>
      </c>
      <c r="C1506" s="2"/>
      <c r="F1506" s="29">
        <v>42067.375080729165</v>
      </c>
      <c r="G1506" s="34">
        <v>18.690000000000001</v>
      </c>
      <c r="H1506" s="113"/>
      <c r="I1506" s="113"/>
    </row>
    <row r="1507" spans="1:9" ht="15" customHeight="1" x14ac:dyDescent="0.25">
      <c r="A1507" s="29">
        <v>42067.416747453703</v>
      </c>
      <c r="B1507" s="34">
        <v>17.32</v>
      </c>
      <c r="C1507" s="2"/>
      <c r="F1507" s="29">
        <v>42067.416747453703</v>
      </c>
      <c r="G1507" s="34">
        <v>17.32</v>
      </c>
      <c r="H1507" s="113"/>
      <c r="I1507" s="113"/>
    </row>
    <row r="1508" spans="1:9" ht="15" customHeight="1" x14ac:dyDescent="0.25">
      <c r="A1508" s="29">
        <v>42067.45841417824</v>
      </c>
      <c r="B1508" s="34">
        <v>16.440000000000001</v>
      </c>
      <c r="C1508" s="2"/>
      <c r="F1508" s="29">
        <v>42067.45841417824</v>
      </c>
      <c r="G1508" s="34">
        <v>16.440000000000001</v>
      </c>
      <c r="H1508" s="113"/>
      <c r="I1508" s="113"/>
    </row>
    <row r="1509" spans="1:9" ht="15" customHeight="1" x14ac:dyDescent="0.25">
      <c r="A1509" s="29">
        <v>42067.500080902777</v>
      </c>
      <c r="B1509" s="34">
        <v>16.87</v>
      </c>
      <c r="C1509" s="2"/>
      <c r="F1509" s="29">
        <v>42067.500080902777</v>
      </c>
      <c r="G1509" s="34">
        <v>16.87</v>
      </c>
      <c r="H1509" s="113"/>
      <c r="I1509" s="113"/>
    </row>
    <row r="1510" spans="1:9" ht="15" customHeight="1" x14ac:dyDescent="0.25">
      <c r="A1510" s="29">
        <v>42067.541747627314</v>
      </c>
      <c r="B1510" s="34">
        <v>16.8</v>
      </c>
      <c r="C1510" s="2"/>
      <c r="F1510" s="29">
        <v>42067.541747627314</v>
      </c>
      <c r="G1510" s="34">
        <v>16.8</v>
      </c>
      <c r="H1510" s="113"/>
      <c r="I1510" s="113"/>
    </row>
    <row r="1511" spans="1:9" ht="15" customHeight="1" x14ac:dyDescent="0.25">
      <c r="A1511" s="29">
        <v>42067.583414351851</v>
      </c>
      <c r="B1511" s="34">
        <v>16.7</v>
      </c>
      <c r="C1511" s="2"/>
      <c r="F1511" s="29">
        <v>42067.583414351851</v>
      </c>
      <c r="G1511" s="34">
        <v>16.7</v>
      </c>
      <c r="H1511" s="113"/>
      <c r="I1511" s="113"/>
    </row>
    <row r="1512" spans="1:9" ht="15" customHeight="1" x14ac:dyDescent="0.25">
      <c r="A1512" s="29">
        <v>42067.625081076389</v>
      </c>
      <c r="B1512" s="34">
        <v>15.58</v>
      </c>
      <c r="C1512" s="2"/>
      <c r="F1512" s="29">
        <v>42067.625081076389</v>
      </c>
      <c r="G1512" s="34">
        <v>15.58</v>
      </c>
      <c r="H1512" s="113"/>
      <c r="I1512" s="113"/>
    </row>
    <row r="1513" spans="1:9" ht="15" customHeight="1" x14ac:dyDescent="0.25">
      <c r="A1513" s="29">
        <v>42067.666747800926</v>
      </c>
      <c r="B1513" s="34">
        <v>16.690000000000001</v>
      </c>
      <c r="C1513" s="2"/>
      <c r="F1513" s="29">
        <v>42067.666747800926</v>
      </c>
      <c r="G1513" s="34">
        <v>16.690000000000001</v>
      </c>
      <c r="H1513" s="113"/>
      <c r="I1513" s="113"/>
    </row>
    <row r="1514" spans="1:9" ht="15" customHeight="1" x14ac:dyDescent="0.25">
      <c r="A1514" s="29">
        <v>42067.708414525463</v>
      </c>
      <c r="B1514" s="34">
        <v>16.2</v>
      </c>
      <c r="C1514" s="2"/>
      <c r="F1514" s="29">
        <v>42067.708414525463</v>
      </c>
      <c r="G1514" s="34">
        <v>16.2</v>
      </c>
      <c r="H1514" s="113"/>
      <c r="I1514" s="113"/>
    </row>
    <row r="1515" spans="1:9" ht="15" customHeight="1" x14ac:dyDescent="0.25">
      <c r="A1515" s="29">
        <v>42067.75008125</v>
      </c>
      <c r="B1515" s="34">
        <v>15.29</v>
      </c>
      <c r="C1515" s="2"/>
      <c r="F1515" s="29">
        <v>42067.75008125</v>
      </c>
      <c r="G1515" s="34">
        <v>15.29</v>
      </c>
      <c r="H1515" s="113"/>
      <c r="I1515" s="113"/>
    </row>
    <row r="1516" spans="1:9" ht="15" customHeight="1" x14ac:dyDescent="0.25">
      <c r="A1516" s="29">
        <v>42067.791747974537</v>
      </c>
      <c r="B1516" s="39">
        <v>10.039999999999999</v>
      </c>
      <c r="C1516" s="22" t="s">
        <v>200</v>
      </c>
      <c r="F1516" s="29">
        <v>42067.791747974537</v>
      </c>
      <c r="G1516" s="39"/>
      <c r="H1516" s="113"/>
      <c r="I1516" s="113"/>
    </row>
    <row r="1517" spans="1:9" ht="15" customHeight="1" x14ac:dyDescent="0.25">
      <c r="A1517" s="29">
        <v>42067.833414699075</v>
      </c>
      <c r="B1517" s="39">
        <v>8.77</v>
      </c>
      <c r="C1517" s="22" t="s">
        <v>200</v>
      </c>
      <c r="F1517" s="29">
        <v>42067.833414699075</v>
      </c>
      <c r="G1517" s="39"/>
      <c r="H1517" s="113"/>
      <c r="I1517" s="113"/>
    </row>
    <row r="1518" spans="1:9" ht="15" customHeight="1" x14ac:dyDescent="0.25">
      <c r="A1518" s="29">
        <v>42067.875081423612</v>
      </c>
      <c r="B1518" s="39">
        <v>3.8</v>
      </c>
      <c r="C1518" s="22" t="s">
        <v>200</v>
      </c>
      <c r="F1518" s="29">
        <v>42067.875081423612</v>
      </c>
      <c r="G1518" s="39"/>
      <c r="H1518" s="113"/>
      <c r="I1518" s="113"/>
    </row>
    <row r="1519" spans="1:9" ht="15" customHeight="1" x14ac:dyDescent="0.25">
      <c r="A1519" s="29">
        <v>42067.916748148149</v>
      </c>
      <c r="B1519" s="34">
        <v>18.86</v>
      </c>
      <c r="C1519" s="2"/>
      <c r="F1519" s="29">
        <v>42067.916748148149</v>
      </c>
      <c r="G1519" s="34">
        <v>18.86</v>
      </c>
      <c r="H1519" s="113"/>
      <c r="I1519" s="113"/>
    </row>
    <row r="1520" spans="1:9" ht="15" customHeight="1" x14ac:dyDescent="0.25">
      <c r="A1520" s="29">
        <v>42067.958414872686</v>
      </c>
      <c r="B1520" s="34">
        <v>15.21</v>
      </c>
      <c r="C1520" s="2"/>
      <c r="F1520" s="29">
        <v>42067.958414872686</v>
      </c>
      <c r="G1520" s="34">
        <v>15.21</v>
      </c>
      <c r="H1520" s="113"/>
      <c r="I1520" s="113"/>
    </row>
    <row r="1521" spans="1:9" ht="15" customHeight="1" x14ac:dyDescent="0.25">
      <c r="A1521" s="29">
        <v>42068.000081597223</v>
      </c>
      <c r="B1521" s="34">
        <v>16.690000000000001</v>
      </c>
      <c r="C1521" s="2"/>
      <c r="F1521" s="29">
        <v>42068.000081597223</v>
      </c>
      <c r="G1521" s="34">
        <v>16.690000000000001</v>
      </c>
      <c r="H1521" s="113"/>
      <c r="I1521" s="113"/>
    </row>
    <row r="1522" spans="1:9" ht="15" customHeight="1" x14ac:dyDescent="0.25">
      <c r="A1522" s="29">
        <v>42068.041748321761</v>
      </c>
      <c r="B1522" s="34">
        <v>16.59</v>
      </c>
      <c r="C1522" s="2"/>
      <c r="F1522" s="29">
        <v>42068.041748321761</v>
      </c>
      <c r="G1522" s="34">
        <v>16.59</v>
      </c>
      <c r="H1522" s="113"/>
      <c r="I1522" s="113"/>
    </row>
    <row r="1523" spans="1:9" ht="15" customHeight="1" x14ac:dyDescent="0.25">
      <c r="A1523" s="29">
        <v>42068.083415046298</v>
      </c>
      <c r="B1523" s="34">
        <v>20.88</v>
      </c>
      <c r="C1523" s="2"/>
      <c r="F1523" s="29">
        <v>42068.083415046298</v>
      </c>
      <c r="G1523" s="34">
        <v>20.88</v>
      </c>
      <c r="H1523" s="113"/>
      <c r="I1523" s="113"/>
    </row>
    <row r="1524" spans="1:9" ht="15" customHeight="1" x14ac:dyDescent="0.25">
      <c r="A1524" s="29">
        <v>42068.125081770835</v>
      </c>
      <c r="B1524" s="34">
        <v>17.02</v>
      </c>
      <c r="C1524" s="2"/>
      <c r="F1524" s="29">
        <v>42068.125081770835</v>
      </c>
      <c r="G1524" s="34">
        <v>17.02</v>
      </c>
      <c r="H1524" s="113"/>
      <c r="I1524" s="113"/>
    </row>
    <row r="1525" spans="1:9" ht="15" customHeight="1" x14ac:dyDescent="0.25">
      <c r="A1525" s="29">
        <v>42068.166748495372</v>
      </c>
      <c r="B1525" s="34">
        <v>19.13</v>
      </c>
      <c r="C1525" s="2"/>
      <c r="F1525" s="29">
        <v>42068.166748495372</v>
      </c>
      <c r="G1525" s="34">
        <v>19.13</v>
      </c>
      <c r="H1525" s="113"/>
      <c r="I1525" s="113"/>
    </row>
    <row r="1526" spans="1:9" ht="15" customHeight="1" x14ac:dyDescent="0.25">
      <c r="A1526" s="29">
        <v>42068.20841521991</v>
      </c>
      <c r="B1526" s="34">
        <v>18.100000000000001</v>
      </c>
      <c r="C1526" s="2"/>
      <c r="F1526" s="29">
        <v>42068.20841521991</v>
      </c>
      <c r="G1526" s="34">
        <v>18.100000000000001</v>
      </c>
      <c r="H1526" s="113"/>
      <c r="I1526" s="113"/>
    </row>
    <row r="1527" spans="1:9" ht="15" customHeight="1" x14ac:dyDescent="0.25">
      <c r="A1527" s="29">
        <v>42068.250081944447</v>
      </c>
      <c r="B1527" s="34">
        <v>19.03</v>
      </c>
      <c r="C1527" s="2"/>
      <c r="F1527" s="29">
        <v>42068.250081944447</v>
      </c>
      <c r="G1527" s="34">
        <v>19.03</v>
      </c>
      <c r="H1527" s="113"/>
      <c r="I1527" s="113"/>
    </row>
    <row r="1528" spans="1:9" ht="15" customHeight="1" x14ac:dyDescent="0.25">
      <c r="A1528" s="29">
        <v>42068.291748668984</v>
      </c>
      <c r="B1528" s="30">
        <v>11.06</v>
      </c>
      <c r="C1528" s="22" t="s">
        <v>197</v>
      </c>
      <c r="F1528" s="29">
        <v>42068.291748668984</v>
      </c>
      <c r="G1528" s="30"/>
      <c r="H1528" s="113"/>
      <c r="I1528" s="113"/>
    </row>
    <row r="1529" spans="1:9" ht="15" customHeight="1" x14ac:dyDescent="0.25">
      <c r="A1529" s="29">
        <v>42068.333415393521</v>
      </c>
      <c r="B1529" s="30">
        <v>9.25</v>
      </c>
      <c r="C1529" s="22" t="s">
        <v>197</v>
      </c>
      <c r="F1529" s="29">
        <v>42068.333415393521</v>
      </c>
      <c r="G1529" s="30"/>
      <c r="H1529" s="113"/>
      <c r="I1529" s="113"/>
    </row>
    <row r="1530" spans="1:9" ht="15" customHeight="1" x14ac:dyDescent="0.25">
      <c r="A1530" s="29">
        <v>42068.375082118058</v>
      </c>
      <c r="B1530" s="34">
        <v>21.84</v>
      </c>
      <c r="C1530" s="2"/>
      <c r="F1530" s="29">
        <v>42068.375082118058</v>
      </c>
      <c r="G1530" s="34">
        <v>21.84</v>
      </c>
      <c r="H1530" s="113"/>
      <c r="I1530" s="113"/>
    </row>
    <row r="1531" spans="1:9" ht="15" customHeight="1" x14ac:dyDescent="0.25">
      <c r="A1531" s="29">
        <v>42068.416748842596</v>
      </c>
      <c r="B1531" s="34">
        <v>17.2</v>
      </c>
      <c r="C1531" s="2"/>
      <c r="F1531" s="29">
        <v>42068.416748842596</v>
      </c>
      <c r="G1531" s="34">
        <v>17.2</v>
      </c>
      <c r="H1531" s="113"/>
      <c r="I1531" s="113"/>
    </row>
    <row r="1532" spans="1:9" ht="15" customHeight="1" x14ac:dyDescent="0.25">
      <c r="A1532" s="29">
        <v>42068.458415567133</v>
      </c>
      <c r="B1532" s="34">
        <v>23.01</v>
      </c>
      <c r="C1532" s="2"/>
      <c r="F1532" s="29">
        <v>42068.458415567133</v>
      </c>
      <c r="G1532" s="34">
        <v>23.01</v>
      </c>
      <c r="H1532" s="113"/>
      <c r="I1532" s="113"/>
    </row>
    <row r="1533" spans="1:9" ht="15" customHeight="1" x14ac:dyDescent="0.25">
      <c r="A1533" s="29">
        <v>42068.50008229167</v>
      </c>
      <c r="B1533" s="34">
        <v>21.96</v>
      </c>
      <c r="C1533" s="2"/>
      <c r="F1533" s="29">
        <v>42068.50008229167</v>
      </c>
      <c r="G1533" s="34">
        <v>21.96</v>
      </c>
      <c r="H1533" s="113"/>
      <c r="I1533" s="113"/>
    </row>
    <row r="1534" spans="1:9" ht="15" customHeight="1" x14ac:dyDescent="0.25">
      <c r="A1534" s="29">
        <v>42068.541749016207</v>
      </c>
      <c r="B1534" s="34">
        <v>23.15</v>
      </c>
      <c r="C1534" s="2"/>
      <c r="F1534" s="29">
        <v>42068.541749016207</v>
      </c>
      <c r="G1534" s="34">
        <v>23.15</v>
      </c>
      <c r="H1534" s="113"/>
      <c r="I1534" s="113"/>
    </row>
    <row r="1535" spans="1:9" ht="15" customHeight="1" x14ac:dyDescent="0.25">
      <c r="A1535" s="29">
        <v>42068.583415740737</v>
      </c>
      <c r="B1535" s="34">
        <v>20.67</v>
      </c>
      <c r="C1535" s="2"/>
      <c r="F1535" s="29">
        <v>42068.583415740737</v>
      </c>
      <c r="G1535" s="34">
        <v>20.67</v>
      </c>
      <c r="H1535" s="113"/>
      <c r="I1535" s="113"/>
    </row>
    <row r="1536" spans="1:9" ht="15" customHeight="1" x14ac:dyDescent="0.25">
      <c r="A1536" s="29">
        <v>42068.625082465274</v>
      </c>
      <c r="B1536" s="34">
        <v>21.12</v>
      </c>
      <c r="C1536" s="2"/>
      <c r="F1536" s="29">
        <v>42068.625082465274</v>
      </c>
      <c r="G1536" s="34">
        <v>21.12</v>
      </c>
      <c r="H1536" s="113"/>
      <c r="I1536" s="113"/>
    </row>
    <row r="1537" spans="1:9" ht="15" customHeight="1" x14ac:dyDescent="0.25">
      <c r="A1537" s="29">
        <v>42068.666749189812</v>
      </c>
      <c r="B1537" s="34">
        <v>19.239999999999998</v>
      </c>
      <c r="C1537" s="2"/>
      <c r="F1537" s="29">
        <v>42068.666749189812</v>
      </c>
      <c r="G1537" s="34">
        <v>19.239999999999998</v>
      </c>
      <c r="H1537" s="113"/>
      <c r="I1537" s="113"/>
    </row>
    <row r="1538" spans="1:9" ht="15" customHeight="1" x14ac:dyDescent="0.25">
      <c r="A1538" s="29">
        <v>42068.708415914349</v>
      </c>
      <c r="B1538" s="34">
        <v>17.29</v>
      </c>
      <c r="C1538" s="2"/>
      <c r="F1538" s="29">
        <v>42068.708415914349</v>
      </c>
      <c r="G1538" s="34">
        <v>17.29</v>
      </c>
      <c r="H1538" s="113"/>
      <c r="I1538" s="113"/>
    </row>
    <row r="1539" spans="1:9" ht="15" customHeight="1" x14ac:dyDescent="0.25">
      <c r="A1539" s="29">
        <v>42068.750082638886</v>
      </c>
      <c r="B1539" s="34">
        <v>16.809999999999999</v>
      </c>
      <c r="C1539" s="2"/>
      <c r="F1539" s="29">
        <v>42068.750082638886</v>
      </c>
      <c r="G1539" s="34">
        <v>16.809999999999999</v>
      </c>
      <c r="H1539" s="113"/>
      <c r="I1539" s="113"/>
    </row>
    <row r="1540" spans="1:9" ht="15" customHeight="1" x14ac:dyDescent="0.25">
      <c r="A1540" s="29">
        <v>42068.791749363423</v>
      </c>
      <c r="B1540" s="39">
        <v>11.11</v>
      </c>
      <c r="C1540" s="22" t="s">
        <v>200</v>
      </c>
      <c r="F1540" s="29">
        <v>42068.791749363423</v>
      </c>
      <c r="G1540" s="39"/>
      <c r="H1540" s="113"/>
      <c r="I1540" s="113"/>
    </row>
    <row r="1541" spans="1:9" ht="15" customHeight="1" x14ac:dyDescent="0.25">
      <c r="A1541" s="29">
        <v>42068.83341608796</v>
      </c>
      <c r="B1541" s="39">
        <v>7.48</v>
      </c>
      <c r="C1541" s="22" t="s">
        <v>200</v>
      </c>
      <c r="F1541" s="29">
        <v>42068.83341608796</v>
      </c>
      <c r="G1541" s="39"/>
      <c r="H1541" s="113"/>
      <c r="I1541" s="113"/>
    </row>
    <row r="1542" spans="1:9" ht="15" customHeight="1" x14ac:dyDescent="0.25">
      <c r="A1542" s="29">
        <v>42068.875082812498</v>
      </c>
      <c r="B1542" s="39">
        <v>4.4400000000000004</v>
      </c>
      <c r="C1542" s="22" t="s">
        <v>200</v>
      </c>
      <c r="F1542" s="29">
        <v>42068.875082812498</v>
      </c>
      <c r="G1542" s="39"/>
      <c r="H1542" s="113"/>
      <c r="I1542" s="113"/>
    </row>
    <row r="1543" spans="1:9" ht="15" customHeight="1" x14ac:dyDescent="0.25">
      <c r="A1543" s="29">
        <v>42068.916749537035</v>
      </c>
      <c r="B1543" s="34">
        <v>20.48</v>
      </c>
      <c r="C1543" s="2"/>
      <c r="F1543" s="29">
        <v>42068.916749537035</v>
      </c>
      <c r="G1543" s="34">
        <v>20.48</v>
      </c>
      <c r="H1543" s="113"/>
      <c r="I1543" s="113"/>
    </row>
    <row r="1544" spans="1:9" ht="15" customHeight="1" x14ac:dyDescent="0.25">
      <c r="A1544" s="29">
        <v>42068.958416261572</v>
      </c>
      <c r="B1544" s="34">
        <v>19.829999999999998</v>
      </c>
      <c r="C1544" s="2"/>
      <c r="F1544" s="29">
        <v>42068.958416261572</v>
      </c>
      <c r="G1544" s="34">
        <v>19.829999999999998</v>
      </c>
      <c r="H1544" s="113"/>
      <c r="I1544" s="113"/>
    </row>
    <row r="1545" spans="1:9" ht="15" customHeight="1" x14ac:dyDescent="0.25">
      <c r="A1545" s="29">
        <v>42069.000082986109</v>
      </c>
      <c r="B1545" s="34">
        <v>18.78</v>
      </c>
      <c r="C1545" s="2"/>
      <c r="F1545" s="29">
        <v>42069.000082986109</v>
      </c>
      <c r="G1545" s="34">
        <v>18.78</v>
      </c>
      <c r="H1545" s="113"/>
      <c r="I1545" s="113"/>
    </row>
    <row r="1546" spans="1:9" ht="15" customHeight="1" x14ac:dyDescent="0.25">
      <c r="A1546" s="29">
        <v>42069.041749710646</v>
      </c>
      <c r="B1546" s="34">
        <v>18.27</v>
      </c>
      <c r="C1546" s="2"/>
      <c r="F1546" s="29">
        <v>42069.041749710646</v>
      </c>
      <c r="G1546" s="34">
        <v>18.27</v>
      </c>
      <c r="H1546" s="113"/>
      <c r="I1546" s="113"/>
    </row>
    <row r="1547" spans="1:9" ht="15" customHeight="1" x14ac:dyDescent="0.25">
      <c r="A1547" s="29">
        <v>42069.083416435184</v>
      </c>
      <c r="B1547" s="34">
        <v>20.7</v>
      </c>
      <c r="C1547" s="2"/>
      <c r="F1547" s="29">
        <v>42069.083416435184</v>
      </c>
      <c r="G1547" s="34">
        <v>20.7</v>
      </c>
      <c r="H1547" s="113"/>
      <c r="I1547" s="113"/>
    </row>
    <row r="1548" spans="1:9" ht="15" customHeight="1" x14ac:dyDescent="0.25">
      <c r="A1548" s="29">
        <v>42069.125083159721</v>
      </c>
      <c r="B1548" s="34">
        <v>21.5</v>
      </c>
      <c r="C1548" s="2"/>
      <c r="F1548" s="29">
        <v>42069.125083159721</v>
      </c>
      <c r="G1548" s="34">
        <v>21.5</v>
      </c>
      <c r="H1548" s="113"/>
      <c r="I1548" s="113"/>
    </row>
    <row r="1549" spans="1:9" ht="15" customHeight="1" x14ac:dyDescent="0.25">
      <c r="A1549" s="29">
        <v>42069.166749884258</v>
      </c>
      <c r="B1549" s="34">
        <v>22.47</v>
      </c>
      <c r="C1549" s="2"/>
      <c r="F1549" s="29">
        <v>42069.166749884258</v>
      </c>
      <c r="G1549" s="34">
        <v>22.47</v>
      </c>
      <c r="H1549" s="113"/>
      <c r="I1549" s="113"/>
    </row>
    <row r="1550" spans="1:9" ht="15" customHeight="1" x14ac:dyDescent="0.25">
      <c r="A1550" s="29">
        <v>42069.208416608795</v>
      </c>
      <c r="B1550" s="34">
        <v>18.8</v>
      </c>
      <c r="C1550" s="2"/>
      <c r="F1550" s="29">
        <v>42069.208416608795</v>
      </c>
      <c r="G1550" s="34">
        <v>18.8</v>
      </c>
      <c r="H1550" s="113"/>
      <c r="I1550" s="113"/>
    </row>
    <row r="1551" spans="1:9" ht="15" customHeight="1" x14ac:dyDescent="0.25">
      <c r="A1551" s="29">
        <v>42069.250083333332</v>
      </c>
      <c r="B1551" s="34">
        <v>23.36</v>
      </c>
      <c r="C1551" s="2"/>
      <c r="F1551" s="29">
        <v>42069.250083333332</v>
      </c>
      <c r="G1551" s="34">
        <v>23.36</v>
      </c>
      <c r="H1551" s="113"/>
      <c r="I1551" s="113"/>
    </row>
    <row r="1552" spans="1:9" ht="15" customHeight="1" x14ac:dyDescent="0.25">
      <c r="A1552" s="29">
        <v>42069.29175005787</v>
      </c>
      <c r="B1552" s="34">
        <v>22</v>
      </c>
      <c r="C1552" s="2"/>
      <c r="F1552" s="29">
        <v>42069.29175005787</v>
      </c>
      <c r="G1552" s="34">
        <v>22</v>
      </c>
      <c r="H1552" s="113"/>
      <c r="I1552" s="113"/>
    </row>
    <row r="1553" spans="1:9" ht="15" customHeight="1" x14ac:dyDescent="0.25">
      <c r="A1553" s="29">
        <v>42069.333416782407</v>
      </c>
      <c r="B1553" s="34">
        <v>22.44</v>
      </c>
      <c r="C1553" s="2"/>
      <c r="F1553" s="29">
        <v>42069.333416782407</v>
      </c>
      <c r="G1553" s="34">
        <v>22.44</v>
      </c>
      <c r="H1553" s="113"/>
      <c r="I1553" s="113"/>
    </row>
    <row r="1554" spans="1:9" ht="15" customHeight="1" x14ac:dyDescent="0.25">
      <c r="A1554" s="29">
        <v>42069.375083506944</v>
      </c>
      <c r="B1554" s="34">
        <v>24.98</v>
      </c>
      <c r="C1554" s="2"/>
      <c r="F1554" s="29">
        <v>42069.375083506944</v>
      </c>
      <c r="G1554" s="34">
        <v>24.98</v>
      </c>
      <c r="H1554" s="113"/>
      <c r="I1554" s="113"/>
    </row>
    <row r="1555" spans="1:9" ht="15" customHeight="1" x14ac:dyDescent="0.25">
      <c r="A1555" s="29">
        <v>42069.416750231481</v>
      </c>
      <c r="B1555" s="34">
        <v>29.84</v>
      </c>
      <c r="C1555" s="2"/>
      <c r="F1555" s="29">
        <v>42069.416750231481</v>
      </c>
      <c r="G1555" s="34">
        <v>29.84</v>
      </c>
      <c r="H1555" s="113"/>
      <c r="I1555" s="113"/>
    </row>
    <row r="1556" spans="1:9" ht="15" customHeight="1" x14ac:dyDescent="0.25">
      <c r="A1556" s="29">
        <v>42069.458416956018</v>
      </c>
      <c r="B1556" s="34">
        <v>25.97</v>
      </c>
      <c r="C1556" s="2"/>
      <c r="F1556" s="29">
        <v>42069.458416956018</v>
      </c>
      <c r="G1556" s="34">
        <v>25.97</v>
      </c>
      <c r="H1556" s="113"/>
      <c r="I1556" s="113"/>
    </row>
    <row r="1557" spans="1:9" ht="15" customHeight="1" x14ac:dyDescent="0.25">
      <c r="A1557" s="29">
        <v>42069.500083680556</v>
      </c>
      <c r="B1557" s="34">
        <v>23.97</v>
      </c>
      <c r="C1557" s="2"/>
      <c r="F1557" s="29">
        <v>42069.500083680556</v>
      </c>
      <c r="G1557" s="34">
        <v>23.97</v>
      </c>
      <c r="H1557" s="113"/>
      <c r="I1557" s="113"/>
    </row>
    <row r="1558" spans="1:9" ht="15" customHeight="1" x14ac:dyDescent="0.25">
      <c r="A1558" s="29">
        <v>42069.541750405093</v>
      </c>
      <c r="B1558" s="34">
        <v>19.63</v>
      </c>
      <c r="C1558" s="2"/>
      <c r="F1558" s="29">
        <v>42069.541750405093</v>
      </c>
      <c r="G1558" s="34">
        <v>19.63</v>
      </c>
      <c r="H1558" s="113"/>
      <c r="I1558" s="113"/>
    </row>
    <row r="1559" spans="1:9" ht="15" customHeight="1" x14ac:dyDescent="0.25">
      <c r="A1559" s="29">
        <v>42069.58341712963</v>
      </c>
      <c r="B1559" s="34">
        <v>13.29</v>
      </c>
      <c r="C1559" s="2"/>
      <c r="F1559" s="29">
        <v>42069.58341712963</v>
      </c>
      <c r="G1559" s="34">
        <v>13.29</v>
      </c>
      <c r="H1559" s="113"/>
      <c r="I1559" s="113"/>
    </row>
    <row r="1560" spans="1:9" ht="15" customHeight="1" x14ac:dyDescent="0.25">
      <c r="A1560" s="29">
        <v>42069.625083854167</v>
      </c>
      <c r="B1560" s="34">
        <v>15.47</v>
      </c>
      <c r="C1560" s="2"/>
      <c r="F1560" s="29">
        <v>42069.625083854167</v>
      </c>
      <c r="G1560" s="34">
        <v>15.47</v>
      </c>
      <c r="H1560" s="113"/>
      <c r="I1560" s="113"/>
    </row>
    <row r="1561" spans="1:9" ht="15" customHeight="1" x14ac:dyDescent="0.25">
      <c r="A1561" s="29">
        <v>42069.666750578705</v>
      </c>
      <c r="B1561" s="34">
        <v>20.9</v>
      </c>
      <c r="C1561" s="2"/>
      <c r="F1561" s="29">
        <v>42069.666750578705</v>
      </c>
      <c r="G1561" s="34">
        <v>20.9</v>
      </c>
      <c r="H1561" s="113"/>
      <c r="I1561" s="113"/>
    </row>
    <row r="1562" spans="1:9" ht="15" customHeight="1" x14ac:dyDescent="0.25">
      <c r="A1562" s="29">
        <v>42069.708417303242</v>
      </c>
      <c r="B1562" s="34">
        <v>22.96</v>
      </c>
      <c r="C1562" s="2"/>
      <c r="F1562" s="29">
        <v>42069.708417303242</v>
      </c>
      <c r="G1562" s="34">
        <v>22.96</v>
      </c>
      <c r="H1562" s="113"/>
      <c r="I1562" s="113"/>
    </row>
    <row r="1563" spans="1:9" ht="15" customHeight="1" x14ac:dyDescent="0.25">
      <c r="A1563" s="29">
        <v>42069.750084027779</v>
      </c>
      <c r="B1563" s="34">
        <v>18.579999999999998</v>
      </c>
      <c r="C1563" s="2"/>
      <c r="F1563" s="29">
        <v>42069.750084027779</v>
      </c>
      <c r="G1563" s="34">
        <v>18.579999999999998</v>
      </c>
      <c r="H1563" s="113"/>
      <c r="I1563" s="113"/>
    </row>
    <row r="1564" spans="1:9" ht="15" customHeight="1" x14ac:dyDescent="0.25">
      <c r="A1564" s="29">
        <v>42069.791750752316</v>
      </c>
      <c r="B1564" s="39">
        <v>9.98</v>
      </c>
      <c r="C1564" s="22" t="s">
        <v>200</v>
      </c>
      <c r="F1564" s="29">
        <v>42069.791750752316</v>
      </c>
      <c r="G1564" s="39"/>
      <c r="H1564" s="113"/>
      <c r="I1564" s="113"/>
    </row>
    <row r="1565" spans="1:9" ht="15" customHeight="1" x14ac:dyDescent="0.25">
      <c r="A1565" s="29">
        <v>42069.833417476853</v>
      </c>
      <c r="B1565" s="39">
        <v>5.89</v>
      </c>
      <c r="C1565" s="22" t="s">
        <v>200</v>
      </c>
      <c r="F1565" s="29">
        <v>42069.833417476853</v>
      </c>
      <c r="G1565" s="39"/>
      <c r="H1565" s="113"/>
      <c r="I1565" s="113"/>
    </row>
    <row r="1566" spans="1:9" ht="15" customHeight="1" x14ac:dyDescent="0.25">
      <c r="A1566" s="29">
        <v>42069.875084201391</v>
      </c>
      <c r="B1566" s="39">
        <v>4.24</v>
      </c>
      <c r="C1566" s="22" t="s">
        <v>200</v>
      </c>
      <c r="F1566" s="29">
        <v>42069.875084201391</v>
      </c>
      <c r="G1566" s="39"/>
      <c r="H1566" s="113"/>
      <c r="I1566" s="113"/>
    </row>
    <row r="1567" spans="1:9" ht="15" customHeight="1" x14ac:dyDescent="0.25">
      <c r="A1567" s="29">
        <v>42069.916750925928</v>
      </c>
      <c r="B1567" s="34">
        <v>21.89</v>
      </c>
      <c r="C1567" s="2"/>
      <c r="F1567" s="29">
        <v>42069.916750925928</v>
      </c>
      <c r="G1567" s="34">
        <v>21.89</v>
      </c>
      <c r="H1567" s="113"/>
      <c r="I1567" s="113"/>
    </row>
    <row r="1568" spans="1:9" ht="15" customHeight="1" x14ac:dyDescent="0.25">
      <c r="A1568" s="29">
        <v>42069.958417650465</v>
      </c>
      <c r="B1568" s="34">
        <v>19.29</v>
      </c>
      <c r="C1568" s="2"/>
      <c r="F1568" s="29">
        <v>42069.958417650465</v>
      </c>
      <c r="G1568" s="34">
        <v>19.29</v>
      </c>
      <c r="H1568" s="113"/>
      <c r="I1568" s="113"/>
    </row>
    <row r="1569" spans="1:9" ht="15" customHeight="1" x14ac:dyDescent="0.25">
      <c r="A1569" s="29">
        <v>42070.000084375002</v>
      </c>
      <c r="B1569" s="34">
        <v>19.23</v>
      </c>
      <c r="C1569" s="2"/>
      <c r="F1569" s="29">
        <v>42070.000084375002</v>
      </c>
      <c r="G1569" s="34">
        <v>19.23</v>
      </c>
      <c r="H1569" s="113"/>
      <c r="I1569" s="113"/>
    </row>
    <row r="1570" spans="1:9" ht="15" customHeight="1" x14ac:dyDescent="0.25">
      <c r="A1570" s="29">
        <v>42070.041751099539</v>
      </c>
      <c r="B1570" s="34">
        <v>23.09</v>
      </c>
      <c r="C1570" s="2"/>
      <c r="F1570" s="29">
        <v>42070.041751099539</v>
      </c>
      <c r="G1570" s="34">
        <v>23.09</v>
      </c>
      <c r="H1570" s="113"/>
      <c r="I1570" s="113"/>
    </row>
    <row r="1571" spans="1:9" ht="15" customHeight="1" x14ac:dyDescent="0.25">
      <c r="A1571" s="29">
        <v>42070.083417824077</v>
      </c>
      <c r="B1571" s="34">
        <v>21.91</v>
      </c>
      <c r="C1571" s="2"/>
      <c r="F1571" s="29">
        <v>42070.083417824077</v>
      </c>
      <c r="G1571" s="34">
        <v>21.91</v>
      </c>
      <c r="H1571" s="113"/>
      <c r="I1571" s="113"/>
    </row>
    <row r="1572" spans="1:9" ht="15" customHeight="1" x14ac:dyDescent="0.25">
      <c r="A1572" s="29">
        <v>42070.125084548614</v>
      </c>
      <c r="B1572" s="34">
        <v>20.88</v>
      </c>
      <c r="C1572" s="2"/>
      <c r="F1572" s="29">
        <v>42070.125084548614</v>
      </c>
      <c r="G1572" s="34">
        <v>20.88</v>
      </c>
      <c r="H1572" s="113"/>
      <c r="I1572" s="113"/>
    </row>
    <row r="1573" spans="1:9" ht="15" customHeight="1" x14ac:dyDescent="0.25">
      <c r="A1573" s="29">
        <v>42070.166751273151</v>
      </c>
      <c r="B1573" s="34">
        <v>21.23</v>
      </c>
      <c r="C1573" s="2"/>
      <c r="F1573" s="29">
        <v>42070.166751273151</v>
      </c>
      <c r="G1573" s="34">
        <v>21.23</v>
      </c>
      <c r="H1573" s="113"/>
      <c r="I1573" s="113"/>
    </row>
    <row r="1574" spans="1:9" ht="15" customHeight="1" x14ac:dyDescent="0.25">
      <c r="A1574" s="29">
        <v>42070.208417997688</v>
      </c>
      <c r="B1574" s="34">
        <v>22.03</v>
      </c>
      <c r="C1574" s="2"/>
      <c r="F1574" s="29">
        <v>42070.208417997688</v>
      </c>
      <c r="G1574" s="34">
        <v>22.03</v>
      </c>
      <c r="H1574" s="113"/>
      <c r="I1574" s="113"/>
    </row>
    <row r="1575" spans="1:9" ht="15" customHeight="1" x14ac:dyDescent="0.25">
      <c r="A1575" s="29">
        <v>42070.250084722225</v>
      </c>
      <c r="B1575" s="34">
        <v>20.25</v>
      </c>
      <c r="C1575" s="2"/>
      <c r="F1575" s="29">
        <v>42070.250084722225</v>
      </c>
      <c r="G1575" s="34">
        <v>20.25</v>
      </c>
      <c r="H1575" s="113"/>
      <c r="I1575" s="113"/>
    </row>
    <row r="1576" spans="1:9" ht="15" customHeight="1" x14ac:dyDescent="0.25">
      <c r="A1576" s="29">
        <v>42070.291751446763</v>
      </c>
      <c r="B1576" s="34">
        <v>21.66</v>
      </c>
      <c r="C1576" s="2"/>
      <c r="F1576" s="29">
        <v>42070.291751446763</v>
      </c>
      <c r="G1576" s="34">
        <v>21.66</v>
      </c>
      <c r="H1576" s="113"/>
      <c r="I1576" s="113"/>
    </row>
    <row r="1577" spans="1:9" ht="15" customHeight="1" x14ac:dyDescent="0.25">
      <c r="A1577" s="29">
        <v>42070.3334181713</v>
      </c>
      <c r="B1577" s="34">
        <v>21.61</v>
      </c>
      <c r="C1577" s="2"/>
      <c r="F1577" s="29">
        <v>42070.3334181713</v>
      </c>
      <c r="G1577" s="34">
        <v>21.61</v>
      </c>
      <c r="H1577" s="113"/>
      <c r="I1577" s="113"/>
    </row>
    <row r="1578" spans="1:9" ht="15" customHeight="1" x14ac:dyDescent="0.25">
      <c r="A1578" s="29">
        <v>42070.37508489583</v>
      </c>
      <c r="B1578" s="34">
        <v>21.51</v>
      </c>
      <c r="C1578" s="2"/>
      <c r="F1578" s="29">
        <v>42070.37508489583</v>
      </c>
      <c r="G1578" s="34">
        <v>21.51</v>
      </c>
      <c r="H1578" s="113"/>
      <c r="I1578" s="113"/>
    </row>
    <row r="1579" spans="1:9" ht="15" customHeight="1" x14ac:dyDescent="0.25">
      <c r="A1579" s="29">
        <v>42070.416751620367</v>
      </c>
      <c r="B1579" s="34">
        <v>24.02</v>
      </c>
      <c r="C1579" s="2"/>
      <c r="F1579" s="29">
        <v>42070.416751620367</v>
      </c>
      <c r="G1579" s="34">
        <v>24.02</v>
      </c>
      <c r="H1579" s="113"/>
      <c r="I1579" s="113"/>
    </row>
    <row r="1580" spans="1:9" ht="15" customHeight="1" x14ac:dyDescent="0.25">
      <c r="A1580" s="29">
        <v>42070.458418344904</v>
      </c>
      <c r="B1580" s="34">
        <v>21.43</v>
      </c>
      <c r="C1580" s="2"/>
      <c r="F1580" s="29">
        <v>42070.458418344904</v>
      </c>
      <c r="G1580" s="34">
        <v>21.43</v>
      </c>
      <c r="H1580" s="113"/>
      <c r="I1580" s="113"/>
    </row>
    <row r="1581" spans="1:9" ht="15" customHeight="1" x14ac:dyDescent="0.25">
      <c r="A1581" s="29">
        <v>42070.500085069441</v>
      </c>
      <c r="B1581" s="34">
        <v>21.29</v>
      </c>
      <c r="C1581" s="2"/>
      <c r="F1581" s="29">
        <v>42070.500085069441</v>
      </c>
      <c r="G1581" s="34">
        <v>21.29</v>
      </c>
      <c r="H1581" s="113"/>
      <c r="I1581" s="113"/>
    </row>
    <row r="1582" spans="1:9" ht="15" customHeight="1" x14ac:dyDescent="0.25">
      <c r="A1582" s="29">
        <v>42070.541751793979</v>
      </c>
      <c r="B1582" s="34">
        <v>22.95</v>
      </c>
      <c r="C1582" s="2"/>
      <c r="F1582" s="29">
        <v>42070.541751793979</v>
      </c>
      <c r="G1582" s="34">
        <v>22.95</v>
      </c>
      <c r="H1582" s="113"/>
      <c r="I1582" s="113"/>
    </row>
    <row r="1583" spans="1:9" ht="15" customHeight="1" x14ac:dyDescent="0.25">
      <c r="A1583" s="29">
        <v>42070.583418518516</v>
      </c>
      <c r="B1583" s="34">
        <v>20</v>
      </c>
      <c r="C1583" s="2"/>
      <c r="F1583" s="29">
        <v>42070.583418518516</v>
      </c>
      <c r="G1583" s="34">
        <v>20</v>
      </c>
      <c r="H1583" s="113"/>
      <c r="I1583" s="113"/>
    </row>
    <row r="1584" spans="1:9" ht="15" customHeight="1" x14ac:dyDescent="0.25">
      <c r="A1584" s="29">
        <v>42070.625085243053</v>
      </c>
      <c r="B1584" s="34">
        <v>20.190000000000001</v>
      </c>
      <c r="C1584" s="2"/>
      <c r="F1584" s="29">
        <v>42070.625085243053</v>
      </c>
      <c r="G1584" s="34">
        <v>20.190000000000001</v>
      </c>
      <c r="H1584" s="113"/>
      <c r="I1584" s="113"/>
    </row>
    <row r="1585" spans="1:9" ht="15" customHeight="1" x14ac:dyDescent="0.25">
      <c r="A1585" s="29">
        <v>42070.66675196759</v>
      </c>
      <c r="B1585" s="34">
        <v>19.03</v>
      </c>
      <c r="C1585" s="2"/>
      <c r="F1585" s="29">
        <v>42070.66675196759</v>
      </c>
      <c r="G1585" s="34">
        <v>19.03</v>
      </c>
      <c r="H1585" s="113"/>
      <c r="I1585" s="113"/>
    </row>
    <row r="1586" spans="1:9" ht="15" customHeight="1" x14ac:dyDescent="0.25">
      <c r="A1586" s="29">
        <v>42070.708418692127</v>
      </c>
      <c r="B1586" s="34">
        <v>22.29</v>
      </c>
      <c r="C1586" s="2"/>
      <c r="F1586" s="29">
        <v>42070.708418692127</v>
      </c>
      <c r="G1586" s="34">
        <v>22.29</v>
      </c>
      <c r="H1586" s="113"/>
      <c r="I1586" s="113"/>
    </row>
    <row r="1587" spans="1:9" ht="15" customHeight="1" x14ac:dyDescent="0.25">
      <c r="A1587" s="29">
        <v>42070.750085416665</v>
      </c>
      <c r="B1587" s="34">
        <v>24.22</v>
      </c>
      <c r="C1587" s="2"/>
      <c r="F1587" s="29">
        <v>42070.750085416665</v>
      </c>
      <c r="G1587" s="34">
        <v>24.22</v>
      </c>
      <c r="H1587" s="113"/>
      <c r="I1587" s="113"/>
    </row>
    <row r="1588" spans="1:9" ht="15" customHeight="1" x14ac:dyDescent="0.25">
      <c r="A1588" s="29">
        <v>42070.791752141202</v>
      </c>
      <c r="B1588" s="34">
        <v>23.63</v>
      </c>
      <c r="C1588" s="2"/>
      <c r="F1588" s="29">
        <v>42070.791752141202</v>
      </c>
      <c r="G1588" s="34">
        <v>23.63</v>
      </c>
      <c r="H1588" s="113"/>
      <c r="I1588" s="113"/>
    </row>
    <row r="1589" spans="1:9" ht="15" customHeight="1" x14ac:dyDescent="0.25">
      <c r="A1589" s="29">
        <v>42070.833418865739</v>
      </c>
      <c r="B1589" s="34">
        <v>23.47</v>
      </c>
      <c r="C1589" s="2"/>
      <c r="F1589" s="29">
        <v>42070.833418865739</v>
      </c>
      <c r="G1589" s="34">
        <v>23.47</v>
      </c>
      <c r="H1589" s="113"/>
      <c r="I1589" s="113"/>
    </row>
    <row r="1590" spans="1:9" ht="15" customHeight="1" x14ac:dyDescent="0.25">
      <c r="A1590" s="29">
        <v>42070.875085590276</v>
      </c>
      <c r="B1590" s="34">
        <v>19.2</v>
      </c>
      <c r="C1590" s="2"/>
      <c r="F1590" s="29">
        <v>42070.875085590276</v>
      </c>
      <c r="G1590" s="34">
        <v>19.2</v>
      </c>
      <c r="H1590" s="113"/>
      <c r="I1590" s="113"/>
    </row>
    <row r="1591" spans="1:9" ht="15" customHeight="1" x14ac:dyDescent="0.25">
      <c r="A1591" s="29">
        <v>42070.916752314813</v>
      </c>
      <c r="B1591" s="34">
        <v>15.53</v>
      </c>
      <c r="C1591" s="2"/>
      <c r="F1591" s="29">
        <v>42070.916752314813</v>
      </c>
      <c r="G1591" s="34">
        <v>15.53</v>
      </c>
      <c r="H1591" s="113"/>
      <c r="I1591" s="113"/>
    </row>
    <row r="1592" spans="1:9" ht="15" customHeight="1" x14ac:dyDescent="0.25">
      <c r="A1592" s="29">
        <v>42070.958419039351</v>
      </c>
      <c r="B1592" s="34">
        <v>30.44</v>
      </c>
      <c r="C1592" s="2"/>
      <c r="F1592" s="29">
        <v>42070.958419039351</v>
      </c>
      <c r="G1592" s="34">
        <v>30.44</v>
      </c>
      <c r="H1592" s="113"/>
      <c r="I1592" s="113"/>
    </row>
    <row r="1593" spans="1:9" ht="15" customHeight="1" x14ac:dyDescent="0.25">
      <c r="A1593" s="29">
        <v>42071.000085763888</v>
      </c>
      <c r="B1593" s="34">
        <v>28.71</v>
      </c>
      <c r="C1593" s="2"/>
      <c r="F1593" s="29">
        <v>42071.000085763888</v>
      </c>
      <c r="G1593" s="34">
        <v>28.71</v>
      </c>
      <c r="H1593" s="113"/>
      <c r="I1593" s="113"/>
    </row>
    <row r="1594" spans="1:9" ht="15" customHeight="1" x14ac:dyDescent="0.25">
      <c r="A1594" s="29">
        <v>42071.041752488425</v>
      </c>
      <c r="B1594" s="34">
        <v>23.12</v>
      </c>
      <c r="C1594" s="2"/>
      <c r="F1594" s="29">
        <v>42071.041752488425</v>
      </c>
      <c r="G1594" s="34">
        <v>23.12</v>
      </c>
      <c r="H1594" s="113"/>
      <c r="I1594" s="113"/>
    </row>
    <row r="1595" spans="1:9" ht="15" customHeight="1" x14ac:dyDescent="0.25">
      <c r="A1595" s="29">
        <v>42071.083419212962</v>
      </c>
      <c r="B1595" s="34">
        <v>23.24</v>
      </c>
      <c r="C1595" s="2"/>
      <c r="F1595" s="29">
        <v>42071.083419212962</v>
      </c>
      <c r="G1595" s="34">
        <v>23.24</v>
      </c>
      <c r="H1595" s="113"/>
      <c r="I1595" s="113"/>
    </row>
    <row r="1596" spans="1:9" ht="15" customHeight="1" x14ac:dyDescent="0.25">
      <c r="A1596" s="29">
        <v>42071.1250859375</v>
      </c>
      <c r="B1596" s="34">
        <v>23.41</v>
      </c>
      <c r="C1596" s="2"/>
      <c r="F1596" s="29">
        <v>42071.1250859375</v>
      </c>
      <c r="G1596" s="34">
        <v>23.41</v>
      </c>
      <c r="H1596" s="113"/>
      <c r="I1596" s="113"/>
    </row>
    <row r="1597" spans="1:9" ht="15" customHeight="1" x14ac:dyDescent="0.25">
      <c r="A1597" s="29">
        <v>42071.166752662037</v>
      </c>
      <c r="B1597" s="34">
        <v>23.06</v>
      </c>
      <c r="C1597" s="2"/>
      <c r="F1597" s="29">
        <v>42071.166752662037</v>
      </c>
      <c r="G1597" s="34">
        <v>23.06</v>
      </c>
      <c r="H1597" s="113"/>
      <c r="I1597" s="113"/>
    </row>
    <row r="1598" spans="1:9" ht="15" customHeight="1" x14ac:dyDescent="0.25">
      <c r="A1598" s="29">
        <v>42071.208419386574</v>
      </c>
      <c r="B1598" s="34">
        <v>22.27</v>
      </c>
      <c r="C1598" s="2"/>
      <c r="F1598" s="29">
        <v>42071.208419386574</v>
      </c>
      <c r="G1598" s="34">
        <v>22.27</v>
      </c>
      <c r="H1598" s="113"/>
      <c r="I1598" s="113"/>
    </row>
    <row r="1599" spans="1:9" ht="15" customHeight="1" x14ac:dyDescent="0.25">
      <c r="A1599" s="29">
        <v>42071.250086111111</v>
      </c>
      <c r="B1599" s="34">
        <v>22.2</v>
      </c>
      <c r="C1599" s="2"/>
      <c r="F1599" s="29">
        <v>42071.250086111111</v>
      </c>
      <c r="G1599" s="34">
        <v>22.2</v>
      </c>
      <c r="H1599" s="113"/>
      <c r="I1599" s="113"/>
    </row>
    <row r="1600" spans="1:9" ht="15" customHeight="1" x14ac:dyDescent="0.25">
      <c r="A1600" s="29">
        <v>42071.291752835648</v>
      </c>
      <c r="B1600" s="34">
        <v>22.13</v>
      </c>
      <c r="C1600" s="2"/>
      <c r="F1600" s="29">
        <v>42071.291752835648</v>
      </c>
      <c r="G1600" s="34">
        <v>22.13</v>
      </c>
      <c r="H1600" s="113"/>
      <c r="I1600" s="113"/>
    </row>
    <row r="1601" spans="1:9" ht="15" customHeight="1" x14ac:dyDescent="0.25">
      <c r="A1601" s="29">
        <v>42071.333419560186</v>
      </c>
      <c r="B1601" s="34">
        <v>20.84</v>
      </c>
      <c r="C1601" s="2"/>
      <c r="F1601" s="29">
        <v>42071.333419560186</v>
      </c>
      <c r="G1601" s="34">
        <v>20.84</v>
      </c>
      <c r="H1601" s="113"/>
      <c r="I1601" s="113"/>
    </row>
    <row r="1602" spans="1:9" ht="15" customHeight="1" x14ac:dyDescent="0.25">
      <c r="A1602" s="29">
        <v>42071.375086284723</v>
      </c>
      <c r="B1602" s="34">
        <v>21.3</v>
      </c>
      <c r="C1602" s="2"/>
      <c r="F1602" s="29">
        <v>42071.375086284723</v>
      </c>
      <c r="G1602" s="34">
        <v>21.3</v>
      </c>
      <c r="H1602" s="113"/>
      <c r="I1602" s="113"/>
    </row>
    <row r="1603" spans="1:9" ht="15" customHeight="1" x14ac:dyDescent="0.25">
      <c r="A1603" s="29">
        <v>42071.41675300926</v>
      </c>
      <c r="B1603" s="34">
        <v>24.24</v>
      </c>
      <c r="C1603" s="2"/>
      <c r="F1603" s="29">
        <v>42071.41675300926</v>
      </c>
      <c r="G1603" s="34">
        <v>24.24</v>
      </c>
      <c r="H1603" s="113"/>
      <c r="I1603" s="113"/>
    </row>
    <row r="1604" spans="1:9" ht="15" customHeight="1" x14ac:dyDescent="0.25">
      <c r="A1604" s="29">
        <v>42071.458419733797</v>
      </c>
      <c r="B1604" s="34">
        <v>24.11</v>
      </c>
      <c r="C1604" s="2"/>
      <c r="F1604" s="29">
        <v>42071.458419733797</v>
      </c>
      <c r="G1604" s="34">
        <v>24.11</v>
      </c>
      <c r="H1604" s="113"/>
      <c r="I1604" s="113"/>
    </row>
    <row r="1605" spans="1:9" ht="15" customHeight="1" x14ac:dyDescent="0.25">
      <c r="A1605" s="29">
        <v>42071.500086458334</v>
      </c>
      <c r="B1605" s="34">
        <v>25.01</v>
      </c>
      <c r="C1605" s="2"/>
      <c r="F1605" s="29">
        <v>42071.500086458334</v>
      </c>
      <c r="G1605" s="34">
        <v>25.01</v>
      </c>
      <c r="H1605" s="113"/>
      <c r="I1605" s="113"/>
    </row>
    <row r="1606" spans="1:9" ht="15" customHeight="1" x14ac:dyDescent="0.25">
      <c r="A1606" s="29">
        <v>42071.541753182872</v>
      </c>
      <c r="B1606" s="34">
        <v>23.33</v>
      </c>
      <c r="C1606" s="2"/>
      <c r="F1606" s="29">
        <v>42071.541753182872</v>
      </c>
      <c r="G1606" s="34">
        <v>23.33</v>
      </c>
      <c r="H1606" s="113"/>
      <c r="I1606" s="113"/>
    </row>
    <row r="1607" spans="1:9" ht="15" customHeight="1" x14ac:dyDescent="0.25">
      <c r="A1607" s="29">
        <v>42071.583419907409</v>
      </c>
      <c r="B1607" s="34">
        <v>22.72</v>
      </c>
      <c r="C1607" s="2"/>
      <c r="F1607" s="29">
        <v>42071.583419907409</v>
      </c>
      <c r="G1607" s="34">
        <v>22.72</v>
      </c>
      <c r="H1607" s="113"/>
      <c r="I1607" s="113"/>
    </row>
    <row r="1608" spans="1:9" ht="15" customHeight="1" x14ac:dyDescent="0.25">
      <c r="A1608" s="29">
        <v>42071.625086631946</v>
      </c>
      <c r="B1608" s="34">
        <v>22.65</v>
      </c>
      <c r="C1608" s="2"/>
      <c r="F1608" s="29">
        <v>42071.625086631946</v>
      </c>
      <c r="G1608" s="34">
        <v>22.65</v>
      </c>
      <c r="H1608" s="113"/>
      <c r="I1608" s="113"/>
    </row>
    <row r="1609" spans="1:9" ht="15" customHeight="1" x14ac:dyDescent="0.25">
      <c r="A1609" s="29">
        <v>42071.666753356483</v>
      </c>
      <c r="B1609" s="34">
        <v>19.670000000000002</v>
      </c>
      <c r="C1609" s="2"/>
      <c r="F1609" s="29">
        <v>42071.666753356483</v>
      </c>
      <c r="G1609" s="34">
        <v>19.670000000000002</v>
      </c>
      <c r="H1609" s="113"/>
      <c r="I1609" s="113"/>
    </row>
    <row r="1610" spans="1:9" ht="15" customHeight="1" x14ac:dyDescent="0.25">
      <c r="A1610" s="29">
        <v>42071.70842008102</v>
      </c>
      <c r="B1610" s="34">
        <v>20.76</v>
      </c>
      <c r="C1610" s="2"/>
      <c r="F1610" s="29">
        <v>42071.70842008102</v>
      </c>
      <c r="G1610" s="34">
        <v>20.76</v>
      </c>
      <c r="H1610" s="113"/>
      <c r="I1610" s="113"/>
    </row>
    <row r="1611" spans="1:9" ht="15" customHeight="1" x14ac:dyDescent="0.25">
      <c r="A1611" s="29">
        <v>42071.750086805558</v>
      </c>
      <c r="B1611" s="34">
        <v>22.12</v>
      </c>
      <c r="C1611" s="2"/>
      <c r="F1611" s="29">
        <v>42071.750086805558</v>
      </c>
      <c r="G1611" s="34">
        <v>22.12</v>
      </c>
      <c r="H1611" s="113"/>
      <c r="I1611" s="113"/>
    </row>
    <row r="1612" spans="1:9" ht="15" customHeight="1" x14ac:dyDescent="0.25">
      <c r="A1612" s="29">
        <v>42071.791753530095</v>
      </c>
      <c r="B1612" s="34">
        <v>23.42</v>
      </c>
      <c r="C1612" s="2"/>
      <c r="F1612" s="29">
        <v>42071.791753530095</v>
      </c>
      <c r="G1612" s="34">
        <v>23.42</v>
      </c>
      <c r="H1612" s="113"/>
      <c r="I1612" s="113"/>
    </row>
    <row r="1613" spans="1:9" ht="15" customHeight="1" x14ac:dyDescent="0.25">
      <c r="A1613" s="29">
        <v>42071.833420254632</v>
      </c>
      <c r="B1613" s="34">
        <v>22.1</v>
      </c>
      <c r="C1613" s="2"/>
      <c r="F1613" s="29">
        <v>42071.833420254632</v>
      </c>
      <c r="G1613" s="34">
        <v>22.1</v>
      </c>
      <c r="H1613" s="113"/>
      <c r="I1613" s="113"/>
    </row>
    <row r="1614" spans="1:9" ht="15" customHeight="1" x14ac:dyDescent="0.25">
      <c r="A1614" s="29">
        <v>42071.875086979169</v>
      </c>
      <c r="B1614" s="34">
        <v>22.44</v>
      </c>
      <c r="C1614" s="2"/>
      <c r="F1614" s="29">
        <v>42071.875086979169</v>
      </c>
      <c r="G1614" s="34">
        <v>22.44</v>
      </c>
      <c r="H1614" s="113"/>
      <c r="I1614" s="113"/>
    </row>
    <row r="1615" spans="1:9" ht="15" customHeight="1" x14ac:dyDescent="0.25">
      <c r="A1615" s="29">
        <v>42071.916753703706</v>
      </c>
      <c r="B1615" s="34">
        <v>14.82</v>
      </c>
      <c r="C1615" s="2"/>
      <c r="F1615" s="29">
        <v>42071.916753703706</v>
      </c>
      <c r="G1615" s="34">
        <v>14.82</v>
      </c>
      <c r="H1615" s="113"/>
      <c r="I1615" s="113"/>
    </row>
    <row r="1616" spans="1:9" ht="15" customHeight="1" x14ac:dyDescent="0.25">
      <c r="A1616" s="29">
        <v>42071.958420428244</v>
      </c>
      <c r="B1616" s="34">
        <v>12.62</v>
      </c>
      <c r="C1616" s="2"/>
      <c r="F1616" s="29">
        <v>42071.958420428244</v>
      </c>
      <c r="G1616" s="34">
        <v>12.62</v>
      </c>
      <c r="H1616" s="113"/>
      <c r="I1616" s="113"/>
    </row>
    <row r="1617" spans="1:9" ht="15" customHeight="1" x14ac:dyDescent="0.25">
      <c r="A1617" s="29">
        <v>42072.000087152781</v>
      </c>
      <c r="B1617" s="30">
        <v>8.49</v>
      </c>
      <c r="C1617" s="22" t="s">
        <v>197</v>
      </c>
      <c r="F1617" s="29">
        <v>42072.000087152781</v>
      </c>
      <c r="G1617" s="30"/>
      <c r="H1617" s="113"/>
      <c r="I1617" s="113"/>
    </row>
    <row r="1618" spans="1:9" ht="15" customHeight="1" x14ac:dyDescent="0.25">
      <c r="A1618" s="29">
        <v>42072.041753877318</v>
      </c>
      <c r="B1618" s="30">
        <v>3.98</v>
      </c>
      <c r="C1618" s="22" t="s">
        <v>197</v>
      </c>
      <c r="F1618" s="29">
        <v>42072.041753877318</v>
      </c>
      <c r="G1618" s="30"/>
      <c r="H1618" s="113"/>
      <c r="I1618" s="113"/>
    </row>
    <row r="1619" spans="1:9" ht="15" customHeight="1" x14ac:dyDescent="0.25">
      <c r="A1619" s="29">
        <v>42072.083420601855</v>
      </c>
      <c r="B1619" s="30">
        <v>2.4700000000000002</v>
      </c>
      <c r="C1619" s="22" t="s">
        <v>197</v>
      </c>
      <c r="F1619" s="29">
        <v>42072.083420601855</v>
      </c>
      <c r="G1619" s="30"/>
      <c r="H1619" s="113"/>
      <c r="I1619" s="113"/>
    </row>
    <row r="1620" spans="1:9" ht="15" customHeight="1" x14ac:dyDescent="0.25">
      <c r="A1620" s="29">
        <v>42072.125087326385</v>
      </c>
      <c r="B1620" s="30">
        <v>2.4700000000000002</v>
      </c>
      <c r="C1620" s="22" t="s">
        <v>197</v>
      </c>
      <c r="F1620" s="29">
        <v>42072.125087326385</v>
      </c>
      <c r="G1620" s="30"/>
      <c r="H1620" s="113"/>
      <c r="I1620" s="113"/>
    </row>
    <row r="1621" spans="1:9" ht="15" customHeight="1" x14ac:dyDescent="0.25">
      <c r="A1621" s="29">
        <v>42072.166754050922</v>
      </c>
      <c r="B1621" s="30">
        <v>2.4700000000000002</v>
      </c>
      <c r="C1621" s="22" t="s">
        <v>197</v>
      </c>
      <c r="F1621" s="29">
        <v>42072.166754050922</v>
      </c>
      <c r="G1621" s="30"/>
      <c r="H1621" s="113"/>
      <c r="I1621" s="113"/>
    </row>
    <row r="1622" spans="1:9" ht="15" customHeight="1" x14ac:dyDescent="0.25">
      <c r="A1622" s="29">
        <v>42072.20842077546</v>
      </c>
      <c r="B1622" s="30">
        <v>2.4700000000000002</v>
      </c>
      <c r="C1622" s="22" t="s">
        <v>197</v>
      </c>
      <c r="F1622" s="29">
        <v>42072.20842077546</v>
      </c>
      <c r="G1622" s="30"/>
      <c r="H1622" s="113"/>
      <c r="I1622" s="113"/>
    </row>
    <row r="1623" spans="1:9" ht="15" customHeight="1" x14ac:dyDescent="0.25">
      <c r="A1623" s="29">
        <v>42072.250087499997</v>
      </c>
      <c r="B1623" s="30">
        <v>2.4700000000000002</v>
      </c>
      <c r="C1623" s="22" t="s">
        <v>197</v>
      </c>
      <c r="F1623" s="29">
        <v>42072.250087499997</v>
      </c>
      <c r="G1623" s="30"/>
      <c r="H1623" s="113"/>
      <c r="I1623" s="113"/>
    </row>
    <row r="1624" spans="1:9" ht="15" customHeight="1" x14ac:dyDescent="0.25">
      <c r="A1624" s="29">
        <v>42072.291754224534</v>
      </c>
      <c r="B1624" s="30">
        <v>2.4700000000000002</v>
      </c>
      <c r="C1624" s="22" t="s">
        <v>197</v>
      </c>
      <c r="F1624" s="29">
        <v>42072.291754224534</v>
      </c>
      <c r="G1624" s="30"/>
      <c r="H1624" s="113"/>
      <c r="I1624" s="113"/>
    </row>
    <row r="1625" spans="1:9" ht="15" customHeight="1" x14ac:dyDescent="0.25">
      <c r="A1625" s="29">
        <v>42072.333420949071</v>
      </c>
      <c r="B1625" s="30">
        <v>2.4700000000000002</v>
      </c>
      <c r="C1625" s="22" t="s">
        <v>197</v>
      </c>
      <c r="F1625" s="29">
        <v>42072.333420949071</v>
      </c>
      <c r="G1625" s="30"/>
      <c r="H1625" s="113"/>
      <c r="I1625" s="113"/>
    </row>
    <row r="1626" spans="1:9" ht="15" customHeight="1" x14ac:dyDescent="0.25">
      <c r="A1626" s="29">
        <v>42072.375087673609</v>
      </c>
      <c r="B1626" s="30">
        <v>2.4700000000000002</v>
      </c>
      <c r="C1626" s="22" t="s">
        <v>197</v>
      </c>
      <c r="F1626" s="29">
        <v>42072.375087673609</v>
      </c>
      <c r="G1626" s="30"/>
      <c r="H1626" s="113"/>
      <c r="I1626" s="113"/>
    </row>
    <row r="1627" spans="1:9" ht="15" customHeight="1" x14ac:dyDescent="0.25">
      <c r="A1627" s="29">
        <v>42072.416754398146</v>
      </c>
      <c r="B1627" s="30">
        <v>1.41</v>
      </c>
      <c r="C1627" s="22" t="s">
        <v>197</v>
      </c>
      <c r="F1627" s="29">
        <v>42072.416754398146</v>
      </c>
      <c r="G1627" s="30"/>
      <c r="H1627" s="113"/>
      <c r="I1627" s="113"/>
    </row>
    <row r="1628" spans="1:9" ht="15" customHeight="1" x14ac:dyDescent="0.25">
      <c r="A1628" s="29">
        <v>42072.458421122683</v>
      </c>
      <c r="B1628" s="30">
        <v>1.33</v>
      </c>
      <c r="C1628" s="22" t="s">
        <v>197</v>
      </c>
      <c r="F1628" s="29">
        <v>42072.458421122683</v>
      </c>
      <c r="G1628" s="30"/>
      <c r="H1628" s="113"/>
      <c r="I1628" s="113"/>
    </row>
    <row r="1629" spans="1:9" ht="15" customHeight="1" x14ac:dyDescent="0.25">
      <c r="A1629" s="29">
        <v>42072.50008784722</v>
      </c>
      <c r="B1629" s="30">
        <v>1.29</v>
      </c>
      <c r="C1629" s="22" t="s">
        <v>197</v>
      </c>
      <c r="F1629" s="29">
        <v>42072.50008784722</v>
      </c>
      <c r="G1629" s="30"/>
      <c r="H1629" s="113"/>
      <c r="I1629" s="113"/>
    </row>
    <row r="1630" spans="1:9" ht="15" customHeight="1" x14ac:dyDescent="0.25">
      <c r="A1630" s="29">
        <v>42072.541754571757</v>
      </c>
      <c r="B1630" s="30">
        <v>1.42</v>
      </c>
      <c r="C1630" s="22" t="s">
        <v>197</v>
      </c>
      <c r="F1630" s="29">
        <v>42072.541754571757</v>
      </c>
      <c r="G1630" s="30"/>
      <c r="H1630" s="113"/>
      <c r="I1630" s="113"/>
    </row>
    <row r="1631" spans="1:9" ht="15" customHeight="1" x14ac:dyDescent="0.25">
      <c r="A1631" s="29">
        <v>42072.583421296295</v>
      </c>
      <c r="B1631" s="30">
        <v>1.61</v>
      </c>
      <c r="C1631" s="22" t="s">
        <v>197</v>
      </c>
      <c r="F1631" s="29">
        <v>42072.583421296295</v>
      </c>
      <c r="G1631" s="30"/>
      <c r="H1631" s="113"/>
      <c r="I1631" s="113"/>
    </row>
    <row r="1632" spans="1:9" ht="15" customHeight="1" x14ac:dyDescent="0.25">
      <c r="A1632" s="29">
        <v>42072.625088020832</v>
      </c>
      <c r="B1632" s="30">
        <v>1.65</v>
      </c>
      <c r="C1632" s="22" t="s">
        <v>197</v>
      </c>
      <c r="F1632" s="29">
        <v>42072.625088020832</v>
      </c>
      <c r="G1632" s="30"/>
      <c r="H1632" s="113"/>
      <c r="I1632" s="113"/>
    </row>
    <row r="1633" spans="1:9" ht="15" customHeight="1" x14ac:dyDescent="0.25">
      <c r="A1633" s="29">
        <v>42072.666754745369</v>
      </c>
      <c r="B1633" s="30">
        <v>1.64</v>
      </c>
      <c r="C1633" s="22" t="s">
        <v>197</v>
      </c>
      <c r="F1633" s="29">
        <v>42072.666754745369</v>
      </c>
      <c r="G1633" s="30"/>
      <c r="H1633" s="113"/>
      <c r="I1633" s="113"/>
    </row>
    <row r="1634" spans="1:9" ht="15" customHeight="1" x14ac:dyDescent="0.25">
      <c r="A1634" s="29">
        <v>42072.708421469906</v>
      </c>
      <c r="B1634" s="30">
        <v>1.74</v>
      </c>
      <c r="C1634" s="22" t="s">
        <v>197</v>
      </c>
      <c r="F1634" s="29">
        <v>42072.708421469906</v>
      </c>
      <c r="G1634" s="30"/>
      <c r="H1634" s="113"/>
      <c r="I1634" s="113"/>
    </row>
    <row r="1635" spans="1:9" ht="15" customHeight="1" x14ac:dyDescent="0.25">
      <c r="A1635" s="29">
        <v>42072.750088194443</v>
      </c>
      <c r="B1635" s="30">
        <v>2.0499999999999998</v>
      </c>
      <c r="C1635" s="22" t="s">
        <v>197</v>
      </c>
      <c r="F1635" s="29">
        <v>42072.750088194443</v>
      </c>
      <c r="G1635" s="30"/>
      <c r="H1635" s="113"/>
      <c r="I1635" s="113"/>
    </row>
    <row r="1636" spans="1:9" ht="15" customHeight="1" x14ac:dyDescent="0.25">
      <c r="A1636" s="29">
        <v>42072.791754918981</v>
      </c>
      <c r="B1636" s="30">
        <v>1.9</v>
      </c>
      <c r="C1636" s="22" t="s">
        <v>197</v>
      </c>
      <c r="F1636" s="29">
        <v>42072.791754918981</v>
      </c>
      <c r="G1636" s="30"/>
      <c r="H1636" s="113"/>
      <c r="I1636" s="113"/>
    </row>
    <row r="1637" spans="1:9" ht="15" customHeight="1" x14ac:dyDescent="0.25">
      <c r="A1637" s="29">
        <v>42072.833421643518</v>
      </c>
      <c r="B1637" s="30">
        <v>2.39</v>
      </c>
      <c r="C1637" s="22" t="s">
        <v>197</v>
      </c>
      <c r="F1637" s="29">
        <v>42072.833421643518</v>
      </c>
      <c r="G1637" s="30"/>
      <c r="H1637" s="113"/>
      <c r="I1637" s="113"/>
    </row>
    <row r="1638" spans="1:9" ht="15" customHeight="1" x14ac:dyDescent="0.25">
      <c r="A1638" s="29">
        <v>42072.875088368055</v>
      </c>
      <c r="B1638" s="30">
        <v>1.81</v>
      </c>
      <c r="C1638" s="22" t="s">
        <v>197</v>
      </c>
      <c r="F1638" s="29">
        <v>42072.875088368055</v>
      </c>
      <c r="G1638" s="30"/>
      <c r="H1638" s="113"/>
      <c r="I1638" s="113"/>
    </row>
    <row r="1639" spans="1:9" ht="15" customHeight="1" x14ac:dyDescent="0.25">
      <c r="A1639" s="29">
        <v>42072.916755092592</v>
      </c>
      <c r="B1639" s="30">
        <v>1.69</v>
      </c>
      <c r="C1639" s="22" t="s">
        <v>197</v>
      </c>
      <c r="F1639" s="29">
        <v>42072.916755092592</v>
      </c>
      <c r="G1639" s="30"/>
      <c r="H1639" s="113"/>
      <c r="I1639" s="113"/>
    </row>
    <row r="1640" spans="1:9" ht="15" customHeight="1" x14ac:dyDescent="0.25">
      <c r="A1640" s="29">
        <v>42072.958421817129</v>
      </c>
      <c r="B1640" s="30">
        <v>1.68</v>
      </c>
      <c r="C1640" s="22" t="s">
        <v>197</v>
      </c>
      <c r="F1640" s="29">
        <v>42072.958421817129</v>
      </c>
      <c r="G1640" s="30"/>
      <c r="H1640" s="113"/>
      <c r="I1640" s="113"/>
    </row>
    <row r="1641" spans="1:9" ht="15" customHeight="1" x14ac:dyDescent="0.25">
      <c r="A1641" s="29">
        <v>42073.000088541667</v>
      </c>
      <c r="B1641" s="30">
        <v>8.26</v>
      </c>
      <c r="C1641" s="22" t="s">
        <v>197</v>
      </c>
      <c r="F1641" s="29">
        <v>42073.000088541667</v>
      </c>
      <c r="G1641" s="30"/>
      <c r="H1641" s="113"/>
      <c r="I1641" s="113"/>
    </row>
    <row r="1642" spans="1:9" ht="15" customHeight="1" x14ac:dyDescent="0.25">
      <c r="A1642" s="29">
        <v>42073.041755266204</v>
      </c>
      <c r="B1642" s="30">
        <v>3.72</v>
      </c>
      <c r="C1642" s="22" t="s">
        <v>197</v>
      </c>
      <c r="F1642" s="29">
        <v>42073.041755266204</v>
      </c>
      <c r="G1642" s="30"/>
      <c r="H1642" s="113"/>
      <c r="I1642" s="113"/>
    </row>
    <row r="1643" spans="1:9" ht="15" customHeight="1" x14ac:dyDescent="0.25">
      <c r="A1643" s="29">
        <v>42073.083421990741</v>
      </c>
      <c r="B1643" s="34">
        <v>11.33</v>
      </c>
      <c r="C1643" s="2"/>
      <c r="F1643" s="29">
        <v>42073.083421990741</v>
      </c>
      <c r="G1643" s="34">
        <v>11.33</v>
      </c>
      <c r="H1643" s="113"/>
      <c r="I1643" s="113"/>
    </row>
    <row r="1644" spans="1:9" ht="15" customHeight="1" x14ac:dyDescent="0.25">
      <c r="A1644" s="29">
        <v>42073.125088715278</v>
      </c>
      <c r="B1644" s="34">
        <v>12.06</v>
      </c>
      <c r="C1644" s="2"/>
      <c r="F1644" s="29">
        <v>42073.125088715278</v>
      </c>
      <c r="G1644" s="34">
        <v>12.06</v>
      </c>
      <c r="H1644" s="113"/>
      <c r="I1644" s="113"/>
    </row>
    <row r="1645" spans="1:9" ht="15" customHeight="1" x14ac:dyDescent="0.25">
      <c r="A1645" s="29">
        <v>42073.166755439815</v>
      </c>
      <c r="B1645" s="34">
        <v>14.56</v>
      </c>
      <c r="C1645" s="2"/>
      <c r="F1645" s="29">
        <v>42073.166755439815</v>
      </c>
      <c r="G1645" s="34">
        <v>14.56</v>
      </c>
      <c r="H1645" s="113"/>
      <c r="I1645" s="113"/>
    </row>
    <row r="1646" spans="1:9" ht="15" customHeight="1" x14ac:dyDescent="0.25">
      <c r="A1646" s="29">
        <v>42073.208422164353</v>
      </c>
      <c r="B1646" s="34">
        <v>14.25</v>
      </c>
      <c r="C1646" s="2"/>
      <c r="F1646" s="29">
        <v>42073.208422164353</v>
      </c>
      <c r="G1646" s="34">
        <v>14.25</v>
      </c>
      <c r="H1646" s="113"/>
      <c r="I1646" s="113"/>
    </row>
    <row r="1647" spans="1:9" ht="15" customHeight="1" x14ac:dyDescent="0.25">
      <c r="A1647" s="29">
        <v>42073.25008888889</v>
      </c>
      <c r="B1647" s="34">
        <v>14.67</v>
      </c>
      <c r="C1647" s="2"/>
      <c r="F1647" s="29">
        <v>42073.25008888889</v>
      </c>
      <c r="G1647" s="34">
        <v>14.67</v>
      </c>
      <c r="H1647" s="113"/>
      <c r="I1647" s="113"/>
    </row>
    <row r="1648" spans="1:9" ht="15" customHeight="1" x14ac:dyDescent="0.25">
      <c r="A1648" s="29">
        <v>42073.291755613427</v>
      </c>
      <c r="B1648" s="34">
        <v>15.48</v>
      </c>
      <c r="C1648" s="2"/>
      <c r="F1648" s="29">
        <v>42073.291755613427</v>
      </c>
      <c r="G1648" s="34">
        <v>15.48</v>
      </c>
      <c r="H1648" s="113"/>
      <c r="I1648" s="113"/>
    </row>
    <row r="1649" spans="1:9" ht="15" customHeight="1" x14ac:dyDescent="0.25">
      <c r="A1649" s="29">
        <v>42073.333422337964</v>
      </c>
      <c r="B1649" s="34">
        <v>16.2</v>
      </c>
      <c r="C1649" s="2"/>
      <c r="F1649" s="29">
        <v>42073.333422337964</v>
      </c>
      <c r="G1649" s="34">
        <v>16.2</v>
      </c>
      <c r="H1649" s="113"/>
      <c r="I1649" s="113"/>
    </row>
    <row r="1650" spans="1:9" ht="15" customHeight="1" x14ac:dyDescent="0.25">
      <c r="A1650" s="29">
        <v>42073.375089062502</v>
      </c>
      <c r="B1650" s="34">
        <v>17.559999999999999</v>
      </c>
      <c r="C1650" s="2"/>
      <c r="F1650" s="29">
        <v>42073.375089062502</v>
      </c>
      <c r="G1650" s="34">
        <v>17.559999999999999</v>
      </c>
      <c r="H1650" s="113"/>
      <c r="I1650" s="113"/>
    </row>
    <row r="1651" spans="1:9" ht="15" customHeight="1" x14ac:dyDescent="0.25">
      <c r="A1651" s="29">
        <v>42073.416755787039</v>
      </c>
      <c r="B1651" s="34">
        <v>17.649999999999999</v>
      </c>
      <c r="C1651" s="2"/>
      <c r="F1651" s="29">
        <v>42073.416755787039</v>
      </c>
      <c r="G1651" s="34">
        <v>17.649999999999999</v>
      </c>
      <c r="H1651" s="113"/>
      <c r="I1651" s="113"/>
    </row>
    <row r="1652" spans="1:9" ht="15" customHeight="1" x14ac:dyDescent="0.25">
      <c r="A1652" s="29">
        <v>42073.458422511576</v>
      </c>
      <c r="B1652" s="34">
        <v>18.920000000000002</v>
      </c>
      <c r="C1652" s="2"/>
      <c r="F1652" s="29">
        <v>42073.458422511576</v>
      </c>
      <c r="G1652" s="34">
        <v>18.920000000000002</v>
      </c>
      <c r="H1652" s="113"/>
      <c r="I1652" s="113"/>
    </row>
    <row r="1653" spans="1:9" ht="15" customHeight="1" x14ac:dyDescent="0.25">
      <c r="A1653" s="29">
        <v>42073.500089236113</v>
      </c>
      <c r="B1653" s="34">
        <v>18.55</v>
      </c>
      <c r="C1653" s="2"/>
      <c r="F1653" s="29">
        <v>42073.500089236113</v>
      </c>
      <c r="G1653" s="34">
        <v>18.55</v>
      </c>
      <c r="H1653" s="113"/>
      <c r="I1653" s="113"/>
    </row>
    <row r="1654" spans="1:9" ht="15" customHeight="1" x14ac:dyDescent="0.25">
      <c r="A1654" s="29">
        <v>42073.54175596065</v>
      </c>
      <c r="B1654" s="34">
        <v>19.02</v>
      </c>
      <c r="C1654" s="2"/>
      <c r="F1654" s="29">
        <v>42073.54175596065</v>
      </c>
      <c r="G1654" s="34">
        <v>19.02</v>
      </c>
      <c r="H1654" s="113"/>
      <c r="I1654" s="113"/>
    </row>
    <row r="1655" spans="1:9" ht="15" customHeight="1" x14ac:dyDescent="0.25">
      <c r="A1655" s="29">
        <v>42073.583422685188</v>
      </c>
      <c r="B1655" s="34">
        <v>17.57</v>
      </c>
      <c r="C1655" s="2"/>
      <c r="F1655" s="29">
        <v>42073.583422685188</v>
      </c>
      <c r="G1655" s="34">
        <v>17.57</v>
      </c>
      <c r="H1655" s="113"/>
      <c r="I1655" s="113"/>
    </row>
    <row r="1656" spans="1:9" ht="15" customHeight="1" x14ac:dyDescent="0.25">
      <c r="A1656" s="29">
        <v>42073.625089409725</v>
      </c>
      <c r="B1656" s="34">
        <v>14.13</v>
      </c>
      <c r="C1656" s="2"/>
      <c r="F1656" s="29">
        <v>42073.625089409725</v>
      </c>
      <c r="G1656" s="34">
        <v>14.13</v>
      </c>
      <c r="H1656" s="113"/>
      <c r="I1656" s="113"/>
    </row>
    <row r="1657" spans="1:9" ht="15" customHeight="1" x14ac:dyDescent="0.25">
      <c r="A1657" s="29">
        <v>42073.666756134262</v>
      </c>
      <c r="B1657" s="34">
        <v>17.09</v>
      </c>
      <c r="C1657" s="2"/>
      <c r="F1657" s="29">
        <v>42073.666756134262</v>
      </c>
      <c r="G1657" s="34">
        <v>17.09</v>
      </c>
      <c r="H1657" s="113"/>
      <c r="I1657" s="113"/>
    </row>
    <row r="1658" spans="1:9" ht="15" customHeight="1" x14ac:dyDescent="0.25">
      <c r="A1658" s="29">
        <v>42073.708422858799</v>
      </c>
      <c r="B1658" s="34">
        <v>16.2</v>
      </c>
      <c r="C1658" s="2"/>
      <c r="F1658" s="29">
        <v>42073.708422858799</v>
      </c>
      <c r="G1658" s="34">
        <v>16.2</v>
      </c>
      <c r="H1658" s="113"/>
      <c r="I1658" s="113"/>
    </row>
    <row r="1659" spans="1:9" ht="15" customHeight="1" x14ac:dyDescent="0.25">
      <c r="A1659" s="29">
        <v>42073.750089583336</v>
      </c>
      <c r="B1659" s="34">
        <v>16.2</v>
      </c>
      <c r="C1659" s="2"/>
      <c r="F1659" s="29">
        <v>42073.750089583336</v>
      </c>
      <c r="G1659" s="34">
        <v>16.2</v>
      </c>
      <c r="H1659" s="113"/>
      <c r="I1659" s="113"/>
    </row>
    <row r="1660" spans="1:9" ht="15" customHeight="1" x14ac:dyDescent="0.25">
      <c r="A1660" s="29">
        <v>42073.791756307874</v>
      </c>
      <c r="B1660" s="39">
        <v>8.34</v>
      </c>
      <c r="C1660" s="22" t="s">
        <v>200</v>
      </c>
      <c r="F1660" s="29">
        <v>42073.791756307874</v>
      </c>
      <c r="G1660" s="39"/>
      <c r="H1660" s="113"/>
      <c r="I1660" s="113"/>
    </row>
    <row r="1661" spans="1:9" ht="15" customHeight="1" x14ac:dyDescent="0.25">
      <c r="A1661" s="29">
        <v>42073.833423032411</v>
      </c>
      <c r="B1661" s="39">
        <v>4.59</v>
      </c>
      <c r="C1661" s="22" t="s">
        <v>200</v>
      </c>
      <c r="F1661" s="29">
        <v>42073.833423032411</v>
      </c>
      <c r="G1661" s="39"/>
      <c r="H1661" s="113"/>
      <c r="I1661" s="113"/>
    </row>
    <row r="1662" spans="1:9" ht="15" customHeight="1" x14ac:dyDescent="0.25">
      <c r="A1662" s="29">
        <v>42073.875089756948</v>
      </c>
      <c r="B1662" s="39">
        <v>3.8</v>
      </c>
      <c r="C1662" s="22" t="s">
        <v>200</v>
      </c>
      <c r="F1662" s="29">
        <v>42073.875089756948</v>
      </c>
      <c r="G1662" s="39"/>
      <c r="H1662" s="113"/>
      <c r="I1662" s="113"/>
    </row>
    <row r="1663" spans="1:9" ht="15" customHeight="1" x14ac:dyDescent="0.25">
      <c r="A1663" s="29">
        <v>42073.916756481478</v>
      </c>
      <c r="B1663" s="34">
        <v>16.78</v>
      </c>
      <c r="C1663" s="2"/>
      <c r="F1663" s="29">
        <v>42073.916756481478</v>
      </c>
      <c r="G1663" s="34">
        <v>16.78</v>
      </c>
      <c r="H1663" s="113"/>
      <c r="I1663" s="113"/>
    </row>
    <row r="1664" spans="1:9" ht="15" customHeight="1" x14ac:dyDescent="0.25">
      <c r="A1664" s="29">
        <v>42073.958423206015</v>
      </c>
      <c r="B1664" s="34">
        <v>15.19</v>
      </c>
      <c r="C1664" s="2"/>
      <c r="F1664" s="29">
        <v>42073.958423206015</v>
      </c>
      <c r="G1664" s="34">
        <v>15.19</v>
      </c>
      <c r="H1664" s="113"/>
      <c r="I1664" s="113"/>
    </row>
    <row r="1665" spans="1:9" ht="15" customHeight="1" x14ac:dyDescent="0.25">
      <c r="A1665" s="29">
        <v>42074.000089930552</v>
      </c>
      <c r="B1665" s="33">
        <v>17.2</v>
      </c>
      <c r="C1665" s="22" t="s">
        <v>199</v>
      </c>
      <c r="F1665" s="29">
        <v>42074.000089930552</v>
      </c>
      <c r="G1665" s="33"/>
      <c r="H1665" s="113"/>
      <c r="I1665" s="113"/>
    </row>
    <row r="1666" spans="1:9" ht="15" customHeight="1" x14ac:dyDescent="0.25">
      <c r="A1666" s="29">
        <v>42074.04175665509</v>
      </c>
      <c r="B1666" s="33">
        <v>15.77</v>
      </c>
      <c r="C1666" s="22" t="s">
        <v>199</v>
      </c>
      <c r="F1666" s="29">
        <v>42074.04175665509</v>
      </c>
      <c r="G1666" s="33"/>
      <c r="H1666" s="113"/>
      <c r="I1666" s="113"/>
    </row>
    <row r="1667" spans="1:9" ht="15" customHeight="1" x14ac:dyDescent="0.25">
      <c r="A1667" s="29">
        <v>42074.083423379627</v>
      </c>
      <c r="B1667" s="33">
        <v>17.64</v>
      </c>
      <c r="C1667" s="22" t="s">
        <v>199</v>
      </c>
      <c r="F1667" s="29">
        <v>42074.083423379627</v>
      </c>
      <c r="G1667" s="33"/>
      <c r="H1667" s="113"/>
      <c r="I1667" s="113"/>
    </row>
    <row r="1668" spans="1:9" ht="15" customHeight="1" x14ac:dyDescent="0.25">
      <c r="A1668" s="29">
        <v>42074.125090104164</v>
      </c>
      <c r="B1668" s="33">
        <v>17.38</v>
      </c>
      <c r="C1668" s="22" t="s">
        <v>199</v>
      </c>
      <c r="F1668" s="29">
        <v>42074.125090104164</v>
      </c>
      <c r="G1668" s="33"/>
      <c r="H1668" s="113"/>
      <c r="I1668" s="113"/>
    </row>
    <row r="1669" spans="1:9" ht="15" customHeight="1" x14ac:dyDescent="0.25">
      <c r="A1669" s="29">
        <v>42074.166756828701</v>
      </c>
      <c r="B1669" s="33">
        <v>17.7</v>
      </c>
      <c r="C1669" s="22" t="s">
        <v>199</v>
      </c>
      <c r="F1669" s="29">
        <v>42074.166756828701</v>
      </c>
      <c r="G1669" s="33"/>
      <c r="H1669" s="113"/>
      <c r="I1669" s="113"/>
    </row>
    <row r="1670" spans="1:9" ht="15" customHeight="1" x14ac:dyDescent="0.25">
      <c r="A1670" s="29">
        <v>42074.208423553238</v>
      </c>
      <c r="B1670" s="33">
        <v>15.98</v>
      </c>
      <c r="C1670" s="22" t="s">
        <v>199</v>
      </c>
      <c r="F1670" s="29">
        <v>42074.208423553238</v>
      </c>
      <c r="G1670" s="33"/>
      <c r="H1670" s="113"/>
      <c r="I1670" s="113"/>
    </row>
    <row r="1671" spans="1:9" ht="15" customHeight="1" x14ac:dyDescent="0.25">
      <c r="A1671" s="29">
        <v>42074.250090277776</v>
      </c>
      <c r="B1671" s="33">
        <v>14.45</v>
      </c>
      <c r="C1671" s="22" t="s">
        <v>199</v>
      </c>
      <c r="F1671" s="29">
        <v>42074.250090277776</v>
      </c>
      <c r="G1671" s="33"/>
      <c r="H1671" s="113"/>
      <c r="I1671" s="113"/>
    </row>
    <row r="1672" spans="1:9" ht="15" customHeight="1" x14ac:dyDescent="0.25">
      <c r="A1672" s="29">
        <v>42074.291757002313</v>
      </c>
      <c r="B1672" s="33">
        <v>17.27</v>
      </c>
      <c r="C1672" s="22" t="s">
        <v>199</v>
      </c>
      <c r="F1672" s="29">
        <v>42074.291757002313</v>
      </c>
      <c r="G1672" s="33"/>
      <c r="H1672" s="113"/>
      <c r="I1672" s="113"/>
    </row>
    <row r="1673" spans="1:9" ht="15" customHeight="1" x14ac:dyDescent="0.25">
      <c r="A1673" s="29">
        <v>42074.33342372685</v>
      </c>
      <c r="B1673" s="33">
        <v>18.420000000000002</v>
      </c>
      <c r="C1673" s="22" t="s">
        <v>199</v>
      </c>
      <c r="F1673" s="29">
        <v>42074.33342372685</v>
      </c>
      <c r="G1673" s="33"/>
      <c r="H1673" s="113"/>
      <c r="I1673" s="113"/>
    </row>
    <row r="1674" spans="1:9" ht="15" customHeight="1" x14ac:dyDescent="0.25">
      <c r="A1674" s="29">
        <v>42074.375090451387</v>
      </c>
      <c r="B1674" s="33">
        <v>19.399999999999999</v>
      </c>
      <c r="C1674" s="22" t="s">
        <v>199</v>
      </c>
      <c r="F1674" s="29">
        <v>42074.375090451387</v>
      </c>
      <c r="G1674" s="33"/>
      <c r="H1674" s="113"/>
      <c r="I1674" s="113"/>
    </row>
    <row r="1675" spans="1:9" ht="15" customHeight="1" x14ac:dyDescent="0.25">
      <c r="A1675" s="29">
        <v>42074.416757175924</v>
      </c>
      <c r="B1675" s="33">
        <v>18.329999999999998</v>
      </c>
      <c r="C1675" s="22" t="s">
        <v>199</v>
      </c>
      <c r="F1675" s="29">
        <v>42074.416757175924</v>
      </c>
      <c r="G1675" s="33"/>
      <c r="H1675" s="113"/>
      <c r="I1675" s="113"/>
    </row>
    <row r="1676" spans="1:9" ht="15" customHeight="1" x14ac:dyDescent="0.25">
      <c r="A1676" s="29">
        <v>42074.458423900462</v>
      </c>
      <c r="B1676" s="33">
        <v>20.350000000000001</v>
      </c>
      <c r="C1676" s="22" t="s">
        <v>199</v>
      </c>
      <c r="F1676" s="29">
        <v>42074.458423900462</v>
      </c>
      <c r="G1676" s="33"/>
      <c r="H1676" s="113"/>
      <c r="I1676" s="113"/>
    </row>
    <row r="1677" spans="1:9" ht="15" customHeight="1" x14ac:dyDescent="0.25">
      <c r="A1677" s="29">
        <v>42074.500090624999</v>
      </c>
      <c r="B1677" s="33">
        <v>23.23</v>
      </c>
      <c r="C1677" s="22" t="s">
        <v>199</v>
      </c>
      <c r="F1677" s="29">
        <v>42074.500090624999</v>
      </c>
      <c r="G1677" s="33"/>
      <c r="H1677" s="113"/>
      <c r="I1677" s="113"/>
    </row>
    <row r="1678" spans="1:9" ht="15" customHeight="1" x14ac:dyDescent="0.25">
      <c r="A1678" s="29">
        <v>42074.541757349536</v>
      </c>
      <c r="B1678" s="33">
        <v>20.81</v>
      </c>
      <c r="C1678" s="22" t="s">
        <v>199</v>
      </c>
      <c r="F1678" s="29">
        <v>42074.541757349536</v>
      </c>
      <c r="G1678" s="33"/>
      <c r="H1678" s="113"/>
      <c r="I1678" s="113"/>
    </row>
    <row r="1679" spans="1:9" ht="15" customHeight="1" x14ac:dyDescent="0.25">
      <c r="A1679" s="29">
        <v>42074.583424074073</v>
      </c>
      <c r="B1679" s="33">
        <v>18.760000000000002</v>
      </c>
      <c r="C1679" s="22" t="s">
        <v>199</v>
      </c>
      <c r="F1679" s="29">
        <v>42074.583424074073</v>
      </c>
      <c r="G1679" s="33"/>
      <c r="H1679" s="113"/>
      <c r="I1679" s="113"/>
    </row>
    <row r="1680" spans="1:9" ht="15" customHeight="1" x14ac:dyDescent="0.25">
      <c r="A1680" s="29">
        <v>42074.62509079861</v>
      </c>
      <c r="B1680" s="33">
        <v>13.39</v>
      </c>
      <c r="C1680" s="22" t="s">
        <v>199</v>
      </c>
      <c r="F1680" s="29">
        <v>42074.62509079861</v>
      </c>
      <c r="G1680" s="33"/>
      <c r="H1680" s="113"/>
      <c r="I1680" s="113"/>
    </row>
    <row r="1681" spans="1:9" ht="15" customHeight="1" x14ac:dyDescent="0.25">
      <c r="A1681" s="29">
        <v>42074.666757523148</v>
      </c>
      <c r="B1681" s="30">
        <v>8.98</v>
      </c>
      <c r="C1681" s="22" t="s">
        <v>197</v>
      </c>
      <c r="F1681" s="29">
        <v>42074.666757523148</v>
      </c>
      <c r="G1681" s="30"/>
      <c r="H1681" s="113"/>
      <c r="I1681" s="113"/>
    </row>
    <row r="1682" spans="1:9" ht="15" customHeight="1" x14ac:dyDescent="0.25">
      <c r="A1682" s="29">
        <v>42074.708424247685</v>
      </c>
      <c r="B1682" s="30">
        <v>4.4800000000000004</v>
      </c>
      <c r="C1682" s="22" t="s">
        <v>197</v>
      </c>
      <c r="F1682" s="29">
        <v>42074.708424247685</v>
      </c>
      <c r="G1682" s="30"/>
      <c r="H1682" s="113"/>
      <c r="I1682" s="113"/>
    </row>
    <row r="1683" spans="1:9" ht="15" customHeight="1" x14ac:dyDescent="0.25">
      <c r="A1683" s="29">
        <v>42074.750090972222</v>
      </c>
      <c r="B1683" s="30">
        <v>3.35</v>
      </c>
      <c r="C1683" s="22" t="s">
        <v>197</v>
      </c>
      <c r="F1683" s="29">
        <v>42074.750090972222</v>
      </c>
      <c r="G1683" s="30"/>
      <c r="H1683" s="113"/>
      <c r="I1683" s="113"/>
    </row>
    <row r="1684" spans="1:9" ht="15" customHeight="1" x14ac:dyDescent="0.25">
      <c r="A1684" s="29">
        <v>42074.791757696759</v>
      </c>
      <c r="B1684" s="39">
        <v>2.99</v>
      </c>
      <c r="C1684" s="22" t="s">
        <v>200</v>
      </c>
      <c r="F1684" s="29">
        <v>42074.791757696759</v>
      </c>
      <c r="G1684" s="39"/>
      <c r="H1684" s="113"/>
      <c r="I1684" s="113"/>
    </row>
    <row r="1685" spans="1:9" ht="15" customHeight="1" x14ac:dyDescent="0.25">
      <c r="A1685" s="29">
        <v>42074.833424421297</v>
      </c>
      <c r="B1685" s="39">
        <v>2.88</v>
      </c>
      <c r="C1685" s="22" t="s">
        <v>200</v>
      </c>
      <c r="F1685" s="29">
        <v>42074.833424421297</v>
      </c>
      <c r="G1685" s="39"/>
      <c r="H1685" s="113"/>
      <c r="I1685" s="113"/>
    </row>
    <row r="1686" spans="1:9" ht="15" customHeight="1" x14ac:dyDescent="0.25">
      <c r="A1686" s="29">
        <v>42074.875091145834</v>
      </c>
      <c r="B1686" s="39">
        <v>2.21</v>
      </c>
      <c r="C1686" s="22" t="s">
        <v>200</v>
      </c>
      <c r="F1686" s="29">
        <v>42074.875091145834</v>
      </c>
      <c r="G1686" s="39"/>
      <c r="H1686" s="113"/>
      <c r="I1686" s="113"/>
    </row>
    <row r="1687" spans="1:9" ht="15" customHeight="1" x14ac:dyDescent="0.25">
      <c r="A1687" s="29">
        <v>42074.916757870371</v>
      </c>
      <c r="B1687" s="30">
        <v>2.2599999999999998</v>
      </c>
      <c r="C1687" s="22" t="s">
        <v>197</v>
      </c>
      <c r="F1687" s="29">
        <v>42074.916757870371</v>
      </c>
      <c r="G1687" s="30"/>
      <c r="H1687" s="113"/>
      <c r="I1687" s="113"/>
    </row>
    <row r="1688" spans="1:9" ht="15" customHeight="1" x14ac:dyDescent="0.25">
      <c r="A1688" s="29">
        <v>42074.958424594908</v>
      </c>
      <c r="B1688" s="30">
        <v>2.61</v>
      </c>
      <c r="C1688" s="22" t="s">
        <v>197</v>
      </c>
      <c r="F1688" s="29">
        <v>42074.958424594908</v>
      </c>
      <c r="G1688" s="30"/>
      <c r="H1688" s="113"/>
      <c r="I1688" s="113"/>
    </row>
    <row r="1689" spans="1:9" ht="15" customHeight="1" x14ac:dyDescent="0.25">
      <c r="A1689" s="29">
        <v>42075.000091319445</v>
      </c>
      <c r="B1689" s="30">
        <v>2.12</v>
      </c>
      <c r="C1689" s="22" t="s">
        <v>197</v>
      </c>
      <c r="F1689" s="29">
        <v>42075.000091319445</v>
      </c>
      <c r="G1689" s="30"/>
      <c r="H1689" s="113"/>
      <c r="I1689" s="113"/>
    </row>
    <row r="1690" spans="1:9" ht="15" customHeight="1" x14ac:dyDescent="0.25">
      <c r="A1690" s="29">
        <v>42075.041758043983</v>
      </c>
      <c r="B1690" s="30">
        <v>7.89</v>
      </c>
      <c r="C1690" s="22" t="s">
        <v>197</v>
      </c>
      <c r="F1690" s="29">
        <v>42075.041758043983</v>
      </c>
      <c r="G1690" s="30"/>
      <c r="H1690" s="113"/>
      <c r="I1690" s="113"/>
    </row>
    <row r="1691" spans="1:9" ht="15" customHeight="1" x14ac:dyDescent="0.25">
      <c r="A1691" s="29">
        <v>42075.08342476852</v>
      </c>
      <c r="B1691" s="30">
        <v>4.13</v>
      </c>
      <c r="C1691" s="22" t="s">
        <v>197</v>
      </c>
      <c r="F1691" s="29">
        <v>42075.08342476852</v>
      </c>
      <c r="G1691" s="30"/>
      <c r="H1691" s="113"/>
      <c r="I1691" s="113"/>
    </row>
    <row r="1692" spans="1:9" ht="15" customHeight="1" x14ac:dyDescent="0.25">
      <c r="A1692" s="29">
        <v>42075.125091493057</v>
      </c>
      <c r="B1692" s="30">
        <v>9.86</v>
      </c>
      <c r="C1692" s="22" t="s">
        <v>197</v>
      </c>
      <c r="F1692" s="29">
        <v>42075.125091493057</v>
      </c>
      <c r="G1692" s="30"/>
      <c r="H1692" s="113"/>
      <c r="I1692" s="113"/>
    </row>
    <row r="1693" spans="1:9" ht="15" customHeight="1" x14ac:dyDescent="0.25">
      <c r="A1693" s="29">
        <v>42075.166758217594</v>
      </c>
      <c r="B1693" s="30">
        <v>13.41</v>
      </c>
      <c r="C1693" s="22" t="s">
        <v>197</v>
      </c>
      <c r="F1693" s="29">
        <v>42075.166758217594</v>
      </c>
      <c r="G1693" s="30"/>
      <c r="H1693" s="113"/>
      <c r="I1693" s="113"/>
    </row>
    <row r="1694" spans="1:9" ht="15" customHeight="1" x14ac:dyDescent="0.25">
      <c r="A1694" s="29">
        <v>42075.208424942131</v>
      </c>
      <c r="B1694" s="30">
        <v>5.37</v>
      </c>
      <c r="C1694" s="22" t="s">
        <v>197</v>
      </c>
      <c r="F1694" s="29">
        <v>42075.208424942131</v>
      </c>
      <c r="G1694" s="30"/>
      <c r="H1694" s="113"/>
      <c r="I1694" s="113"/>
    </row>
    <row r="1695" spans="1:9" ht="15" customHeight="1" x14ac:dyDescent="0.25">
      <c r="A1695" s="29">
        <v>42075.250091666669</v>
      </c>
      <c r="B1695" s="30">
        <v>4.0599999999999996</v>
      </c>
      <c r="C1695" s="22" t="s">
        <v>197</v>
      </c>
      <c r="F1695" s="29">
        <v>42075.250091666669</v>
      </c>
      <c r="G1695" s="30"/>
      <c r="H1695" s="113"/>
      <c r="I1695" s="113"/>
    </row>
    <row r="1696" spans="1:9" ht="15" customHeight="1" x14ac:dyDescent="0.25">
      <c r="A1696" s="29">
        <v>42075.291758391206</v>
      </c>
      <c r="B1696" s="30">
        <v>2.86</v>
      </c>
      <c r="C1696" s="22" t="s">
        <v>197</v>
      </c>
      <c r="F1696" s="29">
        <v>42075.291758391206</v>
      </c>
      <c r="G1696" s="30"/>
      <c r="H1696" s="113"/>
      <c r="I1696" s="113"/>
    </row>
    <row r="1697" spans="1:9" ht="15" customHeight="1" x14ac:dyDescent="0.25">
      <c r="A1697" s="29">
        <v>42075.333425115743</v>
      </c>
      <c r="B1697" s="30">
        <v>4.13</v>
      </c>
      <c r="C1697" s="22" t="s">
        <v>197</v>
      </c>
      <c r="F1697" s="29">
        <v>42075.333425115743</v>
      </c>
      <c r="G1697" s="30"/>
      <c r="H1697" s="113"/>
      <c r="I1697" s="113"/>
    </row>
    <row r="1698" spans="1:9" ht="15" customHeight="1" x14ac:dyDescent="0.25">
      <c r="A1698" s="29">
        <v>42075.37509184028</v>
      </c>
      <c r="B1698" s="33">
        <v>12.64</v>
      </c>
      <c r="C1698" s="22" t="s">
        <v>199</v>
      </c>
      <c r="F1698" s="29">
        <v>42075.37509184028</v>
      </c>
      <c r="G1698" s="33"/>
      <c r="H1698" s="113"/>
      <c r="I1698" s="113"/>
    </row>
    <row r="1699" spans="1:9" ht="15" customHeight="1" x14ac:dyDescent="0.25">
      <c r="A1699" s="29">
        <v>42075.416758564817</v>
      </c>
      <c r="B1699" s="33">
        <v>17.739999999999998</v>
      </c>
      <c r="C1699" s="22" t="s">
        <v>199</v>
      </c>
      <c r="F1699" s="29">
        <v>42075.416758564817</v>
      </c>
      <c r="G1699" s="33"/>
      <c r="H1699" s="113"/>
      <c r="I1699" s="113"/>
    </row>
    <row r="1700" spans="1:9" ht="15" customHeight="1" x14ac:dyDescent="0.25">
      <c r="A1700" s="29">
        <v>42075.458425289355</v>
      </c>
      <c r="B1700" s="33">
        <v>19.489999999999998</v>
      </c>
      <c r="C1700" s="22" t="s">
        <v>199</v>
      </c>
      <c r="F1700" s="29">
        <v>42075.458425289355</v>
      </c>
      <c r="G1700" s="33"/>
      <c r="H1700" s="113"/>
      <c r="I1700" s="113"/>
    </row>
    <row r="1701" spans="1:9" ht="15" customHeight="1" x14ac:dyDescent="0.25">
      <c r="A1701" s="29">
        <v>42075.500092013892</v>
      </c>
      <c r="B1701" s="33">
        <v>21.37</v>
      </c>
      <c r="C1701" s="22" t="s">
        <v>199</v>
      </c>
      <c r="F1701" s="29">
        <v>42075.500092013892</v>
      </c>
      <c r="G1701" s="33"/>
      <c r="H1701" s="113"/>
      <c r="I1701" s="113"/>
    </row>
    <row r="1702" spans="1:9" ht="15" customHeight="1" x14ac:dyDescent="0.25">
      <c r="A1702" s="29">
        <v>42075.541758738429</v>
      </c>
      <c r="B1702" s="33">
        <v>22.33</v>
      </c>
      <c r="C1702" s="22" t="s">
        <v>199</v>
      </c>
      <c r="F1702" s="29">
        <v>42075.541758738429</v>
      </c>
      <c r="G1702" s="33"/>
      <c r="H1702" s="113"/>
      <c r="I1702" s="113"/>
    </row>
    <row r="1703" spans="1:9" ht="15" customHeight="1" x14ac:dyDescent="0.25">
      <c r="A1703" s="29">
        <v>42075.583425462966</v>
      </c>
      <c r="B1703" s="33">
        <v>22.98</v>
      </c>
      <c r="C1703" s="22" t="s">
        <v>199</v>
      </c>
      <c r="F1703" s="29">
        <v>42075.583425462966</v>
      </c>
      <c r="G1703" s="33"/>
      <c r="H1703" s="113"/>
      <c r="I1703" s="113"/>
    </row>
    <row r="1704" spans="1:9" ht="15" customHeight="1" x14ac:dyDescent="0.25">
      <c r="A1704" s="29">
        <v>42075.625092187503</v>
      </c>
      <c r="B1704" s="33">
        <v>21.35</v>
      </c>
      <c r="C1704" s="22" t="s">
        <v>199</v>
      </c>
      <c r="F1704" s="29">
        <v>42075.625092187503</v>
      </c>
      <c r="G1704" s="33"/>
      <c r="H1704" s="113"/>
      <c r="I1704" s="113"/>
    </row>
    <row r="1705" spans="1:9" ht="15" customHeight="1" x14ac:dyDescent="0.25">
      <c r="A1705" s="29">
        <v>42075.666758912033</v>
      </c>
      <c r="B1705" s="33">
        <v>19.59</v>
      </c>
      <c r="C1705" s="22" t="s">
        <v>199</v>
      </c>
      <c r="F1705" s="29">
        <v>42075.666758912033</v>
      </c>
      <c r="G1705" s="33"/>
      <c r="H1705" s="113"/>
      <c r="I1705" s="113"/>
    </row>
    <row r="1706" spans="1:9" ht="15" customHeight="1" x14ac:dyDescent="0.25">
      <c r="A1706" s="29">
        <v>42075.708425636571</v>
      </c>
      <c r="B1706" s="33">
        <v>21.79</v>
      </c>
      <c r="C1706" s="22" t="s">
        <v>199</v>
      </c>
      <c r="F1706" s="29">
        <v>42075.708425636571</v>
      </c>
      <c r="G1706" s="33"/>
      <c r="H1706" s="113"/>
      <c r="I1706" s="113"/>
    </row>
    <row r="1707" spans="1:9" ht="15" customHeight="1" x14ac:dyDescent="0.25">
      <c r="A1707" s="29">
        <v>42075.750092361108</v>
      </c>
      <c r="B1707" s="33">
        <v>23.11</v>
      </c>
      <c r="C1707" s="22" t="s">
        <v>199</v>
      </c>
      <c r="F1707" s="29">
        <v>42075.750092361108</v>
      </c>
      <c r="G1707" s="33"/>
      <c r="H1707" s="113"/>
      <c r="I1707" s="113"/>
    </row>
    <row r="1708" spans="1:9" ht="15" customHeight="1" x14ac:dyDescent="0.25">
      <c r="A1708" s="29">
        <v>42075.791759085645</v>
      </c>
      <c r="B1708" s="39">
        <v>10.93</v>
      </c>
      <c r="C1708" s="22" t="s">
        <v>200</v>
      </c>
      <c r="F1708" s="29">
        <v>42075.791759085645</v>
      </c>
      <c r="G1708" s="39"/>
      <c r="H1708" s="113"/>
      <c r="I1708" s="113"/>
    </row>
    <row r="1709" spans="1:9" ht="15" customHeight="1" x14ac:dyDescent="0.25">
      <c r="A1709" s="29">
        <v>42075.833425810182</v>
      </c>
      <c r="B1709" s="39">
        <v>5.09</v>
      </c>
      <c r="C1709" s="22" t="s">
        <v>200</v>
      </c>
      <c r="F1709" s="29">
        <v>42075.833425810182</v>
      </c>
      <c r="G1709" s="39"/>
      <c r="H1709" s="113"/>
      <c r="I1709" s="113"/>
    </row>
    <row r="1710" spans="1:9" ht="15" customHeight="1" x14ac:dyDescent="0.25">
      <c r="A1710" s="29">
        <v>42075.875092534719</v>
      </c>
      <c r="B1710" s="39">
        <v>3.43</v>
      </c>
      <c r="C1710" s="22" t="s">
        <v>200</v>
      </c>
      <c r="F1710" s="29">
        <v>42075.875092534719</v>
      </c>
      <c r="G1710" s="39"/>
      <c r="H1710" s="113"/>
      <c r="I1710" s="113"/>
    </row>
    <row r="1711" spans="1:9" ht="15" customHeight="1" x14ac:dyDescent="0.25">
      <c r="A1711" s="29">
        <v>42075.916759259257</v>
      </c>
      <c r="B1711" s="33">
        <v>16.63</v>
      </c>
      <c r="C1711" s="22" t="s">
        <v>199</v>
      </c>
      <c r="F1711" s="29">
        <v>42075.916759259257</v>
      </c>
      <c r="G1711" s="33"/>
      <c r="H1711" s="113"/>
      <c r="I1711" s="113"/>
    </row>
    <row r="1712" spans="1:9" ht="15" customHeight="1" x14ac:dyDescent="0.25">
      <c r="A1712" s="29">
        <v>42075.958425983794</v>
      </c>
      <c r="B1712" s="33">
        <v>18.37</v>
      </c>
      <c r="C1712" s="22" t="s">
        <v>199</v>
      </c>
      <c r="F1712" s="29">
        <v>42075.958425983794</v>
      </c>
      <c r="G1712" s="33"/>
      <c r="H1712" s="113"/>
      <c r="I1712" s="113"/>
    </row>
    <row r="1713" spans="1:9" ht="15" customHeight="1" x14ac:dyDescent="0.25">
      <c r="A1713" s="29">
        <v>42076.000092708331</v>
      </c>
      <c r="B1713" s="34">
        <v>19.690000000000001</v>
      </c>
      <c r="C1713" s="2"/>
      <c r="F1713" s="29">
        <v>42076.000092708331</v>
      </c>
      <c r="G1713" s="34">
        <v>19.690000000000001</v>
      </c>
      <c r="H1713" s="113"/>
      <c r="I1713" s="113"/>
    </row>
    <row r="1714" spans="1:9" ht="15" customHeight="1" x14ac:dyDescent="0.25">
      <c r="A1714" s="29">
        <v>42076.041759432868</v>
      </c>
      <c r="B1714" s="34">
        <v>21.88</v>
      </c>
      <c r="C1714" s="2"/>
      <c r="F1714" s="29">
        <v>42076.041759432868</v>
      </c>
      <c r="G1714" s="34">
        <v>21.88</v>
      </c>
      <c r="H1714" s="113"/>
      <c r="I1714" s="113"/>
    </row>
    <row r="1715" spans="1:9" ht="15" customHeight="1" x14ac:dyDescent="0.25">
      <c r="A1715" s="29">
        <v>42076.083426157405</v>
      </c>
      <c r="B1715" s="34">
        <v>22.6</v>
      </c>
      <c r="C1715" s="2"/>
      <c r="F1715" s="29">
        <v>42076.083426157405</v>
      </c>
      <c r="G1715" s="34">
        <v>22.6</v>
      </c>
      <c r="H1715" s="113"/>
      <c r="I1715" s="113"/>
    </row>
    <row r="1716" spans="1:9" ht="15" customHeight="1" x14ac:dyDescent="0.25">
      <c r="A1716" s="29">
        <v>42076.125092881943</v>
      </c>
      <c r="B1716" s="34">
        <v>24.85</v>
      </c>
      <c r="C1716" s="2"/>
      <c r="F1716" s="29">
        <v>42076.125092881943</v>
      </c>
      <c r="G1716" s="34">
        <v>24.85</v>
      </c>
      <c r="H1716" s="113"/>
      <c r="I1716" s="113"/>
    </row>
    <row r="1717" spans="1:9" ht="15" customHeight="1" x14ac:dyDescent="0.25">
      <c r="A1717" s="29">
        <v>42076.16675960648</v>
      </c>
      <c r="B1717" s="34">
        <v>26.24</v>
      </c>
      <c r="C1717" s="2"/>
      <c r="F1717" s="29">
        <v>42076.16675960648</v>
      </c>
      <c r="G1717" s="34">
        <v>26.24</v>
      </c>
      <c r="H1717" s="113"/>
      <c r="I1717" s="113"/>
    </row>
    <row r="1718" spans="1:9" ht="15" customHeight="1" x14ac:dyDescent="0.25">
      <c r="A1718" s="29">
        <v>42076.208426331017</v>
      </c>
      <c r="B1718" s="34">
        <v>29.32</v>
      </c>
      <c r="C1718" s="2"/>
      <c r="F1718" s="29">
        <v>42076.208426331017</v>
      </c>
      <c r="G1718" s="34">
        <v>29.32</v>
      </c>
      <c r="H1718" s="113"/>
      <c r="I1718" s="113"/>
    </row>
    <row r="1719" spans="1:9" ht="15" customHeight="1" x14ac:dyDescent="0.25">
      <c r="A1719" s="29">
        <v>42076.250093055554</v>
      </c>
      <c r="B1719" s="34">
        <v>22.56</v>
      </c>
      <c r="C1719" s="2"/>
      <c r="F1719" s="29">
        <v>42076.250093055554</v>
      </c>
      <c r="G1719" s="34">
        <v>22.56</v>
      </c>
      <c r="H1719" s="113"/>
      <c r="I1719" s="113"/>
    </row>
    <row r="1720" spans="1:9" ht="15" customHeight="1" x14ac:dyDescent="0.25">
      <c r="A1720" s="29">
        <v>42076.291759780092</v>
      </c>
      <c r="B1720" s="34">
        <v>20.79</v>
      </c>
      <c r="C1720" s="2"/>
      <c r="F1720" s="29">
        <v>42076.291759780092</v>
      </c>
      <c r="G1720" s="34">
        <v>20.79</v>
      </c>
      <c r="H1720" s="113"/>
      <c r="I1720" s="113"/>
    </row>
    <row r="1721" spans="1:9" ht="15" customHeight="1" x14ac:dyDescent="0.25">
      <c r="A1721" s="29">
        <v>42076.333426504629</v>
      </c>
      <c r="B1721" s="34">
        <v>20.75</v>
      </c>
      <c r="C1721" s="2"/>
      <c r="F1721" s="29">
        <v>42076.333426504629</v>
      </c>
      <c r="G1721" s="34">
        <v>20.75</v>
      </c>
      <c r="H1721" s="113"/>
      <c r="I1721" s="113"/>
    </row>
    <row r="1722" spans="1:9" ht="15" customHeight="1" x14ac:dyDescent="0.25">
      <c r="A1722" s="29">
        <v>42076.375093229166</v>
      </c>
      <c r="B1722" s="34">
        <v>18.899999999999999</v>
      </c>
      <c r="C1722" s="2"/>
      <c r="F1722" s="29">
        <v>42076.375093229166</v>
      </c>
      <c r="G1722" s="34">
        <v>18.899999999999999</v>
      </c>
      <c r="H1722" s="113"/>
      <c r="I1722" s="113"/>
    </row>
    <row r="1723" spans="1:9" ht="15" customHeight="1" x14ac:dyDescent="0.25">
      <c r="A1723" s="29">
        <v>42076.416759953703</v>
      </c>
      <c r="B1723" s="34">
        <v>19.7</v>
      </c>
      <c r="C1723" s="2"/>
      <c r="F1723" s="29">
        <v>42076.416759953703</v>
      </c>
      <c r="G1723" s="34">
        <v>19.7</v>
      </c>
      <c r="H1723" s="113"/>
      <c r="I1723" s="113"/>
    </row>
    <row r="1724" spans="1:9" ht="15" customHeight="1" x14ac:dyDescent="0.25">
      <c r="A1724" s="29">
        <v>42076.45842667824</v>
      </c>
      <c r="B1724" s="34">
        <v>20.5</v>
      </c>
      <c r="C1724" s="2"/>
      <c r="F1724" s="29">
        <v>42076.45842667824</v>
      </c>
      <c r="G1724" s="34">
        <v>20.5</v>
      </c>
      <c r="H1724" s="113"/>
      <c r="I1724" s="113"/>
    </row>
    <row r="1725" spans="1:9" ht="15" customHeight="1" x14ac:dyDescent="0.25">
      <c r="A1725" s="29">
        <v>42076.500093402778</v>
      </c>
      <c r="B1725" s="34">
        <v>19.39</v>
      </c>
      <c r="C1725" s="2"/>
      <c r="F1725" s="29">
        <v>42076.500093402778</v>
      </c>
      <c r="G1725" s="34">
        <v>19.39</v>
      </c>
      <c r="H1725" s="113"/>
      <c r="I1725" s="113"/>
    </row>
    <row r="1726" spans="1:9" ht="15" customHeight="1" x14ac:dyDescent="0.25">
      <c r="A1726" s="29">
        <v>42076.541760127315</v>
      </c>
      <c r="B1726" s="34">
        <v>19.75</v>
      </c>
      <c r="C1726" s="2"/>
      <c r="F1726" s="29">
        <v>42076.541760127315</v>
      </c>
      <c r="G1726" s="34">
        <v>19.75</v>
      </c>
      <c r="H1726" s="113"/>
      <c r="I1726" s="113"/>
    </row>
    <row r="1727" spans="1:9" ht="15" customHeight="1" x14ac:dyDescent="0.25">
      <c r="A1727" s="29">
        <v>42076.583426851852</v>
      </c>
      <c r="B1727" s="34">
        <v>18.79</v>
      </c>
      <c r="C1727" s="2"/>
      <c r="F1727" s="29">
        <v>42076.583426851852</v>
      </c>
      <c r="G1727" s="34">
        <v>18.79</v>
      </c>
      <c r="H1727" s="113"/>
      <c r="I1727" s="113"/>
    </row>
    <row r="1728" spans="1:9" ht="15" customHeight="1" x14ac:dyDescent="0.25">
      <c r="A1728" s="29">
        <v>42076.625093576389</v>
      </c>
      <c r="B1728" s="34">
        <v>18.72</v>
      </c>
      <c r="C1728" s="2"/>
      <c r="F1728" s="29">
        <v>42076.625093576389</v>
      </c>
      <c r="G1728" s="34">
        <v>18.72</v>
      </c>
      <c r="H1728" s="113"/>
      <c r="I1728" s="113"/>
    </row>
    <row r="1729" spans="1:9" ht="15" customHeight="1" x14ac:dyDescent="0.25">
      <c r="A1729" s="29">
        <v>42076.666760300926</v>
      </c>
      <c r="B1729" s="34">
        <v>19.52</v>
      </c>
      <c r="C1729" s="2"/>
      <c r="F1729" s="29">
        <v>42076.666760300926</v>
      </c>
      <c r="G1729" s="34">
        <v>19.52</v>
      </c>
      <c r="H1729" s="113"/>
      <c r="I1729" s="113"/>
    </row>
    <row r="1730" spans="1:9" ht="15" customHeight="1" x14ac:dyDescent="0.25">
      <c r="A1730" s="29">
        <v>42076.708427025464</v>
      </c>
      <c r="B1730" s="34">
        <v>16.309999999999999</v>
      </c>
      <c r="C1730" s="2"/>
      <c r="F1730" s="29">
        <v>42076.708427025464</v>
      </c>
      <c r="G1730" s="34">
        <v>16.309999999999999</v>
      </c>
      <c r="H1730" s="113"/>
      <c r="I1730" s="113"/>
    </row>
    <row r="1731" spans="1:9" ht="15" customHeight="1" x14ac:dyDescent="0.25">
      <c r="A1731" s="29">
        <v>42076.750093750001</v>
      </c>
      <c r="B1731" s="34">
        <v>17.07</v>
      </c>
      <c r="C1731" s="2"/>
      <c r="F1731" s="29">
        <v>42076.750093750001</v>
      </c>
      <c r="G1731" s="34">
        <v>17.07</v>
      </c>
      <c r="H1731" s="113"/>
      <c r="I1731" s="113"/>
    </row>
    <row r="1732" spans="1:9" ht="15" customHeight="1" x14ac:dyDescent="0.25">
      <c r="A1732" s="29">
        <v>42076.791760474538</v>
      </c>
      <c r="B1732" s="39">
        <v>12.16</v>
      </c>
      <c r="C1732" s="22" t="s">
        <v>200</v>
      </c>
      <c r="F1732" s="29">
        <v>42076.791760474538</v>
      </c>
      <c r="G1732" s="39"/>
      <c r="H1732" s="113"/>
      <c r="I1732" s="113"/>
    </row>
    <row r="1733" spans="1:9" ht="15" customHeight="1" x14ac:dyDescent="0.25">
      <c r="A1733" s="29">
        <v>42076.833427199075</v>
      </c>
      <c r="B1733" s="39">
        <v>5.89</v>
      </c>
      <c r="C1733" s="22" t="s">
        <v>200</v>
      </c>
      <c r="F1733" s="29">
        <v>42076.833427199075</v>
      </c>
      <c r="G1733" s="39"/>
      <c r="H1733" s="113"/>
      <c r="I1733" s="113"/>
    </row>
    <row r="1734" spans="1:9" ht="15" customHeight="1" x14ac:dyDescent="0.25">
      <c r="A1734" s="29">
        <v>42076.875093923612</v>
      </c>
      <c r="B1734" s="39">
        <v>4.17</v>
      </c>
      <c r="C1734" s="22" t="s">
        <v>200</v>
      </c>
      <c r="F1734" s="29">
        <v>42076.875093923612</v>
      </c>
      <c r="G1734" s="39"/>
      <c r="H1734" s="113"/>
      <c r="I1734" s="113"/>
    </row>
    <row r="1735" spans="1:9" ht="15" customHeight="1" x14ac:dyDescent="0.25">
      <c r="A1735" s="29">
        <v>42076.91676064815</v>
      </c>
      <c r="B1735" s="34">
        <v>16.829999999999998</v>
      </c>
      <c r="C1735" s="2"/>
      <c r="F1735" s="29">
        <v>42076.91676064815</v>
      </c>
      <c r="G1735" s="34">
        <v>16.829999999999998</v>
      </c>
      <c r="H1735" s="113"/>
      <c r="I1735" s="113"/>
    </row>
    <row r="1736" spans="1:9" ht="15" customHeight="1" x14ac:dyDescent="0.25">
      <c r="A1736" s="29">
        <v>42076.958427372687</v>
      </c>
      <c r="B1736" s="34">
        <v>17.399999999999999</v>
      </c>
      <c r="C1736" s="2"/>
      <c r="F1736" s="29">
        <v>42076.958427372687</v>
      </c>
      <c r="G1736" s="34">
        <v>17.399999999999999</v>
      </c>
      <c r="H1736" s="113"/>
      <c r="I1736" s="113"/>
    </row>
    <row r="1737" spans="1:9" ht="15" customHeight="1" x14ac:dyDescent="0.25">
      <c r="A1737" s="29">
        <v>42077.000094097224</v>
      </c>
      <c r="B1737" s="37">
        <v>16.98</v>
      </c>
      <c r="C1737" s="2"/>
      <c r="F1737" s="29">
        <v>42077.000094097224</v>
      </c>
      <c r="G1737" s="37">
        <v>16.98</v>
      </c>
      <c r="H1737" s="113"/>
      <c r="I1737" s="113"/>
    </row>
    <row r="1738" spans="1:9" ht="15" customHeight="1" x14ac:dyDescent="0.25">
      <c r="A1738" s="29">
        <v>42077.041760821761</v>
      </c>
      <c r="B1738" s="37">
        <v>16.84</v>
      </c>
      <c r="C1738" s="2"/>
      <c r="F1738" s="29">
        <v>42077.041760821761</v>
      </c>
      <c r="G1738" s="37">
        <v>16.84</v>
      </c>
      <c r="H1738" s="113"/>
      <c r="I1738" s="113"/>
    </row>
    <row r="1739" spans="1:9" ht="15" customHeight="1" x14ac:dyDescent="0.25">
      <c r="A1739" s="29">
        <v>42077.083427546298</v>
      </c>
      <c r="B1739" s="37">
        <v>16.149999999999999</v>
      </c>
      <c r="C1739" s="2"/>
      <c r="F1739" s="29">
        <v>42077.083427546298</v>
      </c>
      <c r="G1739" s="37">
        <v>16.149999999999999</v>
      </c>
      <c r="H1739" s="113"/>
      <c r="I1739" s="113"/>
    </row>
    <row r="1740" spans="1:9" ht="15" customHeight="1" x14ac:dyDescent="0.25">
      <c r="A1740" s="29">
        <v>42077.125094270836</v>
      </c>
      <c r="B1740" s="37">
        <v>16.84</v>
      </c>
      <c r="C1740" s="2"/>
      <c r="F1740" s="29">
        <v>42077.125094270836</v>
      </c>
      <c r="G1740" s="37">
        <v>16.84</v>
      </c>
      <c r="H1740" s="113"/>
      <c r="I1740" s="113"/>
    </row>
    <row r="1741" spans="1:9" ht="15" customHeight="1" x14ac:dyDescent="0.25">
      <c r="A1741" s="29">
        <v>42077.166760995373</v>
      </c>
      <c r="B1741" s="37">
        <v>16.77</v>
      </c>
      <c r="C1741" s="2"/>
      <c r="F1741" s="29">
        <v>42077.166760995373</v>
      </c>
      <c r="G1741" s="37">
        <v>16.77</v>
      </c>
      <c r="H1741" s="113"/>
      <c r="I1741" s="113"/>
    </row>
    <row r="1742" spans="1:9" ht="15" customHeight="1" x14ac:dyDescent="0.25">
      <c r="A1742" s="29">
        <v>42077.20842771991</v>
      </c>
      <c r="B1742" s="37">
        <v>16.510000000000002</v>
      </c>
      <c r="C1742" s="2"/>
      <c r="F1742" s="29">
        <v>42077.20842771991</v>
      </c>
      <c r="G1742" s="37">
        <v>16.510000000000002</v>
      </c>
      <c r="H1742" s="113"/>
      <c r="I1742" s="113"/>
    </row>
    <row r="1743" spans="1:9" ht="15" customHeight="1" x14ac:dyDescent="0.25">
      <c r="A1743" s="29">
        <v>42077.250094444447</v>
      </c>
      <c r="B1743" s="37">
        <v>15.44</v>
      </c>
      <c r="C1743" s="2"/>
      <c r="F1743" s="29">
        <v>42077.250094444447</v>
      </c>
      <c r="G1743" s="37">
        <v>15.44</v>
      </c>
      <c r="H1743" s="113"/>
      <c r="I1743" s="113"/>
    </row>
    <row r="1744" spans="1:9" ht="15" customHeight="1" x14ac:dyDescent="0.25">
      <c r="A1744" s="29">
        <v>42077.291761168985</v>
      </c>
      <c r="B1744" s="37">
        <v>17.32</v>
      </c>
      <c r="C1744" s="2"/>
      <c r="F1744" s="29">
        <v>42077.291761168985</v>
      </c>
      <c r="G1744" s="37">
        <v>17.32</v>
      </c>
      <c r="H1744" s="113"/>
      <c r="I1744" s="113"/>
    </row>
    <row r="1745" spans="1:9" ht="15" customHeight="1" x14ac:dyDescent="0.25">
      <c r="A1745" s="29">
        <v>42077.333427893522</v>
      </c>
      <c r="B1745" s="37">
        <v>16.39</v>
      </c>
      <c r="C1745" s="2"/>
      <c r="F1745" s="29">
        <v>42077.333427893522</v>
      </c>
      <c r="G1745" s="37">
        <v>16.39</v>
      </c>
      <c r="H1745" s="113"/>
      <c r="I1745" s="113"/>
    </row>
    <row r="1746" spans="1:9" ht="15" customHeight="1" x14ac:dyDescent="0.25">
      <c r="A1746" s="29">
        <v>42077.375094618059</v>
      </c>
      <c r="B1746" s="37">
        <v>17.27</v>
      </c>
      <c r="C1746" s="2"/>
      <c r="F1746" s="29">
        <v>42077.375094618059</v>
      </c>
      <c r="G1746" s="37">
        <v>17.27</v>
      </c>
      <c r="H1746" s="113"/>
      <c r="I1746" s="113"/>
    </row>
    <row r="1747" spans="1:9" ht="15" customHeight="1" x14ac:dyDescent="0.25">
      <c r="A1747" s="29">
        <v>42077.416761342596</v>
      </c>
      <c r="B1747" s="37">
        <v>21.54</v>
      </c>
      <c r="C1747" s="2"/>
      <c r="F1747" s="29">
        <v>42077.416761342596</v>
      </c>
      <c r="G1747" s="37">
        <v>21.54</v>
      </c>
      <c r="H1747" s="113"/>
      <c r="I1747" s="113"/>
    </row>
    <row r="1748" spans="1:9" ht="15" customHeight="1" x14ac:dyDescent="0.25">
      <c r="A1748" s="29">
        <v>42077.458428067126</v>
      </c>
      <c r="B1748" s="34">
        <v>46.61</v>
      </c>
      <c r="C1748" s="2"/>
      <c r="F1748" s="29">
        <v>42077.458428067126</v>
      </c>
      <c r="G1748" s="34">
        <v>46.61</v>
      </c>
      <c r="H1748" s="113"/>
      <c r="I1748" s="113"/>
    </row>
    <row r="1749" spans="1:9" ht="15" customHeight="1" x14ac:dyDescent="0.25">
      <c r="A1749" s="29">
        <v>42077.500094791663</v>
      </c>
      <c r="B1749" s="30">
        <v>49.85</v>
      </c>
      <c r="C1749" s="22" t="s">
        <v>197</v>
      </c>
      <c r="F1749" s="29">
        <v>42077.500094791663</v>
      </c>
      <c r="G1749" s="30"/>
      <c r="H1749" s="113"/>
      <c r="I1749" s="113"/>
    </row>
    <row r="1750" spans="1:9" ht="15" customHeight="1" x14ac:dyDescent="0.25">
      <c r="A1750" s="29">
        <v>42077.5417615162</v>
      </c>
      <c r="B1750" s="35">
        <v>17.61</v>
      </c>
      <c r="C1750" s="22" t="s">
        <v>197</v>
      </c>
      <c r="F1750" s="29">
        <v>42077.5417615162</v>
      </c>
      <c r="G1750" s="35"/>
      <c r="H1750" s="113"/>
      <c r="I1750" s="113"/>
    </row>
    <row r="1751" spans="1:9" ht="15" customHeight="1" x14ac:dyDescent="0.25">
      <c r="A1751" s="29">
        <v>42077.583428240738</v>
      </c>
      <c r="B1751" s="35">
        <v>13.42</v>
      </c>
      <c r="C1751" s="22" t="s">
        <v>197</v>
      </c>
      <c r="F1751" s="29">
        <v>42077.583428240738</v>
      </c>
      <c r="G1751" s="35"/>
      <c r="H1751" s="113"/>
      <c r="I1751" s="113"/>
    </row>
    <row r="1752" spans="1:9" ht="15" customHeight="1" x14ac:dyDescent="0.25">
      <c r="A1752" s="29">
        <v>42077.625094965275</v>
      </c>
      <c r="B1752" s="35">
        <v>13.41</v>
      </c>
      <c r="C1752" s="22" t="s">
        <v>197</v>
      </c>
      <c r="F1752" s="29">
        <v>42077.625094965275</v>
      </c>
      <c r="G1752" s="35"/>
      <c r="H1752" s="113"/>
      <c r="I1752" s="113"/>
    </row>
    <row r="1753" spans="1:9" ht="15" customHeight="1" x14ac:dyDescent="0.25">
      <c r="A1753" s="29">
        <v>42077.666761689812</v>
      </c>
      <c r="B1753" s="37">
        <v>23.53</v>
      </c>
      <c r="C1753" s="2"/>
      <c r="F1753" s="29">
        <v>42077.666761689812</v>
      </c>
      <c r="G1753" s="37">
        <v>23.53</v>
      </c>
      <c r="H1753" s="113"/>
      <c r="I1753" s="113"/>
    </row>
    <row r="1754" spans="1:9" ht="15" customHeight="1" x14ac:dyDescent="0.25">
      <c r="A1754" s="29">
        <v>42077.708428414349</v>
      </c>
      <c r="B1754" s="37">
        <v>24.22</v>
      </c>
      <c r="C1754" s="2"/>
      <c r="F1754" s="29">
        <v>42077.708428414349</v>
      </c>
      <c r="G1754" s="37">
        <v>24.22</v>
      </c>
      <c r="H1754" s="113"/>
      <c r="I1754" s="113"/>
    </row>
    <row r="1755" spans="1:9" ht="15" customHeight="1" x14ac:dyDescent="0.25">
      <c r="A1755" s="29">
        <v>42077.750095138887</v>
      </c>
      <c r="B1755" s="37">
        <v>23.86</v>
      </c>
      <c r="C1755" s="2"/>
      <c r="F1755" s="29">
        <v>42077.750095138887</v>
      </c>
      <c r="G1755" s="37">
        <v>23.86</v>
      </c>
      <c r="H1755" s="113"/>
      <c r="I1755" s="113"/>
    </row>
    <row r="1756" spans="1:9" ht="15" customHeight="1" x14ac:dyDescent="0.25">
      <c r="A1756" s="29">
        <v>42077.791761863424</v>
      </c>
      <c r="B1756" s="37">
        <v>23.03</v>
      </c>
      <c r="C1756" s="2"/>
      <c r="F1756" s="29">
        <v>42077.791761863424</v>
      </c>
      <c r="G1756" s="37">
        <v>23.03</v>
      </c>
      <c r="H1756" s="113"/>
      <c r="I1756" s="113"/>
    </row>
    <row r="1757" spans="1:9" ht="15" customHeight="1" x14ac:dyDescent="0.25">
      <c r="A1757" s="29">
        <v>42077.833428587961</v>
      </c>
      <c r="B1757" s="37">
        <v>22.97</v>
      </c>
      <c r="C1757" s="2"/>
      <c r="F1757" s="29">
        <v>42077.833428587961</v>
      </c>
      <c r="G1757" s="37">
        <v>22.97</v>
      </c>
      <c r="H1757" s="113"/>
      <c r="I1757" s="113"/>
    </row>
    <row r="1758" spans="1:9" ht="15" customHeight="1" x14ac:dyDescent="0.25">
      <c r="A1758" s="29">
        <v>42077.875095312498</v>
      </c>
      <c r="B1758" s="37">
        <v>24</v>
      </c>
      <c r="C1758" s="2"/>
      <c r="F1758" s="29">
        <v>42077.875095312498</v>
      </c>
      <c r="G1758" s="37">
        <v>24</v>
      </c>
      <c r="H1758" s="113"/>
      <c r="I1758" s="113"/>
    </row>
    <row r="1759" spans="1:9" ht="15" customHeight="1" x14ac:dyDescent="0.25">
      <c r="A1759" s="29">
        <v>42077.916762037035</v>
      </c>
      <c r="B1759" s="37">
        <v>18.78</v>
      </c>
      <c r="C1759" s="2"/>
      <c r="F1759" s="29">
        <v>42077.916762037035</v>
      </c>
      <c r="G1759" s="37">
        <v>18.78</v>
      </c>
      <c r="H1759" s="113"/>
      <c r="I1759" s="113"/>
    </row>
    <row r="1760" spans="1:9" ht="15" customHeight="1" x14ac:dyDescent="0.25">
      <c r="A1760" s="29">
        <v>42077.958428761573</v>
      </c>
      <c r="B1760" s="37">
        <v>14.1</v>
      </c>
      <c r="C1760" s="2"/>
      <c r="F1760" s="29">
        <v>42077.958428761573</v>
      </c>
      <c r="G1760" s="37">
        <v>14.1</v>
      </c>
      <c r="H1760" s="113"/>
      <c r="I1760" s="113"/>
    </row>
    <row r="1761" spans="1:9" ht="15" customHeight="1" x14ac:dyDescent="0.25">
      <c r="A1761" s="29">
        <v>42078.00009548611</v>
      </c>
      <c r="B1761" s="35">
        <v>11.38</v>
      </c>
      <c r="C1761" s="22" t="s">
        <v>197</v>
      </c>
      <c r="F1761" s="29">
        <v>42078.00009548611</v>
      </c>
      <c r="G1761" s="35"/>
      <c r="H1761" s="113"/>
      <c r="I1761" s="113"/>
    </row>
    <row r="1762" spans="1:9" ht="15" customHeight="1" x14ac:dyDescent="0.25">
      <c r="A1762" s="29">
        <v>42078.041762210647</v>
      </c>
      <c r="B1762" s="35">
        <v>8.67</v>
      </c>
      <c r="C1762" s="22" t="s">
        <v>197</v>
      </c>
      <c r="F1762" s="29">
        <v>42078.041762210647</v>
      </c>
      <c r="G1762" s="35"/>
      <c r="H1762" s="113"/>
      <c r="I1762" s="113"/>
    </row>
    <row r="1763" spans="1:9" ht="15" customHeight="1" x14ac:dyDescent="0.25">
      <c r="A1763" s="29">
        <v>42078.083428935184</v>
      </c>
      <c r="B1763" s="35">
        <v>8.65</v>
      </c>
      <c r="C1763" s="22" t="s">
        <v>197</v>
      </c>
      <c r="F1763" s="29">
        <v>42078.083428935184</v>
      </c>
      <c r="G1763" s="35"/>
      <c r="H1763" s="113"/>
      <c r="I1763" s="113"/>
    </row>
    <row r="1764" spans="1:9" ht="15" customHeight="1" x14ac:dyDescent="0.25">
      <c r="A1764" s="29">
        <v>42078.125095659721</v>
      </c>
      <c r="B1764" s="35">
        <v>8.65</v>
      </c>
      <c r="C1764" s="22" t="s">
        <v>197</v>
      </c>
      <c r="F1764" s="29">
        <v>42078.125095659721</v>
      </c>
      <c r="G1764" s="35"/>
      <c r="H1764" s="113"/>
      <c r="I1764" s="113"/>
    </row>
    <row r="1765" spans="1:9" ht="15" customHeight="1" x14ac:dyDescent="0.25">
      <c r="A1765" s="29">
        <v>42078.166762384259</v>
      </c>
      <c r="B1765" s="35">
        <v>8.11</v>
      </c>
      <c r="C1765" s="22" t="s">
        <v>197</v>
      </c>
      <c r="F1765" s="29">
        <v>42078.166762384259</v>
      </c>
      <c r="G1765" s="35"/>
      <c r="H1765" s="113"/>
      <c r="I1765" s="113"/>
    </row>
    <row r="1766" spans="1:9" ht="15" customHeight="1" x14ac:dyDescent="0.25">
      <c r="A1766" s="29">
        <v>42078.208429108796</v>
      </c>
      <c r="B1766" s="35">
        <v>7.77</v>
      </c>
      <c r="C1766" s="22" t="s">
        <v>197</v>
      </c>
      <c r="F1766" s="29">
        <v>42078.208429108796</v>
      </c>
      <c r="G1766" s="35"/>
      <c r="H1766" s="113"/>
      <c r="I1766" s="113"/>
    </row>
    <row r="1767" spans="1:9" ht="15" customHeight="1" x14ac:dyDescent="0.25">
      <c r="A1767" s="29">
        <v>42078.250095833333</v>
      </c>
      <c r="B1767" s="35">
        <v>7.82</v>
      </c>
      <c r="C1767" s="22" t="s">
        <v>197</v>
      </c>
      <c r="F1767" s="29">
        <v>42078.250095833333</v>
      </c>
      <c r="G1767" s="35"/>
      <c r="H1767" s="113"/>
      <c r="I1767" s="113"/>
    </row>
    <row r="1768" spans="1:9" ht="15" customHeight="1" x14ac:dyDescent="0.25">
      <c r="A1768" s="29">
        <v>42078.29176255787</v>
      </c>
      <c r="B1768" s="35">
        <v>7.87</v>
      </c>
      <c r="C1768" s="22" t="s">
        <v>197</v>
      </c>
      <c r="F1768" s="29">
        <v>42078.29176255787</v>
      </c>
      <c r="G1768" s="35"/>
      <c r="H1768" s="113"/>
      <c r="I1768" s="113"/>
    </row>
    <row r="1769" spans="1:9" ht="15" customHeight="1" x14ac:dyDescent="0.25">
      <c r="A1769" s="29">
        <v>42078.333429282407</v>
      </c>
      <c r="B1769" s="35">
        <v>7.8</v>
      </c>
      <c r="C1769" s="22" t="s">
        <v>197</v>
      </c>
      <c r="F1769" s="29">
        <v>42078.333429282407</v>
      </c>
      <c r="G1769" s="35"/>
      <c r="H1769" s="113"/>
      <c r="I1769" s="113"/>
    </row>
    <row r="1770" spans="1:9" ht="15" customHeight="1" x14ac:dyDescent="0.25">
      <c r="A1770" s="29">
        <v>42078.375096006945</v>
      </c>
      <c r="B1770" s="35">
        <v>7.93</v>
      </c>
      <c r="C1770" s="22" t="s">
        <v>197</v>
      </c>
      <c r="F1770" s="29">
        <v>42078.375096006945</v>
      </c>
      <c r="G1770" s="35"/>
      <c r="H1770" s="113"/>
      <c r="I1770" s="113"/>
    </row>
    <row r="1771" spans="1:9" ht="15" customHeight="1" x14ac:dyDescent="0.25">
      <c r="A1771" s="29">
        <v>42078.416762731482</v>
      </c>
      <c r="B1771" s="35">
        <v>8.19</v>
      </c>
      <c r="C1771" s="22" t="s">
        <v>197</v>
      </c>
      <c r="F1771" s="29">
        <v>42078.416762731482</v>
      </c>
      <c r="G1771" s="35"/>
      <c r="H1771" s="113"/>
      <c r="I1771" s="113"/>
    </row>
    <row r="1772" spans="1:9" ht="15" customHeight="1" x14ac:dyDescent="0.25">
      <c r="A1772" s="29">
        <v>42078.458429456019</v>
      </c>
      <c r="B1772" s="35">
        <v>8.1199999999999992</v>
      </c>
      <c r="C1772" s="22" t="s">
        <v>197</v>
      </c>
      <c r="F1772" s="29">
        <v>42078.458429456019</v>
      </c>
      <c r="G1772" s="35"/>
      <c r="H1772" s="113"/>
      <c r="I1772" s="113"/>
    </row>
    <row r="1773" spans="1:9" ht="15" customHeight="1" x14ac:dyDescent="0.25">
      <c r="A1773" s="29">
        <v>42078.500096180556</v>
      </c>
      <c r="B1773" s="35">
        <v>7.9</v>
      </c>
      <c r="C1773" s="22" t="s">
        <v>197</v>
      </c>
      <c r="F1773" s="29">
        <v>42078.500096180556</v>
      </c>
      <c r="G1773" s="35"/>
      <c r="H1773" s="113"/>
      <c r="I1773" s="113"/>
    </row>
    <row r="1774" spans="1:9" ht="15" customHeight="1" x14ac:dyDescent="0.25">
      <c r="A1774" s="29">
        <v>42078.541762905093</v>
      </c>
      <c r="B1774" s="35">
        <v>7.21</v>
      </c>
      <c r="C1774" s="22" t="s">
        <v>197</v>
      </c>
      <c r="F1774" s="29">
        <v>42078.541762905093</v>
      </c>
      <c r="G1774" s="35"/>
      <c r="H1774" s="113"/>
      <c r="I1774" s="113"/>
    </row>
    <row r="1775" spans="1:9" ht="15" customHeight="1" x14ac:dyDescent="0.25">
      <c r="A1775" s="29">
        <v>42078.583429629631</v>
      </c>
      <c r="B1775" s="35">
        <v>7.32</v>
      </c>
      <c r="C1775" s="22" t="s">
        <v>197</v>
      </c>
      <c r="F1775" s="29">
        <v>42078.583429629631</v>
      </c>
      <c r="G1775" s="35"/>
      <c r="H1775" s="113"/>
      <c r="I1775" s="113"/>
    </row>
    <row r="1776" spans="1:9" ht="15" customHeight="1" x14ac:dyDescent="0.25">
      <c r="A1776" s="29">
        <v>42078.625096354168</v>
      </c>
      <c r="B1776" s="35">
        <v>7.41</v>
      </c>
      <c r="C1776" s="22" t="s">
        <v>197</v>
      </c>
      <c r="F1776" s="29">
        <v>42078.625096354168</v>
      </c>
      <c r="G1776" s="35"/>
      <c r="H1776" s="113"/>
      <c r="I1776" s="113"/>
    </row>
    <row r="1777" spans="1:9" ht="15" customHeight="1" x14ac:dyDescent="0.25">
      <c r="A1777" s="29">
        <v>42078.666763078705</v>
      </c>
      <c r="B1777" s="35">
        <v>7.4</v>
      </c>
      <c r="C1777" s="22" t="s">
        <v>197</v>
      </c>
      <c r="F1777" s="29">
        <v>42078.666763078705</v>
      </c>
      <c r="G1777" s="35"/>
      <c r="H1777" s="113"/>
      <c r="I1777" s="113"/>
    </row>
    <row r="1778" spans="1:9" ht="15" customHeight="1" x14ac:dyDescent="0.25">
      <c r="A1778" s="29">
        <v>42078.708429803242</v>
      </c>
      <c r="B1778" s="35">
        <v>7.44</v>
      </c>
      <c r="C1778" s="22" t="s">
        <v>197</v>
      </c>
      <c r="F1778" s="29">
        <v>42078.708429803242</v>
      </c>
      <c r="G1778" s="35"/>
      <c r="H1778" s="113"/>
      <c r="I1778" s="113"/>
    </row>
    <row r="1779" spans="1:9" ht="15" customHeight="1" x14ac:dyDescent="0.25">
      <c r="A1779" s="29">
        <v>42078.75009652778</v>
      </c>
      <c r="B1779" s="35">
        <v>7.55</v>
      </c>
      <c r="C1779" s="22" t="s">
        <v>197</v>
      </c>
      <c r="F1779" s="29">
        <v>42078.75009652778</v>
      </c>
      <c r="G1779" s="35"/>
      <c r="H1779" s="113"/>
      <c r="I1779" s="113"/>
    </row>
    <row r="1780" spans="1:9" ht="15" customHeight="1" x14ac:dyDescent="0.25">
      <c r="A1780" s="29">
        <v>42078.791763252317</v>
      </c>
      <c r="B1780" s="35">
        <v>7.46</v>
      </c>
      <c r="C1780" s="22" t="s">
        <v>197</v>
      </c>
      <c r="F1780" s="29">
        <v>42078.791763252317</v>
      </c>
      <c r="G1780" s="35"/>
      <c r="H1780" s="113"/>
      <c r="I1780" s="113"/>
    </row>
    <row r="1781" spans="1:9" ht="15" customHeight="1" x14ac:dyDescent="0.25">
      <c r="A1781" s="29">
        <v>42078.833429976854</v>
      </c>
      <c r="B1781" s="35">
        <v>7.07</v>
      </c>
      <c r="C1781" s="22" t="s">
        <v>197</v>
      </c>
      <c r="F1781" s="29">
        <v>42078.833429976854</v>
      </c>
      <c r="G1781" s="35"/>
      <c r="H1781" s="113"/>
      <c r="I1781" s="113"/>
    </row>
    <row r="1782" spans="1:9" ht="15" customHeight="1" x14ac:dyDescent="0.25">
      <c r="A1782" s="29">
        <v>42078.875096701391</v>
      </c>
      <c r="B1782" s="35">
        <v>7.04</v>
      </c>
      <c r="C1782" s="22" t="s">
        <v>197</v>
      </c>
      <c r="F1782" s="29">
        <v>42078.875096701391</v>
      </c>
      <c r="G1782" s="35"/>
      <c r="H1782" s="113"/>
      <c r="I1782" s="113"/>
    </row>
    <row r="1783" spans="1:9" ht="15" customHeight="1" x14ac:dyDescent="0.25">
      <c r="A1783" s="29">
        <v>42078.916763425928</v>
      </c>
      <c r="B1783" s="35">
        <v>7.11</v>
      </c>
      <c r="C1783" s="22" t="s">
        <v>197</v>
      </c>
      <c r="F1783" s="29">
        <v>42078.916763425928</v>
      </c>
      <c r="G1783" s="35"/>
      <c r="H1783" s="113"/>
      <c r="I1783" s="113"/>
    </row>
    <row r="1784" spans="1:9" ht="15" customHeight="1" x14ac:dyDescent="0.25">
      <c r="A1784" s="29">
        <v>42078.958430150466</v>
      </c>
      <c r="B1784" s="35">
        <v>7.17</v>
      </c>
      <c r="C1784" s="22" t="s">
        <v>197</v>
      </c>
      <c r="F1784" s="29">
        <v>42078.958430150466</v>
      </c>
      <c r="G1784" s="35"/>
      <c r="H1784" s="113"/>
      <c r="I1784" s="113"/>
    </row>
    <row r="1785" spans="1:9" ht="15" customHeight="1" x14ac:dyDescent="0.25">
      <c r="A1785" s="29">
        <v>42079.000096875003</v>
      </c>
      <c r="B1785" s="35">
        <v>7.21</v>
      </c>
      <c r="C1785" s="22" t="s">
        <v>197</v>
      </c>
      <c r="F1785" s="29">
        <v>42079.000096875003</v>
      </c>
      <c r="G1785" s="35"/>
      <c r="H1785" s="113"/>
      <c r="I1785" s="113"/>
    </row>
    <row r="1786" spans="1:9" ht="15" customHeight="1" x14ac:dyDescent="0.25">
      <c r="A1786" s="29">
        <v>42079.04176359954</v>
      </c>
      <c r="B1786" s="35">
        <v>7.2</v>
      </c>
      <c r="C1786" s="22" t="s">
        <v>197</v>
      </c>
      <c r="F1786" s="29">
        <v>42079.04176359954</v>
      </c>
      <c r="G1786" s="35"/>
      <c r="H1786" s="113"/>
      <c r="I1786" s="113"/>
    </row>
    <row r="1787" spans="1:9" ht="15" customHeight="1" x14ac:dyDescent="0.25">
      <c r="A1787" s="29">
        <v>42079.083430324077</v>
      </c>
      <c r="B1787" s="35">
        <v>7.22</v>
      </c>
      <c r="C1787" s="22" t="s">
        <v>197</v>
      </c>
      <c r="F1787" s="29">
        <v>42079.083430324077</v>
      </c>
      <c r="G1787" s="35"/>
      <c r="H1787" s="113"/>
      <c r="I1787" s="113"/>
    </row>
    <row r="1788" spans="1:9" ht="15" customHeight="1" x14ac:dyDescent="0.25">
      <c r="A1788" s="29">
        <v>42079.125097048614</v>
      </c>
      <c r="B1788" s="35">
        <v>7.21</v>
      </c>
      <c r="C1788" s="22" t="s">
        <v>197</v>
      </c>
      <c r="F1788" s="29">
        <v>42079.125097048614</v>
      </c>
      <c r="G1788" s="35"/>
      <c r="H1788" s="113"/>
      <c r="I1788" s="113"/>
    </row>
    <row r="1789" spans="1:9" ht="15" customHeight="1" x14ac:dyDescent="0.25">
      <c r="A1789" s="29">
        <v>42079.166763773152</v>
      </c>
      <c r="B1789" s="35">
        <v>7.21</v>
      </c>
      <c r="C1789" s="22" t="s">
        <v>197</v>
      </c>
      <c r="F1789" s="29">
        <v>42079.166763773152</v>
      </c>
      <c r="G1789" s="35"/>
      <c r="H1789" s="113"/>
      <c r="I1789" s="113"/>
    </row>
    <row r="1790" spans="1:9" ht="15" customHeight="1" x14ac:dyDescent="0.25">
      <c r="A1790" s="29">
        <v>42079.208430497689</v>
      </c>
      <c r="B1790" s="35">
        <v>7.36</v>
      </c>
      <c r="C1790" s="22" t="s">
        <v>197</v>
      </c>
      <c r="F1790" s="29">
        <v>42079.208430497689</v>
      </c>
      <c r="G1790" s="35"/>
      <c r="H1790" s="113"/>
      <c r="I1790" s="113"/>
    </row>
    <row r="1791" spans="1:9" ht="15" customHeight="1" x14ac:dyDescent="0.25">
      <c r="A1791" s="29">
        <v>42079.250097222219</v>
      </c>
      <c r="B1791" s="35">
        <v>7.53</v>
      </c>
      <c r="C1791" s="22" t="s">
        <v>197</v>
      </c>
      <c r="F1791" s="29">
        <v>42079.250097222219</v>
      </c>
      <c r="G1791" s="35"/>
      <c r="H1791" s="113"/>
      <c r="I1791" s="113"/>
    </row>
    <row r="1792" spans="1:9" ht="15" customHeight="1" x14ac:dyDescent="0.25">
      <c r="A1792" s="29">
        <v>42079.291763946756</v>
      </c>
      <c r="B1792" s="35">
        <v>7.56</v>
      </c>
      <c r="C1792" s="22" t="s">
        <v>197</v>
      </c>
      <c r="F1792" s="29">
        <v>42079.291763946756</v>
      </c>
      <c r="G1792" s="35"/>
      <c r="H1792" s="113"/>
      <c r="I1792" s="113"/>
    </row>
    <row r="1793" spans="1:9" ht="15" customHeight="1" x14ac:dyDescent="0.25">
      <c r="A1793" s="29">
        <v>42079.333430671293</v>
      </c>
      <c r="B1793" s="35">
        <v>7.45</v>
      </c>
      <c r="C1793" s="22" t="s">
        <v>197</v>
      </c>
      <c r="F1793" s="29">
        <v>42079.333430671293</v>
      </c>
      <c r="G1793" s="35"/>
      <c r="H1793" s="113"/>
      <c r="I1793" s="113"/>
    </row>
    <row r="1794" spans="1:9" ht="15" customHeight="1" x14ac:dyDescent="0.25">
      <c r="A1794" s="29">
        <v>42079.37509739583</v>
      </c>
      <c r="B1794" s="35">
        <v>7.36</v>
      </c>
      <c r="C1794" s="22" t="s">
        <v>197</v>
      </c>
      <c r="F1794" s="29">
        <v>42079.37509739583</v>
      </c>
      <c r="G1794" s="35"/>
      <c r="H1794" s="113"/>
      <c r="I1794" s="113"/>
    </row>
    <row r="1795" spans="1:9" ht="15" customHeight="1" x14ac:dyDescent="0.25">
      <c r="A1795" s="29">
        <v>42079.416764120368</v>
      </c>
      <c r="B1795" s="35">
        <v>7.36</v>
      </c>
      <c r="C1795" s="22" t="s">
        <v>197</v>
      </c>
      <c r="F1795" s="29">
        <v>42079.416764120368</v>
      </c>
      <c r="G1795" s="35"/>
      <c r="H1795" s="113"/>
      <c r="I1795" s="113"/>
    </row>
    <row r="1796" spans="1:9" ht="15" customHeight="1" x14ac:dyDescent="0.25">
      <c r="A1796" s="29">
        <v>42079.458430844905</v>
      </c>
      <c r="B1796" s="35">
        <v>7.39</v>
      </c>
      <c r="C1796" s="22" t="s">
        <v>197</v>
      </c>
      <c r="F1796" s="29">
        <v>42079.458430844905</v>
      </c>
      <c r="G1796" s="35"/>
      <c r="H1796" s="113"/>
      <c r="I1796" s="113"/>
    </row>
    <row r="1797" spans="1:9" ht="15" customHeight="1" x14ac:dyDescent="0.25">
      <c r="A1797" s="29">
        <v>42079.500097569442</v>
      </c>
      <c r="B1797" s="35">
        <v>7.33</v>
      </c>
      <c r="C1797" s="22" t="s">
        <v>197</v>
      </c>
      <c r="F1797" s="29">
        <v>42079.500097569442</v>
      </c>
      <c r="G1797" s="35"/>
      <c r="H1797" s="113"/>
      <c r="I1797" s="113"/>
    </row>
    <row r="1798" spans="1:9" ht="15" customHeight="1" x14ac:dyDescent="0.25">
      <c r="A1798" s="29">
        <v>42079.541764293979</v>
      </c>
      <c r="B1798" s="35">
        <v>6.73</v>
      </c>
      <c r="C1798" s="22" t="s">
        <v>197</v>
      </c>
      <c r="F1798" s="29">
        <v>42079.541764293979</v>
      </c>
      <c r="G1798" s="35"/>
      <c r="H1798" s="113"/>
      <c r="I1798" s="113"/>
    </row>
    <row r="1799" spans="1:9" ht="15" customHeight="1" x14ac:dyDescent="0.25">
      <c r="A1799" s="29">
        <v>42079.583431018516</v>
      </c>
      <c r="B1799" s="35">
        <v>6.69</v>
      </c>
      <c r="C1799" s="22" t="s">
        <v>197</v>
      </c>
      <c r="F1799" s="29">
        <v>42079.583431018516</v>
      </c>
      <c r="G1799" s="35"/>
      <c r="H1799" s="113"/>
      <c r="I1799" s="113"/>
    </row>
    <row r="1800" spans="1:9" ht="15" customHeight="1" x14ac:dyDescent="0.25">
      <c r="A1800" s="29">
        <v>42079.625097743054</v>
      </c>
      <c r="B1800" s="35">
        <v>6.76</v>
      </c>
      <c r="C1800" s="22" t="s">
        <v>197</v>
      </c>
      <c r="F1800" s="29">
        <v>42079.625097743054</v>
      </c>
      <c r="G1800" s="35"/>
      <c r="H1800" s="113"/>
      <c r="I1800" s="113"/>
    </row>
    <row r="1801" spans="1:9" ht="15" customHeight="1" x14ac:dyDescent="0.25">
      <c r="A1801" s="29">
        <v>42079.666764467591</v>
      </c>
      <c r="B1801" s="35">
        <v>6.89</v>
      </c>
      <c r="C1801" s="22" t="s">
        <v>197</v>
      </c>
      <c r="F1801" s="29">
        <v>42079.666764467591</v>
      </c>
      <c r="G1801" s="35"/>
      <c r="H1801" s="113"/>
      <c r="I1801" s="113"/>
    </row>
    <row r="1802" spans="1:9" ht="15" customHeight="1" x14ac:dyDescent="0.25">
      <c r="A1802" s="29">
        <v>42079.708431192128</v>
      </c>
      <c r="B1802" s="35">
        <v>6.84</v>
      </c>
      <c r="C1802" s="22" t="s">
        <v>197</v>
      </c>
      <c r="F1802" s="29">
        <v>42079.708431192128</v>
      </c>
      <c r="G1802" s="35"/>
      <c r="H1802" s="113"/>
      <c r="I1802" s="113"/>
    </row>
    <row r="1803" spans="1:9" ht="15" customHeight="1" x14ac:dyDescent="0.25">
      <c r="A1803" s="29">
        <v>42079.750097916665</v>
      </c>
      <c r="B1803" s="35">
        <v>6.9</v>
      </c>
      <c r="C1803" s="22" t="s">
        <v>197</v>
      </c>
      <c r="F1803" s="29">
        <v>42079.750097916665</v>
      </c>
      <c r="G1803" s="35"/>
      <c r="H1803" s="113"/>
      <c r="I1803" s="113"/>
    </row>
    <row r="1804" spans="1:9" ht="15" customHeight="1" x14ac:dyDescent="0.25">
      <c r="A1804" s="29">
        <v>42079.791764641202</v>
      </c>
      <c r="B1804" s="35">
        <v>6.95</v>
      </c>
      <c r="C1804" s="22" t="s">
        <v>197</v>
      </c>
      <c r="F1804" s="29">
        <v>42079.791764641202</v>
      </c>
      <c r="G1804" s="35"/>
      <c r="H1804" s="113"/>
      <c r="I1804" s="113"/>
    </row>
    <row r="1805" spans="1:9" ht="15" customHeight="1" x14ac:dyDescent="0.25">
      <c r="A1805" s="29">
        <v>42079.83343136574</v>
      </c>
      <c r="B1805" s="35">
        <v>6.56</v>
      </c>
      <c r="C1805" s="22" t="s">
        <v>197</v>
      </c>
      <c r="F1805" s="29">
        <v>42079.83343136574</v>
      </c>
      <c r="G1805" s="35"/>
      <c r="H1805" s="113"/>
      <c r="I1805" s="113"/>
    </row>
    <row r="1806" spans="1:9" ht="15" customHeight="1" x14ac:dyDescent="0.25">
      <c r="A1806" s="29">
        <v>42079.875098090277</v>
      </c>
      <c r="B1806" s="35">
        <v>6.38</v>
      </c>
      <c r="C1806" s="22" t="s">
        <v>197</v>
      </c>
      <c r="F1806" s="29">
        <v>42079.875098090277</v>
      </c>
      <c r="G1806" s="35"/>
      <c r="H1806" s="113"/>
      <c r="I1806" s="113"/>
    </row>
    <row r="1807" spans="1:9" ht="15" customHeight="1" x14ac:dyDescent="0.25">
      <c r="A1807" s="29">
        <v>42079.916764814814</v>
      </c>
      <c r="B1807" s="35">
        <v>6.24</v>
      </c>
      <c r="C1807" s="22" t="s">
        <v>197</v>
      </c>
      <c r="F1807" s="29">
        <v>42079.916764814814</v>
      </c>
      <c r="G1807" s="35"/>
      <c r="H1807" s="113"/>
      <c r="I1807" s="113"/>
    </row>
    <row r="1808" spans="1:9" ht="15" customHeight="1" x14ac:dyDescent="0.25">
      <c r="A1808" s="29">
        <v>42079.958431539351</v>
      </c>
      <c r="B1808" s="35">
        <v>10.25</v>
      </c>
      <c r="C1808" s="22" t="s">
        <v>197</v>
      </c>
      <c r="F1808" s="29">
        <v>42079.958431539351</v>
      </c>
      <c r="G1808" s="35"/>
      <c r="H1808" s="113"/>
      <c r="I1808" s="113"/>
    </row>
    <row r="1809" spans="1:9" ht="15" customHeight="1" x14ac:dyDescent="0.25">
      <c r="A1809" s="29">
        <v>42080.000098263889</v>
      </c>
      <c r="B1809" s="37">
        <v>13.29</v>
      </c>
      <c r="C1809" s="2"/>
      <c r="F1809" s="29">
        <v>42080.000098263889</v>
      </c>
      <c r="G1809" s="37">
        <v>13.29</v>
      </c>
      <c r="H1809" s="113"/>
      <c r="I1809" s="113"/>
    </row>
    <row r="1810" spans="1:9" ht="15" customHeight="1" x14ac:dyDescent="0.25">
      <c r="A1810" s="29">
        <v>42080.041764988426</v>
      </c>
      <c r="B1810" s="37">
        <v>30.93</v>
      </c>
      <c r="C1810" s="2"/>
      <c r="F1810" s="29">
        <v>42080.041764988426</v>
      </c>
      <c r="G1810" s="37">
        <v>30.93</v>
      </c>
      <c r="H1810" s="113"/>
      <c r="I1810" s="113"/>
    </row>
    <row r="1811" spans="1:9" ht="15" customHeight="1" x14ac:dyDescent="0.25">
      <c r="A1811" s="29">
        <v>42080.083431712963</v>
      </c>
      <c r="B1811" s="37">
        <v>19.57</v>
      </c>
      <c r="C1811" s="2"/>
      <c r="F1811" s="29">
        <v>42080.083431712963</v>
      </c>
      <c r="G1811" s="37">
        <v>19.57</v>
      </c>
      <c r="H1811" s="113"/>
      <c r="I1811" s="113"/>
    </row>
    <row r="1812" spans="1:9" ht="15" customHeight="1" x14ac:dyDescent="0.25">
      <c r="A1812" s="29">
        <v>42080.1250984375</v>
      </c>
      <c r="B1812" s="37">
        <v>18.399999999999999</v>
      </c>
      <c r="C1812" s="2"/>
      <c r="F1812" s="29">
        <v>42080.1250984375</v>
      </c>
      <c r="G1812" s="37">
        <v>18.399999999999999</v>
      </c>
      <c r="H1812" s="113"/>
      <c r="I1812" s="113"/>
    </row>
    <row r="1813" spans="1:9" ht="15" customHeight="1" x14ac:dyDescent="0.25">
      <c r="A1813" s="29">
        <v>42080.166765162037</v>
      </c>
      <c r="B1813" s="37">
        <v>19.38</v>
      </c>
      <c r="C1813" s="2"/>
      <c r="F1813" s="29">
        <v>42080.166765162037</v>
      </c>
      <c r="G1813" s="37">
        <v>19.38</v>
      </c>
      <c r="H1813" s="113"/>
      <c r="I1813" s="113"/>
    </row>
    <row r="1814" spans="1:9" ht="15" customHeight="1" x14ac:dyDescent="0.25">
      <c r="A1814" s="29">
        <v>42080.208431886575</v>
      </c>
      <c r="B1814" s="37">
        <v>21.51</v>
      </c>
      <c r="C1814" s="2"/>
      <c r="F1814" s="29">
        <v>42080.208431886575</v>
      </c>
      <c r="G1814" s="37">
        <v>21.51</v>
      </c>
      <c r="H1814" s="113"/>
      <c r="I1814" s="113"/>
    </row>
    <row r="1815" spans="1:9" ht="15" customHeight="1" x14ac:dyDescent="0.25">
      <c r="A1815" s="29">
        <v>42080.250098611112</v>
      </c>
      <c r="B1815" s="37">
        <v>22.04</v>
      </c>
      <c r="C1815" s="2"/>
      <c r="F1815" s="29">
        <v>42080.250098611112</v>
      </c>
      <c r="G1815" s="37">
        <v>22.04</v>
      </c>
      <c r="H1815" s="113"/>
      <c r="I1815" s="113"/>
    </row>
    <row r="1816" spans="1:9" ht="15" customHeight="1" x14ac:dyDescent="0.25">
      <c r="A1816" s="29">
        <v>42080.291765335649</v>
      </c>
      <c r="B1816" s="37">
        <v>22.16</v>
      </c>
      <c r="C1816" s="2"/>
      <c r="F1816" s="29">
        <v>42080.291765335649</v>
      </c>
      <c r="G1816" s="37">
        <v>22.16</v>
      </c>
      <c r="H1816" s="113"/>
      <c r="I1816" s="113"/>
    </row>
    <row r="1817" spans="1:9" ht="15" customHeight="1" x14ac:dyDescent="0.25">
      <c r="A1817" s="29">
        <v>42080.333432060186</v>
      </c>
      <c r="B1817" s="37">
        <v>22.49</v>
      </c>
      <c r="C1817" s="2"/>
      <c r="F1817" s="29">
        <v>42080.333432060186</v>
      </c>
      <c r="G1817" s="37">
        <v>22.49</v>
      </c>
      <c r="H1817" s="113"/>
      <c r="I1817" s="113"/>
    </row>
    <row r="1818" spans="1:9" ht="15" customHeight="1" x14ac:dyDescent="0.25">
      <c r="A1818" s="29">
        <v>42080.375098784723</v>
      </c>
      <c r="B1818" s="37">
        <v>21.05</v>
      </c>
      <c r="C1818" s="2"/>
      <c r="F1818" s="29">
        <v>42080.375098784723</v>
      </c>
      <c r="G1818" s="37">
        <v>21.05</v>
      </c>
      <c r="H1818" s="113"/>
      <c r="I1818" s="113"/>
    </row>
    <row r="1819" spans="1:9" ht="15" customHeight="1" x14ac:dyDescent="0.25">
      <c r="A1819" s="29">
        <v>42080.416765509261</v>
      </c>
      <c r="B1819" s="37">
        <v>19.73</v>
      </c>
      <c r="C1819" s="2"/>
      <c r="F1819" s="29">
        <v>42080.416765509261</v>
      </c>
      <c r="G1819" s="37">
        <v>19.73</v>
      </c>
      <c r="H1819" s="113"/>
      <c r="I1819" s="113"/>
    </row>
    <row r="1820" spans="1:9" ht="15" customHeight="1" x14ac:dyDescent="0.25">
      <c r="A1820" s="29">
        <v>42080.458432233798</v>
      </c>
      <c r="B1820" s="37">
        <v>20.49</v>
      </c>
      <c r="C1820" s="2"/>
      <c r="F1820" s="29">
        <v>42080.458432233798</v>
      </c>
      <c r="G1820" s="37">
        <v>20.49</v>
      </c>
      <c r="H1820" s="113"/>
      <c r="I1820" s="113"/>
    </row>
    <row r="1821" spans="1:9" ht="15" customHeight="1" x14ac:dyDescent="0.25">
      <c r="A1821" s="29">
        <v>42080.500098958335</v>
      </c>
      <c r="B1821" s="37">
        <v>22.85</v>
      </c>
      <c r="C1821" s="2"/>
      <c r="F1821" s="29">
        <v>42080.500098958335</v>
      </c>
      <c r="G1821" s="37">
        <v>22.85</v>
      </c>
      <c r="H1821" s="113"/>
      <c r="I1821" s="113"/>
    </row>
    <row r="1822" spans="1:9" ht="15" customHeight="1" x14ac:dyDescent="0.25">
      <c r="A1822" s="29">
        <v>42080.541765682872</v>
      </c>
      <c r="B1822" s="37">
        <v>22.23</v>
      </c>
      <c r="C1822" s="2"/>
      <c r="F1822" s="29">
        <v>42080.541765682872</v>
      </c>
      <c r="G1822" s="37">
        <v>22.23</v>
      </c>
      <c r="H1822" s="113"/>
      <c r="I1822" s="113"/>
    </row>
    <row r="1823" spans="1:9" ht="15" customHeight="1" x14ac:dyDescent="0.25">
      <c r="A1823" s="29">
        <v>42080.583432407409</v>
      </c>
      <c r="B1823" s="37">
        <v>21.95</v>
      </c>
      <c r="C1823" s="2"/>
      <c r="F1823" s="29">
        <v>42080.583432407409</v>
      </c>
      <c r="G1823" s="37">
        <v>21.95</v>
      </c>
      <c r="H1823" s="113"/>
      <c r="I1823" s="113"/>
    </row>
    <row r="1824" spans="1:9" ht="15" customHeight="1" x14ac:dyDescent="0.25">
      <c r="A1824" s="29">
        <v>42080.625099131947</v>
      </c>
      <c r="B1824" s="37">
        <v>16.989999999999998</v>
      </c>
      <c r="C1824" s="2"/>
      <c r="F1824" s="29">
        <v>42080.625099131947</v>
      </c>
      <c r="G1824" s="37">
        <v>16.989999999999998</v>
      </c>
      <c r="H1824" s="113"/>
      <c r="I1824" s="113"/>
    </row>
    <row r="1825" spans="1:9" ht="15" customHeight="1" x14ac:dyDescent="0.25">
      <c r="A1825" s="29">
        <v>42080.666765856484</v>
      </c>
      <c r="B1825" s="37">
        <v>19.87</v>
      </c>
      <c r="C1825" s="2"/>
      <c r="F1825" s="29">
        <v>42080.666765856484</v>
      </c>
      <c r="G1825" s="37">
        <v>19.87</v>
      </c>
      <c r="H1825" s="113"/>
      <c r="I1825" s="113"/>
    </row>
    <row r="1826" spans="1:9" ht="15" customHeight="1" x14ac:dyDescent="0.25">
      <c r="A1826" s="29">
        <v>42080.708432581021</v>
      </c>
      <c r="B1826" s="37">
        <v>21.35</v>
      </c>
      <c r="C1826" s="2"/>
      <c r="F1826" s="29">
        <v>42080.708432581021</v>
      </c>
      <c r="G1826" s="37">
        <v>21.35</v>
      </c>
      <c r="H1826" s="113"/>
      <c r="I1826" s="113"/>
    </row>
    <row r="1827" spans="1:9" ht="15" customHeight="1" x14ac:dyDescent="0.25">
      <c r="A1827" s="29">
        <v>42080.750099305558</v>
      </c>
      <c r="B1827" s="37">
        <v>22.36</v>
      </c>
      <c r="C1827" s="2"/>
      <c r="F1827" s="29">
        <v>42080.750099305558</v>
      </c>
      <c r="G1827" s="37">
        <v>22.36</v>
      </c>
      <c r="H1827" s="113"/>
      <c r="I1827" s="113"/>
    </row>
    <row r="1828" spans="1:9" ht="15" customHeight="1" x14ac:dyDescent="0.25">
      <c r="A1828" s="29">
        <v>42080.791766030095</v>
      </c>
      <c r="B1828" s="36">
        <v>17.32</v>
      </c>
      <c r="C1828" s="22" t="s">
        <v>200</v>
      </c>
      <c r="F1828" s="29">
        <v>42080.791766030095</v>
      </c>
      <c r="G1828" s="36"/>
      <c r="H1828" s="113"/>
      <c r="I1828" s="113"/>
    </row>
    <row r="1829" spans="1:9" ht="15" customHeight="1" x14ac:dyDescent="0.25">
      <c r="A1829" s="29">
        <v>42080.833432754633</v>
      </c>
      <c r="B1829" s="36">
        <v>10.85</v>
      </c>
      <c r="C1829" s="22" t="s">
        <v>200</v>
      </c>
      <c r="F1829" s="29">
        <v>42080.833432754633</v>
      </c>
      <c r="G1829" s="36"/>
      <c r="H1829" s="113"/>
      <c r="I1829" s="113"/>
    </row>
    <row r="1830" spans="1:9" ht="15" customHeight="1" x14ac:dyDescent="0.25">
      <c r="A1830" s="29">
        <v>42080.87509947917</v>
      </c>
      <c r="B1830" s="36">
        <v>10.029999999999999</v>
      </c>
      <c r="C1830" s="22" t="s">
        <v>200</v>
      </c>
      <c r="F1830" s="29">
        <v>42080.87509947917</v>
      </c>
      <c r="G1830" s="36"/>
      <c r="H1830" s="113"/>
      <c r="I1830" s="113"/>
    </row>
    <row r="1831" spans="1:9" ht="15" customHeight="1" x14ac:dyDescent="0.25">
      <c r="A1831" s="29">
        <v>42080.916766203707</v>
      </c>
      <c r="B1831" s="37">
        <v>20.98</v>
      </c>
      <c r="C1831" s="2"/>
      <c r="F1831" s="29">
        <v>42080.916766203707</v>
      </c>
      <c r="G1831" s="37">
        <v>20.98</v>
      </c>
      <c r="H1831" s="113"/>
      <c r="I1831" s="113"/>
    </row>
    <row r="1832" spans="1:9" ht="15" customHeight="1" x14ac:dyDescent="0.25">
      <c r="A1832" s="29">
        <v>42080.958432928244</v>
      </c>
      <c r="B1832" s="37">
        <v>19.75</v>
      </c>
      <c r="C1832" s="2"/>
      <c r="F1832" s="29">
        <v>42080.958432928244</v>
      </c>
      <c r="G1832" s="37">
        <v>19.75</v>
      </c>
      <c r="H1832" s="113"/>
      <c r="I1832" s="113"/>
    </row>
    <row r="1833" spans="1:9" ht="15" customHeight="1" x14ac:dyDescent="0.25">
      <c r="A1833" s="29">
        <v>42081.000099652774</v>
      </c>
      <c r="B1833" s="37">
        <v>20.64</v>
      </c>
      <c r="C1833" s="2"/>
      <c r="F1833" s="29">
        <v>42081.000099652774</v>
      </c>
      <c r="G1833" s="37">
        <v>20.64</v>
      </c>
      <c r="H1833" s="113"/>
      <c r="I1833" s="113"/>
    </row>
    <row r="1834" spans="1:9" ht="15" customHeight="1" x14ac:dyDescent="0.25">
      <c r="A1834" s="29">
        <v>42081.041766377311</v>
      </c>
      <c r="B1834" s="37">
        <v>20.45</v>
      </c>
      <c r="C1834" s="2"/>
      <c r="F1834" s="29">
        <v>42081.041766377311</v>
      </c>
      <c r="G1834" s="37">
        <v>20.45</v>
      </c>
      <c r="H1834" s="113"/>
      <c r="I1834" s="113"/>
    </row>
    <row r="1835" spans="1:9" ht="15" customHeight="1" x14ac:dyDescent="0.25">
      <c r="A1835" s="29">
        <v>42081.083433101849</v>
      </c>
      <c r="B1835" s="37">
        <v>20.75</v>
      </c>
      <c r="C1835" s="2"/>
      <c r="F1835" s="29">
        <v>42081.083433101849</v>
      </c>
      <c r="G1835" s="37">
        <v>20.75</v>
      </c>
      <c r="H1835" s="113"/>
      <c r="I1835" s="113"/>
    </row>
    <row r="1836" spans="1:9" ht="15" customHeight="1" x14ac:dyDescent="0.25">
      <c r="A1836" s="29">
        <v>42081.125099826386</v>
      </c>
      <c r="B1836" s="37">
        <v>20.34</v>
      </c>
      <c r="C1836" s="2"/>
      <c r="F1836" s="29">
        <v>42081.125099826386</v>
      </c>
      <c r="G1836" s="37">
        <v>20.34</v>
      </c>
      <c r="H1836" s="113"/>
      <c r="I1836" s="113"/>
    </row>
    <row r="1837" spans="1:9" ht="15" customHeight="1" x14ac:dyDescent="0.25">
      <c r="A1837" s="29">
        <v>42081.166766550923</v>
      </c>
      <c r="B1837" s="37">
        <v>21.37</v>
      </c>
      <c r="C1837" s="2"/>
      <c r="F1837" s="29">
        <v>42081.166766550923</v>
      </c>
      <c r="G1837" s="37">
        <v>21.37</v>
      </c>
      <c r="H1837" s="113"/>
      <c r="I1837" s="113"/>
    </row>
    <row r="1838" spans="1:9" ht="15" customHeight="1" x14ac:dyDescent="0.25">
      <c r="A1838" s="29">
        <v>42081.20843327546</v>
      </c>
      <c r="B1838" s="37">
        <v>22.59</v>
      </c>
      <c r="C1838" s="2"/>
      <c r="F1838" s="29">
        <v>42081.20843327546</v>
      </c>
      <c r="G1838" s="37">
        <v>22.59</v>
      </c>
      <c r="H1838" s="113"/>
      <c r="I1838" s="113"/>
    </row>
    <row r="1839" spans="1:9" ht="15" customHeight="1" x14ac:dyDescent="0.25">
      <c r="A1839" s="29">
        <v>42081.250099999997</v>
      </c>
      <c r="B1839" s="37">
        <v>22.66</v>
      </c>
      <c r="C1839" s="2"/>
      <c r="F1839" s="29">
        <v>42081.250099999997</v>
      </c>
      <c r="G1839" s="37">
        <v>22.66</v>
      </c>
      <c r="H1839" s="113"/>
      <c r="I1839" s="113"/>
    </row>
    <row r="1840" spans="1:9" ht="15" customHeight="1" x14ac:dyDescent="0.25">
      <c r="A1840" s="29">
        <v>42081.291766724535</v>
      </c>
      <c r="B1840" s="37">
        <v>21.95</v>
      </c>
      <c r="C1840" s="2"/>
      <c r="F1840" s="29">
        <v>42081.291766724535</v>
      </c>
      <c r="G1840" s="37">
        <v>21.95</v>
      </c>
      <c r="H1840" s="113"/>
      <c r="I1840" s="113"/>
    </row>
    <row r="1841" spans="1:9" ht="15" customHeight="1" x14ac:dyDescent="0.25">
      <c r="A1841" s="29">
        <v>42081.333433449072</v>
      </c>
      <c r="B1841" s="37">
        <v>22.74</v>
      </c>
      <c r="C1841" s="2"/>
      <c r="F1841" s="29">
        <v>42081.333433449072</v>
      </c>
      <c r="G1841" s="37">
        <v>22.74</v>
      </c>
      <c r="H1841" s="113"/>
      <c r="I1841" s="113"/>
    </row>
    <row r="1842" spans="1:9" ht="15" customHeight="1" x14ac:dyDescent="0.25">
      <c r="A1842" s="29">
        <v>42081.375100173609</v>
      </c>
      <c r="B1842" s="37">
        <v>23.45</v>
      </c>
      <c r="C1842" s="2"/>
      <c r="F1842" s="29">
        <v>42081.375100173609</v>
      </c>
      <c r="G1842" s="37">
        <v>23.45</v>
      </c>
      <c r="H1842" s="113"/>
      <c r="I1842" s="113"/>
    </row>
    <row r="1843" spans="1:9" ht="15" customHeight="1" x14ac:dyDescent="0.25">
      <c r="A1843" s="29">
        <v>42081.416766898146</v>
      </c>
      <c r="B1843" s="37">
        <v>23.66</v>
      </c>
      <c r="C1843" s="2"/>
      <c r="F1843" s="29">
        <v>42081.416766898146</v>
      </c>
      <c r="G1843" s="37">
        <v>23.66</v>
      </c>
      <c r="H1843" s="113"/>
      <c r="I1843" s="113"/>
    </row>
    <row r="1844" spans="1:9" ht="15" customHeight="1" x14ac:dyDescent="0.25">
      <c r="A1844" s="29">
        <v>42081.458433622684</v>
      </c>
      <c r="B1844" s="37">
        <v>26.49</v>
      </c>
      <c r="C1844" s="2"/>
      <c r="F1844" s="29">
        <v>42081.458433622684</v>
      </c>
      <c r="G1844" s="37">
        <v>26.49</v>
      </c>
      <c r="H1844" s="113"/>
      <c r="I1844" s="113"/>
    </row>
    <row r="1845" spans="1:9" ht="15" customHeight="1" x14ac:dyDescent="0.25">
      <c r="A1845" s="29">
        <v>42081.500100347221</v>
      </c>
      <c r="B1845" s="37">
        <v>24.87</v>
      </c>
      <c r="C1845" s="2"/>
      <c r="F1845" s="29">
        <v>42081.500100347221</v>
      </c>
      <c r="G1845" s="37">
        <v>24.87</v>
      </c>
      <c r="H1845" s="113"/>
      <c r="I1845" s="113"/>
    </row>
    <row r="1846" spans="1:9" ht="15" customHeight="1" x14ac:dyDescent="0.25">
      <c r="A1846" s="29">
        <v>42081.541767071758</v>
      </c>
      <c r="B1846" s="37">
        <v>35.200000000000003</v>
      </c>
      <c r="C1846" s="2"/>
      <c r="F1846" s="29">
        <v>42081.541767071758</v>
      </c>
      <c r="G1846" s="37">
        <v>35.200000000000003</v>
      </c>
      <c r="H1846" s="113"/>
      <c r="I1846" s="113"/>
    </row>
    <row r="1847" spans="1:9" ht="15" customHeight="1" x14ac:dyDescent="0.25">
      <c r="A1847" s="29">
        <v>42081.583433796295</v>
      </c>
      <c r="B1847" s="37">
        <v>28.15</v>
      </c>
      <c r="C1847" s="2"/>
      <c r="F1847" s="29">
        <v>42081.583433796295</v>
      </c>
      <c r="G1847" s="37">
        <v>28.15</v>
      </c>
      <c r="H1847" s="113"/>
      <c r="I1847" s="113"/>
    </row>
    <row r="1848" spans="1:9" ht="15" customHeight="1" x14ac:dyDescent="0.25">
      <c r="A1848" s="29">
        <v>42081.625100520832</v>
      </c>
      <c r="B1848" s="37">
        <v>27.52</v>
      </c>
      <c r="C1848" s="2"/>
      <c r="F1848" s="29">
        <v>42081.625100520832</v>
      </c>
      <c r="G1848" s="37">
        <v>27.52</v>
      </c>
      <c r="H1848" s="113"/>
      <c r="I1848" s="113"/>
    </row>
    <row r="1849" spans="1:9" ht="15" customHeight="1" x14ac:dyDescent="0.25">
      <c r="A1849" s="29">
        <v>42081.66676724537</v>
      </c>
      <c r="B1849" s="37">
        <v>27.39</v>
      </c>
      <c r="C1849" s="2"/>
      <c r="F1849" s="29">
        <v>42081.66676724537</v>
      </c>
      <c r="G1849" s="37">
        <v>27.39</v>
      </c>
      <c r="H1849" s="113"/>
      <c r="I1849" s="113"/>
    </row>
    <row r="1850" spans="1:9" ht="15" customHeight="1" x14ac:dyDescent="0.25">
      <c r="A1850" s="29">
        <v>42081.708433969907</v>
      </c>
      <c r="B1850" s="37">
        <v>27.05</v>
      </c>
      <c r="C1850" s="2"/>
      <c r="F1850" s="29">
        <v>42081.708433969907</v>
      </c>
      <c r="G1850" s="37">
        <v>27.05</v>
      </c>
      <c r="H1850" s="113"/>
      <c r="I1850" s="113"/>
    </row>
    <row r="1851" spans="1:9" ht="15" customHeight="1" x14ac:dyDescent="0.25">
      <c r="A1851" s="29">
        <v>42081.750100694444</v>
      </c>
      <c r="B1851" s="37">
        <v>25.84</v>
      </c>
      <c r="C1851" s="2"/>
      <c r="F1851" s="29">
        <v>42081.750100694444</v>
      </c>
      <c r="G1851" s="37">
        <v>25.84</v>
      </c>
      <c r="H1851" s="113"/>
      <c r="I1851" s="113"/>
    </row>
    <row r="1852" spans="1:9" ht="15" customHeight="1" x14ac:dyDescent="0.25">
      <c r="A1852" s="29">
        <v>42081.791767418981</v>
      </c>
      <c r="B1852" s="39">
        <v>67.31</v>
      </c>
      <c r="C1852" s="22" t="s">
        <v>200</v>
      </c>
      <c r="F1852" s="29">
        <v>42081.791767418981</v>
      </c>
      <c r="G1852" s="39"/>
      <c r="H1852" s="113"/>
      <c r="I1852" s="113"/>
    </row>
    <row r="1853" spans="1:9" ht="15" customHeight="1" x14ac:dyDescent="0.25">
      <c r="A1853" s="29">
        <v>42081.833434143518</v>
      </c>
      <c r="B1853" s="39">
        <v>7.78</v>
      </c>
      <c r="C1853" s="22" t="s">
        <v>200</v>
      </c>
      <c r="F1853" s="29">
        <v>42081.833434143518</v>
      </c>
      <c r="G1853" s="39"/>
      <c r="H1853" s="113"/>
      <c r="I1853" s="113"/>
    </row>
    <row r="1854" spans="1:9" ht="15" customHeight="1" x14ac:dyDescent="0.25">
      <c r="A1854" s="29">
        <v>42081.875100868056</v>
      </c>
      <c r="B1854" s="39">
        <v>2.46</v>
      </c>
      <c r="C1854" s="22" t="s">
        <v>200</v>
      </c>
      <c r="F1854" s="29">
        <v>42081.875100868056</v>
      </c>
      <c r="G1854" s="39"/>
      <c r="H1854" s="113"/>
      <c r="I1854" s="113"/>
    </row>
    <row r="1855" spans="1:9" ht="15" customHeight="1" x14ac:dyDescent="0.25">
      <c r="A1855" s="29">
        <v>42081.916767592593</v>
      </c>
      <c r="B1855" s="37">
        <v>12.95</v>
      </c>
      <c r="C1855" s="2"/>
      <c r="F1855" s="29">
        <v>42081.916767592593</v>
      </c>
      <c r="G1855" s="37">
        <v>12.95</v>
      </c>
      <c r="H1855" s="113"/>
      <c r="I1855" s="113"/>
    </row>
    <row r="1856" spans="1:9" ht="15" customHeight="1" x14ac:dyDescent="0.25">
      <c r="A1856" s="29">
        <v>42081.95843431713</v>
      </c>
      <c r="B1856" s="37">
        <v>8.1999999999999993</v>
      </c>
      <c r="C1856" s="2"/>
      <c r="F1856" s="29">
        <v>42081.95843431713</v>
      </c>
      <c r="G1856" s="37">
        <v>8.1999999999999993</v>
      </c>
      <c r="H1856" s="113"/>
      <c r="I1856" s="113"/>
    </row>
    <row r="1857" spans="1:9" ht="15" customHeight="1" x14ac:dyDescent="0.25">
      <c r="A1857" s="29">
        <v>42082.000101041667</v>
      </c>
      <c r="B1857" s="37">
        <v>8.33</v>
      </c>
      <c r="C1857" s="2"/>
      <c r="F1857" s="29">
        <v>42082.000101041667</v>
      </c>
      <c r="G1857" s="37">
        <v>8.33</v>
      </c>
      <c r="H1857" s="113"/>
      <c r="I1857" s="113"/>
    </row>
    <row r="1858" spans="1:9" ht="15" customHeight="1" x14ac:dyDescent="0.25">
      <c r="A1858" s="29">
        <v>42082.041767766204</v>
      </c>
      <c r="B1858" s="37">
        <v>8.23</v>
      </c>
      <c r="C1858" s="2"/>
      <c r="F1858" s="29">
        <v>42082.041767766204</v>
      </c>
      <c r="G1858" s="37">
        <v>8.23</v>
      </c>
      <c r="H1858" s="113"/>
      <c r="I1858" s="113"/>
    </row>
    <row r="1859" spans="1:9" ht="15" customHeight="1" x14ac:dyDescent="0.25">
      <c r="A1859" s="29">
        <v>42082.083434490742</v>
      </c>
      <c r="B1859" s="37">
        <v>8.3000000000000007</v>
      </c>
      <c r="C1859" s="2"/>
      <c r="F1859" s="29">
        <v>42082.083434490742</v>
      </c>
      <c r="G1859" s="37">
        <v>8.3000000000000007</v>
      </c>
      <c r="H1859" s="113"/>
      <c r="I1859" s="113"/>
    </row>
    <row r="1860" spans="1:9" ht="15" customHeight="1" x14ac:dyDescent="0.25">
      <c r="A1860" s="29">
        <v>42082.125101215279</v>
      </c>
      <c r="B1860" s="37">
        <v>9.44</v>
      </c>
      <c r="C1860" s="2"/>
      <c r="F1860" s="29">
        <v>42082.125101215279</v>
      </c>
      <c r="G1860" s="37">
        <v>9.44</v>
      </c>
      <c r="H1860" s="113"/>
      <c r="I1860" s="113"/>
    </row>
    <row r="1861" spans="1:9" ht="15" customHeight="1" x14ac:dyDescent="0.25">
      <c r="A1861" s="29">
        <v>42082.166767939816</v>
      </c>
      <c r="B1861" s="37">
        <v>10.039999999999999</v>
      </c>
      <c r="C1861" s="2"/>
      <c r="F1861" s="29">
        <v>42082.166767939816</v>
      </c>
      <c r="G1861" s="37">
        <v>10.039999999999999</v>
      </c>
      <c r="H1861" s="113"/>
      <c r="I1861" s="113"/>
    </row>
    <row r="1862" spans="1:9" ht="15" customHeight="1" x14ac:dyDescent="0.25">
      <c r="A1862" s="29">
        <v>42082.208434664353</v>
      </c>
      <c r="B1862" s="37">
        <v>10.24</v>
      </c>
      <c r="C1862" s="2"/>
      <c r="F1862" s="29">
        <v>42082.208434664353</v>
      </c>
      <c r="G1862" s="37">
        <v>10.24</v>
      </c>
      <c r="H1862" s="113"/>
      <c r="I1862" s="113"/>
    </row>
    <row r="1863" spans="1:9" ht="15" customHeight="1" x14ac:dyDescent="0.25">
      <c r="A1863" s="29">
        <v>42082.25010138889</v>
      </c>
      <c r="B1863" s="37">
        <v>10.199999999999999</v>
      </c>
      <c r="C1863" s="2"/>
      <c r="F1863" s="29">
        <v>42082.25010138889</v>
      </c>
      <c r="G1863" s="37">
        <v>10.199999999999999</v>
      </c>
      <c r="H1863" s="113"/>
      <c r="I1863" s="113"/>
    </row>
    <row r="1864" spans="1:9" ht="15" customHeight="1" x14ac:dyDescent="0.25">
      <c r="A1864" s="29">
        <v>42082.291768113428</v>
      </c>
      <c r="B1864" s="37">
        <v>10.79</v>
      </c>
      <c r="C1864" s="2"/>
      <c r="F1864" s="29">
        <v>42082.291768113428</v>
      </c>
      <c r="G1864" s="37">
        <v>10.79</v>
      </c>
      <c r="H1864" s="113"/>
      <c r="I1864" s="113"/>
    </row>
    <row r="1865" spans="1:9" ht="15" customHeight="1" x14ac:dyDescent="0.25">
      <c r="A1865" s="29">
        <v>42082.333434837965</v>
      </c>
      <c r="B1865" s="37">
        <v>11.1</v>
      </c>
      <c r="C1865" s="2"/>
      <c r="F1865" s="29">
        <v>42082.333434837965</v>
      </c>
      <c r="G1865" s="37">
        <v>11.1</v>
      </c>
      <c r="H1865" s="113"/>
      <c r="I1865" s="113"/>
    </row>
    <row r="1866" spans="1:9" ht="15" customHeight="1" x14ac:dyDescent="0.25">
      <c r="A1866" s="29">
        <v>42082.375101562502</v>
      </c>
      <c r="B1866" s="37">
        <v>10.91</v>
      </c>
      <c r="C1866" s="2"/>
      <c r="F1866" s="29">
        <v>42082.375101562502</v>
      </c>
      <c r="G1866" s="37">
        <v>10.91</v>
      </c>
      <c r="H1866" s="113"/>
      <c r="I1866" s="113"/>
    </row>
    <row r="1867" spans="1:9" ht="15" customHeight="1" x14ac:dyDescent="0.25">
      <c r="A1867" s="29">
        <v>42082.416768287039</v>
      </c>
      <c r="B1867" s="37">
        <v>12.4</v>
      </c>
      <c r="C1867" s="2"/>
      <c r="F1867" s="29">
        <v>42082.416768287039</v>
      </c>
      <c r="G1867" s="37">
        <v>12.4</v>
      </c>
      <c r="H1867" s="113"/>
      <c r="I1867" s="113"/>
    </row>
    <row r="1868" spans="1:9" ht="15" customHeight="1" x14ac:dyDescent="0.25">
      <c r="A1868" s="29">
        <v>42082.458435011577</v>
      </c>
      <c r="B1868" s="37">
        <v>12.24</v>
      </c>
      <c r="C1868" s="2"/>
      <c r="F1868" s="29">
        <v>42082.458435011577</v>
      </c>
      <c r="G1868" s="37">
        <v>12.24</v>
      </c>
      <c r="H1868" s="113"/>
      <c r="I1868" s="113"/>
    </row>
    <row r="1869" spans="1:9" ht="15" customHeight="1" x14ac:dyDescent="0.25">
      <c r="A1869" s="29">
        <v>42082.500101736114</v>
      </c>
      <c r="B1869" s="37">
        <v>12.38</v>
      </c>
      <c r="C1869" s="2"/>
      <c r="F1869" s="29">
        <v>42082.500101736114</v>
      </c>
      <c r="G1869" s="37">
        <v>12.38</v>
      </c>
      <c r="H1869" s="113"/>
      <c r="I1869" s="113"/>
    </row>
    <row r="1870" spans="1:9" ht="15" customHeight="1" x14ac:dyDescent="0.25">
      <c r="A1870" s="29">
        <v>42082.541768460651</v>
      </c>
      <c r="B1870" s="37">
        <v>13.36</v>
      </c>
      <c r="C1870" s="2"/>
      <c r="F1870" s="29">
        <v>42082.541768460651</v>
      </c>
      <c r="G1870" s="37">
        <v>13.36</v>
      </c>
      <c r="H1870" s="113"/>
      <c r="I1870" s="113"/>
    </row>
    <row r="1871" spans="1:9" ht="15" customHeight="1" x14ac:dyDescent="0.25">
      <c r="A1871" s="29">
        <v>42082.583435185188</v>
      </c>
      <c r="B1871" s="37">
        <v>13.21</v>
      </c>
      <c r="C1871" s="2"/>
      <c r="F1871" s="29">
        <v>42082.583435185188</v>
      </c>
      <c r="G1871" s="37">
        <v>13.21</v>
      </c>
      <c r="H1871" s="113"/>
      <c r="I1871" s="113"/>
    </row>
    <row r="1872" spans="1:9" ht="15" customHeight="1" x14ac:dyDescent="0.25">
      <c r="A1872" s="29">
        <v>42082.625101909725</v>
      </c>
      <c r="B1872" s="37">
        <v>11.52</v>
      </c>
      <c r="C1872" s="2"/>
      <c r="F1872" s="29">
        <v>42082.625101909725</v>
      </c>
      <c r="G1872" s="37">
        <v>11.52</v>
      </c>
      <c r="H1872" s="113"/>
      <c r="I1872" s="113"/>
    </row>
    <row r="1873" spans="1:9" ht="15" customHeight="1" x14ac:dyDescent="0.25">
      <c r="A1873" s="29">
        <v>42082.666768634263</v>
      </c>
      <c r="B1873" s="37">
        <v>11.68</v>
      </c>
      <c r="C1873" s="2"/>
      <c r="F1873" s="29">
        <v>42082.666768634263</v>
      </c>
      <c r="G1873" s="37">
        <v>11.68</v>
      </c>
      <c r="H1873" s="113"/>
      <c r="I1873" s="113"/>
    </row>
    <row r="1874" spans="1:9" ht="15" customHeight="1" x14ac:dyDescent="0.25">
      <c r="A1874" s="29">
        <v>42082.7084353588</v>
      </c>
      <c r="B1874" s="37">
        <v>12.78</v>
      </c>
      <c r="C1874" s="2"/>
      <c r="F1874" s="29">
        <v>42082.7084353588</v>
      </c>
      <c r="G1874" s="37">
        <v>12.78</v>
      </c>
      <c r="H1874" s="113"/>
      <c r="I1874" s="113"/>
    </row>
    <row r="1875" spans="1:9" ht="15" customHeight="1" x14ac:dyDescent="0.25">
      <c r="A1875" s="29">
        <v>42082.75010208333</v>
      </c>
      <c r="B1875" s="37">
        <v>12.12</v>
      </c>
      <c r="C1875" s="2"/>
      <c r="F1875" s="29">
        <v>42082.75010208333</v>
      </c>
      <c r="G1875" s="37">
        <v>12.12</v>
      </c>
      <c r="H1875" s="113"/>
      <c r="I1875" s="113"/>
    </row>
    <row r="1876" spans="1:9" ht="15" customHeight="1" x14ac:dyDescent="0.25">
      <c r="A1876" s="29">
        <v>42082.791768807867</v>
      </c>
      <c r="B1876" s="36">
        <v>6.24</v>
      </c>
      <c r="C1876" s="22" t="s">
        <v>200</v>
      </c>
      <c r="F1876" s="29">
        <v>42082.791768807867</v>
      </c>
      <c r="G1876" s="36"/>
      <c r="H1876" s="113"/>
      <c r="I1876" s="113"/>
    </row>
    <row r="1877" spans="1:9" ht="15" customHeight="1" x14ac:dyDescent="0.25">
      <c r="A1877" s="29">
        <v>42082.833435532404</v>
      </c>
      <c r="B1877" s="39">
        <v>3.46</v>
      </c>
      <c r="C1877" s="22" t="s">
        <v>200</v>
      </c>
      <c r="F1877" s="29">
        <v>42082.833435532404</v>
      </c>
      <c r="G1877" s="39"/>
      <c r="H1877" s="113"/>
      <c r="I1877" s="113"/>
    </row>
    <row r="1878" spans="1:9" ht="15" customHeight="1" x14ac:dyDescent="0.25">
      <c r="A1878" s="29">
        <v>42082.875102256941</v>
      </c>
      <c r="B1878" s="39">
        <v>2.76</v>
      </c>
      <c r="C1878" s="22" t="s">
        <v>200</v>
      </c>
      <c r="F1878" s="29">
        <v>42082.875102256941</v>
      </c>
      <c r="G1878" s="39"/>
      <c r="H1878" s="113"/>
      <c r="I1878" s="113"/>
    </row>
    <row r="1879" spans="1:9" ht="15" customHeight="1" x14ac:dyDescent="0.25">
      <c r="A1879" s="29">
        <v>42082.916768981479</v>
      </c>
      <c r="B1879" s="37">
        <v>12.09</v>
      </c>
      <c r="C1879" s="2"/>
      <c r="F1879" s="29">
        <v>42082.916768981479</v>
      </c>
      <c r="G1879" s="37">
        <v>12.09</v>
      </c>
      <c r="H1879" s="113"/>
      <c r="I1879" s="113"/>
    </row>
    <row r="1880" spans="1:9" ht="15" customHeight="1" x14ac:dyDescent="0.25">
      <c r="A1880" s="29">
        <v>42082.958435706016</v>
      </c>
      <c r="B1880" s="37">
        <v>11.86</v>
      </c>
      <c r="C1880" s="2"/>
      <c r="F1880" s="29">
        <v>42082.958435706016</v>
      </c>
      <c r="G1880" s="37">
        <v>11.86</v>
      </c>
      <c r="H1880" s="113"/>
      <c r="I1880" s="113"/>
    </row>
    <row r="1881" spans="1:9" ht="15" customHeight="1" x14ac:dyDescent="0.25">
      <c r="A1881" s="29">
        <v>42083.000102430553</v>
      </c>
      <c r="B1881" s="37">
        <v>11.78</v>
      </c>
      <c r="C1881" s="2"/>
      <c r="F1881" s="29">
        <v>42083.000102430553</v>
      </c>
      <c r="G1881" s="37">
        <v>11.78</v>
      </c>
      <c r="H1881" s="113"/>
      <c r="I1881" s="113"/>
    </row>
    <row r="1882" spans="1:9" ht="15" customHeight="1" x14ac:dyDescent="0.25">
      <c r="A1882" s="29">
        <v>42083.04176915509</v>
      </c>
      <c r="B1882" s="37">
        <v>12.21</v>
      </c>
      <c r="C1882" s="2"/>
      <c r="F1882" s="29">
        <v>42083.04176915509</v>
      </c>
      <c r="G1882" s="37">
        <v>12.21</v>
      </c>
      <c r="H1882" s="113"/>
      <c r="I1882" s="113"/>
    </row>
    <row r="1883" spans="1:9" ht="15" customHeight="1" x14ac:dyDescent="0.25">
      <c r="A1883" s="29">
        <v>42083.083435879627</v>
      </c>
      <c r="B1883" s="37">
        <v>12.57</v>
      </c>
      <c r="C1883" s="2"/>
      <c r="F1883" s="29">
        <v>42083.083435879627</v>
      </c>
      <c r="G1883" s="37">
        <v>12.57</v>
      </c>
      <c r="H1883" s="113"/>
      <c r="I1883" s="113"/>
    </row>
    <row r="1884" spans="1:9" ht="15" customHeight="1" x14ac:dyDescent="0.25">
      <c r="A1884" s="29">
        <v>42083.125102604165</v>
      </c>
      <c r="B1884" s="37">
        <v>13.57</v>
      </c>
      <c r="C1884" s="2"/>
      <c r="F1884" s="29">
        <v>42083.125102604165</v>
      </c>
      <c r="G1884" s="37">
        <v>13.57</v>
      </c>
      <c r="H1884" s="113"/>
      <c r="I1884" s="113"/>
    </row>
    <row r="1885" spans="1:9" ht="15" customHeight="1" x14ac:dyDescent="0.25">
      <c r="A1885" s="29">
        <v>42083.166769328702</v>
      </c>
      <c r="B1885" s="37">
        <v>12.87</v>
      </c>
      <c r="C1885" s="2"/>
      <c r="F1885" s="29">
        <v>42083.166769328702</v>
      </c>
      <c r="G1885" s="37">
        <v>12.87</v>
      </c>
      <c r="H1885" s="113"/>
      <c r="I1885" s="113"/>
    </row>
    <row r="1886" spans="1:9" ht="15" customHeight="1" x14ac:dyDescent="0.25">
      <c r="A1886" s="29">
        <v>42083.208436053239</v>
      </c>
      <c r="B1886" s="37">
        <v>11.19</v>
      </c>
      <c r="C1886" s="2"/>
      <c r="F1886" s="29">
        <v>42083.208436053239</v>
      </c>
      <c r="G1886" s="37">
        <v>11.19</v>
      </c>
      <c r="H1886" s="113"/>
      <c r="I1886" s="113"/>
    </row>
    <row r="1887" spans="1:9" ht="15" customHeight="1" x14ac:dyDescent="0.25">
      <c r="A1887" s="29">
        <v>42083.250102777776</v>
      </c>
      <c r="B1887" s="37">
        <v>13.34</v>
      </c>
      <c r="C1887" s="2"/>
      <c r="F1887" s="29">
        <v>42083.250102777776</v>
      </c>
      <c r="G1887" s="37">
        <v>13.34</v>
      </c>
      <c r="H1887" s="113"/>
      <c r="I1887" s="113"/>
    </row>
    <row r="1888" spans="1:9" ht="15" customHeight="1" x14ac:dyDescent="0.25">
      <c r="A1888" s="29">
        <v>42083.291769502313</v>
      </c>
      <c r="B1888" s="37">
        <v>9.4700000000000006</v>
      </c>
      <c r="C1888" s="2"/>
      <c r="F1888" s="29">
        <v>42083.291769502313</v>
      </c>
      <c r="G1888" s="37">
        <v>9.4700000000000006</v>
      </c>
      <c r="H1888" s="113"/>
      <c r="I1888" s="113"/>
    </row>
    <row r="1889" spans="1:9" ht="15" customHeight="1" x14ac:dyDescent="0.25">
      <c r="A1889" s="29">
        <v>42083.333436226851</v>
      </c>
      <c r="B1889" s="37">
        <v>15.23</v>
      </c>
      <c r="C1889" s="2"/>
      <c r="F1889" s="29">
        <v>42083.333436226851</v>
      </c>
      <c r="G1889" s="37">
        <v>15.23</v>
      </c>
      <c r="H1889" s="113"/>
      <c r="I1889" s="113"/>
    </row>
    <row r="1890" spans="1:9" ht="15" customHeight="1" x14ac:dyDescent="0.25">
      <c r="A1890" s="29">
        <v>42083.375102951388</v>
      </c>
      <c r="B1890" s="37">
        <v>8.4700000000000006</v>
      </c>
      <c r="C1890" s="2"/>
      <c r="F1890" s="29">
        <v>42083.375102951388</v>
      </c>
      <c r="G1890" s="37">
        <v>8.4700000000000006</v>
      </c>
      <c r="H1890" s="113"/>
      <c r="I1890" s="113"/>
    </row>
    <row r="1891" spans="1:9" ht="15" customHeight="1" x14ac:dyDescent="0.25">
      <c r="A1891" s="29">
        <v>42083.416769675925</v>
      </c>
      <c r="B1891" s="35">
        <v>5.83</v>
      </c>
      <c r="C1891" s="22" t="s">
        <v>197</v>
      </c>
      <c r="F1891" s="29">
        <v>42083.416769675925</v>
      </c>
      <c r="G1891" s="35"/>
      <c r="H1891" s="113"/>
      <c r="I1891" s="113"/>
    </row>
    <row r="1892" spans="1:9" ht="15" customHeight="1" x14ac:dyDescent="0.25">
      <c r="A1892" s="29">
        <v>42083.458436400462</v>
      </c>
      <c r="B1892" s="37">
        <v>8.69</v>
      </c>
      <c r="C1892" s="2"/>
      <c r="F1892" s="29">
        <v>42083.458436400462</v>
      </c>
      <c r="G1892" s="37">
        <v>8.69</v>
      </c>
      <c r="H1892" s="113"/>
      <c r="I1892" s="113"/>
    </row>
    <row r="1893" spans="1:9" ht="15" customHeight="1" x14ac:dyDescent="0.25">
      <c r="A1893" s="29">
        <v>42083.500103124999</v>
      </c>
      <c r="B1893" s="37">
        <v>15.71</v>
      </c>
      <c r="C1893" s="2"/>
      <c r="F1893" s="29">
        <v>42083.500103124999</v>
      </c>
      <c r="G1893" s="37">
        <v>15.71</v>
      </c>
      <c r="H1893" s="113"/>
      <c r="I1893" s="113"/>
    </row>
    <row r="1894" spans="1:9" ht="15" customHeight="1" x14ac:dyDescent="0.25">
      <c r="A1894" s="29">
        <v>42083.541769849537</v>
      </c>
      <c r="B1894" s="37">
        <v>16.73</v>
      </c>
      <c r="C1894" s="2"/>
      <c r="F1894" s="29">
        <v>42083.541769849537</v>
      </c>
      <c r="G1894" s="37">
        <v>16.73</v>
      </c>
      <c r="H1894" s="113"/>
      <c r="I1894" s="113"/>
    </row>
    <row r="1895" spans="1:9" ht="15" customHeight="1" x14ac:dyDescent="0.25">
      <c r="A1895" s="29">
        <v>42083.583436574074</v>
      </c>
      <c r="B1895" s="37">
        <v>15.95</v>
      </c>
      <c r="C1895" s="2"/>
      <c r="F1895" s="29">
        <v>42083.583436574074</v>
      </c>
      <c r="G1895" s="37">
        <v>15.95</v>
      </c>
      <c r="H1895" s="113"/>
      <c r="I1895" s="113"/>
    </row>
    <row r="1896" spans="1:9" ht="15" customHeight="1" x14ac:dyDescent="0.25">
      <c r="A1896" s="29">
        <v>42083.625103298611</v>
      </c>
      <c r="B1896" s="37">
        <v>15.02</v>
      </c>
      <c r="C1896" s="2"/>
      <c r="F1896" s="29">
        <v>42083.625103298611</v>
      </c>
      <c r="G1896" s="37">
        <v>15.02</v>
      </c>
      <c r="H1896" s="113"/>
      <c r="I1896" s="113"/>
    </row>
    <row r="1897" spans="1:9" ht="15" customHeight="1" x14ac:dyDescent="0.25">
      <c r="A1897" s="29">
        <v>42083.666770023148</v>
      </c>
      <c r="B1897" s="37">
        <v>15.76</v>
      </c>
      <c r="C1897" s="2"/>
      <c r="F1897" s="29">
        <v>42083.666770023148</v>
      </c>
      <c r="G1897" s="37">
        <v>15.76</v>
      </c>
      <c r="H1897" s="113"/>
      <c r="I1897" s="113"/>
    </row>
    <row r="1898" spans="1:9" ht="15" customHeight="1" x14ac:dyDescent="0.25">
      <c r="A1898" s="29">
        <v>42083.708436747685</v>
      </c>
      <c r="B1898" s="37">
        <v>16.98</v>
      </c>
      <c r="C1898" s="2"/>
      <c r="F1898" s="29">
        <v>42083.708436747685</v>
      </c>
      <c r="G1898" s="37">
        <v>16.98</v>
      </c>
      <c r="H1898" s="113"/>
      <c r="I1898" s="113"/>
    </row>
    <row r="1899" spans="1:9" ht="15" customHeight="1" x14ac:dyDescent="0.25">
      <c r="A1899" s="29">
        <v>42083.750103472223</v>
      </c>
      <c r="B1899" s="37">
        <v>18.32</v>
      </c>
      <c r="C1899" s="2"/>
      <c r="F1899" s="29">
        <v>42083.750103472223</v>
      </c>
      <c r="G1899" s="37">
        <v>18.32</v>
      </c>
      <c r="H1899" s="113"/>
      <c r="I1899" s="113"/>
    </row>
    <row r="1900" spans="1:9" ht="15" customHeight="1" x14ac:dyDescent="0.25">
      <c r="A1900" s="29">
        <v>42083.79177019676</v>
      </c>
      <c r="B1900" s="36">
        <v>11.17</v>
      </c>
      <c r="C1900" s="22" t="s">
        <v>200</v>
      </c>
      <c r="F1900" s="29">
        <v>42083.79177019676</v>
      </c>
      <c r="G1900" s="36"/>
      <c r="H1900" s="113"/>
      <c r="I1900" s="113"/>
    </row>
    <row r="1901" spans="1:9" ht="15" customHeight="1" x14ac:dyDescent="0.25">
      <c r="A1901" s="29">
        <v>42083.833436921297</v>
      </c>
      <c r="B1901" s="39">
        <v>6.23</v>
      </c>
      <c r="C1901" s="22" t="s">
        <v>200</v>
      </c>
      <c r="F1901" s="29">
        <v>42083.833436921297</v>
      </c>
      <c r="G1901" s="39"/>
      <c r="H1901" s="113"/>
      <c r="I1901" s="113"/>
    </row>
    <row r="1902" spans="1:9" ht="15" customHeight="1" x14ac:dyDescent="0.25">
      <c r="A1902" s="29">
        <v>42083.875103645834</v>
      </c>
      <c r="B1902" s="39">
        <v>4.1100000000000003</v>
      </c>
      <c r="C1902" s="22" t="s">
        <v>200</v>
      </c>
      <c r="F1902" s="29">
        <v>42083.875103645834</v>
      </c>
      <c r="G1902" s="39"/>
      <c r="H1902" s="113"/>
      <c r="I1902" s="113"/>
    </row>
    <row r="1903" spans="1:9" ht="15" customHeight="1" x14ac:dyDescent="0.25">
      <c r="A1903" s="29">
        <v>42083.916770370372</v>
      </c>
      <c r="B1903" s="37">
        <v>17.440000000000001</v>
      </c>
      <c r="C1903" s="2"/>
      <c r="F1903" s="29">
        <v>42083.916770370372</v>
      </c>
      <c r="G1903" s="37">
        <v>17.440000000000001</v>
      </c>
      <c r="H1903" s="113"/>
      <c r="I1903" s="113"/>
    </row>
    <row r="1904" spans="1:9" ht="15" customHeight="1" x14ac:dyDescent="0.25">
      <c r="A1904" s="29">
        <v>42083.958437094909</v>
      </c>
      <c r="B1904" s="37">
        <v>15.52</v>
      </c>
      <c r="C1904" s="2"/>
      <c r="F1904" s="29">
        <v>42083.958437094909</v>
      </c>
      <c r="G1904" s="37">
        <v>15.52</v>
      </c>
      <c r="H1904" s="113"/>
      <c r="I1904" s="113"/>
    </row>
    <row r="1905" spans="1:9" ht="15" customHeight="1" x14ac:dyDescent="0.25">
      <c r="A1905" s="29">
        <v>42084.000103819446</v>
      </c>
      <c r="B1905" s="37">
        <v>14.58</v>
      </c>
      <c r="C1905" s="2"/>
      <c r="F1905" s="29">
        <v>42084.000103819446</v>
      </c>
      <c r="G1905" s="37">
        <v>14.58</v>
      </c>
      <c r="H1905" s="113"/>
      <c r="I1905" s="113"/>
    </row>
    <row r="1906" spans="1:9" ht="15" customHeight="1" x14ac:dyDescent="0.25">
      <c r="A1906" s="29">
        <v>42084.041770543983</v>
      </c>
      <c r="B1906" s="37">
        <v>13.94</v>
      </c>
      <c r="C1906" s="2"/>
      <c r="F1906" s="29">
        <v>42084.041770543983</v>
      </c>
      <c r="G1906" s="37">
        <v>13.94</v>
      </c>
      <c r="H1906" s="113"/>
      <c r="I1906" s="113"/>
    </row>
    <row r="1907" spans="1:9" ht="15" customHeight="1" x14ac:dyDescent="0.25">
      <c r="A1907" s="29">
        <v>42084.08343726852</v>
      </c>
      <c r="B1907" s="37">
        <v>16.52</v>
      </c>
      <c r="C1907" s="2"/>
      <c r="F1907" s="29">
        <v>42084.08343726852</v>
      </c>
      <c r="G1907" s="37">
        <v>16.52</v>
      </c>
      <c r="H1907" s="113"/>
      <c r="I1907" s="113"/>
    </row>
    <row r="1908" spans="1:9" ht="15" customHeight="1" x14ac:dyDescent="0.25">
      <c r="A1908" s="29">
        <v>42084.125103993058</v>
      </c>
      <c r="B1908" s="37">
        <v>16.14</v>
      </c>
      <c r="C1908" s="2"/>
      <c r="F1908" s="29">
        <v>42084.125103993058</v>
      </c>
      <c r="G1908" s="37">
        <v>16.14</v>
      </c>
      <c r="H1908" s="113"/>
      <c r="I1908" s="113"/>
    </row>
    <row r="1909" spans="1:9" ht="15" customHeight="1" x14ac:dyDescent="0.25">
      <c r="A1909" s="29">
        <v>42084.166770717595</v>
      </c>
      <c r="B1909" s="37">
        <v>16.93</v>
      </c>
      <c r="C1909" s="2"/>
      <c r="F1909" s="29">
        <v>42084.166770717595</v>
      </c>
      <c r="G1909" s="37">
        <v>16.93</v>
      </c>
      <c r="H1909" s="113"/>
      <c r="I1909" s="113"/>
    </row>
    <row r="1910" spans="1:9" ht="15" customHeight="1" x14ac:dyDescent="0.25">
      <c r="A1910" s="29">
        <v>42084.208437442132</v>
      </c>
      <c r="B1910" s="37">
        <v>17.71</v>
      </c>
      <c r="C1910" s="2"/>
      <c r="F1910" s="29">
        <v>42084.208437442132</v>
      </c>
      <c r="G1910" s="37">
        <v>17.71</v>
      </c>
      <c r="H1910" s="113"/>
      <c r="I1910" s="113"/>
    </row>
    <row r="1911" spans="1:9" ht="15" customHeight="1" x14ac:dyDescent="0.25">
      <c r="A1911" s="29">
        <v>42084.250104166669</v>
      </c>
      <c r="B1911" s="37">
        <v>17.36</v>
      </c>
      <c r="C1911" s="2"/>
      <c r="F1911" s="29">
        <v>42084.250104166669</v>
      </c>
      <c r="G1911" s="37">
        <v>17.36</v>
      </c>
      <c r="H1911" s="113"/>
      <c r="I1911" s="113"/>
    </row>
    <row r="1912" spans="1:9" ht="15" customHeight="1" x14ac:dyDescent="0.25">
      <c r="A1912" s="29">
        <v>42084.291770891206</v>
      </c>
      <c r="B1912" s="37">
        <v>17.100000000000001</v>
      </c>
      <c r="C1912" s="2"/>
      <c r="F1912" s="29">
        <v>42084.291770891206</v>
      </c>
      <c r="G1912" s="37">
        <v>17.100000000000001</v>
      </c>
      <c r="H1912" s="113"/>
      <c r="I1912" s="113"/>
    </row>
    <row r="1913" spans="1:9" ht="15" customHeight="1" x14ac:dyDescent="0.25">
      <c r="A1913" s="29">
        <v>42084.333437615744</v>
      </c>
      <c r="B1913" s="37">
        <v>16.489999999999998</v>
      </c>
      <c r="C1913" s="2"/>
      <c r="F1913" s="29">
        <v>42084.333437615744</v>
      </c>
      <c r="G1913" s="37">
        <v>16.489999999999998</v>
      </c>
      <c r="H1913" s="113"/>
      <c r="I1913" s="113"/>
    </row>
    <row r="1914" spans="1:9" ht="15" customHeight="1" x14ac:dyDescent="0.25">
      <c r="A1914" s="29">
        <v>42084.375104340281</v>
      </c>
      <c r="B1914" s="37">
        <v>16.95</v>
      </c>
      <c r="C1914" s="2"/>
      <c r="F1914" s="29">
        <v>42084.375104340281</v>
      </c>
      <c r="G1914" s="37">
        <v>16.95</v>
      </c>
      <c r="H1914" s="113"/>
      <c r="I1914" s="113"/>
    </row>
    <row r="1915" spans="1:9" ht="15" customHeight="1" x14ac:dyDescent="0.25">
      <c r="A1915" s="29">
        <v>42084.416771064818</v>
      </c>
      <c r="B1915" s="37">
        <v>17.690000000000001</v>
      </c>
      <c r="C1915" s="2"/>
      <c r="F1915" s="29">
        <v>42084.416771064818</v>
      </c>
      <c r="G1915" s="37">
        <v>17.690000000000001</v>
      </c>
      <c r="H1915" s="113"/>
      <c r="I1915" s="113"/>
    </row>
    <row r="1916" spans="1:9" ht="15" customHeight="1" x14ac:dyDescent="0.25">
      <c r="A1916" s="29">
        <v>42084.458437789355</v>
      </c>
      <c r="B1916" s="37">
        <v>19.03</v>
      </c>
      <c r="C1916" s="2"/>
      <c r="F1916" s="29">
        <v>42084.458437789355</v>
      </c>
      <c r="G1916" s="37">
        <v>19.03</v>
      </c>
      <c r="H1916" s="113"/>
      <c r="I1916" s="113"/>
    </row>
    <row r="1917" spans="1:9" ht="15" customHeight="1" x14ac:dyDescent="0.25">
      <c r="A1917" s="29">
        <v>42084.500104513892</v>
      </c>
      <c r="B1917" s="37">
        <v>17.84</v>
      </c>
      <c r="C1917" s="2"/>
      <c r="F1917" s="29">
        <v>42084.500104513892</v>
      </c>
      <c r="G1917" s="37">
        <v>17.84</v>
      </c>
      <c r="H1917" s="113"/>
      <c r="I1917" s="113"/>
    </row>
    <row r="1918" spans="1:9" ht="15" customHeight="1" x14ac:dyDescent="0.25">
      <c r="A1918" s="29">
        <v>42084.541771238422</v>
      </c>
      <c r="B1918" s="37">
        <v>17.34</v>
      </c>
      <c r="C1918" s="2"/>
      <c r="F1918" s="29">
        <v>42084.541771238422</v>
      </c>
      <c r="G1918" s="37">
        <v>17.34</v>
      </c>
      <c r="H1918" s="113"/>
      <c r="I1918" s="113"/>
    </row>
    <row r="1919" spans="1:9" ht="15" customHeight="1" x14ac:dyDescent="0.25">
      <c r="A1919" s="29">
        <v>42084.58343796296</v>
      </c>
      <c r="B1919" s="37">
        <v>18.25</v>
      </c>
      <c r="C1919" s="2"/>
      <c r="F1919" s="29">
        <v>42084.58343796296</v>
      </c>
      <c r="G1919" s="37">
        <v>18.25</v>
      </c>
      <c r="H1919" s="113"/>
      <c r="I1919" s="113"/>
    </row>
    <row r="1920" spans="1:9" ht="15" customHeight="1" x14ac:dyDescent="0.25">
      <c r="A1920" s="29">
        <v>42084.625104687497</v>
      </c>
      <c r="B1920" s="37">
        <v>17.690000000000001</v>
      </c>
      <c r="C1920" s="2"/>
      <c r="F1920" s="29">
        <v>42084.625104687497</v>
      </c>
      <c r="G1920" s="37">
        <v>17.690000000000001</v>
      </c>
      <c r="H1920" s="113"/>
      <c r="I1920" s="113"/>
    </row>
    <row r="1921" spans="1:9" ht="15" customHeight="1" x14ac:dyDescent="0.25">
      <c r="A1921" s="29">
        <v>42084.666771412034</v>
      </c>
      <c r="B1921" s="37">
        <v>15.85</v>
      </c>
      <c r="C1921" s="2"/>
      <c r="F1921" s="29">
        <v>42084.666771412034</v>
      </c>
      <c r="G1921" s="37">
        <v>15.85</v>
      </c>
      <c r="H1921" s="113"/>
      <c r="I1921" s="113"/>
    </row>
    <row r="1922" spans="1:9" ht="15" customHeight="1" x14ac:dyDescent="0.25">
      <c r="A1922" s="29">
        <v>42084.708438136571</v>
      </c>
      <c r="B1922" s="37">
        <v>14.12</v>
      </c>
      <c r="C1922" s="2"/>
      <c r="F1922" s="29">
        <v>42084.708438136571</v>
      </c>
      <c r="G1922" s="37">
        <v>14.12</v>
      </c>
      <c r="H1922" s="113"/>
      <c r="I1922" s="113"/>
    </row>
    <row r="1923" spans="1:9" ht="15" customHeight="1" x14ac:dyDescent="0.25">
      <c r="A1923" s="29">
        <v>42084.750104861108</v>
      </c>
      <c r="B1923" s="37">
        <v>15.52</v>
      </c>
      <c r="C1923" s="2"/>
      <c r="F1923" s="29">
        <v>42084.750104861108</v>
      </c>
      <c r="G1923" s="37">
        <v>15.52</v>
      </c>
      <c r="H1923" s="113"/>
      <c r="I1923" s="113"/>
    </row>
    <row r="1924" spans="1:9" ht="15" customHeight="1" x14ac:dyDescent="0.25">
      <c r="A1924" s="29">
        <v>42084.791771585646</v>
      </c>
      <c r="B1924" s="37">
        <v>16.02</v>
      </c>
      <c r="C1924" s="2"/>
      <c r="F1924" s="29">
        <v>42084.791771585646</v>
      </c>
      <c r="G1924" s="37">
        <v>16.02</v>
      </c>
      <c r="H1924" s="113"/>
      <c r="I1924" s="113"/>
    </row>
    <row r="1925" spans="1:9" ht="15" customHeight="1" x14ac:dyDescent="0.25">
      <c r="A1925" s="29">
        <v>42084.833438310183</v>
      </c>
      <c r="B1925" s="37">
        <v>15.61</v>
      </c>
      <c r="C1925" s="2"/>
      <c r="F1925" s="29">
        <v>42084.833438310183</v>
      </c>
      <c r="G1925" s="37">
        <v>15.61</v>
      </c>
      <c r="H1925" s="113"/>
      <c r="I1925" s="113"/>
    </row>
    <row r="1926" spans="1:9" ht="15" customHeight="1" x14ac:dyDescent="0.25">
      <c r="A1926" s="29">
        <v>42084.87510503472</v>
      </c>
      <c r="B1926" s="37">
        <v>14.77</v>
      </c>
      <c r="C1926" s="2"/>
      <c r="F1926" s="29">
        <v>42084.87510503472</v>
      </c>
      <c r="G1926" s="37">
        <v>14.77</v>
      </c>
      <c r="H1926" s="113"/>
      <c r="I1926" s="113"/>
    </row>
    <row r="1927" spans="1:9" ht="15" customHeight="1" x14ac:dyDescent="0.25">
      <c r="A1927" s="29">
        <v>42084.916771759257</v>
      </c>
      <c r="B1927" s="37">
        <v>14.17</v>
      </c>
      <c r="C1927" s="2"/>
      <c r="F1927" s="29">
        <v>42084.916771759257</v>
      </c>
      <c r="G1927" s="37">
        <v>14.17</v>
      </c>
      <c r="H1927" s="113"/>
      <c r="I1927" s="113"/>
    </row>
    <row r="1928" spans="1:9" ht="15" customHeight="1" x14ac:dyDescent="0.25">
      <c r="A1928" s="29">
        <v>42084.958438483794</v>
      </c>
      <c r="B1928" s="37">
        <v>14.18</v>
      </c>
      <c r="C1928" s="2"/>
      <c r="F1928" s="29">
        <v>42084.958438483794</v>
      </c>
      <c r="G1928" s="37">
        <v>14.18</v>
      </c>
      <c r="H1928" s="113"/>
      <c r="I1928" s="113"/>
    </row>
    <row r="1929" spans="1:9" ht="15" customHeight="1" x14ac:dyDescent="0.25">
      <c r="A1929" s="29">
        <v>42085.000105208332</v>
      </c>
      <c r="B1929" s="37">
        <v>16.45</v>
      </c>
      <c r="C1929" s="2"/>
      <c r="F1929" s="29">
        <v>42085.000105208332</v>
      </c>
      <c r="G1929" s="37">
        <v>16.45</v>
      </c>
      <c r="H1929" s="113"/>
      <c r="I1929" s="113"/>
    </row>
    <row r="1930" spans="1:9" ht="15" customHeight="1" x14ac:dyDescent="0.25">
      <c r="A1930" s="29">
        <v>42085.041771932869</v>
      </c>
      <c r="B1930" s="37">
        <v>15.17</v>
      </c>
      <c r="C1930" s="2"/>
      <c r="F1930" s="29">
        <v>42085.041771932869</v>
      </c>
      <c r="G1930" s="37">
        <v>15.17</v>
      </c>
      <c r="H1930" s="113"/>
      <c r="I1930" s="113"/>
    </row>
    <row r="1931" spans="1:9" ht="15" customHeight="1" x14ac:dyDescent="0.25">
      <c r="A1931" s="29">
        <v>42085.083438657406</v>
      </c>
      <c r="B1931" s="37">
        <v>14.93</v>
      </c>
      <c r="C1931" s="2"/>
      <c r="F1931" s="29">
        <v>42085.083438657406</v>
      </c>
      <c r="G1931" s="37">
        <v>14.93</v>
      </c>
      <c r="H1931" s="113"/>
      <c r="I1931" s="113"/>
    </row>
    <row r="1932" spans="1:9" ht="15" customHeight="1" x14ac:dyDescent="0.25">
      <c r="A1932" s="29">
        <v>42085.125105381943</v>
      </c>
      <c r="B1932" s="37">
        <v>13.62</v>
      </c>
      <c r="C1932" s="2"/>
      <c r="F1932" s="29">
        <v>42085.125105381943</v>
      </c>
      <c r="G1932" s="37">
        <v>13.62</v>
      </c>
      <c r="H1932" s="113"/>
      <c r="I1932" s="113"/>
    </row>
    <row r="1933" spans="1:9" ht="15" customHeight="1" x14ac:dyDescent="0.25">
      <c r="A1933" s="29">
        <v>42085.16677210648</v>
      </c>
      <c r="B1933" s="37">
        <v>14.72</v>
      </c>
      <c r="C1933" s="2"/>
      <c r="F1933" s="29">
        <v>42085.16677210648</v>
      </c>
      <c r="G1933" s="37">
        <v>14.72</v>
      </c>
      <c r="H1933" s="113"/>
      <c r="I1933" s="113"/>
    </row>
    <row r="1934" spans="1:9" ht="15" customHeight="1" x14ac:dyDescent="0.25">
      <c r="A1934" s="29">
        <v>42085.208438831018</v>
      </c>
      <c r="B1934" s="37">
        <v>14.52</v>
      </c>
      <c r="C1934" s="2"/>
      <c r="F1934" s="29">
        <v>42085.208438831018</v>
      </c>
      <c r="G1934" s="37">
        <v>14.52</v>
      </c>
      <c r="H1934" s="113"/>
      <c r="I1934" s="113"/>
    </row>
    <row r="1935" spans="1:9" ht="15" customHeight="1" x14ac:dyDescent="0.25">
      <c r="A1935" s="29">
        <v>42085.250105555555</v>
      </c>
      <c r="B1935" s="37">
        <v>15.54</v>
      </c>
      <c r="C1935" s="2"/>
      <c r="F1935" s="29">
        <v>42085.250105555555</v>
      </c>
      <c r="G1935" s="37">
        <v>15.54</v>
      </c>
      <c r="H1935" s="113"/>
      <c r="I1935" s="113"/>
    </row>
    <row r="1936" spans="1:9" ht="15" customHeight="1" x14ac:dyDescent="0.25">
      <c r="A1936" s="29">
        <v>42085.291772280092</v>
      </c>
      <c r="B1936" s="37">
        <v>15.11</v>
      </c>
      <c r="C1936" s="2"/>
      <c r="F1936" s="29">
        <v>42085.291772280092</v>
      </c>
      <c r="G1936" s="37">
        <v>15.11</v>
      </c>
      <c r="H1936" s="113"/>
      <c r="I1936" s="113"/>
    </row>
    <row r="1937" spans="1:9" ht="15" customHeight="1" x14ac:dyDescent="0.25">
      <c r="A1937" s="29">
        <v>42085.333439004629</v>
      </c>
      <c r="B1937" s="37">
        <v>12.24</v>
      </c>
      <c r="C1937" s="2"/>
      <c r="F1937" s="29">
        <v>42085.333439004629</v>
      </c>
      <c r="G1937" s="37">
        <v>12.24</v>
      </c>
      <c r="H1937" s="113"/>
      <c r="I1937" s="113"/>
    </row>
    <row r="1938" spans="1:9" ht="15" customHeight="1" x14ac:dyDescent="0.25">
      <c r="A1938" s="29">
        <v>42085.375105729167</v>
      </c>
      <c r="B1938" s="37">
        <v>12.32</v>
      </c>
      <c r="C1938" s="2"/>
      <c r="F1938" s="29">
        <v>42085.375105729167</v>
      </c>
      <c r="G1938" s="37">
        <v>12.32</v>
      </c>
      <c r="H1938" s="113"/>
      <c r="I1938" s="113"/>
    </row>
    <row r="1939" spans="1:9" ht="15" customHeight="1" x14ac:dyDescent="0.25">
      <c r="A1939" s="29">
        <v>42085.416772453704</v>
      </c>
      <c r="B1939" s="37">
        <v>12.2</v>
      </c>
      <c r="C1939" s="2"/>
      <c r="F1939" s="29">
        <v>42085.416772453704</v>
      </c>
      <c r="G1939" s="37">
        <v>12.2</v>
      </c>
      <c r="H1939" s="113"/>
      <c r="I1939" s="113"/>
    </row>
    <row r="1940" spans="1:9" ht="15" customHeight="1" x14ac:dyDescent="0.25">
      <c r="A1940" s="29">
        <v>42085.458439178241</v>
      </c>
      <c r="B1940" s="37">
        <v>13.4</v>
      </c>
      <c r="C1940" s="2"/>
      <c r="F1940" s="29">
        <v>42085.458439178241</v>
      </c>
      <c r="G1940" s="37">
        <v>13.4</v>
      </c>
      <c r="H1940" s="113"/>
      <c r="I1940" s="113"/>
    </row>
    <row r="1941" spans="1:9" ht="15" customHeight="1" x14ac:dyDescent="0.25">
      <c r="A1941" s="29">
        <v>42085.500105902778</v>
      </c>
      <c r="B1941" s="37">
        <v>13.81</v>
      </c>
      <c r="C1941" s="2"/>
      <c r="F1941" s="29">
        <v>42085.500105902778</v>
      </c>
      <c r="G1941" s="37">
        <v>13.81</v>
      </c>
      <c r="H1941" s="113"/>
      <c r="I1941" s="113"/>
    </row>
    <row r="1942" spans="1:9" ht="15" customHeight="1" x14ac:dyDescent="0.25">
      <c r="A1942" s="29">
        <v>42085.541772627315</v>
      </c>
      <c r="B1942" s="37">
        <v>13.18</v>
      </c>
      <c r="C1942" s="2"/>
      <c r="F1942" s="29">
        <v>42085.541772627315</v>
      </c>
      <c r="G1942" s="37">
        <v>13.18</v>
      </c>
      <c r="H1942" s="113"/>
      <c r="I1942" s="113"/>
    </row>
    <row r="1943" spans="1:9" ht="15" customHeight="1" x14ac:dyDescent="0.25">
      <c r="A1943" s="29">
        <v>42085.583439351853</v>
      </c>
      <c r="B1943" s="37">
        <v>15.04</v>
      </c>
      <c r="C1943" s="2"/>
      <c r="F1943" s="29">
        <v>42085.583439351853</v>
      </c>
      <c r="G1943" s="37">
        <v>15.04</v>
      </c>
      <c r="H1943" s="113"/>
      <c r="I1943" s="113"/>
    </row>
    <row r="1944" spans="1:9" ht="15" customHeight="1" x14ac:dyDescent="0.25">
      <c r="A1944" s="29">
        <v>42085.62510607639</v>
      </c>
      <c r="B1944" s="37">
        <v>14.23</v>
      </c>
      <c r="C1944" s="2"/>
      <c r="F1944" s="29">
        <v>42085.62510607639</v>
      </c>
      <c r="G1944" s="37">
        <v>14.23</v>
      </c>
      <c r="H1944" s="113"/>
      <c r="I1944" s="113"/>
    </row>
    <row r="1945" spans="1:9" ht="15" customHeight="1" x14ac:dyDescent="0.25">
      <c r="A1945" s="29">
        <v>42085.666772800927</v>
      </c>
      <c r="B1945" s="37">
        <v>13.63</v>
      </c>
      <c r="C1945" s="2"/>
      <c r="F1945" s="29">
        <v>42085.666772800927</v>
      </c>
      <c r="G1945" s="37">
        <v>13.63</v>
      </c>
      <c r="H1945" s="113"/>
      <c r="I1945" s="113"/>
    </row>
    <row r="1946" spans="1:9" ht="15" customHeight="1" x14ac:dyDescent="0.25">
      <c r="A1946" s="29">
        <v>42085.708439525464</v>
      </c>
      <c r="B1946" s="37">
        <v>13.52</v>
      </c>
      <c r="C1946" s="2"/>
      <c r="F1946" s="29">
        <v>42085.708439525464</v>
      </c>
      <c r="G1946" s="37">
        <v>13.52</v>
      </c>
      <c r="H1946" s="113"/>
      <c r="I1946" s="113"/>
    </row>
    <row r="1947" spans="1:9" ht="15" customHeight="1" x14ac:dyDescent="0.25">
      <c r="A1947" s="29">
        <v>42085.750106250001</v>
      </c>
      <c r="B1947" s="37">
        <v>12.97</v>
      </c>
      <c r="C1947" s="2"/>
      <c r="F1947" s="29">
        <v>42085.750106250001</v>
      </c>
      <c r="G1947" s="37">
        <v>12.97</v>
      </c>
      <c r="H1947" s="113"/>
      <c r="I1947" s="113"/>
    </row>
    <row r="1948" spans="1:9" ht="15" customHeight="1" x14ac:dyDescent="0.25">
      <c r="A1948" s="29">
        <v>42085.791772974539</v>
      </c>
      <c r="B1948" s="37">
        <v>12.58</v>
      </c>
      <c r="C1948" s="2"/>
      <c r="F1948" s="29">
        <v>42085.791772974539</v>
      </c>
      <c r="G1948" s="37">
        <v>12.58</v>
      </c>
      <c r="H1948" s="113"/>
      <c r="I1948" s="113"/>
    </row>
    <row r="1949" spans="1:9" ht="15" customHeight="1" x14ac:dyDescent="0.25">
      <c r="A1949" s="29">
        <v>42085.833439699076</v>
      </c>
      <c r="B1949" s="37">
        <v>14.58</v>
      </c>
      <c r="C1949" s="2"/>
      <c r="F1949" s="29">
        <v>42085.833439699076</v>
      </c>
      <c r="G1949" s="37">
        <v>14.58</v>
      </c>
      <c r="H1949" s="113"/>
      <c r="I1949" s="113"/>
    </row>
    <row r="1950" spans="1:9" ht="15" customHeight="1" x14ac:dyDescent="0.25">
      <c r="A1950" s="29">
        <v>42085.875106423613</v>
      </c>
      <c r="B1950" s="37">
        <v>13.77</v>
      </c>
      <c r="C1950" s="2"/>
      <c r="F1950" s="29">
        <v>42085.875106423613</v>
      </c>
      <c r="G1950" s="37">
        <v>13.77</v>
      </c>
      <c r="H1950" s="113"/>
      <c r="I1950" s="113"/>
    </row>
    <row r="1951" spans="1:9" ht="15" customHeight="1" x14ac:dyDescent="0.25">
      <c r="A1951" s="29">
        <v>42085.91677314815</v>
      </c>
      <c r="B1951" s="37">
        <v>11.64</v>
      </c>
      <c r="C1951" s="2"/>
      <c r="F1951" s="29">
        <v>42085.91677314815</v>
      </c>
      <c r="G1951" s="37">
        <v>11.64</v>
      </c>
      <c r="H1951" s="113"/>
      <c r="I1951" s="113"/>
    </row>
    <row r="1952" spans="1:9" ht="15" customHeight="1" x14ac:dyDescent="0.25">
      <c r="A1952" s="29">
        <v>42085.958439872687</v>
      </c>
      <c r="B1952" s="35">
        <v>7.48</v>
      </c>
      <c r="C1952" s="22" t="s">
        <v>197</v>
      </c>
      <c r="F1952" s="29">
        <v>42085.958439872687</v>
      </c>
      <c r="G1952" s="35"/>
      <c r="H1952" s="113"/>
      <c r="I1952" s="113"/>
    </row>
    <row r="1953" spans="1:9" ht="15" customHeight="1" x14ac:dyDescent="0.25">
      <c r="A1953" s="29">
        <v>42086.000106597225</v>
      </c>
      <c r="B1953" s="30">
        <v>3.68</v>
      </c>
      <c r="C1953" s="22" t="s">
        <v>197</v>
      </c>
      <c r="F1953" s="29">
        <v>42086.000106597225</v>
      </c>
      <c r="G1953" s="30"/>
      <c r="H1953" s="113"/>
      <c r="I1953" s="113"/>
    </row>
    <row r="1954" spans="1:9" ht="15" customHeight="1" x14ac:dyDescent="0.25">
      <c r="A1954" s="29">
        <v>42086.041773321762</v>
      </c>
      <c r="B1954" s="30">
        <v>1.83</v>
      </c>
      <c r="C1954" s="22" t="s">
        <v>197</v>
      </c>
      <c r="F1954" s="29">
        <v>42086.041773321762</v>
      </c>
      <c r="G1954" s="30"/>
      <c r="H1954" s="113"/>
      <c r="I1954" s="113"/>
    </row>
    <row r="1955" spans="1:9" ht="15" customHeight="1" x14ac:dyDescent="0.25">
      <c r="A1955" s="29">
        <v>42086.083440046299</v>
      </c>
      <c r="B1955" s="30">
        <v>1.75</v>
      </c>
      <c r="C1955" s="22" t="s">
        <v>197</v>
      </c>
      <c r="F1955" s="29">
        <v>42086.083440046299</v>
      </c>
      <c r="G1955" s="30"/>
      <c r="H1955" s="113"/>
      <c r="I1955" s="113"/>
    </row>
    <row r="1956" spans="1:9" ht="15" customHeight="1" x14ac:dyDescent="0.25">
      <c r="A1956" s="29">
        <v>42086.125106770836</v>
      </c>
      <c r="B1956" s="30">
        <v>1.72</v>
      </c>
      <c r="C1956" s="22" t="s">
        <v>197</v>
      </c>
      <c r="F1956" s="29">
        <v>42086.125106770836</v>
      </c>
      <c r="G1956" s="30"/>
      <c r="H1956" s="113"/>
      <c r="I1956" s="113"/>
    </row>
    <row r="1957" spans="1:9" ht="15" customHeight="1" x14ac:dyDescent="0.25">
      <c r="A1957" s="29">
        <v>42086.166773495373</v>
      </c>
      <c r="B1957" s="30">
        <v>1.68</v>
      </c>
      <c r="C1957" s="22" t="s">
        <v>197</v>
      </c>
      <c r="F1957" s="29">
        <v>42086.166773495373</v>
      </c>
      <c r="G1957" s="30"/>
      <c r="H1957" s="113"/>
      <c r="I1957" s="113"/>
    </row>
    <row r="1958" spans="1:9" ht="15" customHeight="1" x14ac:dyDescent="0.25">
      <c r="A1958" s="29">
        <v>42086.208440219911</v>
      </c>
      <c r="B1958" s="30">
        <v>1.71</v>
      </c>
      <c r="C1958" s="22" t="s">
        <v>197</v>
      </c>
      <c r="F1958" s="29">
        <v>42086.208440219911</v>
      </c>
      <c r="G1958" s="30"/>
      <c r="H1958" s="113"/>
      <c r="I1958" s="113"/>
    </row>
    <row r="1959" spans="1:9" ht="15" customHeight="1" x14ac:dyDescent="0.25">
      <c r="A1959" s="29">
        <v>42086.250106944448</v>
      </c>
      <c r="B1959" s="30">
        <v>1.58</v>
      </c>
      <c r="C1959" s="22" t="s">
        <v>197</v>
      </c>
      <c r="F1959" s="29">
        <v>42086.250106944448</v>
      </c>
      <c r="G1959" s="30"/>
      <c r="H1959" s="113"/>
      <c r="I1959" s="113"/>
    </row>
    <row r="1960" spans="1:9" ht="15" customHeight="1" x14ac:dyDescent="0.25">
      <c r="A1960" s="29">
        <v>42086.291773668985</v>
      </c>
      <c r="B1960" s="30">
        <v>1.56</v>
      </c>
      <c r="C1960" s="22" t="s">
        <v>197</v>
      </c>
      <c r="F1960" s="29">
        <v>42086.291773668985</v>
      </c>
      <c r="G1960" s="30"/>
      <c r="H1960" s="113"/>
      <c r="I1960" s="113"/>
    </row>
    <row r="1961" spans="1:9" ht="15" customHeight="1" x14ac:dyDescent="0.25">
      <c r="A1961" s="29">
        <v>42086.333440393515</v>
      </c>
      <c r="B1961" s="30">
        <v>1.37</v>
      </c>
      <c r="C1961" s="22" t="s">
        <v>197</v>
      </c>
      <c r="F1961" s="29">
        <v>42086.333440393515</v>
      </c>
      <c r="G1961" s="30"/>
      <c r="H1961" s="113"/>
      <c r="I1961" s="113"/>
    </row>
    <row r="1962" spans="1:9" ht="15" customHeight="1" x14ac:dyDescent="0.25">
      <c r="A1962" s="29">
        <v>42086.375107118052</v>
      </c>
      <c r="B1962" s="30">
        <v>1.2</v>
      </c>
      <c r="C1962" s="22" t="s">
        <v>197</v>
      </c>
      <c r="F1962" s="29">
        <v>42086.375107118052</v>
      </c>
      <c r="G1962" s="30"/>
      <c r="H1962" s="113"/>
      <c r="I1962" s="113"/>
    </row>
    <row r="1963" spans="1:9" ht="15" customHeight="1" x14ac:dyDescent="0.25">
      <c r="A1963" s="29">
        <v>42086.416773842589</v>
      </c>
      <c r="B1963" s="30">
        <v>1.4</v>
      </c>
      <c r="C1963" s="22" t="s">
        <v>197</v>
      </c>
      <c r="F1963" s="29">
        <v>42086.416773842589</v>
      </c>
      <c r="G1963" s="30"/>
      <c r="H1963" s="113"/>
      <c r="I1963" s="113"/>
    </row>
    <row r="1964" spans="1:9" ht="15" customHeight="1" x14ac:dyDescent="0.25">
      <c r="A1964" s="29">
        <v>42086.458440567127</v>
      </c>
      <c r="B1964" s="30">
        <v>1.95</v>
      </c>
      <c r="C1964" s="22" t="s">
        <v>197</v>
      </c>
      <c r="F1964" s="29">
        <v>42086.458440567127</v>
      </c>
      <c r="G1964" s="30"/>
      <c r="H1964" s="113"/>
      <c r="I1964" s="113"/>
    </row>
    <row r="1965" spans="1:9" ht="15" customHeight="1" x14ac:dyDescent="0.25">
      <c r="A1965" s="29">
        <v>42086.500107291664</v>
      </c>
      <c r="B1965" s="30">
        <v>1.51</v>
      </c>
      <c r="C1965" s="22" t="s">
        <v>197</v>
      </c>
      <c r="F1965" s="29">
        <v>42086.500107291664</v>
      </c>
      <c r="G1965" s="30"/>
      <c r="H1965" s="113"/>
      <c r="I1965" s="113"/>
    </row>
    <row r="1966" spans="1:9" ht="15" customHeight="1" x14ac:dyDescent="0.25">
      <c r="A1966" s="29">
        <v>42086.541774016201</v>
      </c>
      <c r="B1966" s="30">
        <v>1.75</v>
      </c>
      <c r="C1966" s="22" t="s">
        <v>197</v>
      </c>
      <c r="F1966" s="29">
        <v>42086.541774016201</v>
      </c>
      <c r="G1966" s="30"/>
      <c r="H1966" s="113"/>
      <c r="I1966" s="113"/>
    </row>
    <row r="1967" spans="1:9" ht="15" customHeight="1" x14ac:dyDescent="0.25">
      <c r="A1967" s="29">
        <v>42086.583440740738</v>
      </c>
      <c r="B1967" s="30">
        <v>1.48</v>
      </c>
      <c r="C1967" s="22" t="s">
        <v>197</v>
      </c>
      <c r="F1967" s="29">
        <v>42086.583440740738</v>
      </c>
      <c r="G1967" s="30"/>
      <c r="H1967" s="113"/>
      <c r="I1967" s="113"/>
    </row>
    <row r="1968" spans="1:9" ht="15" customHeight="1" x14ac:dyDescent="0.25">
      <c r="A1968" s="29">
        <v>42086.625107465276</v>
      </c>
      <c r="B1968" s="30">
        <v>1.69</v>
      </c>
      <c r="C1968" s="22" t="s">
        <v>197</v>
      </c>
      <c r="F1968" s="29">
        <v>42086.625107465276</v>
      </c>
      <c r="G1968" s="30"/>
      <c r="H1968" s="113"/>
      <c r="I1968" s="113"/>
    </row>
    <row r="1969" spans="1:9" ht="15" customHeight="1" x14ac:dyDescent="0.25">
      <c r="A1969" s="29">
        <v>42086.666774189813</v>
      </c>
      <c r="B1969" s="30">
        <v>1.48</v>
      </c>
      <c r="C1969" s="22" t="s">
        <v>197</v>
      </c>
      <c r="F1969" s="29">
        <v>42086.666774189813</v>
      </c>
      <c r="G1969" s="30"/>
      <c r="H1969" s="113"/>
      <c r="I1969" s="113"/>
    </row>
    <row r="1970" spans="1:9" ht="15" customHeight="1" x14ac:dyDescent="0.25">
      <c r="A1970" s="29">
        <v>42086.70844091435</v>
      </c>
      <c r="B1970" s="30">
        <v>1.48</v>
      </c>
      <c r="C1970" s="22" t="s">
        <v>197</v>
      </c>
      <c r="F1970" s="29">
        <v>42086.70844091435</v>
      </c>
      <c r="G1970" s="30"/>
      <c r="H1970" s="113"/>
      <c r="I1970" s="113"/>
    </row>
    <row r="1971" spans="1:9" ht="15" customHeight="1" x14ac:dyDescent="0.25">
      <c r="A1971" s="29">
        <v>42086.750107638887</v>
      </c>
      <c r="B1971" s="30">
        <v>1.48</v>
      </c>
      <c r="C1971" s="22" t="s">
        <v>197</v>
      </c>
      <c r="F1971" s="29">
        <v>42086.750107638887</v>
      </c>
      <c r="G1971" s="30"/>
      <c r="H1971" s="113"/>
      <c r="I1971" s="113"/>
    </row>
    <row r="1972" spans="1:9" ht="15" customHeight="1" x14ac:dyDescent="0.25">
      <c r="A1972" s="29">
        <v>42086.791774363424</v>
      </c>
      <c r="B1972" s="30">
        <v>1.44</v>
      </c>
      <c r="C1972" s="22" t="s">
        <v>197</v>
      </c>
      <c r="F1972" s="29">
        <v>42086.791774363424</v>
      </c>
      <c r="G1972" s="30"/>
      <c r="H1972" s="113"/>
      <c r="I1972" s="113"/>
    </row>
    <row r="1973" spans="1:9" ht="15" customHeight="1" x14ac:dyDescent="0.25">
      <c r="A1973" s="29">
        <v>42086.833441087962</v>
      </c>
      <c r="B1973" s="30">
        <v>1.54</v>
      </c>
      <c r="C1973" s="22" t="s">
        <v>197</v>
      </c>
      <c r="F1973" s="29">
        <v>42086.833441087962</v>
      </c>
      <c r="G1973" s="30"/>
      <c r="H1973" s="113"/>
      <c r="I1973" s="113"/>
    </row>
    <row r="1974" spans="1:9" ht="15" customHeight="1" x14ac:dyDescent="0.25">
      <c r="A1974" s="29">
        <v>42086.875107812499</v>
      </c>
      <c r="B1974" s="30">
        <v>1.47</v>
      </c>
      <c r="C1974" s="22" t="s">
        <v>197</v>
      </c>
      <c r="F1974" s="29">
        <v>42086.875107812499</v>
      </c>
      <c r="G1974" s="30"/>
      <c r="H1974" s="113"/>
      <c r="I1974" s="113"/>
    </row>
    <row r="1975" spans="1:9" ht="15" customHeight="1" x14ac:dyDescent="0.25">
      <c r="A1975" s="29">
        <v>42086.916774537036</v>
      </c>
      <c r="B1975" s="30">
        <v>2.52</v>
      </c>
      <c r="C1975" s="22" t="s">
        <v>197</v>
      </c>
      <c r="F1975" s="29">
        <v>42086.916774537036</v>
      </c>
      <c r="G1975" s="30"/>
      <c r="H1975" s="113"/>
      <c r="I1975" s="113"/>
    </row>
    <row r="1976" spans="1:9" ht="15" customHeight="1" x14ac:dyDescent="0.25">
      <c r="A1976" s="29">
        <v>42086.958441261573</v>
      </c>
      <c r="B1976" s="35">
        <v>5.31</v>
      </c>
      <c r="C1976" s="22" t="s">
        <v>197</v>
      </c>
      <c r="F1976" s="29">
        <v>42086.958441261573</v>
      </c>
      <c r="G1976" s="35"/>
      <c r="H1976" s="113"/>
      <c r="I1976" s="113"/>
    </row>
    <row r="1977" spans="1:9" ht="15" customHeight="1" x14ac:dyDescent="0.25">
      <c r="A1977" s="29">
        <v>42087.00010798611</v>
      </c>
      <c r="B1977" s="30">
        <v>2.89</v>
      </c>
      <c r="C1977" s="22" t="s">
        <v>197</v>
      </c>
      <c r="F1977" s="29">
        <v>42087.00010798611</v>
      </c>
      <c r="G1977" s="30"/>
      <c r="H1977" s="113"/>
      <c r="I1977" s="113"/>
    </row>
    <row r="1978" spans="1:9" ht="15" customHeight="1" x14ac:dyDescent="0.25">
      <c r="A1978" s="29">
        <v>42087.041774710648</v>
      </c>
      <c r="B1978" s="30">
        <v>5.77</v>
      </c>
      <c r="C1978" s="22" t="s">
        <v>197</v>
      </c>
      <c r="F1978" s="29">
        <v>42087.041774710648</v>
      </c>
      <c r="G1978" s="30"/>
      <c r="H1978" s="113"/>
      <c r="I1978" s="113"/>
    </row>
    <row r="1979" spans="1:9" ht="15" customHeight="1" x14ac:dyDescent="0.25">
      <c r="A1979" s="29">
        <v>42087.083441435185</v>
      </c>
      <c r="B1979" s="37">
        <v>7.31</v>
      </c>
      <c r="C1979" s="2"/>
      <c r="F1979" s="29">
        <v>42087.083441435185</v>
      </c>
      <c r="G1979" s="37">
        <v>7.31</v>
      </c>
      <c r="H1979" s="113"/>
      <c r="I1979" s="113"/>
    </row>
    <row r="1980" spans="1:9" ht="15" customHeight="1" x14ac:dyDescent="0.25">
      <c r="A1980" s="29">
        <v>42087.125108159722</v>
      </c>
      <c r="B1980" s="37">
        <v>8.5299999999999994</v>
      </c>
      <c r="C1980" s="2"/>
      <c r="F1980" s="29">
        <v>42087.125108159722</v>
      </c>
      <c r="G1980" s="37">
        <v>8.5299999999999994</v>
      </c>
      <c r="H1980" s="113"/>
      <c r="I1980" s="113"/>
    </row>
    <row r="1981" spans="1:9" ht="15" customHeight="1" x14ac:dyDescent="0.25">
      <c r="A1981" s="29">
        <v>42087.166774884259</v>
      </c>
      <c r="B1981" s="37">
        <v>9.81</v>
      </c>
      <c r="C1981" s="2"/>
      <c r="F1981" s="29">
        <v>42087.166774884259</v>
      </c>
      <c r="G1981" s="37">
        <v>9.81</v>
      </c>
      <c r="H1981" s="113"/>
      <c r="I1981" s="113"/>
    </row>
    <row r="1982" spans="1:9" ht="15" customHeight="1" x14ac:dyDescent="0.25">
      <c r="A1982" s="29">
        <v>42087.208441608796</v>
      </c>
      <c r="B1982" s="37">
        <v>10.48</v>
      </c>
      <c r="C1982" s="2"/>
      <c r="F1982" s="29">
        <v>42087.208441608796</v>
      </c>
      <c r="G1982" s="37">
        <v>10.48</v>
      </c>
      <c r="H1982" s="113"/>
      <c r="I1982" s="113"/>
    </row>
    <row r="1983" spans="1:9" ht="15" customHeight="1" x14ac:dyDescent="0.25">
      <c r="A1983" s="29">
        <v>42087.250108333334</v>
      </c>
      <c r="B1983" s="37">
        <v>9.44</v>
      </c>
      <c r="C1983" s="2"/>
      <c r="F1983" s="29">
        <v>42087.250108333334</v>
      </c>
      <c r="G1983" s="37">
        <v>9.44</v>
      </c>
      <c r="H1983" s="113"/>
      <c r="I1983" s="113"/>
    </row>
    <row r="1984" spans="1:9" ht="15" customHeight="1" x14ac:dyDescent="0.25">
      <c r="A1984" s="29">
        <v>42087.291775057871</v>
      </c>
      <c r="B1984" s="37">
        <v>9.94</v>
      </c>
      <c r="C1984" s="2"/>
      <c r="F1984" s="29">
        <v>42087.291775057871</v>
      </c>
      <c r="G1984" s="37">
        <v>9.94</v>
      </c>
      <c r="H1984" s="113"/>
      <c r="I1984" s="113"/>
    </row>
    <row r="1985" spans="1:9" ht="15" customHeight="1" x14ac:dyDescent="0.25">
      <c r="A1985" s="29">
        <v>42087.333441782408</v>
      </c>
      <c r="B1985" s="37">
        <v>8.93</v>
      </c>
      <c r="C1985" s="2"/>
      <c r="F1985" s="29">
        <v>42087.333441782408</v>
      </c>
      <c r="G1985" s="37">
        <v>8.93</v>
      </c>
      <c r="H1985" s="113"/>
      <c r="I1985" s="113"/>
    </row>
    <row r="1986" spans="1:9" ht="15" customHeight="1" x14ac:dyDescent="0.25">
      <c r="A1986" s="29">
        <v>42087.375108506945</v>
      </c>
      <c r="B1986" s="37">
        <v>11.01</v>
      </c>
      <c r="C1986" s="2"/>
      <c r="F1986" s="29">
        <v>42087.375108506945</v>
      </c>
      <c r="G1986" s="37">
        <v>11.01</v>
      </c>
      <c r="H1986" s="113"/>
      <c r="I1986" s="113"/>
    </row>
    <row r="1987" spans="1:9" ht="15" customHeight="1" x14ac:dyDescent="0.25">
      <c r="A1987" s="29">
        <v>42087.416775231482</v>
      </c>
      <c r="B1987" s="37">
        <v>13.27</v>
      </c>
      <c r="C1987" s="2"/>
      <c r="F1987" s="29">
        <v>42087.416775231482</v>
      </c>
      <c r="G1987" s="37">
        <v>13.27</v>
      </c>
      <c r="H1987" s="113"/>
      <c r="I1987" s="113"/>
    </row>
    <row r="1988" spans="1:9" ht="15" customHeight="1" x14ac:dyDescent="0.25">
      <c r="A1988" s="29">
        <v>42087.45844195602</v>
      </c>
      <c r="B1988" s="37">
        <v>14.58</v>
      </c>
      <c r="C1988" s="2"/>
      <c r="F1988" s="29">
        <v>42087.45844195602</v>
      </c>
      <c r="G1988" s="37">
        <v>14.58</v>
      </c>
      <c r="H1988" s="113"/>
      <c r="I1988" s="113"/>
    </row>
    <row r="1989" spans="1:9" ht="15" customHeight="1" x14ac:dyDescent="0.25">
      <c r="A1989" s="29">
        <v>42087.500108680557</v>
      </c>
      <c r="B1989" s="37">
        <v>15.24</v>
      </c>
      <c r="C1989" s="2"/>
      <c r="F1989" s="29">
        <v>42087.500108680557</v>
      </c>
      <c r="G1989" s="37">
        <v>15.24</v>
      </c>
      <c r="H1989" s="113"/>
      <c r="I1989" s="113"/>
    </row>
    <row r="1990" spans="1:9" ht="15" customHeight="1" x14ac:dyDescent="0.25">
      <c r="A1990" s="29">
        <v>42087.541775405094</v>
      </c>
      <c r="B1990" s="37">
        <v>14.52</v>
      </c>
      <c r="C1990" s="2"/>
      <c r="F1990" s="29">
        <v>42087.541775405094</v>
      </c>
      <c r="G1990" s="37">
        <v>14.52</v>
      </c>
      <c r="H1990" s="113"/>
      <c r="I1990" s="113"/>
    </row>
    <row r="1991" spans="1:9" ht="15" customHeight="1" x14ac:dyDescent="0.25">
      <c r="A1991" s="29">
        <v>42087.583442129631</v>
      </c>
      <c r="B1991" s="37">
        <v>14.79</v>
      </c>
      <c r="C1991" s="2"/>
      <c r="F1991" s="29">
        <v>42087.583442129631</v>
      </c>
      <c r="G1991" s="37">
        <v>14.79</v>
      </c>
      <c r="H1991" s="113"/>
      <c r="I1991" s="113"/>
    </row>
    <row r="1992" spans="1:9" ht="15" customHeight="1" x14ac:dyDescent="0.25">
      <c r="A1992" s="29">
        <v>42087.625108854169</v>
      </c>
      <c r="B1992" s="37">
        <v>14.22</v>
      </c>
      <c r="C1992" s="2"/>
      <c r="F1992" s="29">
        <v>42087.625108854169</v>
      </c>
      <c r="G1992" s="37">
        <v>14.22</v>
      </c>
      <c r="H1992" s="113"/>
      <c r="I1992" s="113"/>
    </row>
    <row r="1993" spans="1:9" ht="15" customHeight="1" x14ac:dyDescent="0.25">
      <c r="A1993" s="29">
        <v>42087.666775578706</v>
      </c>
      <c r="B1993" s="37">
        <v>14.91</v>
      </c>
      <c r="C1993" s="2"/>
      <c r="F1993" s="29">
        <v>42087.666775578706</v>
      </c>
      <c r="G1993" s="37">
        <v>14.91</v>
      </c>
      <c r="H1993" s="113"/>
      <c r="I1993" s="113"/>
    </row>
    <row r="1994" spans="1:9" ht="15" customHeight="1" x14ac:dyDescent="0.25">
      <c r="A1994" s="29">
        <v>42087.708442303243</v>
      </c>
      <c r="B1994" s="37">
        <v>12.68</v>
      </c>
      <c r="C1994" s="2"/>
      <c r="F1994" s="29">
        <v>42087.708442303243</v>
      </c>
      <c r="G1994" s="37">
        <v>12.68</v>
      </c>
      <c r="H1994" s="113"/>
      <c r="I1994" s="113"/>
    </row>
    <row r="1995" spans="1:9" ht="15" customHeight="1" x14ac:dyDescent="0.25">
      <c r="A1995" s="29">
        <v>42087.75010902778</v>
      </c>
      <c r="B1995" s="39">
        <v>5.67</v>
      </c>
      <c r="C1995" s="22" t="s">
        <v>200</v>
      </c>
      <c r="F1995" s="29">
        <v>42087.75010902778</v>
      </c>
      <c r="G1995" s="39"/>
      <c r="H1995" s="113"/>
      <c r="I1995" s="113"/>
    </row>
    <row r="1996" spans="1:9" ht="15" customHeight="1" x14ac:dyDescent="0.25">
      <c r="A1996" s="29">
        <v>42087.791775752317</v>
      </c>
      <c r="B1996" s="39">
        <v>3.46</v>
      </c>
      <c r="C1996" s="22" t="s">
        <v>200</v>
      </c>
      <c r="F1996" s="29">
        <v>42087.791775752317</v>
      </c>
      <c r="G1996" s="39"/>
      <c r="H1996" s="113"/>
      <c r="I1996" s="113"/>
    </row>
    <row r="1997" spans="1:9" ht="15" customHeight="1" x14ac:dyDescent="0.25">
      <c r="A1997" s="29">
        <v>42087.833442476855</v>
      </c>
      <c r="B1997" s="39">
        <v>2.93</v>
      </c>
      <c r="C1997" s="22" t="s">
        <v>200</v>
      </c>
      <c r="F1997" s="29">
        <v>42087.833442476855</v>
      </c>
      <c r="G1997" s="39"/>
      <c r="H1997" s="113"/>
      <c r="I1997" s="113"/>
    </row>
    <row r="1998" spans="1:9" ht="15" customHeight="1" x14ac:dyDescent="0.25">
      <c r="A1998" s="29">
        <v>42087.875109201392</v>
      </c>
      <c r="B1998" s="38">
        <v>15.91</v>
      </c>
      <c r="C1998" s="2"/>
      <c r="F1998" s="29">
        <v>42087.875109201392</v>
      </c>
      <c r="G1998" s="38">
        <v>15.91</v>
      </c>
      <c r="H1998" s="113"/>
      <c r="I1998" s="113"/>
    </row>
    <row r="1999" spans="1:9" ht="15" customHeight="1" x14ac:dyDescent="0.25">
      <c r="A1999" s="29">
        <v>42087.916775925929</v>
      </c>
      <c r="B1999" s="37">
        <v>10.95</v>
      </c>
      <c r="C1999" s="2"/>
      <c r="F1999" s="29">
        <v>42087.916775925929</v>
      </c>
      <c r="G1999" s="37">
        <v>10.95</v>
      </c>
      <c r="H1999" s="113"/>
      <c r="I1999" s="113"/>
    </row>
    <row r="2000" spans="1:9" ht="15" customHeight="1" x14ac:dyDescent="0.25">
      <c r="A2000" s="29">
        <v>42087.958442650466</v>
      </c>
      <c r="B2000" s="37">
        <v>10.5</v>
      </c>
      <c r="C2000" s="2"/>
      <c r="F2000" s="29">
        <v>42087.958442650466</v>
      </c>
      <c r="G2000" s="37">
        <v>10.5</v>
      </c>
      <c r="H2000" s="113"/>
      <c r="I2000" s="113"/>
    </row>
    <row r="2001" spans="1:9" ht="15" customHeight="1" x14ac:dyDescent="0.25">
      <c r="A2001" s="29">
        <v>42088.000109375003</v>
      </c>
      <c r="B2001" s="42">
        <v>9.85</v>
      </c>
      <c r="C2001" s="22" t="s">
        <v>199</v>
      </c>
      <c r="F2001" s="29">
        <v>42088.000109375003</v>
      </c>
      <c r="G2001" s="42"/>
      <c r="H2001" s="113"/>
      <c r="I2001" s="113"/>
    </row>
    <row r="2002" spans="1:9" ht="15" customHeight="1" x14ac:dyDescent="0.25">
      <c r="A2002" s="29">
        <v>42088.041776099541</v>
      </c>
      <c r="B2002" s="42">
        <v>10.050000000000001</v>
      </c>
      <c r="C2002" s="22" t="s">
        <v>199</v>
      </c>
      <c r="F2002" s="29">
        <v>42088.041776099541</v>
      </c>
      <c r="G2002" s="42"/>
      <c r="H2002" s="113"/>
      <c r="I2002" s="113"/>
    </row>
    <row r="2003" spans="1:9" ht="15" customHeight="1" x14ac:dyDescent="0.25">
      <c r="A2003" s="29">
        <v>42088.083442824071</v>
      </c>
      <c r="B2003" s="42">
        <v>10.18</v>
      </c>
      <c r="C2003" s="22" t="s">
        <v>199</v>
      </c>
      <c r="F2003" s="29">
        <v>42088.083442824071</v>
      </c>
      <c r="G2003" s="42"/>
      <c r="H2003" s="113"/>
      <c r="I2003" s="113"/>
    </row>
    <row r="2004" spans="1:9" ht="15" customHeight="1" x14ac:dyDescent="0.25">
      <c r="A2004" s="29">
        <v>42088.125109548608</v>
      </c>
      <c r="B2004" s="42">
        <v>11.17</v>
      </c>
      <c r="C2004" s="22" t="s">
        <v>199</v>
      </c>
      <c r="F2004" s="29">
        <v>42088.125109548608</v>
      </c>
      <c r="G2004" s="42"/>
      <c r="H2004" s="113"/>
      <c r="I2004" s="113"/>
    </row>
    <row r="2005" spans="1:9" ht="15" customHeight="1" x14ac:dyDescent="0.25">
      <c r="A2005" s="29">
        <v>42088.166776273145</v>
      </c>
      <c r="B2005" s="42">
        <v>11.64</v>
      </c>
      <c r="C2005" s="22" t="s">
        <v>199</v>
      </c>
      <c r="F2005" s="29">
        <v>42088.166776273145</v>
      </c>
      <c r="G2005" s="42"/>
      <c r="H2005" s="113"/>
      <c r="I2005" s="113"/>
    </row>
    <row r="2006" spans="1:9" ht="15" customHeight="1" x14ac:dyDescent="0.25">
      <c r="A2006" s="29">
        <v>42088.208442997682</v>
      </c>
      <c r="B2006" s="42">
        <v>12.12</v>
      </c>
      <c r="C2006" s="22" t="s">
        <v>199</v>
      </c>
      <c r="F2006" s="29">
        <v>42088.208442997682</v>
      </c>
      <c r="G2006" s="42"/>
      <c r="H2006" s="113"/>
      <c r="I2006" s="113"/>
    </row>
    <row r="2007" spans="1:9" ht="15" customHeight="1" x14ac:dyDescent="0.25">
      <c r="A2007" s="29">
        <v>42088.250109722219</v>
      </c>
      <c r="B2007" s="42">
        <v>12.15</v>
      </c>
      <c r="C2007" s="22" t="s">
        <v>199</v>
      </c>
      <c r="F2007" s="29">
        <v>42088.250109722219</v>
      </c>
      <c r="G2007" s="42"/>
      <c r="H2007" s="113"/>
      <c r="I2007" s="113"/>
    </row>
    <row r="2008" spans="1:9" ht="15" customHeight="1" x14ac:dyDescent="0.25">
      <c r="A2008" s="29">
        <v>42088.291776446757</v>
      </c>
      <c r="B2008" s="42">
        <v>12.81</v>
      </c>
      <c r="C2008" s="22" t="s">
        <v>199</v>
      </c>
      <c r="F2008" s="29">
        <v>42088.291776446757</v>
      </c>
      <c r="G2008" s="42"/>
      <c r="H2008" s="113"/>
      <c r="I2008" s="113"/>
    </row>
    <row r="2009" spans="1:9" ht="15" customHeight="1" x14ac:dyDescent="0.25">
      <c r="A2009" s="29">
        <v>42088.333443171294</v>
      </c>
      <c r="B2009" s="42">
        <v>13.27</v>
      </c>
      <c r="C2009" s="22" t="s">
        <v>199</v>
      </c>
      <c r="F2009" s="29">
        <v>42088.333443171294</v>
      </c>
      <c r="G2009" s="42"/>
      <c r="H2009" s="113"/>
      <c r="I2009" s="113"/>
    </row>
    <row r="2010" spans="1:9" ht="15" customHeight="1" x14ac:dyDescent="0.25">
      <c r="A2010" s="29">
        <v>42088.375109895831</v>
      </c>
      <c r="B2010" s="42">
        <v>16.760000000000002</v>
      </c>
      <c r="C2010" s="22" t="s">
        <v>199</v>
      </c>
      <c r="F2010" s="29">
        <v>42088.375109895831</v>
      </c>
      <c r="G2010" s="42"/>
      <c r="H2010" s="113"/>
      <c r="I2010" s="113"/>
    </row>
    <row r="2011" spans="1:9" ht="15" customHeight="1" x14ac:dyDescent="0.25">
      <c r="A2011" s="29">
        <v>42088.416776620368</v>
      </c>
      <c r="B2011" s="42">
        <v>16.36</v>
      </c>
      <c r="C2011" s="22" t="s">
        <v>199</v>
      </c>
      <c r="F2011" s="29">
        <v>42088.416776620368</v>
      </c>
      <c r="G2011" s="42"/>
      <c r="H2011" s="113"/>
      <c r="I2011" s="113"/>
    </row>
    <row r="2012" spans="1:9" ht="15" customHeight="1" x14ac:dyDescent="0.25">
      <c r="A2012" s="29">
        <v>42088.458443344905</v>
      </c>
      <c r="B2012" s="42">
        <v>15.32</v>
      </c>
      <c r="C2012" s="22" t="s">
        <v>199</v>
      </c>
      <c r="F2012" s="29">
        <v>42088.458443344905</v>
      </c>
      <c r="G2012" s="42"/>
      <c r="H2012" s="113"/>
      <c r="I2012" s="113"/>
    </row>
    <row r="2013" spans="1:9" ht="15" customHeight="1" x14ac:dyDescent="0.25">
      <c r="A2013" s="29">
        <v>42088.500110069443</v>
      </c>
      <c r="B2013" s="42">
        <v>10.47</v>
      </c>
      <c r="C2013" s="22" t="s">
        <v>199</v>
      </c>
      <c r="F2013" s="29">
        <v>42088.500110069443</v>
      </c>
      <c r="G2013" s="42"/>
      <c r="H2013" s="113"/>
      <c r="I2013" s="113"/>
    </row>
    <row r="2014" spans="1:9" ht="15" customHeight="1" x14ac:dyDescent="0.25">
      <c r="A2014" s="29">
        <v>42088.54177679398</v>
      </c>
      <c r="B2014" s="30">
        <v>7.21</v>
      </c>
      <c r="C2014" s="22" t="s">
        <v>197</v>
      </c>
      <c r="F2014" s="29">
        <v>42088.54177679398</v>
      </c>
      <c r="G2014" s="30"/>
      <c r="H2014" s="113"/>
      <c r="I2014" s="113"/>
    </row>
    <row r="2015" spans="1:9" ht="15" customHeight="1" x14ac:dyDescent="0.25">
      <c r="A2015" s="29">
        <v>42088.583443518517</v>
      </c>
      <c r="B2015" s="30">
        <v>6.12</v>
      </c>
      <c r="C2015" s="22" t="s">
        <v>197</v>
      </c>
      <c r="F2015" s="29">
        <v>42088.583443518517</v>
      </c>
      <c r="G2015" s="30"/>
      <c r="H2015" s="113"/>
      <c r="I2015" s="113"/>
    </row>
    <row r="2016" spans="1:9" ht="15" customHeight="1" x14ac:dyDescent="0.25">
      <c r="A2016" s="29">
        <v>42088.625110243054</v>
      </c>
      <c r="B2016" s="30">
        <v>5.0599999999999996</v>
      </c>
      <c r="C2016" s="22" t="s">
        <v>197</v>
      </c>
      <c r="F2016" s="29">
        <v>42088.625110243054</v>
      </c>
      <c r="G2016" s="30"/>
      <c r="H2016" s="113"/>
      <c r="I2016" s="113"/>
    </row>
    <row r="2017" spans="1:9" ht="15" customHeight="1" x14ac:dyDescent="0.25">
      <c r="A2017" s="29">
        <v>42088.666776967591</v>
      </c>
      <c r="B2017" s="30">
        <v>4.57</v>
      </c>
      <c r="C2017" s="22" t="s">
        <v>197</v>
      </c>
      <c r="F2017" s="29">
        <v>42088.666776967591</v>
      </c>
      <c r="G2017" s="30"/>
      <c r="H2017" s="113"/>
      <c r="I2017" s="113"/>
    </row>
    <row r="2018" spans="1:9" ht="15" customHeight="1" x14ac:dyDescent="0.25">
      <c r="A2018" s="29">
        <v>42088.708443692129</v>
      </c>
      <c r="B2018" s="42">
        <v>9.1199999999999992</v>
      </c>
      <c r="C2018" s="22" t="s">
        <v>199</v>
      </c>
      <c r="F2018" s="29">
        <v>42088.708443692129</v>
      </c>
      <c r="G2018" s="42"/>
      <c r="H2018" s="113"/>
      <c r="I2018" s="113"/>
    </row>
    <row r="2019" spans="1:9" ht="15" customHeight="1" x14ac:dyDescent="0.25">
      <c r="A2019" s="29">
        <v>42088.750110416666</v>
      </c>
      <c r="B2019" s="39">
        <v>5.59</v>
      </c>
      <c r="C2019" s="22" t="s">
        <v>200</v>
      </c>
      <c r="F2019" s="29">
        <v>42088.750110416666</v>
      </c>
      <c r="G2019" s="39"/>
      <c r="H2019" s="113"/>
      <c r="I2019" s="113"/>
    </row>
    <row r="2020" spans="1:9" ht="15" customHeight="1" x14ac:dyDescent="0.25">
      <c r="A2020" s="29">
        <v>42088.791777141203</v>
      </c>
      <c r="B2020" s="39">
        <v>3.6</v>
      </c>
      <c r="C2020" s="22" t="s">
        <v>200</v>
      </c>
      <c r="F2020" s="29">
        <v>42088.791777141203</v>
      </c>
      <c r="G2020" s="39"/>
      <c r="H2020" s="113"/>
      <c r="I2020" s="113"/>
    </row>
    <row r="2021" spans="1:9" ht="15" customHeight="1" x14ac:dyDescent="0.25">
      <c r="A2021" s="29">
        <v>42088.83344386574</v>
      </c>
      <c r="B2021" s="39">
        <v>3.1</v>
      </c>
      <c r="C2021" s="22" t="s">
        <v>200</v>
      </c>
      <c r="F2021" s="29">
        <v>42088.83344386574</v>
      </c>
      <c r="G2021" s="39"/>
      <c r="H2021" s="113"/>
      <c r="I2021" s="113"/>
    </row>
    <row r="2022" spans="1:9" ht="15" customHeight="1" x14ac:dyDescent="0.25">
      <c r="A2022" s="29">
        <v>42088.875110590277</v>
      </c>
      <c r="B2022" s="42">
        <v>13.68</v>
      </c>
      <c r="C2022" s="22" t="s">
        <v>199</v>
      </c>
      <c r="F2022" s="29">
        <v>42088.875110590277</v>
      </c>
      <c r="G2022" s="42"/>
      <c r="H2022" s="113"/>
      <c r="I2022" s="113"/>
    </row>
    <row r="2023" spans="1:9" ht="15" customHeight="1" x14ac:dyDescent="0.25">
      <c r="A2023" s="29">
        <v>42088.916777314815</v>
      </c>
      <c r="B2023" s="42">
        <v>13.58</v>
      </c>
      <c r="C2023" s="22" t="s">
        <v>199</v>
      </c>
      <c r="F2023" s="29">
        <v>42088.916777314815</v>
      </c>
      <c r="G2023" s="42"/>
      <c r="H2023" s="113"/>
      <c r="I2023" s="113"/>
    </row>
    <row r="2024" spans="1:9" ht="15" customHeight="1" x14ac:dyDescent="0.25">
      <c r="A2024" s="29">
        <v>42088.958444039352</v>
      </c>
      <c r="B2024" s="42">
        <v>14.31</v>
      </c>
      <c r="C2024" s="22" t="s">
        <v>199</v>
      </c>
      <c r="F2024" s="29">
        <v>42088.958444039352</v>
      </c>
      <c r="G2024" s="42"/>
      <c r="H2024" s="113"/>
      <c r="I2024" s="113"/>
    </row>
    <row r="2025" spans="1:9" ht="15" customHeight="1" x14ac:dyDescent="0.25">
      <c r="A2025" s="29">
        <v>42089.000110763889</v>
      </c>
      <c r="B2025" s="37">
        <v>14.9</v>
      </c>
      <c r="C2025" s="2"/>
      <c r="F2025" s="29">
        <v>42089.000110763889</v>
      </c>
      <c r="G2025" s="37">
        <v>14.9</v>
      </c>
      <c r="H2025" s="113"/>
      <c r="I2025" s="113"/>
    </row>
    <row r="2026" spans="1:9" ht="15" customHeight="1" x14ac:dyDescent="0.25">
      <c r="A2026" s="29">
        <v>42089.041777488426</v>
      </c>
      <c r="B2026" s="37">
        <v>16.170000000000002</v>
      </c>
      <c r="C2026" s="2"/>
      <c r="F2026" s="29">
        <v>42089.041777488426</v>
      </c>
      <c r="G2026" s="37">
        <v>16.170000000000002</v>
      </c>
      <c r="H2026" s="113"/>
      <c r="I2026" s="113"/>
    </row>
    <row r="2027" spans="1:9" ht="15" customHeight="1" x14ac:dyDescent="0.25">
      <c r="A2027" s="29">
        <v>42089.083444212964</v>
      </c>
      <c r="B2027" s="37">
        <v>17.29</v>
      </c>
      <c r="C2027" s="2"/>
      <c r="F2027" s="29">
        <v>42089.083444212964</v>
      </c>
      <c r="G2027" s="37">
        <v>17.29</v>
      </c>
      <c r="H2027" s="113"/>
      <c r="I2027" s="113"/>
    </row>
    <row r="2028" spans="1:9" ht="15" customHeight="1" x14ac:dyDescent="0.25">
      <c r="A2028" s="29">
        <v>42089.125110937501</v>
      </c>
      <c r="B2028" s="37">
        <v>16.87</v>
      </c>
      <c r="C2028" s="2"/>
      <c r="F2028" s="29">
        <v>42089.125110937501</v>
      </c>
      <c r="G2028" s="37">
        <v>16.87</v>
      </c>
      <c r="H2028" s="113"/>
      <c r="I2028" s="113"/>
    </row>
    <row r="2029" spans="1:9" ht="15" customHeight="1" x14ac:dyDescent="0.25">
      <c r="A2029" s="29">
        <v>42089.166777662038</v>
      </c>
      <c r="B2029" s="37">
        <v>18.32</v>
      </c>
      <c r="C2029" s="2"/>
      <c r="F2029" s="29">
        <v>42089.166777662038</v>
      </c>
      <c r="G2029" s="37">
        <v>18.32</v>
      </c>
      <c r="H2029" s="113"/>
      <c r="I2029" s="113"/>
    </row>
    <row r="2030" spans="1:9" ht="15" customHeight="1" x14ac:dyDescent="0.25">
      <c r="A2030" s="29">
        <v>42089.208444386575</v>
      </c>
      <c r="B2030" s="37">
        <v>15.81</v>
      </c>
      <c r="C2030" s="2"/>
      <c r="F2030" s="29">
        <v>42089.208444386575</v>
      </c>
      <c r="G2030" s="37">
        <v>15.81</v>
      </c>
      <c r="H2030" s="113"/>
      <c r="I2030" s="113"/>
    </row>
    <row r="2031" spans="1:9" ht="15" customHeight="1" x14ac:dyDescent="0.25">
      <c r="A2031" s="29">
        <v>42089.250111111112</v>
      </c>
      <c r="B2031" s="37">
        <v>17.600000000000001</v>
      </c>
      <c r="C2031" s="2"/>
      <c r="F2031" s="29">
        <v>42089.250111111112</v>
      </c>
      <c r="G2031" s="37">
        <v>17.600000000000001</v>
      </c>
      <c r="H2031" s="113"/>
      <c r="I2031" s="113"/>
    </row>
    <row r="2032" spans="1:9" ht="15" customHeight="1" x14ac:dyDescent="0.25">
      <c r="A2032" s="29">
        <v>42089.29177783565</v>
      </c>
      <c r="B2032" s="37">
        <v>16.2</v>
      </c>
      <c r="C2032" s="2"/>
      <c r="F2032" s="29">
        <v>42089.29177783565</v>
      </c>
      <c r="G2032" s="37">
        <v>16.2</v>
      </c>
      <c r="H2032" s="113"/>
      <c r="I2032" s="113"/>
    </row>
    <row r="2033" spans="1:9" ht="15" customHeight="1" x14ac:dyDescent="0.25">
      <c r="A2033" s="29">
        <v>42089.333444560187</v>
      </c>
      <c r="B2033" s="37">
        <v>18.03</v>
      </c>
      <c r="C2033" s="2"/>
      <c r="F2033" s="29">
        <v>42089.333444560187</v>
      </c>
      <c r="G2033" s="37">
        <v>18.03</v>
      </c>
      <c r="H2033" s="113"/>
      <c r="I2033" s="113"/>
    </row>
    <row r="2034" spans="1:9" ht="15" customHeight="1" x14ac:dyDescent="0.25">
      <c r="A2034" s="29">
        <v>42089.375111284724</v>
      </c>
      <c r="B2034" s="37">
        <v>18.18</v>
      </c>
      <c r="C2034" s="2"/>
      <c r="F2034" s="29">
        <v>42089.375111284724</v>
      </c>
      <c r="G2034" s="37">
        <v>18.18</v>
      </c>
      <c r="H2034" s="113"/>
      <c r="I2034" s="113"/>
    </row>
    <row r="2035" spans="1:9" ht="15" customHeight="1" x14ac:dyDescent="0.25">
      <c r="A2035" s="29">
        <v>42089.416778009261</v>
      </c>
      <c r="B2035" s="37">
        <v>17</v>
      </c>
      <c r="C2035" s="2"/>
      <c r="F2035" s="29">
        <v>42089.416778009261</v>
      </c>
      <c r="G2035" s="37">
        <v>17</v>
      </c>
      <c r="H2035" s="113"/>
      <c r="I2035" s="113"/>
    </row>
    <row r="2036" spans="1:9" ht="15" customHeight="1" x14ac:dyDescent="0.25">
      <c r="A2036" s="29">
        <v>42089.458444733798</v>
      </c>
      <c r="B2036" s="37">
        <v>18.46</v>
      </c>
      <c r="C2036" s="2"/>
      <c r="F2036" s="29">
        <v>42089.458444733798</v>
      </c>
      <c r="G2036" s="37">
        <v>18.46</v>
      </c>
      <c r="H2036" s="113"/>
      <c r="I2036" s="113"/>
    </row>
    <row r="2037" spans="1:9" ht="15" customHeight="1" x14ac:dyDescent="0.25">
      <c r="A2037" s="29">
        <v>42089.500111458336</v>
      </c>
      <c r="B2037" s="37">
        <v>17.47</v>
      </c>
      <c r="C2037" s="2"/>
      <c r="F2037" s="29">
        <v>42089.500111458336</v>
      </c>
      <c r="G2037" s="37">
        <v>17.47</v>
      </c>
      <c r="H2037" s="113"/>
      <c r="I2037" s="113"/>
    </row>
    <row r="2038" spans="1:9" ht="15" customHeight="1" x14ac:dyDescent="0.25">
      <c r="A2038" s="29">
        <v>42089.541778182873</v>
      </c>
      <c r="B2038" s="37">
        <v>19.18</v>
      </c>
      <c r="C2038" s="2"/>
      <c r="F2038" s="29">
        <v>42089.541778182873</v>
      </c>
      <c r="G2038" s="37">
        <v>19.18</v>
      </c>
      <c r="H2038" s="113"/>
      <c r="I2038" s="113"/>
    </row>
    <row r="2039" spans="1:9" ht="15" customHeight="1" x14ac:dyDescent="0.25">
      <c r="A2039" s="29">
        <v>42089.58344490741</v>
      </c>
      <c r="B2039" s="37">
        <v>18.100000000000001</v>
      </c>
      <c r="C2039" s="2"/>
      <c r="F2039" s="29">
        <v>42089.58344490741</v>
      </c>
      <c r="G2039" s="37">
        <v>18.100000000000001</v>
      </c>
      <c r="H2039" s="113"/>
      <c r="I2039" s="113"/>
    </row>
    <row r="2040" spans="1:9" ht="15" customHeight="1" x14ac:dyDescent="0.25">
      <c r="A2040" s="29">
        <v>42089.625111631947</v>
      </c>
      <c r="B2040" s="37">
        <v>15.19</v>
      </c>
      <c r="C2040" s="2"/>
      <c r="F2040" s="29">
        <v>42089.625111631947</v>
      </c>
      <c r="G2040" s="37">
        <v>15.19</v>
      </c>
      <c r="H2040" s="113"/>
      <c r="I2040" s="113"/>
    </row>
    <row r="2041" spans="1:9" ht="15" customHeight="1" x14ac:dyDescent="0.25">
      <c r="A2041" s="29">
        <v>42089.666778356484</v>
      </c>
      <c r="B2041" s="37">
        <v>16.489999999999998</v>
      </c>
      <c r="C2041" s="2"/>
      <c r="F2041" s="29">
        <v>42089.666778356484</v>
      </c>
      <c r="G2041" s="37">
        <v>16.489999999999998</v>
      </c>
      <c r="H2041" s="113"/>
      <c r="I2041" s="113"/>
    </row>
    <row r="2042" spans="1:9" ht="15" customHeight="1" x14ac:dyDescent="0.25">
      <c r="A2042" s="29">
        <v>42089.708445081022</v>
      </c>
      <c r="B2042" s="37">
        <v>14.68</v>
      </c>
      <c r="C2042" s="2"/>
      <c r="F2042" s="29">
        <v>42089.708445081022</v>
      </c>
      <c r="G2042" s="37">
        <v>14.68</v>
      </c>
      <c r="H2042" s="113"/>
      <c r="I2042" s="113"/>
    </row>
    <row r="2043" spans="1:9" ht="15" customHeight="1" x14ac:dyDescent="0.25">
      <c r="A2043" s="29">
        <v>42089.750111805559</v>
      </c>
      <c r="B2043" s="39">
        <v>8.83</v>
      </c>
      <c r="C2043" s="22" t="s">
        <v>200</v>
      </c>
      <c r="F2043" s="29">
        <v>42089.750111805559</v>
      </c>
      <c r="G2043" s="39"/>
      <c r="H2043" s="113"/>
      <c r="I2043" s="113"/>
    </row>
    <row r="2044" spans="1:9" ht="15" customHeight="1" x14ac:dyDescent="0.25">
      <c r="A2044" s="29">
        <v>42089.791778530096</v>
      </c>
      <c r="B2044" s="39">
        <v>4.32</v>
      </c>
      <c r="C2044" s="22" t="s">
        <v>200</v>
      </c>
      <c r="F2044" s="29">
        <v>42089.791778530096</v>
      </c>
      <c r="G2044" s="39"/>
      <c r="H2044" s="113"/>
      <c r="I2044" s="113"/>
    </row>
    <row r="2045" spans="1:9" ht="15" customHeight="1" x14ac:dyDescent="0.25">
      <c r="A2045" s="29">
        <v>42089.833445254626</v>
      </c>
      <c r="B2045" s="39">
        <v>3.21</v>
      </c>
      <c r="C2045" s="22" t="s">
        <v>200</v>
      </c>
      <c r="F2045" s="29">
        <v>42089.833445254626</v>
      </c>
      <c r="G2045" s="39"/>
      <c r="H2045" s="113"/>
      <c r="I2045" s="113"/>
    </row>
    <row r="2046" spans="1:9" ht="15" customHeight="1" x14ac:dyDescent="0.25">
      <c r="A2046" s="29">
        <v>42089.875111979163</v>
      </c>
      <c r="B2046" s="38">
        <v>14.83</v>
      </c>
      <c r="C2046" s="2"/>
      <c r="F2046" s="29">
        <v>42089.875111979163</v>
      </c>
      <c r="G2046" s="38">
        <v>14.83</v>
      </c>
      <c r="H2046" s="113"/>
      <c r="I2046" s="113"/>
    </row>
    <row r="2047" spans="1:9" ht="15" customHeight="1" x14ac:dyDescent="0.25">
      <c r="A2047" s="29">
        <v>42089.9167787037</v>
      </c>
      <c r="B2047" s="37">
        <v>14.6</v>
      </c>
      <c r="C2047" s="2"/>
      <c r="F2047" s="29">
        <v>42089.9167787037</v>
      </c>
      <c r="G2047" s="37">
        <v>14.6</v>
      </c>
      <c r="H2047" s="113"/>
      <c r="I2047" s="113"/>
    </row>
    <row r="2048" spans="1:9" ht="15" customHeight="1" x14ac:dyDescent="0.25">
      <c r="A2048" s="29">
        <v>42089.958445428238</v>
      </c>
      <c r="B2048" s="37">
        <v>14.38</v>
      </c>
      <c r="C2048" s="2"/>
      <c r="F2048" s="29">
        <v>42089.958445428238</v>
      </c>
      <c r="G2048" s="37">
        <v>14.38</v>
      </c>
      <c r="H2048" s="113"/>
      <c r="I2048" s="113"/>
    </row>
    <row r="2049" spans="1:9" ht="15" customHeight="1" x14ac:dyDescent="0.25">
      <c r="A2049" s="29">
        <v>42090.000112152775</v>
      </c>
      <c r="B2049" s="37">
        <v>13.64</v>
      </c>
      <c r="C2049" s="2"/>
      <c r="F2049" s="29">
        <v>42090.000112152775</v>
      </c>
      <c r="G2049" s="37">
        <v>13.64</v>
      </c>
      <c r="H2049" s="113"/>
      <c r="I2049" s="113"/>
    </row>
    <row r="2050" spans="1:9" ht="15" customHeight="1" x14ac:dyDescent="0.25">
      <c r="A2050" s="29">
        <v>42090.041778877312</v>
      </c>
      <c r="B2050" s="37">
        <v>14.77</v>
      </c>
      <c r="C2050" s="2"/>
      <c r="F2050" s="29">
        <v>42090.041778877312</v>
      </c>
      <c r="G2050" s="37">
        <v>14.77</v>
      </c>
      <c r="H2050" s="113"/>
      <c r="I2050" s="113"/>
    </row>
    <row r="2051" spans="1:9" ht="15" customHeight="1" x14ac:dyDescent="0.25">
      <c r="A2051" s="29">
        <v>42090.083445601849</v>
      </c>
      <c r="B2051" s="37">
        <v>12.97</v>
      </c>
      <c r="C2051" s="2"/>
      <c r="F2051" s="29">
        <v>42090.083445601849</v>
      </c>
      <c r="G2051" s="37">
        <v>12.97</v>
      </c>
      <c r="H2051" s="113"/>
      <c r="I2051" s="113"/>
    </row>
    <row r="2052" spans="1:9" ht="15" customHeight="1" x14ac:dyDescent="0.25">
      <c r="A2052" s="29">
        <v>42090.125112326386</v>
      </c>
      <c r="B2052" s="37">
        <v>16.13</v>
      </c>
      <c r="C2052" s="2"/>
      <c r="F2052" s="29">
        <v>42090.125112326386</v>
      </c>
      <c r="G2052" s="37">
        <v>16.13</v>
      </c>
      <c r="H2052" s="113"/>
      <c r="I2052" s="113"/>
    </row>
    <row r="2053" spans="1:9" ht="15" customHeight="1" x14ac:dyDescent="0.25">
      <c r="A2053" s="29">
        <v>42090.166779050924</v>
      </c>
      <c r="B2053" s="37">
        <v>16.559999999999999</v>
      </c>
      <c r="C2053" s="2"/>
      <c r="F2053" s="29">
        <v>42090.166779050924</v>
      </c>
      <c r="G2053" s="37">
        <v>16.559999999999999</v>
      </c>
      <c r="H2053" s="113"/>
      <c r="I2053" s="113"/>
    </row>
    <row r="2054" spans="1:9" ht="15" customHeight="1" x14ac:dyDescent="0.25">
      <c r="A2054" s="29">
        <v>42090.208445775461</v>
      </c>
      <c r="B2054" s="37">
        <v>15.92</v>
      </c>
      <c r="C2054" s="2"/>
      <c r="F2054" s="29">
        <v>42090.208445775461</v>
      </c>
      <c r="G2054" s="37">
        <v>15.92</v>
      </c>
      <c r="H2054" s="113"/>
      <c r="I2054" s="113"/>
    </row>
    <row r="2055" spans="1:9" ht="15" customHeight="1" x14ac:dyDescent="0.25">
      <c r="A2055" s="29">
        <v>42090.250112499998</v>
      </c>
      <c r="B2055" s="37">
        <v>32.57</v>
      </c>
      <c r="C2055" s="2"/>
      <c r="F2055" s="29">
        <v>42090.250112499998</v>
      </c>
      <c r="G2055" s="37">
        <v>32.57</v>
      </c>
      <c r="H2055" s="113"/>
      <c r="I2055" s="113"/>
    </row>
    <row r="2056" spans="1:9" ht="15" customHeight="1" x14ac:dyDescent="0.25">
      <c r="A2056" s="29">
        <v>42090.291779224535</v>
      </c>
      <c r="B2056" s="37">
        <v>21.27</v>
      </c>
      <c r="C2056" s="2"/>
      <c r="F2056" s="29">
        <v>42090.291779224535</v>
      </c>
      <c r="G2056" s="37">
        <v>21.27</v>
      </c>
      <c r="H2056" s="113"/>
      <c r="I2056" s="113"/>
    </row>
    <row r="2057" spans="1:9" ht="15" customHeight="1" x14ac:dyDescent="0.25">
      <c r="A2057" s="29">
        <v>42090.333445949072</v>
      </c>
      <c r="B2057" s="37">
        <v>18.149999999999999</v>
      </c>
      <c r="C2057" s="2"/>
      <c r="F2057" s="29">
        <v>42090.333445949072</v>
      </c>
      <c r="G2057" s="37">
        <v>18.149999999999999</v>
      </c>
      <c r="H2057" s="113"/>
      <c r="I2057" s="113"/>
    </row>
    <row r="2058" spans="1:9" ht="15" customHeight="1" x14ac:dyDescent="0.25">
      <c r="A2058" s="29">
        <v>42090.37511267361</v>
      </c>
      <c r="B2058" s="37">
        <v>21.94</v>
      </c>
      <c r="C2058" s="2"/>
      <c r="F2058" s="29">
        <v>42090.37511267361</v>
      </c>
      <c r="G2058" s="37">
        <v>21.94</v>
      </c>
      <c r="H2058" s="113"/>
      <c r="I2058" s="113"/>
    </row>
    <row r="2059" spans="1:9" ht="15" customHeight="1" x14ac:dyDescent="0.25">
      <c r="A2059" s="29">
        <v>42090.416779398147</v>
      </c>
      <c r="B2059" s="37">
        <v>21.36</v>
      </c>
      <c r="C2059" s="2"/>
      <c r="F2059" s="29">
        <v>42090.416779398147</v>
      </c>
      <c r="G2059" s="37">
        <v>21.36</v>
      </c>
      <c r="H2059" s="113"/>
      <c r="I2059" s="113"/>
    </row>
    <row r="2060" spans="1:9" ht="15" customHeight="1" x14ac:dyDescent="0.25">
      <c r="A2060" s="29">
        <v>42090.458446122684</v>
      </c>
      <c r="B2060" s="37">
        <v>19.87</v>
      </c>
      <c r="C2060" s="2"/>
      <c r="F2060" s="29">
        <v>42090.458446122684</v>
      </c>
      <c r="G2060" s="37">
        <v>19.87</v>
      </c>
      <c r="H2060" s="113"/>
      <c r="I2060" s="113"/>
    </row>
    <row r="2061" spans="1:9" ht="15" customHeight="1" x14ac:dyDescent="0.25">
      <c r="A2061" s="29">
        <v>42090.500112847221</v>
      </c>
      <c r="B2061" s="37">
        <v>18.77</v>
      </c>
      <c r="C2061" s="2"/>
      <c r="F2061" s="29">
        <v>42090.500112847221</v>
      </c>
      <c r="G2061" s="37">
        <v>18.77</v>
      </c>
      <c r="H2061" s="113"/>
      <c r="I2061" s="113"/>
    </row>
    <row r="2062" spans="1:9" ht="15" customHeight="1" x14ac:dyDescent="0.25">
      <c r="A2062" s="29">
        <v>42090.541779571759</v>
      </c>
      <c r="B2062" s="37">
        <v>17.29</v>
      </c>
      <c r="C2062" s="2"/>
      <c r="F2062" s="29">
        <v>42090.541779571759</v>
      </c>
      <c r="G2062" s="37">
        <v>17.29</v>
      </c>
      <c r="H2062" s="113"/>
      <c r="I2062" s="113"/>
    </row>
    <row r="2063" spans="1:9" ht="15" customHeight="1" x14ac:dyDescent="0.25">
      <c r="A2063" s="29">
        <v>42090.583446296296</v>
      </c>
      <c r="B2063" s="37">
        <v>17.739999999999998</v>
      </c>
      <c r="C2063" s="2"/>
      <c r="F2063" s="29">
        <v>42090.583446296296</v>
      </c>
      <c r="G2063" s="37">
        <v>17.739999999999998</v>
      </c>
      <c r="H2063" s="113"/>
      <c r="I2063" s="113"/>
    </row>
    <row r="2064" spans="1:9" ht="15" customHeight="1" x14ac:dyDescent="0.25">
      <c r="A2064" s="29">
        <v>42090.625113020833</v>
      </c>
      <c r="B2064" s="37">
        <v>15.67</v>
      </c>
      <c r="C2064" s="2"/>
      <c r="F2064" s="29">
        <v>42090.625113020833</v>
      </c>
      <c r="G2064" s="37">
        <v>15.67</v>
      </c>
      <c r="H2064" s="113"/>
      <c r="I2064" s="113"/>
    </row>
    <row r="2065" spans="1:9" ht="15" customHeight="1" x14ac:dyDescent="0.25">
      <c r="A2065" s="29">
        <v>42090.66677974537</v>
      </c>
      <c r="B2065" s="37">
        <v>19.29</v>
      </c>
      <c r="C2065" s="2"/>
      <c r="F2065" s="29">
        <v>42090.66677974537</v>
      </c>
      <c r="G2065" s="37">
        <v>19.29</v>
      </c>
      <c r="H2065" s="113"/>
      <c r="I2065" s="113"/>
    </row>
    <row r="2066" spans="1:9" ht="15" customHeight="1" x14ac:dyDescent="0.25">
      <c r="A2066" s="29">
        <v>42090.708446469907</v>
      </c>
      <c r="B2066" s="37">
        <v>19.78</v>
      </c>
      <c r="C2066" s="2"/>
      <c r="F2066" s="29">
        <v>42090.708446469907</v>
      </c>
      <c r="G2066" s="37">
        <v>19.78</v>
      </c>
      <c r="H2066" s="113"/>
      <c r="I2066" s="113"/>
    </row>
    <row r="2067" spans="1:9" ht="15" customHeight="1" x14ac:dyDescent="0.25">
      <c r="A2067" s="29">
        <v>42090.750113194445</v>
      </c>
      <c r="B2067" s="39">
        <v>13.9</v>
      </c>
      <c r="C2067" s="22" t="s">
        <v>200</v>
      </c>
      <c r="F2067" s="29">
        <v>42090.750113194445</v>
      </c>
      <c r="G2067" s="39"/>
      <c r="H2067" s="113"/>
      <c r="I2067" s="113"/>
    </row>
    <row r="2068" spans="1:9" ht="15" customHeight="1" x14ac:dyDescent="0.25">
      <c r="A2068" s="29">
        <v>42090.791779918982</v>
      </c>
      <c r="B2068" s="39">
        <v>5.55</v>
      </c>
      <c r="C2068" s="22" t="s">
        <v>200</v>
      </c>
      <c r="F2068" s="29">
        <v>42090.791779918982</v>
      </c>
      <c r="G2068" s="39"/>
      <c r="H2068" s="113"/>
      <c r="I2068" s="113"/>
    </row>
    <row r="2069" spans="1:9" ht="15" customHeight="1" x14ac:dyDescent="0.25">
      <c r="A2069" s="29">
        <v>42090.833446643519</v>
      </c>
      <c r="B2069" s="39">
        <v>4.24</v>
      </c>
      <c r="C2069" s="22" t="s">
        <v>200</v>
      </c>
      <c r="F2069" s="29">
        <v>42090.833446643519</v>
      </c>
      <c r="G2069" s="39"/>
      <c r="H2069" s="113"/>
      <c r="I2069" s="113"/>
    </row>
    <row r="2070" spans="1:9" ht="15" customHeight="1" x14ac:dyDescent="0.25">
      <c r="A2070" s="29">
        <v>42090.875113368056</v>
      </c>
      <c r="B2070" s="38">
        <v>18.12</v>
      </c>
      <c r="C2070" s="2"/>
      <c r="F2070" s="29">
        <v>42090.875113368056</v>
      </c>
      <c r="G2070" s="38">
        <v>18.12</v>
      </c>
      <c r="H2070" s="113"/>
      <c r="I2070" s="113"/>
    </row>
    <row r="2071" spans="1:9" ht="15" customHeight="1" x14ac:dyDescent="0.25">
      <c r="A2071" s="29">
        <v>42090.916780092593</v>
      </c>
      <c r="B2071" s="37">
        <v>13.49</v>
      </c>
      <c r="C2071" s="2"/>
      <c r="F2071" s="29">
        <v>42090.916780092593</v>
      </c>
      <c r="G2071" s="37">
        <v>13.49</v>
      </c>
      <c r="H2071" s="113"/>
      <c r="I2071" s="113"/>
    </row>
    <row r="2072" spans="1:9" ht="15" customHeight="1" x14ac:dyDescent="0.25">
      <c r="A2072" s="29">
        <v>42090.958446817131</v>
      </c>
      <c r="B2072" s="37">
        <v>13.45</v>
      </c>
      <c r="C2072" s="2"/>
      <c r="F2072" s="29">
        <v>42090.958446817131</v>
      </c>
      <c r="G2072" s="37">
        <v>13.45</v>
      </c>
      <c r="H2072" s="113"/>
      <c r="I2072" s="113"/>
    </row>
    <row r="2073" spans="1:9" ht="15" customHeight="1" x14ac:dyDescent="0.25">
      <c r="A2073" s="29">
        <v>42091.000113541668</v>
      </c>
      <c r="B2073" s="37">
        <v>12.75</v>
      </c>
      <c r="C2073" s="2"/>
      <c r="F2073" s="29">
        <v>42091.000113541668</v>
      </c>
      <c r="G2073" s="37">
        <v>12.75</v>
      </c>
      <c r="H2073" s="113"/>
      <c r="I2073" s="113"/>
    </row>
    <row r="2074" spans="1:9" ht="15" customHeight="1" x14ac:dyDescent="0.25">
      <c r="A2074" s="29">
        <v>42091.041780266205</v>
      </c>
      <c r="B2074" s="37">
        <v>13.28</v>
      </c>
      <c r="C2074" s="2"/>
      <c r="F2074" s="29">
        <v>42091.041780266205</v>
      </c>
      <c r="G2074" s="37">
        <v>13.28</v>
      </c>
      <c r="H2074" s="113"/>
      <c r="I2074" s="113"/>
    </row>
    <row r="2075" spans="1:9" ht="15" customHeight="1" x14ac:dyDescent="0.25">
      <c r="A2075" s="29">
        <v>42091.083446990742</v>
      </c>
      <c r="B2075" s="37">
        <v>13.79</v>
      </c>
      <c r="C2075" s="2"/>
      <c r="F2075" s="29">
        <v>42091.083446990742</v>
      </c>
      <c r="G2075" s="37">
        <v>13.79</v>
      </c>
      <c r="H2075" s="113"/>
      <c r="I2075" s="113"/>
    </row>
    <row r="2076" spans="1:9" ht="15" customHeight="1" x14ac:dyDescent="0.25">
      <c r="A2076" s="29">
        <v>42091.125113715279</v>
      </c>
      <c r="B2076" s="37">
        <v>13.24</v>
      </c>
      <c r="C2076" s="2"/>
      <c r="F2076" s="29">
        <v>42091.125113715279</v>
      </c>
      <c r="G2076" s="37">
        <v>13.24</v>
      </c>
      <c r="H2076" s="113"/>
      <c r="I2076" s="113"/>
    </row>
    <row r="2077" spans="1:9" ht="15" customHeight="1" x14ac:dyDescent="0.25">
      <c r="A2077" s="29">
        <v>42091.166780439817</v>
      </c>
      <c r="B2077" s="37">
        <v>11.07</v>
      </c>
      <c r="C2077" s="2"/>
      <c r="F2077" s="29">
        <v>42091.166780439817</v>
      </c>
      <c r="G2077" s="37">
        <v>11.07</v>
      </c>
      <c r="H2077" s="113"/>
      <c r="I2077" s="113"/>
    </row>
    <row r="2078" spans="1:9" ht="15" customHeight="1" x14ac:dyDescent="0.25">
      <c r="A2078" s="29">
        <v>42091.208447164354</v>
      </c>
      <c r="B2078" s="37">
        <v>10.86</v>
      </c>
      <c r="C2078" s="2"/>
      <c r="F2078" s="29">
        <v>42091.208447164354</v>
      </c>
      <c r="G2078" s="37">
        <v>10.86</v>
      </c>
      <c r="H2078" s="113"/>
      <c r="I2078" s="113"/>
    </row>
    <row r="2079" spans="1:9" ht="15" customHeight="1" x14ac:dyDescent="0.25">
      <c r="A2079" s="29">
        <v>42091.250113888891</v>
      </c>
      <c r="B2079" s="37">
        <v>10.41</v>
      </c>
      <c r="C2079" s="2"/>
      <c r="F2079" s="29">
        <v>42091.250113888891</v>
      </c>
      <c r="G2079" s="37">
        <v>10.41</v>
      </c>
      <c r="H2079" s="113"/>
      <c r="I2079" s="113"/>
    </row>
    <row r="2080" spans="1:9" ht="15" customHeight="1" x14ac:dyDescent="0.25">
      <c r="A2080" s="29">
        <v>42091.291780613428</v>
      </c>
      <c r="B2080" s="37">
        <v>10.37</v>
      </c>
      <c r="C2080" s="2"/>
      <c r="F2080" s="29">
        <v>42091.291780613428</v>
      </c>
      <c r="G2080" s="37">
        <v>10.37</v>
      </c>
      <c r="H2080" s="113"/>
      <c r="I2080" s="113"/>
    </row>
    <row r="2081" spans="1:9" ht="15" customHeight="1" x14ac:dyDescent="0.25">
      <c r="A2081" s="29">
        <v>42091.333447337965</v>
      </c>
      <c r="B2081" s="37">
        <v>12.4</v>
      </c>
      <c r="C2081" s="2"/>
      <c r="F2081" s="29">
        <v>42091.333447337965</v>
      </c>
      <c r="G2081" s="37">
        <v>12.4</v>
      </c>
      <c r="H2081" s="113"/>
      <c r="I2081" s="113"/>
    </row>
    <row r="2082" spans="1:9" ht="15" customHeight="1" x14ac:dyDescent="0.25">
      <c r="A2082" s="29">
        <v>42091.375114062503</v>
      </c>
      <c r="B2082" s="37">
        <v>12.48</v>
      </c>
      <c r="C2082" s="2"/>
      <c r="F2082" s="29">
        <v>42091.375114062503</v>
      </c>
      <c r="G2082" s="37">
        <v>12.48</v>
      </c>
      <c r="H2082" s="113"/>
      <c r="I2082" s="113"/>
    </row>
    <row r="2083" spans="1:9" ht="15" customHeight="1" x14ac:dyDescent="0.25">
      <c r="A2083" s="29">
        <v>42091.41678078704</v>
      </c>
      <c r="B2083" s="37">
        <v>13.46</v>
      </c>
      <c r="C2083" s="2"/>
      <c r="F2083" s="29">
        <v>42091.41678078704</v>
      </c>
      <c r="G2083" s="37">
        <v>13.46</v>
      </c>
      <c r="H2083" s="113"/>
      <c r="I2083" s="113"/>
    </row>
    <row r="2084" spans="1:9" ht="15" customHeight="1" x14ac:dyDescent="0.25">
      <c r="A2084" s="29">
        <v>42091.458447511577</v>
      </c>
      <c r="B2084" s="37">
        <v>12.75</v>
      </c>
      <c r="C2084" s="2"/>
      <c r="F2084" s="29">
        <v>42091.458447511577</v>
      </c>
      <c r="G2084" s="37">
        <v>12.75</v>
      </c>
      <c r="H2084" s="113"/>
      <c r="I2084" s="113"/>
    </row>
    <row r="2085" spans="1:9" ht="15" customHeight="1" x14ac:dyDescent="0.25">
      <c r="A2085" s="29">
        <v>42091.500114236114</v>
      </c>
      <c r="B2085" s="37">
        <v>13.5</v>
      </c>
      <c r="C2085" s="2"/>
      <c r="F2085" s="29">
        <v>42091.500114236114</v>
      </c>
      <c r="G2085" s="37">
        <v>13.5</v>
      </c>
      <c r="H2085" s="113"/>
      <c r="I2085" s="113"/>
    </row>
    <row r="2086" spans="1:9" ht="15" customHeight="1" x14ac:dyDescent="0.25">
      <c r="A2086" s="29">
        <v>42091.541780960652</v>
      </c>
      <c r="B2086" s="37">
        <v>13.78</v>
      </c>
      <c r="C2086" s="2"/>
      <c r="F2086" s="29">
        <v>42091.541780960652</v>
      </c>
      <c r="G2086" s="37">
        <v>13.78</v>
      </c>
      <c r="H2086" s="113"/>
      <c r="I2086" s="113"/>
    </row>
    <row r="2087" spans="1:9" ht="15" customHeight="1" x14ac:dyDescent="0.25">
      <c r="A2087" s="29">
        <v>42091.583447685189</v>
      </c>
      <c r="B2087" s="37">
        <v>11.87</v>
      </c>
      <c r="C2087" s="2"/>
      <c r="F2087" s="29">
        <v>42091.583447685189</v>
      </c>
      <c r="G2087" s="37">
        <v>11.87</v>
      </c>
      <c r="H2087" s="113"/>
      <c r="I2087" s="113"/>
    </row>
    <row r="2088" spans="1:9" ht="15" customHeight="1" x14ac:dyDescent="0.25">
      <c r="A2088" s="29">
        <v>42091.625114409719</v>
      </c>
      <c r="B2088" s="37">
        <v>11.52</v>
      </c>
      <c r="C2088" s="2"/>
      <c r="F2088" s="29">
        <v>42091.625114409719</v>
      </c>
      <c r="G2088" s="37">
        <v>11.52</v>
      </c>
      <c r="H2088" s="113"/>
      <c r="I2088" s="113"/>
    </row>
    <row r="2089" spans="1:9" ht="15" customHeight="1" x14ac:dyDescent="0.25">
      <c r="A2089" s="29">
        <v>42091.666781134256</v>
      </c>
      <c r="B2089" s="37">
        <v>11.11</v>
      </c>
      <c r="C2089" s="2"/>
      <c r="F2089" s="29">
        <v>42091.666781134256</v>
      </c>
      <c r="G2089" s="37">
        <v>11.11</v>
      </c>
      <c r="H2089" s="113"/>
      <c r="I2089" s="113"/>
    </row>
    <row r="2090" spans="1:9" ht="15" customHeight="1" x14ac:dyDescent="0.25">
      <c r="A2090" s="29">
        <v>42091.708447858793</v>
      </c>
      <c r="B2090" s="37">
        <v>12.19</v>
      </c>
      <c r="C2090" s="2"/>
      <c r="F2090" s="29">
        <v>42091.708447858793</v>
      </c>
      <c r="G2090" s="37">
        <v>12.19</v>
      </c>
      <c r="H2090" s="113"/>
      <c r="I2090" s="113"/>
    </row>
    <row r="2091" spans="1:9" ht="15" customHeight="1" x14ac:dyDescent="0.25">
      <c r="A2091" s="29">
        <v>42091.75011458333</v>
      </c>
      <c r="B2091" s="37">
        <v>11.11</v>
      </c>
      <c r="C2091" s="2"/>
      <c r="F2091" s="29">
        <v>42091.75011458333</v>
      </c>
      <c r="G2091" s="37">
        <v>11.11</v>
      </c>
      <c r="H2091" s="113"/>
      <c r="I2091" s="113"/>
    </row>
    <row r="2092" spans="1:9" ht="15" customHeight="1" x14ac:dyDescent="0.25">
      <c r="A2092" s="29">
        <v>42091.791781307867</v>
      </c>
      <c r="B2092" s="37">
        <v>7.66</v>
      </c>
      <c r="C2092" s="2"/>
      <c r="F2092" s="29">
        <v>42091.791781307867</v>
      </c>
      <c r="G2092" s="37">
        <v>7.66</v>
      </c>
      <c r="H2092" s="113"/>
      <c r="I2092" s="113"/>
    </row>
    <row r="2093" spans="1:9" ht="15" customHeight="1" x14ac:dyDescent="0.25">
      <c r="A2093" s="29">
        <v>42091.833448032405</v>
      </c>
      <c r="B2093" s="37">
        <v>10</v>
      </c>
      <c r="C2093" s="2"/>
      <c r="F2093" s="29">
        <v>42091.833448032405</v>
      </c>
      <c r="G2093" s="37">
        <v>10</v>
      </c>
      <c r="H2093" s="113"/>
      <c r="I2093" s="113"/>
    </row>
    <row r="2094" spans="1:9" ht="15" customHeight="1" x14ac:dyDescent="0.25">
      <c r="A2094" s="29">
        <v>42091.875114756942</v>
      </c>
      <c r="B2094" s="37">
        <v>12.33</v>
      </c>
      <c r="C2094" s="2"/>
      <c r="F2094" s="29">
        <v>42091.875114756942</v>
      </c>
      <c r="G2094" s="37">
        <v>12.33</v>
      </c>
      <c r="H2094" s="113"/>
      <c r="I2094" s="113"/>
    </row>
    <row r="2095" spans="1:9" ht="15" customHeight="1" x14ac:dyDescent="0.25">
      <c r="A2095" s="29">
        <v>42091.916781481479</v>
      </c>
      <c r="B2095" s="37">
        <v>12.9</v>
      </c>
      <c r="C2095" s="2"/>
      <c r="F2095" s="29">
        <v>42091.916781481479</v>
      </c>
      <c r="G2095" s="37">
        <v>12.9</v>
      </c>
      <c r="H2095" s="113"/>
      <c r="I2095" s="113"/>
    </row>
    <row r="2096" spans="1:9" ht="15" customHeight="1" x14ac:dyDescent="0.25">
      <c r="A2096" s="29">
        <v>42091.958448206016</v>
      </c>
      <c r="B2096" s="37">
        <v>12.69</v>
      </c>
      <c r="C2096" s="2"/>
      <c r="F2096" s="29">
        <v>42091.958448206016</v>
      </c>
      <c r="G2096" s="37">
        <v>12.69</v>
      </c>
      <c r="H2096" s="113"/>
      <c r="I2096" s="113"/>
    </row>
    <row r="2097" spans="1:9" ht="15" customHeight="1" x14ac:dyDescent="0.25">
      <c r="A2097" s="29">
        <v>42092.000114930554</v>
      </c>
      <c r="B2097" s="37">
        <v>13.5</v>
      </c>
      <c r="C2097" s="2"/>
      <c r="F2097" s="29">
        <v>42092.000114930554</v>
      </c>
      <c r="G2097" s="37">
        <v>13.5</v>
      </c>
      <c r="H2097" s="113"/>
      <c r="I2097" s="113"/>
    </row>
    <row r="2098" spans="1:9" ht="15" customHeight="1" x14ac:dyDescent="0.25">
      <c r="A2098" s="29">
        <v>42092.041781655091</v>
      </c>
      <c r="B2098" s="37">
        <v>12.34</v>
      </c>
      <c r="C2098" s="2"/>
      <c r="F2098" s="29">
        <v>42092.041781655091</v>
      </c>
      <c r="G2098" s="37">
        <v>12.34</v>
      </c>
      <c r="H2098" s="113"/>
      <c r="I2098" s="113"/>
    </row>
    <row r="2099" spans="1:9" ht="15" customHeight="1" x14ac:dyDescent="0.25">
      <c r="A2099" s="29">
        <v>42092.083448379628</v>
      </c>
      <c r="B2099" s="37">
        <v>12.19</v>
      </c>
      <c r="C2099" s="2"/>
      <c r="F2099" s="29">
        <v>42092.083448379628</v>
      </c>
      <c r="G2099" s="37">
        <v>12.19</v>
      </c>
      <c r="H2099" s="113"/>
      <c r="I2099" s="113"/>
    </row>
    <row r="2100" spans="1:9" ht="15" customHeight="1" x14ac:dyDescent="0.25">
      <c r="A2100" s="29">
        <v>42092.125115104165</v>
      </c>
      <c r="B2100" s="37">
        <v>12.34</v>
      </c>
      <c r="C2100" s="2"/>
      <c r="F2100" s="29">
        <v>42092.125115104165</v>
      </c>
      <c r="G2100" s="37">
        <v>12.34</v>
      </c>
      <c r="H2100" s="113"/>
      <c r="I2100" s="113"/>
    </row>
    <row r="2101" spans="1:9" ht="15" customHeight="1" x14ac:dyDescent="0.25">
      <c r="A2101" s="29">
        <v>42092.166781828702</v>
      </c>
      <c r="B2101" s="37">
        <v>13.15</v>
      </c>
      <c r="C2101" s="2"/>
      <c r="F2101" s="29">
        <v>42092.166781828702</v>
      </c>
      <c r="G2101" s="37">
        <v>13.15</v>
      </c>
      <c r="H2101" s="113"/>
      <c r="I2101" s="113"/>
    </row>
    <row r="2102" spans="1:9" ht="15" customHeight="1" x14ac:dyDescent="0.25">
      <c r="A2102" s="29">
        <v>42092.20844855324</v>
      </c>
      <c r="B2102" s="37">
        <v>15.08</v>
      </c>
      <c r="C2102" s="2"/>
      <c r="F2102" s="29">
        <v>42092.20844855324</v>
      </c>
      <c r="G2102" s="37">
        <v>15.08</v>
      </c>
      <c r="H2102" s="113"/>
      <c r="I2102" s="113"/>
    </row>
    <row r="2103" spans="1:9" ht="15" customHeight="1" x14ac:dyDescent="0.25">
      <c r="A2103" s="29">
        <v>42092.250115277777</v>
      </c>
      <c r="B2103" s="37">
        <v>17.04</v>
      </c>
      <c r="C2103" s="2"/>
      <c r="F2103" s="29">
        <v>42092.250115277777</v>
      </c>
      <c r="G2103" s="37">
        <v>17.04</v>
      </c>
      <c r="H2103" s="113"/>
      <c r="I2103" s="113"/>
    </row>
    <row r="2104" spans="1:9" ht="15" customHeight="1" x14ac:dyDescent="0.25">
      <c r="A2104" s="29">
        <v>42092.291782002314</v>
      </c>
      <c r="B2104" s="37">
        <v>18.2</v>
      </c>
      <c r="C2104" s="2"/>
      <c r="F2104" s="29">
        <v>42092.291782002314</v>
      </c>
      <c r="G2104" s="37">
        <v>18.2</v>
      </c>
      <c r="H2104" s="113"/>
      <c r="I2104" s="113"/>
    </row>
    <row r="2105" spans="1:9" ht="15" customHeight="1" x14ac:dyDescent="0.25">
      <c r="A2105" s="29">
        <v>42092.333448726851</v>
      </c>
      <c r="B2105" s="37">
        <v>16.05</v>
      </c>
      <c r="C2105" s="2"/>
      <c r="F2105" s="29">
        <v>42092.333448726851</v>
      </c>
      <c r="G2105" s="37">
        <v>16.05</v>
      </c>
      <c r="H2105" s="113"/>
      <c r="I2105" s="113"/>
    </row>
    <row r="2106" spans="1:9" ht="15" customHeight="1" x14ac:dyDescent="0.25">
      <c r="A2106" s="29">
        <v>42092.375115451388</v>
      </c>
      <c r="B2106" s="37">
        <v>16.45</v>
      </c>
      <c r="C2106" s="2"/>
      <c r="F2106" s="29">
        <v>42092.375115451388</v>
      </c>
      <c r="G2106" s="37">
        <v>16.45</v>
      </c>
      <c r="H2106" s="113"/>
      <c r="I2106" s="113"/>
    </row>
    <row r="2107" spans="1:9" ht="15" customHeight="1" x14ac:dyDescent="0.25">
      <c r="A2107" s="29">
        <v>42092.416782175926</v>
      </c>
      <c r="B2107" s="37">
        <v>16.260000000000002</v>
      </c>
      <c r="C2107" s="2"/>
      <c r="F2107" s="29">
        <v>42092.416782175926</v>
      </c>
      <c r="G2107" s="37">
        <v>16.260000000000002</v>
      </c>
      <c r="H2107" s="113"/>
      <c r="I2107" s="113"/>
    </row>
    <row r="2108" spans="1:9" ht="15" customHeight="1" x14ac:dyDescent="0.25">
      <c r="A2108" s="29">
        <v>42092.458448900463</v>
      </c>
      <c r="B2108" s="37">
        <v>15.94</v>
      </c>
      <c r="C2108" s="2"/>
      <c r="F2108" s="29">
        <v>42092.458448900463</v>
      </c>
      <c r="G2108" s="37">
        <v>15.94</v>
      </c>
      <c r="H2108" s="113"/>
      <c r="I2108" s="113"/>
    </row>
    <row r="2109" spans="1:9" ht="15" customHeight="1" x14ac:dyDescent="0.25">
      <c r="A2109" s="29">
        <v>42092.500115625</v>
      </c>
      <c r="B2109" s="37">
        <v>16.25</v>
      </c>
      <c r="C2109" s="2"/>
      <c r="F2109" s="29">
        <v>42092.500115625</v>
      </c>
      <c r="G2109" s="37">
        <v>16.25</v>
      </c>
      <c r="H2109" s="113"/>
      <c r="I2109" s="113"/>
    </row>
    <row r="2110" spans="1:9" ht="15" customHeight="1" x14ac:dyDescent="0.25">
      <c r="A2110" s="29">
        <v>42092.541782349537</v>
      </c>
      <c r="B2110" s="37">
        <v>15.97</v>
      </c>
      <c r="C2110" s="2"/>
      <c r="F2110" s="29">
        <v>42092.541782349537</v>
      </c>
      <c r="G2110" s="37">
        <v>15.97</v>
      </c>
      <c r="H2110" s="113"/>
      <c r="I2110" s="113"/>
    </row>
    <row r="2111" spans="1:9" ht="15" customHeight="1" x14ac:dyDescent="0.25">
      <c r="A2111" s="29">
        <v>42092.583449074074</v>
      </c>
      <c r="B2111" s="37">
        <v>16.2</v>
      </c>
      <c r="C2111" s="2"/>
      <c r="F2111" s="29">
        <v>42092.583449074074</v>
      </c>
      <c r="G2111" s="37">
        <v>16.2</v>
      </c>
      <c r="H2111" s="113"/>
      <c r="I2111" s="113"/>
    </row>
    <row r="2112" spans="1:9" ht="15" customHeight="1" x14ac:dyDescent="0.25">
      <c r="A2112" s="29">
        <v>42092.625115798612</v>
      </c>
      <c r="B2112" s="37">
        <v>18.920000000000002</v>
      </c>
      <c r="C2112" s="2"/>
      <c r="F2112" s="29">
        <v>42092.625115798612</v>
      </c>
      <c r="G2112" s="37">
        <v>18.920000000000002</v>
      </c>
      <c r="H2112" s="113"/>
      <c r="I2112" s="113"/>
    </row>
    <row r="2113" spans="1:9" ht="15" customHeight="1" x14ac:dyDescent="0.25">
      <c r="A2113" s="29">
        <v>42092.666782523149</v>
      </c>
      <c r="B2113" s="37">
        <v>18.399999999999999</v>
      </c>
      <c r="C2113" s="2"/>
      <c r="F2113" s="29">
        <v>42092.666782523149</v>
      </c>
      <c r="G2113" s="37">
        <v>18.399999999999999</v>
      </c>
      <c r="H2113" s="113"/>
      <c r="I2113" s="113"/>
    </row>
    <row r="2114" spans="1:9" ht="15" customHeight="1" x14ac:dyDescent="0.25">
      <c r="A2114" s="29">
        <v>42092.708449247686</v>
      </c>
      <c r="B2114" s="37">
        <v>17.04</v>
      </c>
      <c r="C2114" s="2"/>
      <c r="F2114" s="29">
        <v>42092.708449247686</v>
      </c>
      <c r="G2114" s="37">
        <v>17.04</v>
      </c>
      <c r="H2114" s="113"/>
      <c r="I2114" s="113"/>
    </row>
    <row r="2115" spans="1:9" ht="15" customHeight="1" x14ac:dyDescent="0.25">
      <c r="A2115" s="29">
        <v>42092.750115972223</v>
      </c>
      <c r="B2115" s="37">
        <v>16.760000000000002</v>
      </c>
      <c r="C2115" s="2"/>
      <c r="F2115" s="29">
        <v>42092.750115972223</v>
      </c>
      <c r="G2115" s="37">
        <v>16.760000000000002</v>
      </c>
      <c r="H2115" s="113"/>
      <c r="I2115" s="113"/>
    </row>
    <row r="2116" spans="1:9" ht="15" customHeight="1" x14ac:dyDescent="0.25">
      <c r="A2116" s="29">
        <v>42092.79178269676</v>
      </c>
      <c r="B2116" s="37">
        <v>16.29</v>
      </c>
      <c r="C2116" s="2"/>
      <c r="F2116" s="29">
        <v>42092.79178269676</v>
      </c>
      <c r="G2116" s="37">
        <v>16.29</v>
      </c>
      <c r="H2116" s="113"/>
      <c r="I2116" s="113"/>
    </row>
    <row r="2117" spans="1:9" ht="15" customHeight="1" x14ac:dyDescent="0.25">
      <c r="A2117" s="29">
        <v>42092.833449421298</v>
      </c>
      <c r="B2117" s="37">
        <v>14.99</v>
      </c>
      <c r="C2117" s="2"/>
      <c r="F2117" s="29">
        <v>42092.833449421298</v>
      </c>
      <c r="G2117" s="37">
        <v>14.99</v>
      </c>
      <c r="H2117" s="113"/>
      <c r="I2117" s="113"/>
    </row>
    <row r="2118" spans="1:9" ht="15" customHeight="1" x14ac:dyDescent="0.25">
      <c r="A2118" s="29">
        <v>42092.875116145835</v>
      </c>
      <c r="B2118" s="37">
        <v>13.86</v>
      </c>
      <c r="C2118" s="2"/>
      <c r="F2118" s="29">
        <v>42092.875116145835</v>
      </c>
      <c r="G2118" s="37">
        <v>13.86</v>
      </c>
      <c r="H2118" s="113"/>
      <c r="I2118" s="113"/>
    </row>
    <row r="2119" spans="1:9" ht="15" customHeight="1" x14ac:dyDescent="0.25">
      <c r="A2119" s="29">
        <v>42092.916782870372</v>
      </c>
      <c r="B2119" s="37">
        <v>8.8000000000000007</v>
      </c>
      <c r="C2119" s="2"/>
      <c r="F2119" s="29">
        <v>42092.916782870372</v>
      </c>
      <c r="G2119" s="37">
        <v>8.8000000000000007</v>
      </c>
      <c r="H2119" s="113"/>
      <c r="I2119" s="113"/>
    </row>
    <row r="2120" spans="1:9" ht="15" customHeight="1" x14ac:dyDescent="0.25">
      <c r="A2120" s="29">
        <v>42092.958449594909</v>
      </c>
      <c r="B2120" s="35">
        <v>5.38</v>
      </c>
      <c r="C2120" s="22" t="s">
        <v>197</v>
      </c>
      <c r="F2120" s="29">
        <v>42092.958449594909</v>
      </c>
      <c r="G2120" s="35"/>
      <c r="H2120" s="113"/>
      <c r="I2120" s="113"/>
    </row>
    <row r="2121" spans="1:9" ht="15" customHeight="1" x14ac:dyDescent="0.25">
      <c r="A2121" s="29">
        <v>42093.000116319447</v>
      </c>
      <c r="B2121" s="30">
        <v>2.2999999999999998</v>
      </c>
      <c r="C2121" s="22" t="s">
        <v>197</v>
      </c>
      <c r="F2121" s="29">
        <v>42093.000116319447</v>
      </c>
      <c r="G2121" s="30"/>
      <c r="H2121" s="113"/>
      <c r="I2121" s="113"/>
    </row>
    <row r="2122" spans="1:9" ht="15" customHeight="1" x14ac:dyDescent="0.25">
      <c r="A2122" s="29">
        <v>42093.041783043984</v>
      </c>
      <c r="B2122" s="30">
        <v>2.12</v>
      </c>
      <c r="C2122" s="22" t="s">
        <v>197</v>
      </c>
      <c r="F2122" s="29">
        <v>42093.041783043984</v>
      </c>
      <c r="G2122" s="30"/>
      <c r="H2122" s="113"/>
      <c r="I2122" s="113"/>
    </row>
    <row r="2123" spans="1:9" ht="15" customHeight="1" x14ac:dyDescent="0.25">
      <c r="A2123" s="29">
        <v>42093.083449768521</v>
      </c>
      <c r="B2123" s="30">
        <v>2.11</v>
      </c>
      <c r="C2123" s="22" t="s">
        <v>197</v>
      </c>
      <c r="F2123" s="29">
        <v>42093.083449768521</v>
      </c>
      <c r="G2123" s="30"/>
      <c r="H2123" s="113"/>
      <c r="I2123" s="113"/>
    </row>
    <row r="2124" spans="1:9" ht="15" customHeight="1" x14ac:dyDescent="0.25">
      <c r="A2124" s="29">
        <v>42093.125116493058</v>
      </c>
      <c r="B2124" s="30">
        <v>2.1</v>
      </c>
      <c r="C2124" s="22" t="s">
        <v>197</v>
      </c>
      <c r="F2124" s="29">
        <v>42093.125116493058</v>
      </c>
      <c r="G2124" s="30"/>
      <c r="H2124" s="113"/>
      <c r="I2124" s="113"/>
    </row>
    <row r="2125" spans="1:9" ht="15" customHeight="1" x14ac:dyDescent="0.25">
      <c r="A2125" s="29">
        <v>42093.166783217595</v>
      </c>
      <c r="B2125" s="30">
        <v>2.11</v>
      </c>
      <c r="C2125" s="22" t="s">
        <v>197</v>
      </c>
      <c r="F2125" s="29">
        <v>42093.166783217595</v>
      </c>
      <c r="G2125" s="30"/>
      <c r="H2125" s="113"/>
      <c r="I2125" s="113"/>
    </row>
    <row r="2126" spans="1:9" ht="15" customHeight="1" x14ac:dyDescent="0.25">
      <c r="A2126" s="29">
        <v>42093.208449942133</v>
      </c>
      <c r="B2126" s="30">
        <v>2.09</v>
      </c>
      <c r="C2126" s="22" t="s">
        <v>197</v>
      </c>
      <c r="F2126" s="29">
        <v>42093.208449942133</v>
      </c>
      <c r="G2126" s="30"/>
      <c r="H2126" s="113"/>
      <c r="I2126" s="113"/>
    </row>
    <row r="2127" spans="1:9" ht="15" customHeight="1" x14ac:dyDescent="0.25">
      <c r="A2127" s="29">
        <v>42093.25011666667</v>
      </c>
      <c r="B2127" s="30">
        <v>2.09</v>
      </c>
      <c r="C2127" s="22" t="s">
        <v>197</v>
      </c>
      <c r="F2127" s="29">
        <v>42093.25011666667</v>
      </c>
      <c r="G2127" s="30"/>
      <c r="H2127" s="113"/>
      <c r="I2127" s="113"/>
    </row>
    <row r="2128" spans="1:9" ht="15" customHeight="1" x14ac:dyDescent="0.25">
      <c r="A2128" s="29">
        <v>42093.291783391207</v>
      </c>
      <c r="B2128" s="30">
        <v>1.97</v>
      </c>
      <c r="C2128" s="22" t="s">
        <v>197</v>
      </c>
      <c r="F2128" s="29">
        <v>42093.291783391207</v>
      </c>
      <c r="G2128" s="30"/>
      <c r="H2128" s="113"/>
      <c r="I2128" s="113"/>
    </row>
    <row r="2129" spans="1:9" ht="15" customHeight="1" x14ac:dyDescent="0.25">
      <c r="A2129" s="29">
        <v>42093.333450115744</v>
      </c>
      <c r="B2129" s="30">
        <v>1.88</v>
      </c>
      <c r="C2129" s="22" t="s">
        <v>197</v>
      </c>
      <c r="F2129" s="29">
        <v>42093.333450115744</v>
      </c>
      <c r="G2129" s="30"/>
      <c r="H2129" s="113"/>
      <c r="I2129" s="113"/>
    </row>
    <row r="2130" spans="1:9" ht="15" customHeight="1" x14ac:dyDescent="0.25">
      <c r="A2130" s="29">
        <v>42093.375116840281</v>
      </c>
      <c r="B2130" s="30">
        <v>2.02</v>
      </c>
      <c r="C2130" s="22" t="s">
        <v>197</v>
      </c>
      <c r="F2130" s="29">
        <v>42093.375116840281</v>
      </c>
      <c r="G2130" s="30"/>
      <c r="H2130" s="113"/>
      <c r="I2130" s="113"/>
    </row>
    <row r="2131" spans="1:9" ht="15" customHeight="1" x14ac:dyDescent="0.25">
      <c r="A2131" s="29">
        <v>42093.416783564811</v>
      </c>
      <c r="B2131" s="30">
        <v>2.1</v>
      </c>
      <c r="C2131" s="22" t="s">
        <v>197</v>
      </c>
      <c r="F2131" s="29">
        <v>42093.416783564811</v>
      </c>
      <c r="G2131" s="30"/>
      <c r="H2131" s="113"/>
      <c r="I2131" s="113"/>
    </row>
    <row r="2132" spans="1:9" ht="15" customHeight="1" x14ac:dyDescent="0.25">
      <c r="A2132" s="29">
        <v>42093.458450289349</v>
      </c>
      <c r="B2132" s="30">
        <v>2.13</v>
      </c>
      <c r="C2132" s="22" t="s">
        <v>197</v>
      </c>
      <c r="F2132" s="29">
        <v>42093.458450289349</v>
      </c>
      <c r="G2132" s="30"/>
      <c r="H2132" s="113"/>
      <c r="I2132" s="113"/>
    </row>
    <row r="2133" spans="1:9" ht="15" customHeight="1" x14ac:dyDescent="0.25">
      <c r="A2133" s="29">
        <v>42093.500117013886</v>
      </c>
      <c r="B2133" s="30">
        <v>1.96</v>
      </c>
      <c r="C2133" s="22" t="s">
        <v>197</v>
      </c>
      <c r="F2133" s="29">
        <v>42093.500117013886</v>
      </c>
      <c r="G2133" s="30"/>
      <c r="H2133" s="113"/>
      <c r="I2133" s="113"/>
    </row>
    <row r="2134" spans="1:9" ht="15" customHeight="1" x14ac:dyDescent="0.25">
      <c r="A2134" s="29">
        <v>42093.541783738423</v>
      </c>
      <c r="B2134" s="30">
        <v>1.95</v>
      </c>
      <c r="C2134" s="22" t="s">
        <v>197</v>
      </c>
      <c r="F2134" s="29">
        <v>42093.541783738423</v>
      </c>
      <c r="G2134" s="30"/>
      <c r="H2134" s="113"/>
      <c r="I2134" s="113"/>
    </row>
    <row r="2135" spans="1:9" ht="15" customHeight="1" x14ac:dyDescent="0.25">
      <c r="A2135" s="29">
        <v>42093.58345046296</v>
      </c>
      <c r="B2135" s="30">
        <v>1.95</v>
      </c>
      <c r="C2135" s="22" t="s">
        <v>197</v>
      </c>
      <c r="F2135" s="29">
        <v>42093.58345046296</v>
      </c>
      <c r="G2135" s="30"/>
      <c r="H2135" s="113"/>
      <c r="I2135" s="113"/>
    </row>
    <row r="2136" spans="1:9" ht="15" customHeight="1" x14ac:dyDescent="0.25">
      <c r="A2136" s="29">
        <v>42093.625117187497</v>
      </c>
      <c r="B2136" s="30">
        <v>1.89</v>
      </c>
      <c r="C2136" s="22" t="s">
        <v>197</v>
      </c>
      <c r="F2136" s="29">
        <v>42093.625117187497</v>
      </c>
      <c r="G2136" s="30"/>
      <c r="H2136" s="113"/>
      <c r="I2136" s="113"/>
    </row>
    <row r="2137" spans="1:9" ht="15" customHeight="1" x14ac:dyDescent="0.25">
      <c r="A2137" s="29">
        <v>42093.666783912035</v>
      </c>
      <c r="B2137" s="30">
        <v>1.88</v>
      </c>
      <c r="C2137" s="22" t="s">
        <v>197</v>
      </c>
      <c r="F2137" s="29">
        <v>42093.666783912035</v>
      </c>
      <c r="G2137" s="30"/>
      <c r="H2137" s="113"/>
      <c r="I2137" s="113"/>
    </row>
    <row r="2138" spans="1:9" ht="15" customHeight="1" x14ac:dyDescent="0.25">
      <c r="A2138" s="29">
        <v>42093.708450636572</v>
      </c>
      <c r="B2138" s="30">
        <v>1.9</v>
      </c>
      <c r="C2138" s="22" t="s">
        <v>197</v>
      </c>
      <c r="F2138" s="29">
        <v>42093.708450636572</v>
      </c>
      <c r="G2138" s="30"/>
      <c r="H2138" s="113"/>
      <c r="I2138" s="113"/>
    </row>
    <row r="2139" spans="1:9" ht="15" customHeight="1" x14ac:dyDescent="0.25">
      <c r="A2139" s="29">
        <v>42093.750117361109</v>
      </c>
      <c r="B2139" s="30">
        <v>1.89</v>
      </c>
      <c r="C2139" s="22" t="s">
        <v>197</v>
      </c>
      <c r="F2139" s="29">
        <v>42093.750117361109</v>
      </c>
      <c r="G2139" s="30"/>
      <c r="H2139" s="113"/>
      <c r="I2139" s="113"/>
    </row>
    <row r="2140" spans="1:9" ht="15" customHeight="1" x14ac:dyDescent="0.25">
      <c r="A2140" s="29">
        <v>42093.791784085646</v>
      </c>
      <c r="B2140" s="30">
        <v>1.85</v>
      </c>
      <c r="C2140" s="22" t="s">
        <v>197</v>
      </c>
      <c r="F2140" s="29">
        <v>42093.791784085646</v>
      </c>
      <c r="G2140" s="30"/>
      <c r="H2140" s="113"/>
      <c r="I2140" s="113"/>
    </row>
    <row r="2141" spans="1:9" ht="15" customHeight="1" x14ac:dyDescent="0.25">
      <c r="A2141" s="29">
        <v>42093.833450810183</v>
      </c>
      <c r="B2141" s="30">
        <v>1.87</v>
      </c>
      <c r="C2141" s="22" t="s">
        <v>197</v>
      </c>
      <c r="F2141" s="29">
        <v>42093.833450810183</v>
      </c>
      <c r="G2141" s="30"/>
      <c r="H2141" s="113"/>
      <c r="I2141" s="113"/>
    </row>
    <row r="2142" spans="1:9" ht="15" customHeight="1" x14ac:dyDescent="0.25">
      <c r="A2142" s="29">
        <v>42093.875117534721</v>
      </c>
      <c r="B2142" s="30">
        <v>1.87</v>
      </c>
      <c r="C2142" s="22" t="s">
        <v>197</v>
      </c>
      <c r="F2142" s="29">
        <v>42093.875117534721</v>
      </c>
      <c r="G2142" s="30"/>
      <c r="H2142" s="113"/>
      <c r="I2142" s="113"/>
    </row>
    <row r="2143" spans="1:9" ht="15" customHeight="1" x14ac:dyDescent="0.25">
      <c r="A2143" s="29">
        <v>42093.916784259258</v>
      </c>
      <c r="B2143" s="30">
        <v>3.89</v>
      </c>
      <c r="C2143" s="22" t="s">
        <v>197</v>
      </c>
      <c r="F2143" s="29">
        <v>42093.916784259258</v>
      </c>
      <c r="G2143" s="30"/>
      <c r="H2143" s="113"/>
      <c r="I2143" s="113"/>
    </row>
    <row r="2144" spans="1:9" ht="15" customHeight="1" x14ac:dyDescent="0.25">
      <c r="A2144" s="29">
        <v>42093.958450983795</v>
      </c>
      <c r="B2144" s="35">
        <v>7.02</v>
      </c>
      <c r="C2144" s="22" t="s">
        <v>197</v>
      </c>
      <c r="F2144" s="29">
        <v>42093.958450983795</v>
      </c>
      <c r="G2144" s="35"/>
      <c r="H2144" s="113"/>
      <c r="I2144" s="113"/>
    </row>
    <row r="2145" spans="1:9" ht="15" customHeight="1" x14ac:dyDescent="0.25">
      <c r="A2145" s="29">
        <v>42094.000117708332</v>
      </c>
      <c r="B2145" s="35">
        <v>6.7</v>
      </c>
      <c r="C2145" s="22" t="s">
        <v>197</v>
      </c>
      <c r="F2145" s="29">
        <v>42094.000117708332</v>
      </c>
      <c r="G2145" s="35"/>
      <c r="H2145" s="113"/>
      <c r="I2145" s="113"/>
    </row>
    <row r="2146" spans="1:9" ht="15" customHeight="1" x14ac:dyDescent="0.25">
      <c r="A2146" s="29">
        <v>42094.041784432869</v>
      </c>
      <c r="B2146" s="42">
        <v>9.93</v>
      </c>
      <c r="C2146" s="22" t="s">
        <v>199</v>
      </c>
      <c r="F2146" s="29">
        <v>42094.041784432869</v>
      </c>
      <c r="G2146" s="42"/>
      <c r="H2146" s="113"/>
      <c r="I2146" s="113"/>
    </row>
    <row r="2147" spans="1:9" ht="15" customHeight="1" x14ac:dyDescent="0.25">
      <c r="A2147" s="29">
        <v>42094.083451157407</v>
      </c>
      <c r="B2147" s="42">
        <v>10.71</v>
      </c>
      <c r="C2147" s="22" t="s">
        <v>199</v>
      </c>
      <c r="F2147" s="29">
        <v>42094.083451157407</v>
      </c>
      <c r="G2147" s="42"/>
      <c r="H2147" s="113"/>
      <c r="I2147" s="113"/>
    </row>
    <row r="2148" spans="1:9" ht="15" customHeight="1" x14ac:dyDescent="0.25">
      <c r="A2148" s="29">
        <v>42094.125117881944</v>
      </c>
      <c r="B2148" s="42">
        <v>11.61</v>
      </c>
      <c r="C2148" s="22" t="s">
        <v>199</v>
      </c>
      <c r="F2148" s="29">
        <v>42094.125117881944</v>
      </c>
      <c r="G2148" s="42"/>
      <c r="H2148" s="113"/>
      <c r="I2148" s="113"/>
    </row>
    <row r="2149" spans="1:9" ht="15" customHeight="1" x14ac:dyDescent="0.25">
      <c r="A2149" s="29">
        <v>42094.166784606481</v>
      </c>
      <c r="B2149" s="42">
        <v>11.63</v>
      </c>
      <c r="C2149" s="22" t="s">
        <v>199</v>
      </c>
      <c r="F2149" s="29">
        <v>42094.166784606481</v>
      </c>
      <c r="G2149" s="42"/>
      <c r="H2149" s="113"/>
      <c r="I2149" s="113"/>
    </row>
    <row r="2150" spans="1:9" ht="15" customHeight="1" x14ac:dyDescent="0.25">
      <c r="A2150" s="29">
        <v>42094.208451331018</v>
      </c>
      <c r="B2150" s="42">
        <v>6.42</v>
      </c>
      <c r="C2150" s="22" t="s">
        <v>199</v>
      </c>
      <c r="F2150" s="29">
        <v>42094.208451331018</v>
      </c>
      <c r="G2150" s="42"/>
      <c r="H2150" s="113"/>
      <c r="I2150" s="113"/>
    </row>
    <row r="2151" spans="1:9" ht="15" customHeight="1" x14ac:dyDescent="0.25">
      <c r="A2151" s="29">
        <v>42094.250118055556</v>
      </c>
      <c r="B2151" s="42">
        <v>11.43</v>
      </c>
      <c r="C2151" s="22" t="s">
        <v>199</v>
      </c>
      <c r="F2151" s="29">
        <v>42094.250118055556</v>
      </c>
      <c r="G2151" s="42"/>
      <c r="H2151" s="113"/>
      <c r="I2151" s="113"/>
    </row>
    <row r="2152" spans="1:9" ht="15" customHeight="1" x14ac:dyDescent="0.25">
      <c r="A2152" s="29">
        <v>42094.291784780093</v>
      </c>
      <c r="B2152" s="42">
        <v>12.05</v>
      </c>
      <c r="C2152" s="22" t="s">
        <v>199</v>
      </c>
      <c r="F2152" s="29">
        <v>42094.291784780093</v>
      </c>
      <c r="G2152" s="42"/>
      <c r="H2152" s="113"/>
      <c r="I2152" s="113"/>
    </row>
    <row r="2153" spans="1:9" ht="15" customHeight="1" x14ac:dyDescent="0.25">
      <c r="A2153" s="29">
        <v>42094.33345150463</v>
      </c>
      <c r="B2153" s="42">
        <v>16.53</v>
      </c>
      <c r="C2153" s="22" t="s">
        <v>199</v>
      </c>
      <c r="F2153" s="29">
        <v>42094.33345150463</v>
      </c>
      <c r="G2153" s="42"/>
      <c r="H2153" s="113"/>
      <c r="I2153" s="113"/>
    </row>
    <row r="2154" spans="1:9" ht="15" customHeight="1" x14ac:dyDescent="0.25">
      <c r="A2154" s="29">
        <v>42094.375118229167</v>
      </c>
      <c r="B2154" s="42">
        <v>17.82</v>
      </c>
      <c r="C2154" s="22" t="s">
        <v>199</v>
      </c>
      <c r="F2154" s="29">
        <v>42094.375118229167</v>
      </c>
      <c r="G2154" s="42"/>
      <c r="H2154" s="113"/>
      <c r="I2154" s="113"/>
    </row>
    <row r="2155" spans="1:9" ht="15" customHeight="1" x14ac:dyDescent="0.25">
      <c r="A2155" s="29">
        <v>42094.416784953704</v>
      </c>
      <c r="B2155" s="42">
        <v>18.04</v>
      </c>
      <c r="C2155" s="22" t="s">
        <v>199</v>
      </c>
      <c r="F2155" s="29">
        <v>42094.416784953704</v>
      </c>
      <c r="G2155" s="42"/>
      <c r="H2155" s="113"/>
      <c r="I2155" s="113"/>
    </row>
    <row r="2156" spans="1:9" ht="15" customHeight="1" x14ac:dyDescent="0.25">
      <c r="A2156" s="29">
        <v>42094.458451678242</v>
      </c>
      <c r="B2156" s="42">
        <v>18.13</v>
      </c>
      <c r="C2156" s="22" t="s">
        <v>199</v>
      </c>
      <c r="F2156" s="29">
        <v>42094.458451678242</v>
      </c>
      <c r="G2156" s="42"/>
      <c r="H2156" s="113"/>
      <c r="I2156" s="113"/>
    </row>
    <row r="2157" spans="1:9" ht="15" customHeight="1" x14ac:dyDescent="0.25">
      <c r="A2157" s="29">
        <v>42094.500118402779</v>
      </c>
      <c r="B2157" s="42">
        <v>16.57</v>
      </c>
      <c r="C2157" s="22" t="s">
        <v>199</v>
      </c>
      <c r="F2157" s="29">
        <v>42094.500118402779</v>
      </c>
      <c r="G2157" s="42"/>
      <c r="H2157" s="113"/>
      <c r="I2157" s="113"/>
    </row>
    <row r="2158" spans="1:9" ht="15" customHeight="1" x14ac:dyDescent="0.25">
      <c r="A2158" s="29">
        <v>42094.541785127316</v>
      </c>
      <c r="B2158" s="42">
        <v>9.84</v>
      </c>
      <c r="C2158" s="22" t="s">
        <v>199</v>
      </c>
      <c r="F2158" s="29">
        <v>42094.541785127316</v>
      </c>
      <c r="G2158" s="42"/>
      <c r="H2158" s="113"/>
      <c r="I2158" s="113"/>
    </row>
    <row r="2159" spans="1:9" ht="15" customHeight="1" x14ac:dyDescent="0.25">
      <c r="A2159" s="29">
        <v>42094.583451851853</v>
      </c>
      <c r="B2159" s="30">
        <v>6.46</v>
      </c>
      <c r="C2159" s="22" t="s">
        <v>197</v>
      </c>
      <c r="F2159" s="29">
        <v>42094.583451851853</v>
      </c>
      <c r="G2159" s="30"/>
      <c r="H2159" s="113"/>
      <c r="I2159" s="113"/>
    </row>
    <row r="2160" spans="1:9" ht="15" customHeight="1" x14ac:dyDescent="0.25">
      <c r="A2160" s="29">
        <v>42094.62511857639</v>
      </c>
      <c r="B2160" s="30">
        <v>3.78</v>
      </c>
      <c r="C2160" s="22" t="s">
        <v>197</v>
      </c>
      <c r="F2160" s="29">
        <v>42094.62511857639</v>
      </c>
      <c r="G2160" s="30"/>
      <c r="H2160" s="113"/>
      <c r="I2160" s="113"/>
    </row>
    <row r="2161" spans="1:9" ht="15" customHeight="1" x14ac:dyDescent="0.25">
      <c r="A2161" s="29">
        <v>42094.666785300928</v>
      </c>
      <c r="B2161" s="30">
        <v>2.56</v>
      </c>
      <c r="C2161" s="22" t="s">
        <v>197</v>
      </c>
      <c r="F2161" s="29">
        <v>42094.666785300928</v>
      </c>
      <c r="G2161" s="30"/>
      <c r="H2161" s="113"/>
      <c r="I2161" s="113"/>
    </row>
    <row r="2162" spans="1:9" ht="15" customHeight="1" x14ac:dyDescent="0.25">
      <c r="A2162" s="29">
        <v>42094.708452025465</v>
      </c>
      <c r="B2162" s="30">
        <v>2.3199999999999998</v>
      </c>
      <c r="C2162" s="22" t="s">
        <v>197</v>
      </c>
      <c r="F2162" s="29">
        <v>42094.708452025465</v>
      </c>
      <c r="G2162" s="30"/>
      <c r="H2162" s="113"/>
      <c r="I2162" s="113"/>
    </row>
    <row r="2163" spans="1:9" ht="15" customHeight="1" x14ac:dyDescent="0.25">
      <c r="A2163" s="29">
        <v>42094.750118750002</v>
      </c>
      <c r="B2163" s="30">
        <v>2.2000000000000002</v>
      </c>
      <c r="C2163" s="22" t="s">
        <v>197</v>
      </c>
      <c r="F2163" s="29">
        <v>42094.750118750002</v>
      </c>
      <c r="G2163" s="30"/>
      <c r="H2163" s="113"/>
      <c r="I2163" s="113"/>
    </row>
    <row r="2164" spans="1:9" ht="15" customHeight="1" x14ac:dyDescent="0.25">
      <c r="A2164" s="29">
        <v>42094.791785474539</v>
      </c>
      <c r="B2164" s="30">
        <v>2.0299999999999998</v>
      </c>
      <c r="C2164" s="22" t="s">
        <v>197</v>
      </c>
      <c r="F2164" s="29">
        <v>42094.791785474539</v>
      </c>
      <c r="G2164" s="30"/>
      <c r="H2164" s="113"/>
      <c r="I2164" s="113"/>
    </row>
    <row r="2165" spans="1:9" ht="15" customHeight="1" x14ac:dyDescent="0.25">
      <c r="A2165" s="29">
        <v>42094.833452199076</v>
      </c>
      <c r="B2165" s="30">
        <v>2.0299999999999998</v>
      </c>
      <c r="C2165" s="22" t="s">
        <v>197</v>
      </c>
      <c r="F2165" s="29">
        <v>42094.833452199076</v>
      </c>
      <c r="G2165" s="30"/>
      <c r="H2165" s="113"/>
      <c r="I2165" s="113"/>
    </row>
    <row r="2166" spans="1:9" ht="15" customHeight="1" x14ac:dyDescent="0.25">
      <c r="A2166" s="29">
        <v>42094.875118923614</v>
      </c>
      <c r="B2166" s="30">
        <v>1.99</v>
      </c>
      <c r="C2166" s="22" t="s">
        <v>197</v>
      </c>
      <c r="F2166" s="29">
        <v>42094.875118923614</v>
      </c>
      <c r="G2166" s="30"/>
      <c r="H2166" s="113"/>
      <c r="I2166" s="113"/>
    </row>
    <row r="2167" spans="1:9" ht="15" customHeight="1" x14ac:dyDescent="0.25">
      <c r="A2167" s="29">
        <v>42094.916785648151</v>
      </c>
      <c r="B2167" s="30">
        <v>1.98</v>
      </c>
      <c r="C2167" s="22" t="s">
        <v>197</v>
      </c>
      <c r="F2167" s="29">
        <v>42094.916785648151</v>
      </c>
      <c r="G2167" s="30"/>
      <c r="H2167" s="113"/>
      <c r="I2167" s="113"/>
    </row>
    <row r="2168" spans="1:9" ht="15" customHeight="1" x14ac:dyDescent="0.25">
      <c r="A2168" s="29">
        <v>42094.958452372688</v>
      </c>
      <c r="B2168" s="30">
        <v>3.56</v>
      </c>
      <c r="C2168" s="22" t="s">
        <v>197</v>
      </c>
      <c r="F2168" s="29">
        <v>42094.958452372688</v>
      </c>
      <c r="G2168" s="30"/>
      <c r="H2168" s="113"/>
      <c r="I2168" s="113"/>
    </row>
    <row r="2169" spans="1:9" ht="15" customHeight="1" x14ac:dyDescent="0.25">
      <c r="A2169" s="29">
        <v>42095.000119097225</v>
      </c>
      <c r="B2169" s="34">
        <v>7.12</v>
      </c>
      <c r="C2169" s="2"/>
      <c r="F2169" s="29">
        <v>42095.000119097225</v>
      </c>
      <c r="G2169" s="34">
        <v>7.12</v>
      </c>
      <c r="H2169" s="113"/>
      <c r="I2169" s="113"/>
    </row>
    <row r="2170" spans="1:9" ht="15" customHeight="1" x14ac:dyDescent="0.25">
      <c r="A2170" s="29">
        <v>42095.041785821762</v>
      </c>
      <c r="B2170" s="34">
        <v>8.4600000000000009</v>
      </c>
      <c r="C2170" s="2"/>
      <c r="F2170" s="29">
        <v>42095.041785821762</v>
      </c>
      <c r="G2170" s="34">
        <v>8.4600000000000009</v>
      </c>
      <c r="H2170" s="113"/>
      <c r="I2170" s="113"/>
    </row>
    <row r="2171" spans="1:9" ht="15" customHeight="1" x14ac:dyDescent="0.25">
      <c r="A2171" s="29">
        <v>42095.0834525463</v>
      </c>
      <c r="B2171" s="34">
        <v>11.76</v>
      </c>
      <c r="C2171" s="2"/>
      <c r="F2171" s="29">
        <v>42095.0834525463</v>
      </c>
      <c r="G2171" s="34">
        <v>11.76</v>
      </c>
      <c r="H2171" s="113"/>
      <c r="I2171" s="113"/>
    </row>
    <row r="2172" spans="1:9" ht="15" customHeight="1" x14ac:dyDescent="0.25">
      <c r="A2172" s="29">
        <v>42095.125119270837</v>
      </c>
      <c r="B2172" s="34">
        <v>13.5</v>
      </c>
      <c r="C2172" s="2"/>
      <c r="F2172" s="29">
        <v>42095.125119270837</v>
      </c>
      <c r="G2172" s="34">
        <v>13.5</v>
      </c>
      <c r="H2172" s="113"/>
      <c r="I2172" s="113"/>
    </row>
    <row r="2173" spans="1:9" ht="15" customHeight="1" x14ac:dyDescent="0.25">
      <c r="A2173" s="29">
        <v>42095.166785995367</v>
      </c>
      <c r="B2173" s="34">
        <v>14.18</v>
      </c>
      <c r="C2173" s="2"/>
      <c r="F2173" s="29">
        <v>42095.166785995367</v>
      </c>
      <c r="G2173" s="34">
        <v>14.18</v>
      </c>
      <c r="H2173" s="113"/>
      <c r="I2173" s="113"/>
    </row>
    <row r="2174" spans="1:9" ht="15" customHeight="1" x14ac:dyDescent="0.25">
      <c r="A2174" s="29">
        <v>42095.208452719904</v>
      </c>
      <c r="B2174" s="34">
        <v>14.12</v>
      </c>
      <c r="C2174" s="2"/>
      <c r="F2174" s="29">
        <v>42095.208452719904</v>
      </c>
      <c r="G2174" s="34">
        <v>14.12</v>
      </c>
      <c r="H2174" s="113"/>
      <c r="I2174" s="113"/>
    </row>
    <row r="2175" spans="1:9" ht="15" customHeight="1" x14ac:dyDescent="0.25">
      <c r="A2175" s="29">
        <v>42095.250119444441</v>
      </c>
      <c r="B2175" s="34">
        <v>14.2</v>
      </c>
      <c r="C2175" s="2"/>
      <c r="F2175" s="29">
        <v>42095.250119444441</v>
      </c>
      <c r="G2175" s="34">
        <v>14.2</v>
      </c>
      <c r="H2175" s="113"/>
      <c r="I2175" s="113"/>
    </row>
    <row r="2176" spans="1:9" ht="15" customHeight="1" x14ac:dyDescent="0.25">
      <c r="A2176" s="29">
        <v>42095.291786168978</v>
      </c>
      <c r="B2176" s="34">
        <v>15.16</v>
      </c>
      <c r="C2176" s="2"/>
      <c r="F2176" s="29">
        <v>42095.291786168978</v>
      </c>
      <c r="G2176" s="34">
        <v>15.16</v>
      </c>
      <c r="H2176" s="113"/>
      <c r="I2176" s="113"/>
    </row>
    <row r="2177" spans="1:9" ht="15" customHeight="1" x14ac:dyDescent="0.25">
      <c r="A2177" s="29">
        <v>42095.333452893516</v>
      </c>
      <c r="B2177" s="34">
        <v>14.73</v>
      </c>
      <c r="C2177" s="2"/>
      <c r="F2177" s="29">
        <v>42095.333452893516</v>
      </c>
      <c r="G2177" s="34">
        <v>14.73</v>
      </c>
      <c r="H2177" s="113"/>
      <c r="I2177" s="113"/>
    </row>
    <row r="2178" spans="1:9" ht="15" customHeight="1" x14ac:dyDescent="0.25">
      <c r="A2178" s="29">
        <v>42095.375119618053</v>
      </c>
      <c r="B2178" s="34">
        <v>16.63</v>
      </c>
      <c r="C2178" s="2"/>
      <c r="F2178" s="29">
        <v>42095.375119618053</v>
      </c>
      <c r="G2178" s="34">
        <v>16.63</v>
      </c>
      <c r="H2178" s="113"/>
      <c r="I2178" s="113"/>
    </row>
    <row r="2179" spans="1:9" ht="15" customHeight="1" x14ac:dyDescent="0.25">
      <c r="A2179" s="29">
        <v>42095.41678634259</v>
      </c>
      <c r="B2179" s="34">
        <v>16.579999999999998</v>
      </c>
      <c r="C2179" s="2"/>
      <c r="F2179" s="29">
        <v>42095.41678634259</v>
      </c>
      <c r="G2179" s="34">
        <v>16.579999999999998</v>
      </c>
      <c r="H2179" s="113"/>
      <c r="I2179" s="113"/>
    </row>
    <row r="2180" spans="1:9" ht="15" customHeight="1" x14ac:dyDescent="0.25">
      <c r="A2180" s="29">
        <v>42095.458453067127</v>
      </c>
      <c r="B2180" s="34">
        <v>17.27</v>
      </c>
      <c r="C2180" s="2"/>
      <c r="F2180" s="29">
        <v>42095.458453067127</v>
      </c>
      <c r="G2180" s="34">
        <v>17.27</v>
      </c>
      <c r="H2180" s="113"/>
      <c r="I2180" s="113"/>
    </row>
    <row r="2181" spans="1:9" ht="15" customHeight="1" x14ac:dyDescent="0.25">
      <c r="A2181" s="29">
        <v>42095.500119791664</v>
      </c>
      <c r="B2181" s="34">
        <v>17.84</v>
      </c>
      <c r="C2181" s="2"/>
      <c r="F2181" s="29">
        <v>42095.500119791664</v>
      </c>
      <c r="G2181" s="34">
        <v>17.84</v>
      </c>
      <c r="H2181" s="113"/>
      <c r="I2181" s="113"/>
    </row>
    <row r="2182" spans="1:9" ht="15" customHeight="1" x14ac:dyDescent="0.25">
      <c r="A2182" s="29">
        <v>42095.541786516202</v>
      </c>
      <c r="B2182" s="34">
        <v>17.850000000000001</v>
      </c>
      <c r="C2182" s="2"/>
      <c r="F2182" s="29">
        <v>42095.541786516202</v>
      </c>
      <c r="G2182" s="34">
        <v>17.850000000000001</v>
      </c>
      <c r="H2182" s="113"/>
      <c r="I2182" s="113"/>
    </row>
    <row r="2183" spans="1:9" ht="15" customHeight="1" x14ac:dyDescent="0.25">
      <c r="A2183" s="29">
        <v>42095.583453240739</v>
      </c>
      <c r="B2183" s="34">
        <v>17.36</v>
      </c>
      <c r="C2183" s="2"/>
      <c r="F2183" s="29">
        <v>42095.583453240739</v>
      </c>
      <c r="G2183" s="34">
        <v>17.36</v>
      </c>
      <c r="H2183" s="113"/>
      <c r="I2183" s="113"/>
    </row>
    <row r="2184" spans="1:9" ht="15" customHeight="1" x14ac:dyDescent="0.25">
      <c r="A2184" s="29">
        <v>42095.625119965276</v>
      </c>
      <c r="B2184" s="34">
        <v>16.649999999999999</v>
      </c>
      <c r="C2184" s="2"/>
      <c r="F2184" s="29">
        <v>42095.625119965276</v>
      </c>
      <c r="G2184" s="34">
        <v>16.649999999999999</v>
      </c>
      <c r="H2184" s="113"/>
      <c r="I2184" s="113"/>
    </row>
    <row r="2185" spans="1:9" ht="15" customHeight="1" x14ac:dyDescent="0.25">
      <c r="A2185" s="29">
        <v>42095.666786689813</v>
      </c>
      <c r="B2185" s="34">
        <v>20.13</v>
      </c>
      <c r="C2185" s="2"/>
      <c r="F2185" s="29">
        <v>42095.666786689813</v>
      </c>
      <c r="G2185" s="34">
        <v>20.13</v>
      </c>
      <c r="H2185" s="113"/>
      <c r="I2185" s="113"/>
    </row>
    <row r="2186" spans="1:9" ht="15" customHeight="1" x14ac:dyDescent="0.25">
      <c r="A2186" s="29">
        <v>42095.708453414351</v>
      </c>
      <c r="B2186" s="34">
        <v>20.079999999999998</v>
      </c>
      <c r="C2186" s="2"/>
      <c r="F2186" s="29">
        <v>42095.708453414351</v>
      </c>
      <c r="G2186" s="34">
        <v>20.079999999999998</v>
      </c>
      <c r="H2186" s="113"/>
      <c r="I2186" s="113"/>
    </row>
    <row r="2187" spans="1:9" ht="15" customHeight="1" x14ac:dyDescent="0.25">
      <c r="A2187" s="29">
        <v>42095.750120138888</v>
      </c>
      <c r="B2187" s="39">
        <v>8.5299999999999994</v>
      </c>
      <c r="C2187" s="22" t="s">
        <v>200</v>
      </c>
      <c r="F2187" s="29">
        <v>42095.750120138888</v>
      </c>
      <c r="G2187" s="39"/>
      <c r="H2187" s="113"/>
      <c r="I2187" s="113"/>
    </row>
    <row r="2188" spans="1:9" ht="15" customHeight="1" x14ac:dyDescent="0.25">
      <c r="A2188" s="29">
        <v>42095.791786863425</v>
      </c>
      <c r="B2188" s="39">
        <v>4.1100000000000003</v>
      </c>
      <c r="C2188" s="22" t="s">
        <v>200</v>
      </c>
      <c r="F2188" s="29">
        <v>42095.791786863425</v>
      </c>
      <c r="G2188" s="39"/>
      <c r="H2188" s="113"/>
      <c r="I2188" s="113"/>
    </row>
    <row r="2189" spans="1:9" ht="15" customHeight="1" x14ac:dyDescent="0.25">
      <c r="A2189" s="29">
        <v>42095.833453587962</v>
      </c>
      <c r="B2189" s="39">
        <v>3.39</v>
      </c>
      <c r="C2189" s="22" t="s">
        <v>200</v>
      </c>
      <c r="F2189" s="29">
        <v>42095.833453587962</v>
      </c>
      <c r="G2189" s="39"/>
      <c r="H2189" s="113"/>
      <c r="I2189" s="113"/>
    </row>
    <row r="2190" spans="1:9" ht="15" customHeight="1" x14ac:dyDescent="0.25">
      <c r="A2190" s="29">
        <v>42095.875120312499</v>
      </c>
      <c r="B2190" s="34">
        <v>17.12</v>
      </c>
      <c r="C2190" s="2"/>
      <c r="F2190" s="29">
        <v>42095.875120312499</v>
      </c>
      <c r="G2190" s="34">
        <v>17.12</v>
      </c>
      <c r="H2190" s="113"/>
      <c r="I2190" s="113"/>
    </row>
    <row r="2191" spans="1:9" ht="15" customHeight="1" x14ac:dyDescent="0.25">
      <c r="A2191" s="29">
        <v>42095.916787037037</v>
      </c>
      <c r="B2191" s="34">
        <v>13.07</v>
      </c>
      <c r="C2191" s="2"/>
      <c r="F2191" s="29">
        <v>42095.916787037037</v>
      </c>
      <c r="G2191" s="34">
        <v>13.07</v>
      </c>
      <c r="H2191" s="113"/>
      <c r="I2191" s="113"/>
    </row>
    <row r="2192" spans="1:9" ht="15" customHeight="1" x14ac:dyDescent="0.25">
      <c r="A2192" s="29">
        <v>42095.958453761574</v>
      </c>
      <c r="B2192" s="34">
        <v>13.58</v>
      </c>
      <c r="C2192" s="2"/>
      <c r="F2192" s="29">
        <v>42095.958453761574</v>
      </c>
      <c r="G2192" s="34">
        <v>13.58</v>
      </c>
      <c r="H2192" s="113"/>
      <c r="I2192" s="113"/>
    </row>
    <row r="2193" spans="1:9" ht="15" customHeight="1" x14ac:dyDescent="0.25">
      <c r="A2193" s="29">
        <v>42096.000120486111</v>
      </c>
      <c r="B2193" s="34">
        <v>18.12</v>
      </c>
      <c r="C2193" s="2"/>
      <c r="F2193" s="29">
        <v>42096.000120486111</v>
      </c>
      <c r="G2193" s="34">
        <v>18.12</v>
      </c>
      <c r="H2193" s="113"/>
      <c r="I2193" s="113"/>
    </row>
    <row r="2194" spans="1:9" ht="15" customHeight="1" x14ac:dyDescent="0.25">
      <c r="A2194" s="29">
        <v>42096.041787210648</v>
      </c>
      <c r="B2194" s="34">
        <v>20.13</v>
      </c>
      <c r="C2194" s="2"/>
      <c r="F2194" s="29">
        <v>42096.041787210648</v>
      </c>
      <c r="G2194" s="34">
        <v>20.13</v>
      </c>
      <c r="H2194" s="113"/>
      <c r="I2194" s="113"/>
    </row>
    <row r="2195" spans="1:9" ht="15" customHeight="1" x14ac:dyDescent="0.25">
      <c r="A2195" s="29">
        <v>42096.083453935185</v>
      </c>
      <c r="B2195" s="34">
        <v>20.170000000000002</v>
      </c>
      <c r="C2195" s="2"/>
      <c r="F2195" s="29">
        <v>42096.083453935185</v>
      </c>
      <c r="G2195" s="34">
        <v>20.170000000000002</v>
      </c>
      <c r="H2195" s="113"/>
      <c r="I2195" s="113"/>
    </row>
    <row r="2196" spans="1:9" ht="15" customHeight="1" x14ac:dyDescent="0.25">
      <c r="A2196" s="29">
        <v>42096.125120659723</v>
      </c>
      <c r="B2196" s="34">
        <v>20.65</v>
      </c>
      <c r="C2196" s="2"/>
      <c r="F2196" s="29">
        <v>42096.125120659723</v>
      </c>
      <c r="G2196" s="34">
        <v>20.65</v>
      </c>
      <c r="H2196" s="113"/>
      <c r="I2196" s="113"/>
    </row>
    <row r="2197" spans="1:9" ht="15" customHeight="1" x14ac:dyDescent="0.25">
      <c r="A2197" s="29">
        <v>42096.16678738426</v>
      </c>
      <c r="B2197" s="34">
        <v>19.16</v>
      </c>
      <c r="C2197" s="2"/>
      <c r="F2197" s="29">
        <v>42096.16678738426</v>
      </c>
      <c r="G2197" s="34">
        <v>19.16</v>
      </c>
      <c r="H2197" s="113"/>
      <c r="I2197" s="113"/>
    </row>
    <row r="2198" spans="1:9" ht="15" customHeight="1" x14ac:dyDescent="0.25">
      <c r="A2198" s="29">
        <v>42096.208454108797</v>
      </c>
      <c r="B2198" s="34">
        <v>17.96</v>
      </c>
      <c r="C2198" s="2"/>
      <c r="F2198" s="29">
        <v>42096.208454108797</v>
      </c>
      <c r="G2198" s="34">
        <v>17.96</v>
      </c>
      <c r="H2198" s="113"/>
      <c r="I2198" s="113"/>
    </row>
    <row r="2199" spans="1:9" ht="15" customHeight="1" x14ac:dyDescent="0.25">
      <c r="A2199" s="29">
        <v>42096.250120833334</v>
      </c>
      <c r="B2199" s="34">
        <v>18.09</v>
      </c>
      <c r="C2199" s="2"/>
      <c r="F2199" s="29">
        <v>42096.250120833334</v>
      </c>
      <c r="G2199" s="34">
        <v>18.09</v>
      </c>
      <c r="H2199" s="113"/>
      <c r="I2199" s="113"/>
    </row>
    <row r="2200" spans="1:9" ht="15" customHeight="1" x14ac:dyDescent="0.25">
      <c r="A2200" s="29">
        <v>42096.291787557871</v>
      </c>
      <c r="B2200" s="34">
        <v>19.12</v>
      </c>
      <c r="C2200" s="2"/>
      <c r="F2200" s="29">
        <v>42096.291787557871</v>
      </c>
      <c r="G2200" s="34">
        <v>19.12</v>
      </c>
      <c r="H2200" s="113"/>
      <c r="I2200" s="113"/>
    </row>
    <row r="2201" spans="1:9" ht="15" customHeight="1" x14ac:dyDescent="0.25">
      <c r="A2201" s="29">
        <v>42096.333454282409</v>
      </c>
      <c r="B2201" s="34">
        <v>18.46</v>
      </c>
      <c r="C2201" s="2"/>
      <c r="F2201" s="29">
        <v>42096.333454282409</v>
      </c>
      <c r="G2201" s="34">
        <v>18.46</v>
      </c>
      <c r="H2201" s="113"/>
      <c r="I2201" s="113"/>
    </row>
    <row r="2202" spans="1:9" ht="15" customHeight="1" x14ac:dyDescent="0.25">
      <c r="A2202" s="29">
        <v>42096.375121006946</v>
      </c>
      <c r="B2202" s="34">
        <v>19.399999999999999</v>
      </c>
      <c r="C2202" s="2"/>
      <c r="F2202" s="29">
        <v>42096.375121006946</v>
      </c>
      <c r="G2202" s="34">
        <v>19.399999999999999</v>
      </c>
      <c r="H2202" s="113"/>
      <c r="I2202" s="113"/>
    </row>
    <row r="2203" spans="1:9" ht="15" customHeight="1" x14ac:dyDescent="0.25">
      <c r="A2203" s="29">
        <v>42096.416787731483</v>
      </c>
      <c r="B2203" s="34">
        <v>18.670000000000002</v>
      </c>
      <c r="C2203" s="2"/>
      <c r="F2203" s="29">
        <v>42096.416787731483</v>
      </c>
      <c r="G2203" s="34">
        <v>18.670000000000002</v>
      </c>
      <c r="H2203" s="113"/>
      <c r="I2203" s="113"/>
    </row>
    <row r="2204" spans="1:9" ht="15" customHeight="1" x14ac:dyDescent="0.25">
      <c r="A2204" s="29">
        <v>42096.45845445602</v>
      </c>
      <c r="B2204" s="34">
        <v>20.21</v>
      </c>
      <c r="C2204" s="2"/>
      <c r="F2204" s="29">
        <v>42096.45845445602</v>
      </c>
      <c r="G2204" s="34">
        <v>20.21</v>
      </c>
      <c r="H2204" s="113"/>
      <c r="I2204" s="113"/>
    </row>
    <row r="2205" spans="1:9" ht="15" customHeight="1" x14ac:dyDescent="0.25">
      <c r="A2205" s="29">
        <v>42096.500121180557</v>
      </c>
      <c r="B2205" s="34">
        <v>18.239999999999998</v>
      </c>
      <c r="C2205" s="2"/>
      <c r="F2205" s="29">
        <v>42096.500121180557</v>
      </c>
      <c r="G2205" s="34">
        <v>18.239999999999998</v>
      </c>
      <c r="H2205" s="113"/>
      <c r="I2205" s="113"/>
    </row>
    <row r="2206" spans="1:9" ht="15" customHeight="1" x14ac:dyDescent="0.25">
      <c r="A2206" s="29">
        <v>42096.541787905095</v>
      </c>
      <c r="B2206" s="34">
        <v>19.84</v>
      </c>
      <c r="C2206" s="2"/>
      <c r="F2206" s="29">
        <v>42096.541787905095</v>
      </c>
      <c r="G2206" s="34">
        <v>19.84</v>
      </c>
      <c r="H2206" s="113"/>
      <c r="I2206" s="113"/>
    </row>
    <row r="2207" spans="1:9" ht="15" customHeight="1" x14ac:dyDescent="0.25">
      <c r="A2207" s="29">
        <v>42096.583454629632</v>
      </c>
      <c r="B2207" s="34">
        <v>18.43</v>
      </c>
      <c r="C2207" s="2"/>
      <c r="F2207" s="29">
        <v>42096.583454629632</v>
      </c>
      <c r="G2207" s="34">
        <v>18.43</v>
      </c>
      <c r="H2207" s="113"/>
      <c r="I2207" s="113"/>
    </row>
    <row r="2208" spans="1:9" ht="15" customHeight="1" x14ac:dyDescent="0.25">
      <c r="A2208" s="29">
        <v>42096.625121354169</v>
      </c>
      <c r="B2208" s="34">
        <v>20.16</v>
      </c>
      <c r="C2208" s="2"/>
      <c r="F2208" s="29">
        <v>42096.625121354169</v>
      </c>
      <c r="G2208" s="34">
        <v>20.16</v>
      </c>
      <c r="H2208" s="113"/>
      <c r="I2208" s="113"/>
    </row>
    <row r="2209" spans="1:9" ht="15" customHeight="1" x14ac:dyDescent="0.25">
      <c r="A2209" s="29">
        <v>42096.666788078706</v>
      </c>
      <c r="B2209" s="34">
        <v>22.46</v>
      </c>
      <c r="C2209" s="2"/>
      <c r="F2209" s="29">
        <v>42096.666788078706</v>
      </c>
      <c r="G2209" s="34">
        <v>22.46</v>
      </c>
      <c r="H2209" s="113"/>
      <c r="I2209" s="113"/>
    </row>
    <row r="2210" spans="1:9" ht="15" customHeight="1" x14ac:dyDescent="0.25">
      <c r="A2210" s="29">
        <v>42096.708454803244</v>
      </c>
      <c r="B2210" s="34">
        <v>20.010000000000002</v>
      </c>
      <c r="C2210" s="2"/>
      <c r="F2210" s="29">
        <v>42096.708454803244</v>
      </c>
      <c r="G2210" s="34">
        <v>20.010000000000002</v>
      </c>
      <c r="H2210" s="113"/>
      <c r="I2210" s="113"/>
    </row>
    <row r="2211" spans="1:9" ht="15" customHeight="1" x14ac:dyDescent="0.25">
      <c r="A2211" s="29">
        <v>42096.750121527781</v>
      </c>
      <c r="B2211" s="39">
        <v>7.63</v>
      </c>
      <c r="C2211" s="22" t="s">
        <v>200</v>
      </c>
      <c r="F2211" s="29">
        <v>42096.750121527781</v>
      </c>
      <c r="G2211" s="39"/>
      <c r="H2211" s="113"/>
      <c r="I2211" s="113"/>
    </row>
    <row r="2212" spans="1:9" ht="15" customHeight="1" x14ac:dyDescent="0.25">
      <c r="A2212" s="29">
        <v>42096.791788252318</v>
      </c>
      <c r="B2212" s="39">
        <v>4.08</v>
      </c>
      <c r="C2212" s="22" t="s">
        <v>200</v>
      </c>
      <c r="F2212" s="29">
        <v>42096.791788252318</v>
      </c>
      <c r="G2212" s="39"/>
      <c r="H2212" s="113"/>
      <c r="I2212" s="113"/>
    </row>
    <row r="2213" spans="1:9" ht="15" customHeight="1" x14ac:dyDescent="0.25">
      <c r="A2213" s="29">
        <v>42096.833454976855</v>
      </c>
      <c r="B2213" s="39">
        <v>4.8600000000000003</v>
      </c>
      <c r="C2213" s="22" t="s">
        <v>200</v>
      </c>
      <c r="F2213" s="29">
        <v>42096.833454976855</v>
      </c>
      <c r="G2213" s="39"/>
      <c r="H2213" s="113"/>
      <c r="I2213" s="113"/>
    </row>
    <row r="2214" spans="1:9" ht="15" customHeight="1" x14ac:dyDescent="0.25">
      <c r="A2214" s="29">
        <v>42096.875121701392</v>
      </c>
      <c r="B2214" s="30">
        <v>3.48</v>
      </c>
      <c r="C2214" s="22" t="s">
        <v>197</v>
      </c>
      <c r="F2214" s="29">
        <v>42096.875121701392</v>
      </c>
      <c r="G2214" s="30"/>
      <c r="H2214" s="113"/>
      <c r="I2214" s="113"/>
    </row>
    <row r="2215" spans="1:9" ht="15" customHeight="1" x14ac:dyDescent="0.25">
      <c r="A2215" s="29">
        <v>42096.91678842593</v>
      </c>
      <c r="B2215" s="30">
        <v>3.22</v>
      </c>
      <c r="C2215" s="22" t="s">
        <v>197</v>
      </c>
      <c r="F2215" s="29">
        <v>42096.91678842593</v>
      </c>
      <c r="G2215" s="30"/>
      <c r="H2215" s="113"/>
      <c r="I2215" s="113"/>
    </row>
    <row r="2216" spans="1:9" ht="15" customHeight="1" x14ac:dyDescent="0.25">
      <c r="A2216" s="29">
        <v>42096.958455150459</v>
      </c>
      <c r="B2216" s="30">
        <v>2.82</v>
      </c>
      <c r="C2216" s="22" t="s">
        <v>197</v>
      </c>
      <c r="F2216" s="29">
        <v>42096.958455150459</v>
      </c>
      <c r="G2216" s="30"/>
      <c r="H2216" s="113"/>
      <c r="I2216" s="113"/>
    </row>
    <row r="2217" spans="1:9" ht="15" customHeight="1" x14ac:dyDescent="0.25">
      <c r="A2217" s="29">
        <v>42097.000121874997</v>
      </c>
      <c r="B2217" s="30">
        <v>2.2200000000000002</v>
      </c>
      <c r="C2217" s="22" t="s">
        <v>197</v>
      </c>
      <c r="F2217" s="29">
        <v>42097.000121874997</v>
      </c>
      <c r="G2217" s="30"/>
      <c r="H2217" s="113"/>
      <c r="I2217" s="113"/>
    </row>
    <row r="2218" spans="1:9" ht="15" customHeight="1" x14ac:dyDescent="0.25">
      <c r="A2218" s="29">
        <v>42097.041788599534</v>
      </c>
      <c r="B2218" s="30">
        <v>1.99</v>
      </c>
      <c r="C2218" s="22" t="s">
        <v>197</v>
      </c>
      <c r="F2218" s="29">
        <v>42097.041788599534</v>
      </c>
      <c r="G2218" s="30"/>
      <c r="H2218" s="113"/>
      <c r="I2218" s="113"/>
    </row>
    <row r="2219" spans="1:9" ht="15" customHeight="1" x14ac:dyDescent="0.25">
      <c r="A2219" s="29">
        <v>42097.083455324071</v>
      </c>
      <c r="B2219" s="30">
        <v>1.96</v>
      </c>
      <c r="C2219" s="22" t="s">
        <v>197</v>
      </c>
      <c r="F2219" s="29">
        <v>42097.083455324071</v>
      </c>
      <c r="G2219" s="30"/>
      <c r="H2219" s="113"/>
      <c r="I2219" s="113"/>
    </row>
    <row r="2220" spans="1:9" ht="15" customHeight="1" x14ac:dyDescent="0.25">
      <c r="A2220" s="29">
        <v>42097.125122048608</v>
      </c>
      <c r="B2220" s="30">
        <v>1.95</v>
      </c>
      <c r="C2220" s="22" t="s">
        <v>197</v>
      </c>
      <c r="F2220" s="29">
        <v>42097.125122048608</v>
      </c>
      <c r="G2220" s="30"/>
      <c r="H2220" s="113"/>
      <c r="I2220" s="113"/>
    </row>
    <row r="2221" spans="1:9" ht="15" customHeight="1" x14ac:dyDescent="0.25">
      <c r="A2221" s="29">
        <v>42097.166788773146</v>
      </c>
      <c r="B2221" s="30">
        <v>1.97</v>
      </c>
      <c r="C2221" s="22" t="s">
        <v>197</v>
      </c>
      <c r="F2221" s="29">
        <v>42097.166788773146</v>
      </c>
      <c r="G2221" s="30"/>
      <c r="H2221" s="113"/>
      <c r="I2221" s="113"/>
    </row>
    <row r="2222" spans="1:9" ht="15" customHeight="1" x14ac:dyDescent="0.25">
      <c r="A2222" s="29">
        <v>42097.208455497683</v>
      </c>
      <c r="B2222" s="30">
        <v>1.97</v>
      </c>
      <c r="C2222" s="22" t="s">
        <v>197</v>
      </c>
      <c r="F2222" s="29">
        <v>42097.208455497683</v>
      </c>
      <c r="G2222" s="30"/>
      <c r="H2222" s="113"/>
      <c r="I2222" s="113"/>
    </row>
    <row r="2223" spans="1:9" ht="15" customHeight="1" x14ac:dyDescent="0.25">
      <c r="A2223" s="29">
        <v>42097.25012222222</v>
      </c>
      <c r="B2223" s="30">
        <v>1.98</v>
      </c>
      <c r="C2223" s="22" t="s">
        <v>197</v>
      </c>
      <c r="F2223" s="29">
        <v>42097.25012222222</v>
      </c>
      <c r="G2223" s="30"/>
      <c r="H2223" s="113"/>
      <c r="I2223" s="113"/>
    </row>
    <row r="2224" spans="1:9" ht="15" customHeight="1" x14ac:dyDescent="0.25">
      <c r="A2224" s="29">
        <v>42097.291788946757</v>
      </c>
      <c r="B2224" s="30">
        <v>1.95</v>
      </c>
      <c r="C2224" s="22" t="s">
        <v>197</v>
      </c>
      <c r="F2224" s="29">
        <v>42097.291788946757</v>
      </c>
      <c r="G2224" s="30"/>
      <c r="H2224" s="113"/>
      <c r="I2224" s="113"/>
    </row>
    <row r="2225" spans="1:9" ht="15" customHeight="1" x14ac:dyDescent="0.25">
      <c r="A2225" s="29">
        <v>42097.333455671294</v>
      </c>
      <c r="B2225" s="30">
        <v>1.9</v>
      </c>
      <c r="C2225" s="22" t="s">
        <v>197</v>
      </c>
      <c r="F2225" s="29">
        <v>42097.333455671294</v>
      </c>
      <c r="G2225" s="30"/>
      <c r="H2225" s="113"/>
      <c r="I2225" s="113"/>
    </row>
    <row r="2226" spans="1:9" ht="15" customHeight="1" x14ac:dyDescent="0.25">
      <c r="A2226" s="29">
        <v>42097.375122395832</v>
      </c>
      <c r="B2226" s="30">
        <v>2.14</v>
      </c>
      <c r="C2226" s="22" t="s">
        <v>197</v>
      </c>
      <c r="F2226" s="29">
        <v>42097.375122395832</v>
      </c>
      <c r="G2226" s="30"/>
      <c r="H2226" s="113"/>
      <c r="I2226" s="113"/>
    </row>
    <row r="2227" spans="1:9" ht="15" customHeight="1" x14ac:dyDescent="0.25">
      <c r="A2227" s="29">
        <v>42097.416789120369</v>
      </c>
      <c r="B2227" s="30">
        <v>2.0099999999999998</v>
      </c>
      <c r="C2227" s="22" t="s">
        <v>197</v>
      </c>
      <c r="F2227" s="29">
        <v>42097.416789120369</v>
      </c>
      <c r="G2227" s="30"/>
      <c r="H2227" s="113"/>
      <c r="I2227" s="113"/>
    </row>
    <row r="2228" spans="1:9" ht="15" customHeight="1" x14ac:dyDescent="0.25">
      <c r="A2228" s="29">
        <v>42097.458455844906</v>
      </c>
      <c r="B2228" s="30">
        <v>2.0099999999999998</v>
      </c>
      <c r="C2228" s="22" t="s">
        <v>197</v>
      </c>
      <c r="F2228" s="29">
        <v>42097.458455844906</v>
      </c>
      <c r="G2228" s="30"/>
      <c r="H2228" s="113"/>
      <c r="I2228" s="113"/>
    </row>
    <row r="2229" spans="1:9" ht="15" customHeight="1" x14ac:dyDescent="0.25">
      <c r="A2229" s="29">
        <v>42097.500122569443</v>
      </c>
      <c r="B2229" s="30">
        <v>1.92</v>
      </c>
      <c r="C2229" s="22" t="s">
        <v>197</v>
      </c>
      <c r="F2229" s="29">
        <v>42097.500122569443</v>
      </c>
      <c r="G2229" s="30"/>
      <c r="H2229" s="113"/>
      <c r="I2229" s="113"/>
    </row>
    <row r="2230" spans="1:9" ht="15" customHeight="1" x14ac:dyDescent="0.25">
      <c r="A2230" s="29">
        <v>42097.54178929398</v>
      </c>
      <c r="B2230" s="30">
        <v>1.94</v>
      </c>
      <c r="C2230" s="22" t="s">
        <v>197</v>
      </c>
      <c r="F2230" s="29">
        <v>42097.54178929398</v>
      </c>
      <c r="G2230" s="30"/>
      <c r="H2230" s="113"/>
      <c r="I2230" s="113"/>
    </row>
    <row r="2231" spans="1:9" ht="15" customHeight="1" x14ac:dyDescent="0.25">
      <c r="A2231" s="29">
        <v>42097.583456018518</v>
      </c>
      <c r="B2231" s="30">
        <v>1.91</v>
      </c>
      <c r="C2231" s="22" t="s">
        <v>197</v>
      </c>
      <c r="F2231" s="29">
        <v>42097.583456018518</v>
      </c>
      <c r="G2231" s="30"/>
      <c r="H2231" s="113"/>
      <c r="I2231" s="113"/>
    </row>
    <row r="2232" spans="1:9" ht="15" customHeight="1" x14ac:dyDescent="0.25">
      <c r="A2232" s="29">
        <v>42097.625122743055</v>
      </c>
      <c r="B2232" s="30">
        <v>1.74</v>
      </c>
      <c r="C2232" s="22" t="s">
        <v>197</v>
      </c>
      <c r="F2232" s="29">
        <v>42097.625122743055</v>
      </c>
      <c r="G2232" s="30"/>
      <c r="H2232" s="113"/>
      <c r="I2232" s="113"/>
    </row>
    <row r="2233" spans="1:9" ht="15" customHeight="1" x14ac:dyDescent="0.25">
      <c r="A2233" s="29">
        <v>42097.666789467592</v>
      </c>
      <c r="B2233" s="30">
        <v>1.69</v>
      </c>
      <c r="C2233" s="22" t="s">
        <v>197</v>
      </c>
      <c r="F2233" s="29">
        <v>42097.666789467592</v>
      </c>
      <c r="G2233" s="30"/>
      <c r="H2233" s="113"/>
      <c r="I2233" s="113"/>
    </row>
    <row r="2234" spans="1:9" ht="15" customHeight="1" x14ac:dyDescent="0.25">
      <c r="A2234" s="29">
        <v>42097.708456192129</v>
      </c>
      <c r="B2234" s="30">
        <v>1.71</v>
      </c>
      <c r="C2234" s="22" t="s">
        <v>197</v>
      </c>
      <c r="F2234" s="29">
        <v>42097.708456192129</v>
      </c>
      <c r="G2234" s="30"/>
      <c r="H2234" s="113"/>
      <c r="I2234" s="113"/>
    </row>
    <row r="2235" spans="1:9" ht="15" customHeight="1" x14ac:dyDescent="0.25">
      <c r="A2235" s="29">
        <v>42097.750122916666</v>
      </c>
      <c r="B2235" s="30">
        <v>1.73</v>
      </c>
      <c r="C2235" s="22" t="s">
        <v>197</v>
      </c>
      <c r="F2235" s="29">
        <v>42097.750122916666</v>
      </c>
      <c r="G2235" s="30"/>
      <c r="H2235" s="113"/>
      <c r="I2235" s="113"/>
    </row>
    <row r="2236" spans="1:9" ht="15" customHeight="1" x14ac:dyDescent="0.25">
      <c r="A2236" s="29">
        <v>42097.791789641204</v>
      </c>
      <c r="B2236" s="30">
        <v>1.71</v>
      </c>
      <c r="C2236" s="22" t="s">
        <v>197</v>
      </c>
      <c r="F2236" s="29">
        <v>42097.791789641204</v>
      </c>
      <c r="G2236" s="30"/>
      <c r="H2236" s="113"/>
      <c r="I2236" s="113"/>
    </row>
    <row r="2237" spans="1:9" ht="15" customHeight="1" x14ac:dyDescent="0.25">
      <c r="A2237" s="29">
        <v>42097.833456365741</v>
      </c>
      <c r="B2237" s="30">
        <v>1.71</v>
      </c>
      <c r="C2237" s="22" t="s">
        <v>197</v>
      </c>
      <c r="F2237" s="29">
        <v>42097.833456365741</v>
      </c>
      <c r="G2237" s="30"/>
      <c r="H2237" s="113"/>
      <c r="I2237" s="113"/>
    </row>
    <row r="2238" spans="1:9" ht="15" customHeight="1" x14ac:dyDescent="0.25">
      <c r="A2238" s="29">
        <v>42097.875123090278</v>
      </c>
      <c r="B2238" s="30">
        <v>1.73</v>
      </c>
      <c r="C2238" s="22" t="s">
        <v>197</v>
      </c>
      <c r="F2238" s="29">
        <v>42097.875123090278</v>
      </c>
      <c r="G2238" s="30"/>
      <c r="H2238" s="113"/>
      <c r="I2238" s="113"/>
    </row>
    <row r="2239" spans="1:9" ht="15" customHeight="1" x14ac:dyDescent="0.25">
      <c r="A2239" s="29">
        <v>42097.916789814815</v>
      </c>
      <c r="B2239" s="30">
        <v>1.73</v>
      </c>
      <c r="C2239" s="22" t="s">
        <v>197</v>
      </c>
      <c r="F2239" s="29">
        <v>42097.916789814815</v>
      </c>
      <c r="G2239" s="30"/>
      <c r="H2239" s="113"/>
      <c r="I2239" s="113"/>
    </row>
    <row r="2240" spans="1:9" ht="15" customHeight="1" x14ac:dyDescent="0.25">
      <c r="A2240" s="29">
        <v>42097.958456539352</v>
      </c>
      <c r="B2240" s="30">
        <v>1.67</v>
      </c>
      <c r="C2240" s="22" t="s">
        <v>197</v>
      </c>
      <c r="F2240" s="29">
        <v>42097.958456539352</v>
      </c>
      <c r="G2240" s="30"/>
      <c r="H2240" s="113"/>
      <c r="I2240" s="113"/>
    </row>
    <row r="2241" spans="1:9" ht="15" customHeight="1" x14ac:dyDescent="0.25">
      <c r="A2241" s="29">
        <v>42098.00012326389</v>
      </c>
      <c r="B2241" s="30">
        <v>1.63</v>
      </c>
      <c r="C2241" s="22" t="s">
        <v>197</v>
      </c>
      <c r="F2241" s="29">
        <v>42098.00012326389</v>
      </c>
      <c r="G2241" s="30"/>
      <c r="H2241" s="113"/>
      <c r="I2241" s="113"/>
    </row>
    <row r="2242" spans="1:9" ht="15" customHeight="1" x14ac:dyDescent="0.25">
      <c r="A2242" s="29">
        <v>42098.041789988427</v>
      </c>
      <c r="B2242" s="30">
        <v>1.69</v>
      </c>
      <c r="C2242" s="22" t="s">
        <v>197</v>
      </c>
      <c r="F2242" s="29">
        <v>42098.041789988427</v>
      </c>
      <c r="G2242" s="30"/>
      <c r="H2242" s="113"/>
      <c r="I2242" s="113"/>
    </row>
    <row r="2243" spans="1:9" ht="15" customHeight="1" x14ac:dyDescent="0.25">
      <c r="A2243" s="29">
        <v>42098.083456712964</v>
      </c>
      <c r="B2243" s="30">
        <v>1.73</v>
      </c>
      <c r="C2243" s="22" t="s">
        <v>197</v>
      </c>
      <c r="F2243" s="29">
        <v>42098.083456712964</v>
      </c>
      <c r="G2243" s="30"/>
      <c r="H2243" s="113"/>
      <c r="I2243" s="113"/>
    </row>
    <row r="2244" spans="1:9" ht="15" customHeight="1" x14ac:dyDescent="0.25">
      <c r="A2244" s="29">
        <v>42098.125123437501</v>
      </c>
      <c r="B2244" s="30">
        <v>1.72</v>
      </c>
      <c r="C2244" s="22" t="s">
        <v>197</v>
      </c>
      <c r="F2244" s="29">
        <v>42098.125123437501</v>
      </c>
      <c r="G2244" s="30"/>
      <c r="H2244" s="113"/>
      <c r="I2244" s="113"/>
    </row>
    <row r="2245" spans="1:9" ht="15" customHeight="1" x14ac:dyDescent="0.25">
      <c r="A2245" s="29">
        <v>42098.166790162039</v>
      </c>
      <c r="B2245" s="30">
        <v>1.74</v>
      </c>
      <c r="C2245" s="22" t="s">
        <v>197</v>
      </c>
      <c r="F2245" s="29">
        <v>42098.166790162039</v>
      </c>
      <c r="G2245" s="30"/>
      <c r="H2245" s="113"/>
      <c r="I2245" s="113"/>
    </row>
    <row r="2246" spans="1:9" ht="15" customHeight="1" x14ac:dyDescent="0.25">
      <c r="A2246" s="29">
        <v>42098.208456886576</v>
      </c>
      <c r="B2246" s="30">
        <v>1.75</v>
      </c>
      <c r="C2246" s="22" t="s">
        <v>197</v>
      </c>
      <c r="F2246" s="29">
        <v>42098.208456886576</v>
      </c>
      <c r="G2246" s="30"/>
      <c r="H2246" s="113"/>
      <c r="I2246" s="113"/>
    </row>
    <row r="2247" spans="1:9" ht="15" customHeight="1" x14ac:dyDescent="0.25">
      <c r="A2247" s="29">
        <v>42098.250123611113</v>
      </c>
      <c r="B2247" s="30">
        <v>1.75</v>
      </c>
      <c r="C2247" s="22" t="s">
        <v>197</v>
      </c>
      <c r="F2247" s="29">
        <v>42098.250123611113</v>
      </c>
      <c r="G2247" s="30"/>
      <c r="H2247" s="113"/>
      <c r="I2247" s="113"/>
    </row>
    <row r="2248" spans="1:9" ht="15" customHeight="1" x14ac:dyDescent="0.25">
      <c r="A2248" s="29">
        <v>42098.29179033565</v>
      </c>
      <c r="B2248" s="30">
        <v>1.67</v>
      </c>
      <c r="C2248" s="22" t="s">
        <v>197</v>
      </c>
      <c r="F2248" s="29">
        <v>42098.29179033565</v>
      </c>
      <c r="G2248" s="30"/>
      <c r="H2248" s="113"/>
      <c r="I2248" s="113"/>
    </row>
    <row r="2249" spans="1:9" ht="15" customHeight="1" x14ac:dyDescent="0.25">
      <c r="A2249" s="29">
        <v>42098.333457060187</v>
      </c>
      <c r="B2249" s="30">
        <v>1.65</v>
      </c>
      <c r="C2249" s="22" t="s">
        <v>197</v>
      </c>
      <c r="F2249" s="29">
        <v>42098.333457060187</v>
      </c>
      <c r="G2249" s="30"/>
      <c r="H2249" s="113"/>
      <c r="I2249" s="113"/>
    </row>
    <row r="2250" spans="1:9" ht="15" customHeight="1" x14ac:dyDescent="0.25">
      <c r="A2250" s="29">
        <v>42098.375123784725</v>
      </c>
      <c r="B2250" s="30">
        <v>1.68</v>
      </c>
      <c r="C2250" s="22" t="s">
        <v>197</v>
      </c>
      <c r="F2250" s="29">
        <v>42098.375123784725</v>
      </c>
      <c r="G2250" s="30"/>
      <c r="H2250" s="113"/>
      <c r="I2250" s="113"/>
    </row>
    <row r="2251" spans="1:9" ht="15" customHeight="1" x14ac:dyDescent="0.25">
      <c r="A2251" s="29">
        <v>42098.416790509262</v>
      </c>
      <c r="B2251" s="30">
        <v>1.64</v>
      </c>
      <c r="C2251" s="22" t="s">
        <v>197</v>
      </c>
      <c r="F2251" s="29">
        <v>42098.416790509262</v>
      </c>
      <c r="G2251" s="30"/>
      <c r="H2251" s="113"/>
      <c r="I2251" s="113"/>
    </row>
    <row r="2252" spans="1:9" ht="15" customHeight="1" x14ac:dyDescent="0.25">
      <c r="A2252" s="29">
        <v>42098.458457233799</v>
      </c>
      <c r="B2252" s="30">
        <v>1.67</v>
      </c>
      <c r="C2252" s="22" t="s">
        <v>197</v>
      </c>
      <c r="F2252" s="29">
        <v>42098.458457233799</v>
      </c>
      <c r="G2252" s="30"/>
      <c r="H2252" s="113"/>
      <c r="I2252" s="113"/>
    </row>
    <row r="2253" spans="1:9" ht="15" customHeight="1" x14ac:dyDescent="0.25">
      <c r="A2253" s="29">
        <v>42098.500123958336</v>
      </c>
      <c r="B2253" s="30">
        <v>1.64</v>
      </c>
      <c r="C2253" s="22" t="s">
        <v>197</v>
      </c>
      <c r="F2253" s="29">
        <v>42098.500123958336</v>
      </c>
      <c r="G2253" s="30"/>
      <c r="H2253" s="113"/>
      <c r="I2253" s="113"/>
    </row>
    <row r="2254" spans="1:9" ht="15" customHeight="1" x14ac:dyDescent="0.25">
      <c r="A2254" s="29">
        <v>42098.541790682873</v>
      </c>
      <c r="B2254" s="30">
        <v>1.66</v>
      </c>
      <c r="C2254" s="22" t="s">
        <v>197</v>
      </c>
      <c r="F2254" s="29">
        <v>42098.541790682873</v>
      </c>
      <c r="G2254" s="30"/>
      <c r="H2254" s="113"/>
      <c r="I2254" s="113"/>
    </row>
    <row r="2255" spans="1:9" ht="15" customHeight="1" x14ac:dyDescent="0.25">
      <c r="A2255" s="29">
        <v>42098.583457407411</v>
      </c>
      <c r="B2255" s="30">
        <v>1.68</v>
      </c>
      <c r="C2255" s="22" t="s">
        <v>197</v>
      </c>
      <c r="F2255" s="29">
        <v>42098.583457407411</v>
      </c>
      <c r="G2255" s="30"/>
      <c r="H2255" s="113"/>
      <c r="I2255" s="113"/>
    </row>
    <row r="2256" spans="1:9" ht="15" customHeight="1" x14ac:dyDescent="0.25">
      <c r="A2256" s="29">
        <v>42098.625124131948</v>
      </c>
      <c r="B2256" s="30">
        <v>1.58</v>
      </c>
      <c r="C2256" s="22" t="s">
        <v>197</v>
      </c>
      <c r="F2256" s="29">
        <v>42098.625124131948</v>
      </c>
      <c r="G2256" s="30"/>
      <c r="H2256" s="113"/>
      <c r="I2256" s="113"/>
    </row>
    <row r="2257" spans="1:9" ht="15" customHeight="1" x14ac:dyDescent="0.25">
      <c r="A2257" s="29">
        <v>42098.666790856485</v>
      </c>
      <c r="B2257" s="30">
        <v>1.62</v>
      </c>
      <c r="C2257" s="22" t="s">
        <v>197</v>
      </c>
      <c r="F2257" s="29">
        <v>42098.666790856485</v>
      </c>
      <c r="G2257" s="30"/>
      <c r="H2257" s="113"/>
      <c r="I2257" s="113"/>
    </row>
    <row r="2258" spans="1:9" ht="15" customHeight="1" x14ac:dyDescent="0.25">
      <c r="A2258" s="29">
        <v>42098.708457581015</v>
      </c>
      <c r="B2258" s="30">
        <v>1.63</v>
      </c>
      <c r="C2258" s="22" t="s">
        <v>197</v>
      </c>
      <c r="F2258" s="29">
        <v>42098.708457581015</v>
      </c>
      <c r="G2258" s="30"/>
      <c r="H2258" s="113"/>
      <c r="I2258" s="113"/>
    </row>
    <row r="2259" spans="1:9" ht="15" customHeight="1" x14ac:dyDescent="0.25">
      <c r="A2259" s="29">
        <v>42098.750124305552</v>
      </c>
      <c r="B2259" s="30">
        <v>1.65</v>
      </c>
      <c r="C2259" s="22" t="s">
        <v>197</v>
      </c>
      <c r="F2259" s="29">
        <v>42098.750124305552</v>
      </c>
      <c r="G2259" s="30"/>
      <c r="H2259" s="113"/>
      <c r="I2259" s="113"/>
    </row>
    <row r="2260" spans="1:9" ht="15" customHeight="1" x14ac:dyDescent="0.25">
      <c r="A2260" s="29">
        <v>42098.791791030089</v>
      </c>
      <c r="B2260" s="30">
        <v>1.7</v>
      </c>
      <c r="C2260" s="22" t="s">
        <v>197</v>
      </c>
      <c r="F2260" s="29">
        <v>42098.791791030089</v>
      </c>
      <c r="G2260" s="30"/>
      <c r="H2260" s="113"/>
      <c r="I2260" s="113"/>
    </row>
    <row r="2261" spans="1:9" ht="15" customHeight="1" x14ac:dyDescent="0.25">
      <c r="A2261" s="29">
        <v>42098.833457754627</v>
      </c>
      <c r="B2261" s="30">
        <v>1.71</v>
      </c>
      <c r="C2261" s="22" t="s">
        <v>197</v>
      </c>
      <c r="F2261" s="29">
        <v>42098.833457754627</v>
      </c>
      <c r="G2261" s="30"/>
      <c r="H2261" s="113"/>
      <c r="I2261" s="113"/>
    </row>
    <row r="2262" spans="1:9" ht="15" customHeight="1" x14ac:dyDescent="0.25">
      <c r="A2262" s="29">
        <v>42098.875124479164</v>
      </c>
      <c r="B2262" s="30">
        <v>1.68</v>
      </c>
      <c r="C2262" s="22" t="s">
        <v>197</v>
      </c>
      <c r="F2262" s="29">
        <v>42098.875124479164</v>
      </c>
      <c r="G2262" s="30"/>
      <c r="H2262" s="113"/>
      <c r="I2262" s="113"/>
    </row>
    <row r="2263" spans="1:9" ht="15" customHeight="1" x14ac:dyDescent="0.25">
      <c r="A2263" s="29">
        <v>42098.916791203701</v>
      </c>
      <c r="B2263" s="30">
        <v>1.69</v>
      </c>
      <c r="C2263" s="22" t="s">
        <v>197</v>
      </c>
      <c r="F2263" s="29">
        <v>42098.916791203701</v>
      </c>
      <c r="G2263" s="30"/>
      <c r="H2263" s="113"/>
      <c r="I2263" s="113"/>
    </row>
    <row r="2264" spans="1:9" ht="15" customHeight="1" x14ac:dyDescent="0.25">
      <c r="A2264" s="29">
        <v>42098.958457928238</v>
      </c>
      <c r="B2264" s="30">
        <v>1.56</v>
      </c>
      <c r="C2264" s="22" t="s">
        <v>197</v>
      </c>
      <c r="F2264" s="29">
        <v>42098.958457928238</v>
      </c>
      <c r="G2264" s="30"/>
      <c r="H2264" s="113"/>
      <c r="I2264" s="113"/>
    </row>
    <row r="2265" spans="1:9" ht="15" customHeight="1" x14ac:dyDescent="0.25">
      <c r="A2265" s="29">
        <v>42099.000124652775</v>
      </c>
      <c r="B2265" s="30">
        <v>1.43</v>
      </c>
      <c r="C2265" s="22" t="s">
        <v>197</v>
      </c>
      <c r="F2265" s="29">
        <v>42099.000124652775</v>
      </c>
      <c r="G2265" s="30"/>
      <c r="H2265" s="113"/>
      <c r="I2265" s="113"/>
    </row>
    <row r="2266" spans="1:9" ht="15" customHeight="1" x14ac:dyDescent="0.25">
      <c r="A2266" s="29">
        <v>42099.041791377313</v>
      </c>
      <c r="B2266" s="30">
        <v>1.41</v>
      </c>
      <c r="C2266" s="22" t="s">
        <v>197</v>
      </c>
      <c r="F2266" s="29">
        <v>42099.041791377313</v>
      </c>
      <c r="G2266" s="30"/>
      <c r="H2266" s="113"/>
      <c r="I2266" s="113"/>
    </row>
    <row r="2267" spans="1:9" ht="15" customHeight="1" x14ac:dyDescent="0.25">
      <c r="A2267" s="29">
        <v>42099.08345810185</v>
      </c>
      <c r="B2267" s="30">
        <v>0</v>
      </c>
      <c r="C2267" s="22" t="s">
        <v>197</v>
      </c>
      <c r="F2267" s="29">
        <v>42099.08345810185</v>
      </c>
      <c r="G2267" s="30"/>
      <c r="H2267" s="113"/>
      <c r="I2267" s="113"/>
    </row>
    <row r="2268" spans="1:9" ht="15" customHeight="1" x14ac:dyDescent="0.25">
      <c r="A2268" s="29">
        <v>42099.125124826387</v>
      </c>
      <c r="B2268" s="30">
        <v>1.42</v>
      </c>
      <c r="C2268" s="22" t="s">
        <v>197</v>
      </c>
      <c r="F2268" s="29">
        <v>42099.125124826387</v>
      </c>
      <c r="G2268" s="30"/>
      <c r="H2268" s="113"/>
      <c r="I2268" s="113"/>
    </row>
    <row r="2269" spans="1:9" ht="15" customHeight="1" x14ac:dyDescent="0.25">
      <c r="A2269" s="29">
        <v>42099.166791550924</v>
      </c>
      <c r="B2269" s="30">
        <v>1.43</v>
      </c>
      <c r="C2269" s="22" t="s">
        <v>197</v>
      </c>
      <c r="F2269" s="29">
        <v>42099.166791550924</v>
      </c>
      <c r="G2269" s="30"/>
      <c r="H2269" s="113"/>
      <c r="I2269" s="113"/>
    </row>
    <row r="2270" spans="1:9" ht="15" customHeight="1" x14ac:dyDescent="0.25">
      <c r="A2270" s="29">
        <v>42099.208458275461</v>
      </c>
      <c r="B2270" s="30">
        <v>1.46</v>
      </c>
      <c r="C2270" s="22" t="s">
        <v>197</v>
      </c>
      <c r="F2270" s="29">
        <v>42099.208458275461</v>
      </c>
      <c r="G2270" s="30"/>
      <c r="H2270" s="113"/>
      <c r="I2270" s="113"/>
    </row>
    <row r="2271" spans="1:9" ht="15" customHeight="1" x14ac:dyDescent="0.25">
      <c r="A2271" s="29">
        <v>42099.250124999999</v>
      </c>
      <c r="B2271" s="30">
        <v>1.47</v>
      </c>
      <c r="C2271" s="22" t="s">
        <v>197</v>
      </c>
      <c r="F2271" s="29">
        <v>42099.250124999999</v>
      </c>
      <c r="G2271" s="30"/>
      <c r="H2271" s="113"/>
      <c r="I2271" s="113"/>
    </row>
    <row r="2272" spans="1:9" ht="15" customHeight="1" x14ac:dyDescent="0.25">
      <c r="A2272" s="29">
        <v>42099.291791724536</v>
      </c>
      <c r="B2272" s="30">
        <v>1.46</v>
      </c>
      <c r="C2272" s="22" t="s">
        <v>197</v>
      </c>
      <c r="F2272" s="29">
        <v>42099.291791724536</v>
      </c>
      <c r="G2272" s="30"/>
      <c r="H2272" s="113"/>
      <c r="I2272" s="113"/>
    </row>
    <row r="2273" spans="1:9" ht="15" customHeight="1" x14ac:dyDescent="0.25">
      <c r="A2273" s="29">
        <v>42099.333458449073</v>
      </c>
      <c r="B2273" s="30">
        <v>1.43</v>
      </c>
      <c r="C2273" s="22" t="s">
        <v>197</v>
      </c>
      <c r="F2273" s="29">
        <v>42099.333458449073</v>
      </c>
      <c r="G2273" s="30"/>
      <c r="H2273" s="113"/>
      <c r="I2273" s="113"/>
    </row>
    <row r="2274" spans="1:9" ht="15" customHeight="1" x14ac:dyDescent="0.25">
      <c r="A2274" s="29">
        <v>42099.37512517361</v>
      </c>
      <c r="B2274" s="30">
        <v>1.43</v>
      </c>
      <c r="C2274" s="22" t="s">
        <v>197</v>
      </c>
      <c r="F2274" s="29">
        <v>42099.37512517361</v>
      </c>
      <c r="G2274" s="30"/>
      <c r="H2274" s="113"/>
      <c r="I2274" s="113"/>
    </row>
    <row r="2275" spans="1:9" ht="15" customHeight="1" x14ac:dyDescent="0.25">
      <c r="A2275" s="29">
        <v>42099.416791898147</v>
      </c>
      <c r="B2275" s="30">
        <v>1.55</v>
      </c>
      <c r="C2275" s="22" t="s">
        <v>197</v>
      </c>
      <c r="F2275" s="29">
        <v>42099.416791898147</v>
      </c>
      <c r="G2275" s="30"/>
      <c r="H2275" s="113"/>
      <c r="I2275" s="113"/>
    </row>
    <row r="2276" spans="1:9" ht="15" customHeight="1" x14ac:dyDescent="0.25">
      <c r="A2276" s="29">
        <v>42099.458458622685</v>
      </c>
      <c r="B2276" s="30">
        <v>1.59</v>
      </c>
      <c r="C2276" s="22" t="s">
        <v>197</v>
      </c>
      <c r="F2276" s="29">
        <v>42099.458458622685</v>
      </c>
      <c r="G2276" s="30"/>
      <c r="H2276" s="113"/>
      <c r="I2276" s="113"/>
    </row>
    <row r="2277" spans="1:9" ht="15" customHeight="1" x14ac:dyDescent="0.25">
      <c r="A2277" s="29">
        <v>42099.500125347222</v>
      </c>
      <c r="B2277" s="30">
        <v>1.68</v>
      </c>
      <c r="C2277" s="22" t="s">
        <v>197</v>
      </c>
      <c r="F2277" s="29">
        <v>42099.500125347222</v>
      </c>
      <c r="G2277" s="30"/>
      <c r="H2277" s="113"/>
      <c r="I2277" s="113"/>
    </row>
    <row r="2278" spans="1:9" ht="15" customHeight="1" x14ac:dyDescent="0.25">
      <c r="A2278" s="29">
        <v>42099.541792071759</v>
      </c>
      <c r="B2278" s="30">
        <v>1.56</v>
      </c>
      <c r="C2278" s="22" t="s">
        <v>197</v>
      </c>
      <c r="F2278" s="29">
        <v>42099.541792071759</v>
      </c>
      <c r="G2278" s="30"/>
      <c r="H2278" s="113"/>
      <c r="I2278" s="113"/>
    </row>
    <row r="2279" spans="1:9" ht="15" customHeight="1" x14ac:dyDescent="0.25">
      <c r="A2279" s="29">
        <v>42099.583458796296</v>
      </c>
      <c r="B2279" s="30">
        <v>1.54</v>
      </c>
      <c r="C2279" s="22" t="s">
        <v>197</v>
      </c>
      <c r="F2279" s="29">
        <v>42099.583458796296</v>
      </c>
      <c r="G2279" s="30"/>
      <c r="H2279" s="113"/>
      <c r="I2279" s="113"/>
    </row>
    <row r="2280" spans="1:9" ht="15" customHeight="1" x14ac:dyDescent="0.25">
      <c r="A2280" s="29">
        <v>42099.625125520834</v>
      </c>
      <c r="B2280" s="30">
        <v>1.54</v>
      </c>
      <c r="C2280" s="22" t="s">
        <v>197</v>
      </c>
      <c r="F2280" s="29">
        <v>42099.625125520834</v>
      </c>
      <c r="G2280" s="30"/>
      <c r="H2280" s="113"/>
      <c r="I2280" s="113"/>
    </row>
    <row r="2281" spans="1:9" ht="15" customHeight="1" x14ac:dyDescent="0.25">
      <c r="A2281" s="29">
        <v>42099.666792245371</v>
      </c>
      <c r="B2281" s="30">
        <v>1.53</v>
      </c>
      <c r="C2281" s="22" t="s">
        <v>197</v>
      </c>
      <c r="F2281" s="29">
        <v>42099.666792245371</v>
      </c>
      <c r="G2281" s="30"/>
      <c r="H2281" s="113"/>
      <c r="I2281" s="113"/>
    </row>
    <row r="2282" spans="1:9" ht="15" customHeight="1" x14ac:dyDescent="0.25">
      <c r="A2282" s="29">
        <v>42099.708458969908</v>
      </c>
      <c r="B2282" s="30">
        <v>1.41</v>
      </c>
      <c r="C2282" s="22" t="s">
        <v>197</v>
      </c>
      <c r="F2282" s="29">
        <v>42099.708458969908</v>
      </c>
      <c r="G2282" s="30"/>
      <c r="H2282" s="113"/>
      <c r="I2282" s="113"/>
    </row>
    <row r="2283" spans="1:9" ht="15" customHeight="1" x14ac:dyDescent="0.25">
      <c r="A2283" s="29">
        <v>42099.750125694445</v>
      </c>
      <c r="B2283" s="30">
        <v>1.45</v>
      </c>
      <c r="C2283" s="22" t="s">
        <v>197</v>
      </c>
      <c r="F2283" s="29">
        <v>42099.750125694445</v>
      </c>
      <c r="G2283" s="30"/>
      <c r="H2283" s="113"/>
      <c r="I2283" s="113"/>
    </row>
    <row r="2284" spans="1:9" ht="15" customHeight="1" x14ac:dyDescent="0.25">
      <c r="A2284" s="29">
        <v>42099.791792418982</v>
      </c>
      <c r="B2284" s="30">
        <v>1.41</v>
      </c>
      <c r="C2284" s="22" t="s">
        <v>197</v>
      </c>
      <c r="F2284" s="29">
        <v>42099.791792418982</v>
      </c>
      <c r="G2284" s="30"/>
      <c r="H2284" s="113"/>
      <c r="I2284" s="113"/>
    </row>
    <row r="2285" spans="1:9" ht="15" customHeight="1" x14ac:dyDescent="0.25">
      <c r="A2285" s="29">
        <v>42099.83345914352</v>
      </c>
      <c r="B2285" s="30">
        <v>1.41</v>
      </c>
      <c r="C2285" s="22" t="s">
        <v>197</v>
      </c>
      <c r="F2285" s="29">
        <v>42099.83345914352</v>
      </c>
      <c r="G2285" s="30"/>
      <c r="H2285" s="113"/>
      <c r="I2285" s="113"/>
    </row>
    <row r="2286" spans="1:9" ht="15" customHeight="1" x14ac:dyDescent="0.25">
      <c r="A2286" s="29">
        <v>42099.875125868057</v>
      </c>
      <c r="B2286" s="30">
        <v>1.4</v>
      </c>
      <c r="C2286" s="22" t="s">
        <v>197</v>
      </c>
      <c r="F2286" s="29">
        <v>42099.875125868057</v>
      </c>
      <c r="G2286" s="30"/>
      <c r="H2286" s="113"/>
      <c r="I2286" s="113"/>
    </row>
    <row r="2287" spans="1:9" ht="15" customHeight="1" x14ac:dyDescent="0.25">
      <c r="A2287" s="29">
        <v>42099.916792592594</v>
      </c>
      <c r="B2287" s="30">
        <v>1.41</v>
      </c>
      <c r="C2287" s="22" t="s">
        <v>197</v>
      </c>
      <c r="F2287" s="29">
        <v>42099.916792592594</v>
      </c>
      <c r="G2287" s="30"/>
      <c r="H2287" s="113"/>
      <c r="I2287" s="113"/>
    </row>
    <row r="2288" spans="1:9" ht="15" customHeight="1" x14ac:dyDescent="0.25">
      <c r="A2288" s="29">
        <v>42099.958459317131</v>
      </c>
      <c r="B2288" s="30">
        <v>1.44</v>
      </c>
      <c r="C2288" s="22" t="s">
        <v>197</v>
      </c>
      <c r="F2288" s="29">
        <v>42099.958459317131</v>
      </c>
      <c r="G2288" s="30"/>
      <c r="H2288" s="113"/>
      <c r="I2288" s="113"/>
    </row>
    <row r="2289" spans="1:9" ht="15" customHeight="1" x14ac:dyDescent="0.25">
      <c r="A2289" s="29">
        <v>42100.000126041668</v>
      </c>
      <c r="B2289" s="30">
        <v>1.47</v>
      </c>
      <c r="C2289" s="22" t="s">
        <v>197</v>
      </c>
      <c r="F2289" s="29">
        <v>42100.000126041668</v>
      </c>
      <c r="G2289" s="30"/>
      <c r="H2289" s="113"/>
      <c r="I2289" s="113"/>
    </row>
    <row r="2290" spans="1:9" ht="15" customHeight="1" x14ac:dyDescent="0.25">
      <c r="A2290" s="29">
        <v>42100.041792766206</v>
      </c>
      <c r="B2290" s="30">
        <v>1.45</v>
      </c>
      <c r="C2290" s="22" t="s">
        <v>197</v>
      </c>
      <c r="F2290" s="29">
        <v>42100.041792766206</v>
      </c>
      <c r="G2290" s="30"/>
      <c r="H2290" s="113"/>
      <c r="I2290" s="113"/>
    </row>
    <row r="2291" spans="1:9" ht="15" customHeight="1" x14ac:dyDescent="0.25">
      <c r="A2291" s="29">
        <v>42100.083459490743</v>
      </c>
      <c r="B2291" s="30">
        <v>1.45</v>
      </c>
      <c r="C2291" s="22" t="s">
        <v>197</v>
      </c>
      <c r="F2291" s="29">
        <v>42100.083459490743</v>
      </c>
      <c r="G2291" s="30"/>
      <c r="H2291" s="113"/>
      <c r="I2291" s="113"/>
    </row>
    <row r="2292" spans="1:9" ht="15" customHeight="1" x14ac:dyDescent="0.25">
      <c r="A2292" s="29">
        <v>42100.12512621528</v>
      </c>
      <c r="B2292" s="30">
        <v>1.45</v>
      </c>
      <c r="C2292" s="22" t="s">
        <v>197</v>
      </c>
      <c r="F2292" s="29">
        <v>42100.12512621528</v>
      </c>
      <c r="G2292" s="30"/>
      <c r="H2292" s="113"/>
      <c r="I2292" s="113"/>
    </row>
    <row r="2293" spans="1:9" ht="15" customHeight="1" x14ac:dyDescent="0.25">
      <c r="A2293" s="29">
        <v>42100.166792939817</v>
      </c>
      <c r="B2293" s="30">
        <v>1.44</v>
      </c>
      <c r="C2293" s="22" t="s">
        <v>197</v>
      </c>
      <c r="F2293" s="29">
        <v>42100.166792939817</v>
      </c>
      <c r="G2293" s="30"/>
      <c r="H2293" s="113"/>
      <c r="I2293" s="113"/>
    </row>
    <row r="2294" spans="1:9" ht="15" customHeight="1" x14ac:dyDescent="0.25">
      <c r="A2294" s="29">
        <v>42100.208459664354</v>
      </c>
      <c r="B2294" s="30">
        <v>1.46</v>
      </c>
      <c r="C2294" s="22" t="s">
        <v>197</v>
      </c>
      <c r="F2294" s="29">
        <v>42100.208459664354</v>
      </c>
      <c r="G2294" s="30"/>
      <c r="H2294" s="113"/>
      <c r="I2294" s="113"/>
    </row>
    <row r="2295" spans="1:9" ht="15" customHeight="1" x14ac:dyDescent="0.25">
      <c r="A2295" s="29">
        <v>42100.250126388892</v>
      </c>
      <c r="B2295" s="30">
        <v>1.45</v>
      </c>
      <c r="C2295" s="22" t="s">
        <v>197</v>
      </c>
      <c r="F2295" s="29">
        <v>42100.250126388892</v>
      </c>
      <c r="G2295" s="30"/>
      <c r="H2295" s="113"/>
      <c r="I2295" s="113"/>
    </row>
    <row r="2296" spans="1:9" ht="15" customHeight="1" x14ac:dyDescent="0.25">
      <c r="A2296" s="29">
        <v>42100.291793113429</v>
      </c>
      <c r="B2296" s="30">
        <v>1.45</v>
      </c>
      <c r="C2296" s="22" t="s">
        <v>197</v>
      </c>
      <c r="F2296" s="29">
        <v>42100.291793113429</v>
      </c>
      <c r="G2296" s="30"/>
      <c r="H2296" s="113"/>
      <c r="I2296" s="113"/>
    </row>
    <row r="2297" spans="1:9" ht="15" customHeight="1" x14ac:dyDescent="0.25">
      <c r="A2297" s="29">
        <v>42100.333459837966</v>
      </c>
      <c r="B2297" s="30">
        <v>1.42</v>
      </c>
      <c r="C2297" s="22" t="s">
        <v>197</v>
      </c>
      <c r="F2297" s="29">
        <v>42100.333459837966</v>
      </c>
      <c r="G2297" s="30"/>
      <c r="H2297" s="113"/>
      <c r="I2297" s="113"/>
    </row>
    <row r="2298" spans="1:9" ht="15" customHeight="1" x14ac:dyDescent="0.25">
      <c r="A2298" s="29">
        <v>42100.375126562503</v>
      </c>
      <c r="B2298" s="30">
        <v>1.39</v>
      </c>
      <c r="C2298" s="22" t="s">
        <v>197</v>
      </c>
      <c r="F2298" s="29">
        <v>42100.375126562503</v>
      </c>
      <c r="G2298" s="30"/>
      <c r="H2298" s="113"/>
      <c r="I2298" s="113"/>
    </row>
    <row r="2299" spans="1:9" ht="15" customHeight="1" x14ac:dyDescent="0.25">
      <c r="A2299" s="29">
        <v>42100.41679328704</v>
      </c>
      <c r="B2299" s="30">
        <v>1.42</v>
      </c>
      <c r="C2299" s="22" t="s">
        <v>197</v>
      </c>
      <c r="F2299" s="29">
        <v>42100.41679328704</v>
      </c>
      <c r="G2299" s="30"/>
      <c r="H2299" s="113"/>
      <c r="I2299" s="113"/>
    </row>
    <row r="2300" spans="1:9" ht="15" customHeight="1" x14ac:dyDescent="0.25">
      <c r="A2300" s="29">
        <v>42100.458460011578</v>
      </c>
      <c r="B2300" s="30">
        <v>1.43</v>
      </c>
      <c r="C2300" s="22" t="s">
        <v>197</v>
      </c>
      <c r="F2300" s="29">
        <v>42100.458460011578</v>
      </c>
      <c r="G2300" s="30"/>
      <c r="H2300" s="113"/>
      <c r="I2300" s="113"/>
    </row>
    <row r="2301" spans="1:9" ht="15" customHeight="1" x14ac:dyDescent="0.25">
      <c r="A2301" s="29">
        <v>42100.500126736108</v>
      </c>
      <c r="B2301" s="30">
        <v>1.46</v>
      </c>
      <c r="C2301" s="22" t="s">
        <v>197</v>
      </c>
      <c r="F2301" s="29">
        <v>42100.500126736108</v>
      </c>
      <c r="G2301" s="30"/>
      <c r="H2301" s="113"/>
      <c r="I2301" s="113"/>
    </row>
    <row r="2302" spans="1:9" ht="15" customHeight="1" x14ac:dyDescent="0.25">
      <c r="A2302" s="29">
        <v>42100.541793460645</v>
      </c>
      <c r="B2302" s="30">
        <v>1.42</v>
      </c>
      <c r="C2302" s="22" t="s">
        <v>197</v>
      </c>
      <c r="F2302" s="29">
        <v>42100.541793460645</v>
      </c>
      <c r="G2302" s="30"/>
      <c r="H2302" s="113"/>
      <c r="I2302" s="113"/>
    </row>
    <row r="2303" spans="1:9" ht="15" customHeight="1" x14ac:dyDescent="0.25">
      <c r="A2303" s="29">
        <v>42100.583460185182</v>
      </c>
      <c r="B2303" s="30">
        <v>1.44</v>
      </c>
      <c r="C2303" s="22" t="s">
        <v>197</v>
      </c>
      <c r="F2303" s="29">
        <v>42100.583460185182</v>
      </c>
      <c r="G2303" s="30"/>
      <c r="H2303" s="113"/>
      <c r="I2303" s="113"/>
    </row>
    <row r="2304" spans="1:9" ht="15" customHeight="1" x14ac:dyDescent="0.25">
      <c r="A2304" s="29">
        <v>42100.625126909719</v>
      </c>
      <c r="B2304" s="30">
        <v>1.46</v>
      </c>
      <c r="C2304" s="22" t="s">
        <v>197</v>
      </c>
      <c r="F2304" s="29">
        <v>42100.625126909719</v>
      </c>
      <c r="G2304" s="30"/>
      <c r="H2304" s="113"/>
      <c r="I2304" s="113"/>
    </row>
    <row r="2305" spans="1:9" ht="15" customHeight="1" x14ac:dyDescent="0.25">
      <c r="A2305" s="29">
        <v>42100.666793634256</v>
      </c>
      <c r="B2305" s="30">
        <v>1.45</v>
      </c>
      <c r="C2305" s="22" t="s">
        <v>197</v>
      </c>
      <c r="F2305" s="29">
        <v>42100.666793634256</v>
      </c>
      <c r="G2305" s="30"/>
      <c r="H2305" s="113"/>
      <c r="I2305" s="113"/>
    </row>
    <row r="2306" spans="1:9" ht="15" customHeight="1" x14ac:dyDescent="0.25">
      <c r="A2306" s="29">
        <v>42100.708460358794</v>
      </c>
      <c r="B2306" s="30">
        <v>1.44</v>
      </c>
      <c r="C2306" s="22" t="s">
        <v>197</v>
      </c>
      <c r="F2306" s="29">
        <v>42100.708460358794</v>
      </c>
      <c r="G2306" s="30"/>
      <c r="H2306" s="113"/>
      <c r="I2306" s="113"/>
    </row>
    <row r="2307" spans="1:9" ht="15" customHeight="1" x14ac:dyDescent="0.25">
      <c r="A2307" s="29">
        <v>42100.750127083331</v>
      </c>
      <c r="B2307" s="30">
        <v>1.45</v>
      </c>
      <c r="C2307" s="22" t="s">
        <v>197</v>
      </c>
      <c r="F2307" s="29">
        <v>42100.750127083331</v>
      </c>
      <c r="G2307" s="30"/>
      <c r="H2307" s="113"/>
      <c r="I2307" s="113"/>
    </row>
    <row r="2308" spans="1:9" ht="15" customHeight="1" x14ac:dyDescent="0.25">
      <c r="A2308" s="29">
        <v>42100.791793807868</v>
      </c>
      <c r="B2308" s="30">
        <v>1.46</v>
      </c>
      <c r="C2308" s="22" t="s">
        <v>197</v>
      </c>
      <c r="F2308" s="29">
        <v>42100.791793807868</v>
      </c>
      <c r="G2308" s="30"/>
      <c r="H2308" s="113"/>
      <c r="I2308" s="113"/>
    </row>
    <row r="2309" spans="1:9" ht="15" customHeight="1" x14ac:dyDescent="0.25">
      <c r="A2309" s="29">
        <v>42100.833460532405</v>
      </c>
      <c r="B2309" s="30">
        <v>1.5</v>
      </c>
      <c r="C2309" s="22" t="s">
        <v>197</v>
      </c>
      <c r="F2309" s="29">
        <v>42100.833460532405</v>
      </c>
      <c r="G2309" s="30"/>
      <c r="H2309" s="113"/>
      <c r="I2309" s="113"/>
    </row>
    <row r="2310" spans="1:9" ht="15" customHeight="1" x14ac:dyDescent="0.25">
      <c r="A2310" s="29">
        <v>42100.875127256943</v>
      </c>
      <c r="B2310" s="30">
        <v>1.57</v>
      </c>
      <c r="C2310" s="22" t="s">
        <v>197</v>
      </c>
      <c r="F2310" s="29">
        <v>42100.875127256943</v>
      </c>
      <c r="G2310" s="30"/>
      <c r="H2310" s="113"/>
      <c r="I2310" s="113"/>
    </row>
    <row r="2311" spans="1:9" ht="15" customHeight="1" x14ac:dyDescent="0.25">
      <c r="A2311" s="29">
        <v>42100.91679398148</v>
      </c>
      <c r="B2311" s="30">
        <v>1.56</v>
      </c>
      <c r="C2311" s="22" t="s">
        <v>197</v>
      </c>
      <c r="F2311" s="29">
        <v>42100.91679398148</v>
      </c>
      <c r="G2311" s="30"/>
      <c r="H2311" s="113"/>
      <c r="I2311" s="113"/>
    </row>
    <row r="2312" spans="1:9" ht="15" customHeight="1" x14ac:dyDescent="0.25">
      <c r="A2312" s="29">
        <v>42100.958460706017</v>
      </c>
      <c r="B2312" s="30">
        <v>2.62</v>
      </c>
      <c r="C2312" s="22" t="s">
        <v>197</v>
      </c>
      <c r="F2312" s="29">
        <v>42100.958460706017</v>
      </c>
      <c r="G2312" s="30"/>
      <c r="H2312" s="113"/>
      <c r="I2312" s="113"/>
    </row>
    <row r="2313" spans="1:9" ht="15" customHeight="1" x14ac:dyDescent="0.25">
      <c r="A2313" s="29">
        <v>42101.000127430554</v>
      </c>
      <c r="B2313" s="30">
        <v>1.68</v>
      </c>
      <c r="C2313" s="22" t="s">
        <v>197</v>
      </c>
      <c r="F2313" s="29">
        <v>42101.000127430554</v>
      </c>
      <c r="G2313" s="30"/>
      <c r="H2313" s="113"/>
      <c r="I2313" s="113"/>
    </row>
    <row r="2314" spans="1:9" ht="15" customHeight="1" x14ac:dyDescent="0.25">
      <c r="A2314" s="29">
        <v>42101.041794155091</v>
      </c>
      <c r="B2314" s="30">
        <v>1.93</v>
      </c>
      <c r="C2314" s="22" t="s">
        <v>197</v>
      </c>
      <c r="F2314" s="29">
        <v>42101.041794155091</v>
      </c>
      <c r="G2314" s="30"/>
      <c r="H2314" s="113"/>
      <c r="I2314" s="113"/>
    </row>
    <row r="2315" spans="1:9" ht="15" customHeight="1" x14ac:dyDescent="0.25">
      <c r="A2315" s="29">
        <v>42101.083460879629</v>
      </c>
      <c r="B2315" s="30">
        <v>1.74</v>
      </c>
      <c r="C2315" s="22" t="s">
        <v>197</v>
      </c>
      <c r="F2315" s="29">
        <v>42101.083460879629</v>
      </c>
      <c r="G2315" s="30"/>
      <c r="H2315" s="113"/>
      <c r="I2315" s="113"/>
    </row>
    <row r="2316" spans="1:9" ht="15" customHeight="1" x14ac:dyDescent="0.25">
      <c r="A2316" s="29">
        <v>42101.125127604166</v>
      </c>
      <c r="B2316" s="30">
        <v>1.71</v>
      </c>
      <c r="C2316" s="22" t="s">
        <v>197</v>
      </c>
      <c r="F2316" s="29">
        <v>42101.125127604166</v>
      </c>
      <c r="G2316" s="30"/>
      <c r="H2316" s="113"/>
      <c r="I2316" s="113"/>
    </row>
    <row r="2317" spans="1:9" ht="15" customHeight="1" x14ac:dyDescent="0.25">
      <c r="A2317" s="29">
        <v>42101.166794328703</v>
      </c>
      <c r="B2317" s="30">
        <v>1.71</v>
      </c>
      <c r="C2317" s="22" t="s">
        <v>197</v>
      </c>
      <c r="F2317" s="29">
        <v>42101.166794328703</v>
      </c>
      <c r="G2317" s="30"/>
      <c r="H2317" s="113"/>
      <c r="I2317" s="113"/>
    </row>
    <row r="2318" spans="1:9" ht="15" customHeight="1" x14ac:dyDescent="0.25">
      <c r="A2318" s="29">
        <v>42101.20846105324</v>
      </c>
      <c r="B2318" s="30">
        <v>1.7</v>
      </c>
      <c r="C2318" s="22" t="s">
        <v>197</v>
      </c>
      <c r="F2318" s="29">
        <v>42101.20846105324</v>
      </c>
      <c r="G2318" s="30"/>
      <c r="H2318" s="113"/>
      <c r="I2318" s="113"/>
    </row>
    <row r="2319" spans="1:9" ht="15" customHeight="1" x14ac:dyDescent="0.25">
      <c r="A2319" s="29">
        <v>42101.250127777777</v>
      </c>
      <c r="B2319" s="30">
        <v>7.83</v>
      </c>
      <c r="C2319" s="22" t="s">
        <v>197</v>
      </c>
      <c r="F2319" s="29">
        <v>42101.250127777777</v>
      </c>
      <c r="G2319" s="30"/>
      <c r="H2319" s="113"/>
      <c r="I2319" s="113"/>
    </row>
    <row r="2320" spans="1:9" ht="15" customHeight="1" x14ac:dyDescent="0.25">
      <c r="A2320" s="29">
        <v>42101.291794502315</v>
      </c>
      <c r="B2320" s="30">
        <v>7.62</v>
      </c>
      <c r="C2320" s="22" t="s">
        <v>197</v>
      </c>
      <c r="F2320" s="29">
        <v>42101.291794502315</v>
      </c>
      <c r="G2320" s="30"/>
      <c r="H2320" s="113"/>
      <c r="I2320" s="113"/>
    </row>
    <row r="2321" spans="1:9" ht="15" customHeight="1" x14ac:dyDescent="0.25">
      <c r="A2321" s="29">
        <v>42101.333461226852</v>
      </c>
      <c r="B2321" s="30">
        <v>3.17</v>
      </c>
      <c r="C2321" s="22" t="s">
        <v>197</v>
      </c>
      <c r="F2321" s="29">
        <v>42101.333461226852</v>
      </c>
      <c r="G2321" s="30"/>
      <c r="H2321" s="113"/>
      <c r="I2321" s="113"/>
    </row>
    <row r="2322" spans="1:9" ht="15" customHeight="1" x14ac:dyDescent="0.25">
      <c r="A2322" s="29">
        <v>42101.375127951389</v>
      </c>
      <c r="B2322" s="30">
        <v>2.4900000000000002</v>
      </c>
      <c r="C2322" s="22" t="s">
        <v>197</v>
      </c>
      <c r="F2322" s="29">
        <v>42101.375127951389</v>
      </c>
      <c r="G2322" s="30"/>
      <c r="H2322" s="113"/>
      <c r="I2322" s="113"/>
    </row>
    <row r="2323" spans="1:9" ht="15" customHeight="1" x14ac:dyDescent="0.25">
      <c r="A2323" s="29">
        <v>42101.416794675926</v>
      </c>
      <c r="B2323" s="30">
        <v>5.37</v>
      </c>
      <c r="C2323" s="22" t="s">
        <v>197</v>
      </c>
      <c r="F2323" s="29">
        <v>42101.416794675926</v>
      </c>
      <c r="G2323" s="30"/>
      <c r="H2323" s="113"/>
      <c r="I2323" s="113"/>
    </row>
    <row r="2324" spans="1:9" ht="15" customHeight="1" x14ac:dyDescent="0.25">
      <c r="A2324" s="29">
        <v>42101.458461400463</v>
      </c>
      <c r="B2324" s="33">
        <v>6.41</v>
      </c>
      <c r="C2324" s="22" t="s">
        <v>199</v>
      </c>
      <c r="F2324" s="29">
        <v>42101.458461400463</v>
      </c>
      <c r="G2324" s="33"/>
      <c r="H2324" s="113"/>
      <c r="I2324" s="113"/>
    </row>
    <row r="2325" spans="1:9" ht="15" customHeight="1" x14ac:dyDescent="0.25">
      <c r="A2325" s="29">
        <v>42101.500128125001</v>
      </c>
      <c r="B2325" s="33">
        <v>6.86</v>
      </c>
      <c r="C2325" s="22" t="s">
        <v>199</v>
      </c>
      <c r="F2325" s="29">
        <v>42101.500128125001</v>
      </c>
      <c r="G2325" s="33"/>
      <c r="H2325" s="113"/>
      <c r="I2325" s="113"/>
    </row>
    <row r="2326" spans="1:9" ht="15" customHeight="1" x14ac:dyDescent="0.25">
      <c r="A2326" s="29">
        <v>42101.541794849538</v>
      </c>
      <c r="B2326" s="33">
        <v>7.34</v>
      </c>
      <c r="C2326" s="22" t="s">
        <v>199</v>
      </c>
      <c r="F2326" s="29">
        <v>42101.541794849538</v>
      </c>
      <c r="G2326" s="33"/>
      <c r="H2326" s="113"/>
      <c r="I2326" s="113"/>
    </row>
    <row r="2327" spans="1:9" ht="15" customHeight="1" x14ac:dyDescent="0.25">
      <c r="A2327" s="29">
        <v>42101.583461574075</v>
      </c>
      <c r="B2327" s="33">
        <v>7.14</v>
      </c>
      <c r="C2327" s="22" t="s">
        <v>199</v>
      </c>
      <c r="F2327" s="29">
        <v>42101.583461574075</v>
      </c>
      <c r="G2327" s="33"/>
      <c r="H2327" s="113"/>
      <c r="I2327" s="113"/>
    </row>
    <row r="2328" spans="1:9" ht="15" customHeight="1" x14ac:dyDescent="0.25">
      <c r="A2328" s="29">
        <v>42101.625128298612</v>
      </c>
      <c r="B2328" s="33">
        <v>7.48</v>
      </c>
      <c r="C2328" s="22" t="s">
        <v>199</v>
      </c>
      <c r="F2328" s="29">
        <v>42101.625128298612</v>
      </c>
      <c r="G2328" s="33"/>
      <c r="H2328" s="113"/>
      <c r="I2328" s="113"/>
    </row>
    <row r="2329" spans="1:9" ht="15" customHeight="1" x14ac:dyDescent="0.25">
      <c r="A2329" s="29">
        <v>42101.666795023149</v>
      </c>
      <c r="B2329" s="33">
        <v>7.54</v>
      </c>
      <c r="C2329" s="22" t="s">
        <v>199</v>
      </c>
      <c r="F2329" s="29">
        <v>42101.666795023149</v>
      </c>
      <c r="G2329" s="33"/>
      <c r="H2329" s="113"/>
      <c r="I2329" s="113"/>
    </row>
    <row r="2330" spans="1:9" ht="15" customHeight="1" x14ac:dyDescent="0.25">
      <c r="A2330" s="29">
        <v>42101.708461747687</v>
      </c>
      <c r="B2330" s="33">
        <v>9.09</v>
      </c>
      <c r="C2330" s="22" t="s">
        <v>199</v>
      </c>
      <c r="F2330" s="29">
        <v>42101.708461747687</v>
      </c>
      <c r="G2330" s="33"/>
      <c r="H2330" s="113"/>
      <c r="I2330" s="113"/>
    </row>
    <row r="2331" spans="1:9" ht="15" customHeight="1" x14ac:dyDescent="0.25">
      <c r="A2331" s="29">
        <v>42101.750128472224</v>
      </c>
      <c r="B2331" s="33">
        <v>8.06</v>
      </c>
      <c r="C2331" s="22" t="s">
        <v>199</v>
      </c>
      <c r="F2331" s="29">
        <v>42101.750128472224</v>
      </c>
      <c r="G2331" s="33"/>
      <c r="H2331" s="113"/>
      <c r="I2331" s="113"/>
    </row>
    <row r="2332" spans="1:9" ht="15" customHeight="1" x14ac:dyDescent="0.25">
      <c r="A2332" s="29">
        <v>42101.791795196761</v>
      </c>
      <c r="B2332" s="39">
        <v>4.18</v>
      </c>
      <c r="C2332" s="22" t="s">
        <v>200</v>
      </c>
      <c r="F2332" s="29">
        <v>42101.791795196761</v>
      </c>
      <c r="G2332" s="39"/>
      <c r="H2332" s="113"/>
      <c r="I2332" s="113"/>
    </row>
    <row r="2333" spans="1:9" ht="15" customHeight="1" x14ac:dyDescent="0.25">
      <c r="A2333" s="29">
        <v>42101.833461921298</v>
      </c>
      <c r="B2333" s="39">
        <v>2.8</v>
      </c>
      <c r="C2333" s="22" t="s">
        <v>200</v>
      </c>
      <c r="F2333" s="29">
        <v>42101.833461921298</v>
      </c>
      <c r="G2333" s="39"/>
      <c r="H2333" s="113"/>
      <c r="I2333" s="113"/>
    </row>
    <row r="2334" spans="1:9" ht="15" customHeight="1" x14ac:dyDescent="0.25">
      <c r="A2334" s="29">
        <v>42101.875128645836</v>
      </c>
      <c r="B2334" s="39">
        <v>2.52</v>
      </c>
      <c r="C2334" s="22" t="s">
        <v>200</v>
      </c>
      <c r="F2334" s="29">
        <v>42101.875128645836</v>
      </c>
      <c r="G2334" s="39"/>
      <c r="H2334" s="113"/>
      <c r="I2334" s="113"/>
    </row>
    <row r="2335" spans="1:9" ht="15" customHeight="1" x14ac:dyDescent="0.25">
      <c r="A2335" s="29">
        <v>42101.916795370373</v>
      </c>
      <c r="B2335" s="33">
        <v>8.4700000000000006</v>
      </c>
      <c r="C2335" s="22" t="s">
        <v>199</v>
      </c>
      <c r="F2335" s="29">
        <v>42101.916795370373</v>
      </c>
      <c r="G2335" s="33"/>
      <c r="H2335" s="113"/>
      <c r="I2335" s="113"/>
    </row>
    <row r="2336" spans="1:9" ht="15" customHeight="1" x14ac:dyDescent="0.25">
      <c r="A2336" s="29">
        <v>42101.95846209491</v>
      </c>
      <c r="B2336" s="33">
        <v>7.77</v>
      </c>
      <c r="C2336" s="22" t="s">
        <v>199</v>
      </c>
      <c r="F2336" s="29">
        <v>42101.95846209491</v>
      </c>
      <c r="G2336" s="33"/>
      <c r="H2336" s="113"/>
      <c r="I2336" s="113"/>
    </row>
    <row r="2337" spans="1:9" ht="15" customHeight="1" x14ac:dyDescent="0.25">
      <c r="A2337" s="29">
        <v>42102.000128819447</v>
      </c>
      <c r="B2337" s="34">
        <v>7.76</v>
      </c>
      <c r="C2337" s="2"/>
      <c r="F2337" s="29">
        <v>42102.000128819447</v>
      </c>
      <c r="G2337" s="34">
        <v>7.76</v>
      </c>
      <c r="H2337" s="113"/>
      <c r="I2337" s="113"/>
    </row>
    <row r="2338" spans="1:9" ht="15" customHeight="1" x14ac:dyDescent="0.25">
      <c r="A2338" s="29">
        <v>42102.041795543984</v>
      </c>
      <c r="B2338" s="34">
        <v>9.51</v>
      </c>
      <c r="C2338" s="2"/>
      <c r="F2338" s="29">
        <v>42102.041795543984</v>
      </c>
      <c r="G2338" s="34">
        <v>9.51</v>
      </c>
      <c r="H2338" s="113"/>
      <c r="I2338" s="113"/>
    </row>
    <row r="2339" spans="1:9" ht="15" customHeight="1" x14ac:dyDescent="0.25">
      <c r="A2339" s="29">
        <v>42102.083462268522</v>
      </c>
      <c r="B2339" s="34">
        <v>9.86</v>
      </c>
      <c r="C2339" s="2"/>
      <c r="F2339" s="29">
        <v>42102.083462268522</v>
      </c>
      <c r="G2339" s="34">
        <v>9.86</v>
      </c>
      <c r="H2339" s="113"/>
      <c r="I2339" s="113"/>
    </row>
    <row r="2340" spans="1:9" ht="15" customHeight="1" x14ac:dyDescent="0.25">
      <c r="A2340" s="29">
        <v>42102.125128993059</v>
      </c>
      <c r="B2340" s="34">
        <v>10.029999999999999</v>
      </c>
      <c r="C2340" s="2"/>
      <c r="F2340" s="29">
        <v>42102.125128993059</v>
      </c>
      <c r="G2340" s="34">
        <v>10.029999999999999</v>
      </c>
      <c r="H2340" s="113"/>
      <c r="I2340" s="113"/>
    </row>
    <row r="2341" spans="1:9" ht="15" customHeight="1" x14ac:dyDescent="0.25">
      <c r="A2341" s="29">
        <v>42102.166795717596</v>
      </c>
      <c r="B2341" s="34">
        <v>10.7</v>
      </c>
      <c r="C2341" s="2"/>
      <c r="F2341" s="29">
        <v>42102.166795717596</v>
      </c>
      <c r="G2341" s="34">
        <v>10.7</v>
      </c>
      <c r="H2341" s="113"/>
      <c r="I2341" s="113"/>
    </row>
    <row r="2342" spans="1:9" ht="15" customHeight="1" x14ac:dyDescent="0.25">
      <c r="A2342" s="29">
        <v>42102.208462442133</v>
      </c>
      <c r="B2342" s="34">
        <v>11.07</v>
      </c>
      <c r="C2342" s="2"/>
      <c r="F2342" s="29">
        <v>42102.208462442133</v>
      </c>
      <c r="G2342" s="34">
        <v>11.07</v>
      </c>
      <c r="H2342" s="113"/>
      <c r="I2342" s="113"/>
    </row>
    <row r="2343" spans="1:9" ht="15" customHeight="1" x14ac:dyDescent="0.25">
      <c r="A2343" s="29">
        <v>42102.250129166663</v>
      </c>
      <c r="B2343" s="34">
        <v>10.71</v>
      </c>
      <c r="C2343" s="2"/>
      <c r="F2343" s="29">
        <v>42102.250129166663</v>
      </c>
      <c r="G2343" s="34">
        <v>10.71</v>
      </c>
      <c r="H2343" s="113"/>
      <c r="I2343" s="113"/>
    </row>
    <row r="2344" spans="1:9" ht="15" customHeight="1" x14ac:dyDescent="0.25">
      <c r="A2344" s="29">
        <v>42102.2917958912</v>
      </c>
      <c r="B2344" s="34">
        <v>11.04</v>
      </c>
      <c r="C2344" s="2"/>
      <c r="F2344" s="29">
        <v>42102.2917958912</v>
      </c>
      <c r="G2344" s="34">
        <v>11.04</v>
      </c>
      <c r="H2344" s="113"/>
      <c r="I2344" s="113"/>
    </row>
    <row r="2345" spans="1:9" ht="15" customHeight="1" x14ac:dyDescent="0.25">
      <c r="A2345" s="29">
        <v>42102.333462615738</v>
      </c>
      <c r="B2345" s="34">
        <v>11.77</v>
      </c>
      <c r="C2345" s="2"/>
      <c r="F2345" s="29">
        <v>42102.333462615738</v>
      </c>
      <c r="G2345" s="34">
        <v>11.77</v>
      </c>
      <c r="H2345" s="113"/>
      <c r="I2345" s="113"/>
    </row>
    <row r="2346" spans="1:9" ht="15" customHeight="1" x14ac:dyDescent="0.25">
      <c r="A2346" s="29">
        <v>42102.375129340275</v>
      </c>
      <c r="B2346" s="34">
        <v>12.68</v>
      </c>
      <c r="C2346" s="2"/>
      <c r="F2346" s="29">
        <v>42102.375129340275</v>
      </c>
      <c r="G2346" s="34">
        <v>12.68</v>
      </c>
      <c r="H2346" s="113"/>
      <c r="I2346" s="113"/>
    </row>
    <row r="2347" spans="1:9" ht="15" customHeight="1" x14ac:dyDescent="0.25">
      <c r="A2347" s="29">
        <v>42102.416796064812</v>
      </c>
      <c r="B2347" s="34">
        <v>11.81</v>
      </c>
      <c r="C2347" s="2"/>
      <c r="F2347" s="29">
        <v>42102.416796064812</v>
      </c>
      <c r="G2347" s="34">
        <v>11.81</v>
      </c>
      <c r="H2347" s="113"/>
      <c r="I2347" s="113"/>
    </row>
    <row r="2348" spans="1:9" ht="15" customHeight="1" x14ac:dyDescent="0.25">
      <c r="A2348" s="29">
        <v>42102.458462789349</v>
      </c>
      <c r="B2348" s="34">
        <v>12.9</v>
      </c>
      <c r="C2348" s="2"/>
      <c r="F2348" s="29">
        <v>42102.458462789349</v>
      </c>
      <c r="G2348" s="34">
        <v>12.9</v>
      </c>
      <c r="H2348" s="113"/>
      <c r="I2348" s="113"/>
    </row>
    <row r="2349" spans="1:9" ht="15" customHeight="1" x14ac:dyDescent="0.25">
      <c r="A2349" s="29">
        <v>42102.500129513886</v>
      </c>
      <c r="B2349" s="34">
        <v>12.91</v>
      </c>
      <c r="C2349" s="2"/>
      <c r="F2349" s="29">
        <v>42102.500129513886</v>
      </c>
      <c r="G2349" s="34">
        <v>12.91</v>
      </c>
      <c r="H2349" s="113"/>
      <c r="I2349" s="113"/>
    </row>
    <row r="2350" spans="1:9" ht="15" customHeight="1" x14ac:dyDescent="0.25">
      <c r="A2350" s="29">
        <v>42102.541796238424</v>
      </c>
      <c r="B2350" s="34">
        <v>12.2</v>
      </c>
      <c r="C2350" s="2"/>
      <c r="F2350" s="29">
        <v>42102.541796238424</v>
      </c>
      <c r="G2350" s="34">
        <v>12.2</v>
      </c>
      <c r="H2350" s="113"/>
      <c r="I2350" s="113"/>
    </row>
    <row r="2351" spans="1:9" ht="15" customHeight="1" x14ac:dyDescent="0.25">
      <c r="A2351" s="29">
        <v>42102.583462962961</v>
      </c>
      <c r="B2351" s="34">
        <v>13.14</v>
      </c>
      <c r="C2351" s="2"/>
      <c r="F2351" s="29">
        <v>42102.583462962961</v>
      </c>
      <c r="G2351" s="34">
        <v>13.14</v>
      </c>
      <c r="H2351" s="113"/>
      <c r="I2351" s="113"/>
    </row>
    <row r="2352" spans="1:9" ht="15" customHeight="1" x14ac:dyDescent="0.25">
      <c r="A2352" s="29">
        <v>42102.625129687498</v>
      </c>
      <c r="B2352" s="34">
        <v>11.7</v>
      </c>
      <c r="C2352" s="2"/>
      <c r="F2352" s="29">
        <v>42102.625129687498</v>
      </c>
      <c r="G2352" s="34">
        <v>11.7</v>
      </c>
      <c r="H2352" s="113"/>
      <c r="I2352" s="113"/>
    </row>
    <row r="2353" spans="1:9" ht="15" customHeight="1" x14ac:dyDescent="0.25">
      <c r="A2353" s="29">
        <v>42102.666796412035</v>
      </c>
      <c r="B2353" s="34">
        <v>12.13</v>
      </c>
      <c r="C2353" s="2"/>
      <c r="F2353" s="29">
        <v>42102.666796412035</v>
      </c>
      <c r="G2353" s="34">
        <v>12.13</v>
      </c>
      <c r="H2353" s="113"/>
      <c r="I2353" s="113"/>
    </row>
    <row r="2354" spans="1:9" ht="15" customHeight="1" x14ac:dyDescent="0.25">
      <c r="A2354" s="29">
        <v>42102.708463136572</v>
      </c>
      <c r="B2354" s="34">
        <v>11.48</v>
      </c>
      <c r="C2354" s="2"/>
      <c r="F2354" s="29">
        <v>42102.708463136572</v>
      </c>
      <c r="G2354" s="34">
        <v>11.48</v>
      </c>
      <c r="H2354" s="113"/>
      <c r="I2354" s="113"/>
    </row>
    <row r="2355" spans="1:9" ht="15" customHeight="1" x14ac:dyDescent="0.25">
      <c r="A2355" s="29">
        <v>42102.75012986111</v>
      </c>
      <c r="B2355" s="41">
        <v>9.69</v>
      </c>
      <c r="C2355" s="2"/>
      <c r="F2355" s="29">
        <v>42102.75012986111</v>
      </c>
      <c r="G2355" s="41">
        <v>9.69</v>
      </c>
      <c r="H2355" s="113"/>
      <c r="I2355" s="113"/>
    </row>
    <row r="2356" spans="1:9" ht="15" customHeight="1" x14ac:dyDescent="0.25">
      <c r="A2356" s="29">
        <v>42102.791796585647</v>
      </c>
      <c r="B2356" s="39">
        <v>6.65</v>
      </c>
      <c r="C2356" s="22" t="s">
        <v>200</v>
      </c>
      <c r="F2356" s="29">
        <v>42102.791796585647</v>
      </c>
      <c r="G2356" s="39"/>
      <c r="H2356" s="113"/>
      <c r="I2356" s="113"/>
    </row>
    <row r="2357" spans="1:9" ht="15" customHeight="1" x14ac:dyDescent="0.25">
      <c r="A2357" s="29">
        <v>42102.833463310184</v>
      </c>
      <c r="B2357" s="39">
        <v>4.1100000000000003</v>
      </c>
      <c r="C2357" s="22" t="s">
        <v>200</v>
      </c>
      <c r="F2357" s="29">
        <v>42102.833463310184</v>
      </c>
      <c r="G2357" s="39"/>
      <c r="H2357" s="113"/>
      <c r="I2357" s="113"/>
    </row>
    <row r="2358" spans="1:9" ht="15" customHeight="1" x14ac:dyDescent="0.25">
      <c r="A2358" s="29">
        <v>42102.875130034721</v>
      </c>
      <c r="B2358" s="39">
        <v>3.45</v>
      </c>
      <c r="C2358" s="22" t="s">
        <v>200</v>
      </c>
      <c r="F2358" s="29">
        <v>42102.875130034721</v>
      </c>
      <c r="G2358" s="39"/>
      <c r="H2358" s="113"/>
      <c r="I2358" s="113"/>
    </row>
    <row r="2359" spans="1:9" ht="15" customHeight="1" x14ac:dyDescent="0.25">
      <c r="A2359" s="29">
        <v>42102.916796759258</v>
      </c>
      <c r="B2359" s="34">
        <v>10.39</v>
      </c>
      <c r="C2359" s="2"/>
      <c r="F2359" s="29">
        <v>42102.916796759258</v>
      </c>
      <c r="G2359" s="34">
        <v>10.39</v>
      </c>
      <c r="H2359" s="113"/>
      <c r="I2359" s="113"/>
    </row>
    <row r="2360" spans="1:9" ht="15" customHeight="1" x14ac:dyDescent="0.25">
      <c r="A2360" s="29">
        <v>42102.958463483796</v>
      </c>
      <c r="B2360" s="34">
        <v>11.19</v>
      </c>
      <c r="C2360" s="2"/>
      <c r="F2360" s="29">
        <v>42102.958463483796</v>
      </c>
      <c r="G2360" s="34">
        <v>11.19</v>
      </c>
      <c r="H2360" s="113"/>
      <c r="I2360" s="113"/>
    </row>
    <row r="2361" spans="1:9" ht="15" customHeight="1" x14ac:dyDescent="0.25">
      <c r="A2361" s="29">
        <v>42103.000130208333</v>
      </c>
      <c r="B2361" s="34">
        <v>11.78</v>
      </c>
      <c r="C2361" s="2"/>
      <c r="F2361" s="29">
        <v>42103.000130208333</v>
      </c>
      <c r="G2361" s="34">
        <v>11.78</v>
      </c>
      <c r="H2361" s="113"/>
      <c r="I2361" s="113"/>
    </row>
    <row r="2362" spans="1:9" ht="15" customHeight="1" x14ac:dyDescent="0.25">
      <c r="A2362" s="29">
        <v>42103.04179693287</v>
      </c>
      <c r="B2362" s="34">
        <v>11.76</v>
      </c>
      <c r="C2362" s="2"/>
      <c r="F2362" s="29">
        <v>42103.04179693287</v>
      </c>
      <c r="G2362" s="34">
        <v>11.76</v>
      </c>
      <c r="H2362" s="113"/>
      <c r="I2362" s="113"/>
    </row>
    <row r="2363" spans="1:9" ht="15" customHeight="1" x14ac:dyDescent="0.25">
      <c r="A2363" s="29">
        <v>42103.083463657407</v>
      </c>
      <c r="B2363" s="34">
        <v>10.85</v>
      </c>
      <c r="C2363" s="2"/>
      <c r="F2363" s="29">
        <v>42103.083463657407</v>
      </c>
      <c r="G2363" s="34">
        <v>10.85</v>
      </c>
      <c r="H2363" s="113"/>
      <c r="I2363" s="113"/>
    </row>
    <row r="2364" spans="1:9" ht="15" customHeight="1" x14ac:dyDescent="0.25">
      <c r="A2364" s="29">
        <v>42103.125130381944</v>
      </c>
      <c r="B2364" s="34">
        <v>11.93</v>
      </c>
      <c r="C2364" s="2"/>
      <c r="F2364" s="29">
        <v>42103.125130381944</v>
      </c>
      <c r="G2364" s="34">
        <v>11.93</v>
      </c>
      <c r="H2364" s="113"/>
      <c r="I2364" s="113"/>
    </row>
    <row r="2365" spans="1:9" ht="15" customHeight="1" x14ac:dyDescent="0.25">
      <c r="A2365" s="29">
        <v>42103.166797106482</v>
      </c>
      <c r="B2365" s="34">
        <v>11.68</v>
      </c>
      <c r="C2365" s="2"/>
      <c r="F2365" s="29">
        <v>42103.166797106482</v>
      </c>
      <c r="G2365" s="34">
        <v>11.68</v>
      </c>
      <c r="H2365" s="113"/>
      <c r="I2365" s="113"/>
    </row>
    <row r="2366" spans="1:9" ht="15" customHeight="1" x14ac:dyDescent="0.25">
      <c r="A2366" s="29">
        <v>42103.208463831019</v>
      </c>
      <c r="B2366" s="34">
        <v>11.97</v>
      </c>
      <c r="C2366" s="2"/>
      <c r="F2366" s="29">
        <v>42103.208463831019</v>
      </c>
      <c r="G2366" s="34">
        <v>11.97</v>
      </c>
      <c r="H2366" s="113"/>
      <c r="I2366" s="113"/>
    </row>
    <row r="2367" spans="1:9" ht="15" customHeight="1" x14ac:dyDescent="0.25">
      <c r="A2367" s="29">
        <v>42103.250130555556</v>
      </c>
      <c r="B2367" s="34">
        <v>12.2</v>
      </c>
      <c r="C2367" s="2"/>
      <c r="F2367" s="29">
        <v>42103.250130555556</v>
      </c>
      <c r="G2367" s="34">
        <v>12.2</v>
      </c>
      <c r="H2367" s="113"/>
      <c r="I2367" s="113"/>
    </row>
    <row r="2368" spans="1:9" ht="15" customHeight="1" x14ac:dyDescent="0.25">
      <c r="A2368" s="29">
        <v>42103.291797280093</v>
      </c>
      <c r="B2368" s="34">
        <v>12.29</v>
      </c>
      <c r="C2368" s="2"/>
      <c r="F2368" s="29">
        <v>42103.291797280093</v>
      </c>
      <c r="G2368" s="34">
        <v>12.29</v>
      </c>
      <c r="H2368" s="113"/>
      <c r="I2368" s="113"/>
    </row>
    <row r="2369" spans="1:9" ht="15" customHeight="1" x14ac:dyDescent="0.25">
      <c r="A2369" s="29">
        <v>42103.333464004631</v>
      </c>
      <c r="B2369" s="34">
        <v>12.13</v>
      </c>
      <c r="C2369" s="2"/>
      <c r="F2369" s="29">
        <v>42103.333464004631</v>
      </c>
      <c r="G2369" s="34">
        <v>12.13</v>
      </c>
      <c r="H2369" s="113"/>
      <c r="I2369" s="113"/>
    </row>
    <row r="2370" spans="1:9" ht="15" customHeight="1" x14ac:dyDescent="0.25">
      <c r="A2370" s="29">
        <v>42103.375130729168</v>
      </c>
      <c r="B2370" s="34">
        <v>12.47</v>
      </c>
      <c r="C2370" s="2"/>
      <c r="F2370" s="29">
        <v>42103.375130729168</v>
      </c>
      <c r="G2370" s="34">
        <v>12.47</v>
      </c>
      <c r="H2370" s="113"/>
      <c r="I2370" s="113"/>
    </row>
    <row r="2371" spans="1:9" ht="15" customHeight="1" x14ac:dyDescent="0.25">
      <c r="A2371" s="29">
        <v>42103.416797453705</v>
      </c>
      <c r="B2371" s="34">
        <v>11.85</v>
      </c>
      <c r="C2371" s="2"/>
      <c r="F2371" s="29">
        <v>42103.416797453705</v>
      </c>
      <c r="G2371" s="34">
        <v>11.85</v>
      </c>
      <c r="H2371" s="113"/>
      <c r="I2371" s="113"/>
    </row>
    <row r="2372" spans="1:9" ht="15" customHeight="1" x14ac:dyDescent="0.25">
      <c r="A2372" s="29">
        <v>42103.458464178242</v>
      </c>
      <c r="B2372" s="34">
        <v>11.63</v>
      </c>
      <c r="C2372" s="2"/>
      <c r="F2372" s="29">
        <v>42103.458464178242</v>
      </c>
      <c r="G2372" s="34">
        <v>11.63</v>
      </c>
      <c r="H2372" s="113"/>
      <c r="I2372" s="113"/>
    </row>
    <row r="2373" spans="1:9" ht="15" customHeight="1" x14ac:dyDescent="0.25">
      <c r="A2373" s="29">
        <v>42103.500130902779</v>
      </c>
      <c r="B2373" s="34">
        <v>11.84</v>
      </c>
      <c r="C2373" s="2"/>
      <c r="F2373" s="29">
        <v>42103.500130902779</v>
      </c>
      <c r="G2373" s="34">
        <v>11.84</v>
      </c>
      <c r="H2373" s="113"/>
      <c r="I2373" s="113"/>
    </row>
    <row r="2374" spans="1:9" ht="15" customHeight="1" x14ac:dyDescent="0.25">
      <c r="A2374" s="29">
        <v>42103.541797627317</v>
      </c>
      <c r="B2374" s="34">
        <v>11.46</v>
      </c>
      <c r="C2374" s="2"/>
      <c r="F2374" s="29">
        <v>42103.541797627317</v>
      </c>
      <c r="G2374" s="34">
        <v>11.46</v>
      </c>
      <c r="H2374" s="113"/>
      <c r="I2374" s="113"/>
    </row>
    <row r="2375" spans="1:9" ht="15" customHeight="1" x14ac:dyDescent="0.25">
      <c r="A2375" s="29">
        <v>42103.583464351854</v>
      </c>
      <c r="B2375" s="34">
        <v>11.63</v>
      </c>
      <c r="C2375" s="2"/>
      <c r="F2375" s="29">
        <v>42103.583464351854</v>
      </c>
      <c r="G2375" s="34">
        <v>11.63</v>
      </c>
      <c r="H2375" s="113"/>
      <c r="I2375" s="113"/>
    </row>
    <row r="2376" spans="1:9" ht="15" customHeight="1" x14ac:dyDescent="0.25">
      <c r="A2376" s="29">
        <v>42103.625131076391</v>
      </c>
      <c r="B2376" s="34">
        <v>11.25</v>
      </c>
      <c r="C2376" s="2"/>
      <c r="F2376" s="29">
        <v>42103.625131076391</v>
      </c>
      <c r="G2376" s="34">
        <v>11.25</v>
      </c>
      <c r="H2376" s="113"/>
      <c r="I2376" s="113"/>
    </row>
    <row r="2377" spans="1:9" ht="15" customHeight="1" x14ac:dyDescent="0.25">
      <c r="A2377" s="29">
        <v>42103.666797800928</v>
      </c>
      <c r="B2377" s="34">
        <v>10.73</v>
      </c>
      <c r="C2377" s="2"/>
      <c r="F2377" s="29">
        <v>42103.666797800928</v>
      </c>
      <c r="G2377" s="34">
        <v>10.73</v>
      </c>
      <c r="H2377" s="113"/>
      <c r="I2377" s="113"/>
    </row>
    <row r="2378" spans="1:9" ht="15" customHeight="1" x14ac:dyDescent="0.25">
      <c r="A2378" s="29">
        <v>42103.708464525465</v>
      </c>
      <c r="B2378" s="34">
        <v>10.65</v>
      </c>
      <c r="C2378" s="2"/>
      <c r="F2378" s="29">
        <v>42103.708464525465</v>
      </c>
      <c r="G2378" s="34">
        <v>10.65</v>
      </c>
      <c r="H2378" s="113"/>
      <c r="I2378" s="113"/>
    </row>
    <row r="2379" spans="1:9" ht="15" customHeight="1" x14ac:dyDescent="0.25">
      <c r="A2379" s="29">
        <v>42103.750131250003</v>
      </c>
      <c r="B2379" s="41">
        <v>9</v>
      </c>
      <c r="C2379" s="2"/>
      <c r="F2379" s="29">
        <v>42103.750131250003</v>
      </c>
      <c r="G2379" s="41">
        <v>9</v>
      </c>
      <c r="H2379" s="113"/>
      <c r="I2379" s="113"/>
    </row>
    <row r="2380" spans="1:9" ht="15" customHeight="1" x14ac:dyDescent="0.25">
      <c r="A2380" s="29">
        <v>42103.79179797454</v>
      </c>
      <c r="B2380" s="39">
        <v>5.69</v>
      </c>
      <c r="C2380" s="22" t="s">
        <v>200</v>
      </c>
      <c r="F2380" s="29">
        <v>42103.79179797454</v>
      </c>
      <c r="G2380" s="39"/>
      <c r="H2380" s="113"/>
      <c r="I2380" s="113"/>
    </row>
    <row r="2381" spans="1:9" ht="15" customHeight="1" x14ac:dyDescent="0.25">
      <c r="A2381" s="29">
        <v>42103.833464699077</v>
      </c>
      <c r="B2381" s="39">
        <v>3.66</v>
      </c>
      <c r="C2381" s="22" t="s">
        <v>200</v>
      </c>
      <c r="F2381" s="29">
        <v>42103.833464699077</v>
      </c>
      <c r="G2381" s="39"/>
      <c r="H2381" s="113"/>
      <c r="I2381" s="113"/>
    </row>
    <row r="2382" spans="1:9" ht="15" customHeight="1" x14ac:dyDescent="0.25">
      <c r="A2382" s="29">
        <v>42103.875131423614</v>
      </c>
      <c r="B2382" s="39">
        <v>3.08</v>
      </c>
      <c r="C2382" s="22" t="s">
        <v>200</v>
      </c>
      <c r="F2382" s="29">
        <v>42103.875131423614</v>
      </c>
      <c r="G2382" s="39"/>
      <c r="H2382" s="113"/>
      <c r="I2382" s="113"/>
    </row>
    <row r="2383" spans="1:9" ht="15" customHeight="1" x14ac:dyDescent="0.25">
      <c r="A2383" s="29">
        <v>42103.916798148151</v>
      </c>
      <c r="B2383" s="34">
        <v>8.14</v>
      </c>
      <c r="C2383" s="2"/>
      <c r="F2383" s="29">
        <v>42103.916798148151</v>
      </c>
      <c r="G2383" s="34">
        <v>8.14</v>
      </c>
      <c r="H2383" s="113"/>
      <c r="I2383" s="113"/>
    </row>
    <row r="2384" spans="1:9" ht="15" customHeight="1" x14ac:dyDescent="0.25">
      <c r="A2384" s="29">
        <v>42103.958464872689</v>
      </c>
      <c r="B2384" s="34">
        <v>7.7</v>
      </c>
      <c r="C2384" s="2"/>
      <c r="F2384" s="29">
        <v>42103.958464872689</v>
      </c>
      <c r="G2384" s="34">
        <v>7.7</v>
      </c>
      <c r="H2384" s="113"/>
      <c r="I2384" s="113"/>
    </row>
    <row r="2385" spans="1:9" ht="15" customHeight="1" x14ac:dyDescent="0.25">
      <c r="A2385" s="29">
        <v>42104.000131597226</v>
      </c>
      <c r="B2385" s="34">
        <v>8.2899999999999991</v>
      </c>
      <c r="C2385" s="2"/>
      <c r="F2385" s="29">
        <v>42104.000131597226</v>
      </c>
      <c r="G2385" s="34">
        <v>8.2899999999999991</v>
      </c>
      <c r="H2385" s="113"/>
      <c r="I2385" s="113"/>
    </row>
    <row r="2386" spans="1:9" ht="15" customHeight="1" x14ac:dyDescent="0.25">
      <c r="A2386" s="29">
        <v>42104.041798321756</v>
      </c>
      <c r="B2386" s="34">
        <v>9.33</v>
      </c>
      <c r="C2386" s="2"/>
      <c r="F2386" s="29">
        <v>42104.041798321756</v>
      </c>
      <c r="G2386" s="34">
        <v>9.33</v>
      </c>
      <c r="H2386" s="113"/>
      <c r="I2386" s="113"/>
    </row>
    <row r="2387" spans="1:9" ht="15" customHeight="1" x14ac:dyDescent="0.25">
      <c r="A2387" s="29">
        <v>42104.083465046293</v>
      </c>
      <c r="B2387" s="34">
        <v>9.8000000000000007</v>
      </c>
      <c r="C2387" s="2"/>
      <c r="F2387" s="29">
        <v>42104.083465046293</v>
      </c>
      <c r="G2387" s="34">
        <v>9.8000000000000007</v>
      </c>
      <c r="H2387" s="113"/>
      <c r="I2387" s="113"/>
    </row>
    <row r="2388" spans="1:9" ht="15" customHeight="1" x14ac:dyDescent="0.25">
      <c r="A2388" s="29">
        <v>42104.12513177083</v>
      </c>
      <c r="B2388" s="34">
        <v>10.02</v>
      </c>
      <c r="C2388" s="2"/>
      <c r="F2388" s="29">
        <v>42104.12513177083</v>
      </c>
      <c r="G2388" s="34">
        <v>10.02</v>
      </c>
      <c r="H2388" s="113"/>
      <c r="I2388" s="113"/>
    </row>
    <row r="2389" spans="1:9" ht="15" customHeight="1" x14ac:dyDescent="0.25">
      <c r="A2389" s="29">
        <v>42104.166798495367</v>
      </c>
      <c r="B2389" s="34">
        <v>9.61</v>
      </c>
      <c r="C2389" s="2"/>
      <c r="F2389" s="29">
        <v>42104.166798495367</v>
      </c>
      <c r="G2389" s="34">
        <v>9.61</v>
      </c>
      <c r="H2389" s="113"/>
      <c r="I2389" s="113"/>
    </row>
    <row r="2390" spans="1:9" ht="15" customHeight="1" x14ac:dyDescent="0.25">
      <c r="A2390" s="29">
        <v>42104.208465219905</v>
      </c>
      <c r="B2390" s="34">
        <v>11.81</v>
      </c>
      <c r="C2390" s="2"/>
      <c r="F2390" s="29">
        <v>42104.208465219905</v>
      </c>
      <c r="G2390" s="34">
        <v>11.81</v>
      </c>
      <c r="H2390" s="113"/>
      <c r="I2390" s="113"/>
    </row>
    <row r="2391" spans="1:9" ht="15" customHeight="1" x14ac:dyDescent="0.25">
      <c r="A2391" s="29">
        <v>42104.250131944442</v>
      </c>
      <c r="B2391" s="34">
        <v>11.62</v>
      </c>
      <c r="C2391" s="2"/>
      <c r="F2391" s="29">
        <v>42104.250131944442</v>
      </c>
      <c r="G2391" s="34">
        <v>11.62</v>
      </c>
      <c r="H2391" s="113"/>
      <c r="I2391" s="113"/>
    </row>
    <row r="2392" spans="1:9" ht="15" customHeight="1" x14ac:dyDescent="0.25">
      <c r="A2392" s="29">
        <v>42104.291798668979</v>
      </c>
      <c r="B2392" s="34">
        <v>11.31</v>
      </c>
      <c r="C2392" s="2"/>
      <c r="F2392" s="29">
        <v>42104.291798668979</v>
      </c>
      <c r="G2392" s="34">
        <v>11.31</v>
      </c>
      <c r="H2392" s="113"/>
      <c r="I2392" s="113"/>
    </row>
    <row r="2393" spans="1:9" ht="15" customHeight="1" x14ac:dyDescent="0.25">
      <c r="A2393" s="29">
        <v>42104.333465393516</v>
      </c>
      <c r="B2393" s="34">
        <v>11.9</v>
      </c>
      <c r="C2393" s="2"/>
      <c r="F2393" s="29">
        <v>42104.333465393516</v>
      </c>
      <c r="G2393" s="34">
        <v>11.9</v>
      </c>
      <c r="H2393" s="113"/>
      <c r="I2393" s="113"/>
    </row>
    <row r="2394" spans="1:9" ht="15" customHeight="1" x14ac:dyDescent="0.25">
      <c r="A2394" s="29">
        <v>42104.375132118053</v>
      </c>
      <c r="B2394" s="34">
        <v>12.52</v>
      </c>
      <c r="C2394" s="2"/>
      <c r="F2394" s="29">
        <v>42104.375132118053</v>
      </c>
      <c r="G2394" s="34">
        <v>12.52</v>
      </c>
      <c r="H2394" s="113"/>
      <c r="I2394" s="113"/>
    </row>
    <row r="2395" spans="1:9" ht="15" customHeight="1" x14ac:dyDescent="0.25">
      <c r="A2395" s="29">
        <v>42104.416798842591</v>
      </c>
      <c r="B2395" s="34">
        <v>12.39</v>
      </c>
      <c r="C2395" s="2"/>
      <c r="F2395" s="29">
        <v>42104.416798842591</v>
      </c>
      <c r="G2395" s="34">
        <v>12.39</v>
      </c>
      <c r="H2395" s="113"/>
      <c r="I2395" s="113"/>
    </row>
    <row r="2396" spans="1:9" ht="15" customHeight="1" x14ac:dyDescent="0.25">
      <c r="A2396" s="29">
        <v>42104.458465567128</v>
      </c>
      <c r="B2396" s="34">
        <v>12.35</v>
      </c>
      <c r="C2396" s="2"/>
      <c r="F2396" s="29">
        <v>42104.458465567128</v>
      </c>
      <c r="G2396" s="34">
        <v>12.35</v>
      </c>
      <c r="H2396" s="113"/>
      <c r="I2396" s="113"/>
    </row>
    <row r="2397" spans="1:9" ht="15" customHeight="1" x14ac:dyDescent="0.25">
      <c r="A2397" s="29">
        <v>42104.500132291665</v>
      </c>
      <c r="B2397" s="34">
        <v>12.13</v>
      </c>
      <c r="C2397" s="2"/>
      <c r="F2397" s="29">
        <v>42104.500132291665</v>
      </c>
      <c r="G2397" s="34">
        <v>12.13</v>
      </c>
      <c r="H2397" s="113"/>
      <c r="I2397" s="113"/>
    </row>
    <row r="2398" spans="1:9" ht="15" customHeight="1" x14ac:dyDescent="0.25">
      <c r="A2398" s="29">
        <v>42104.541799016202</v>
      </c>
      <c r="B2398" s="34">
        <v>12.32</v>
      </c>
      <c r="C2398" s="2"/>
      <c r="F2398" s="29">
        <v>42104.541799016202</v>
      </c>
      <c r="G2398" s="34">
        <v>12.32</v>
      </c>
      <c r="H2398" s="113"/>
      <c r="I2398" s="113"/>
    </row>
    <row r="2399" spans="1:9" ht="15" customHeight="1" x14ac:dyDescent="0.25">
      <c r="A2399" s="29">
        <v>42104.583465740739</v>
      </c>
      <c r="B2399" s="34">
        <v>11.59</v>
      </c>
      <c r="C2399" s="2"/>
      <c r="F2399" s="29">
        <v>42104.583465740739</v>
      </c>
      <c r="G2399" s="34">
        <v>11.59</v>
      </c>
      <c r="H2399" s="113"/>
      <c r="I2399" s="113"/>
    </row>
    <row r="2400" spans="1:9" ht="15" customHeight="1" x14ac:dyDescent="0.25">
      <c r="A2400" s="29">
        <v>42104.625132465277</v>
      </c>
      <c r="B2400" s="34">
        <v>12.76</v>
      </c>
      <c r="C2400" s="2"/>
      <c r="F2400" s="29">
        <v>42104.625132465277</v>
      </c>
      <c r="G2400" s="34">
        <v>12.76</v>
      </c>
      <c r="H2400" s="113"/>
      <c r="I2400" s="113"/>
    </row>
    <row r="2401" spans="1:9" ht="15" customHeight="1" x14ac:dyDescent="0.25">
      <c r="A2401" s="29">
        <v>42104.666799189814</v>
      </c>
      <c r="B2401" s="34">
        <v>12.31</v>
      </c>
      <c r="C2401" s="2"/>
      <c r="F2401" s="29">
        <v>42104.666799189814</v>
      </c>
      <c r="G2401" s="34">
        <v>12.31</v>
      </c>
      <c r="H2401" s="113"/>
      <c r="I2401" s="113"/>
    </row>
    <row r="2402" spans="1:9" ht="15" customHeight="1" x14ac:dyDescent="0.25">
      <c r="A2402" s="29">
        <v>42104.708465914351</v>
      </c>
      <c r="B2402" s="34">
        <v>11.92</v>
      </c>
      <c r="C2402" s="2"/>
      <c r="F2402" s="29">
        <v>42104.708465914351</v>
      </c>
      <c r="G2402" s="34">
        <v>11.92</v>
      </c>
      <c r="H2402" s="113"/>
      <c r="I2402" s="113"/>
    </row>
    <row r="2403" spans="1:9" ht="15" customHeight="1" x14ac:dyDescent="0.25">
      <c r="A2403" s="29">
        <v>42104.750132638888</v>
      </c>
      <c r="B2403" s="41">
        <v>11.93</v>
      </c>
      <c r="C2403" s="2"/>
      <c r="F2403" s="29">
        <v>42104.750132638888</v>
      </c>
      <c r="G2403" s="41">
        <v>11.93</v>
      </c>
      <c r="H2403" s="113"/>
      <c r="I2403" s="113"/>
    </row>
    <row r="2404" spans="1:9" ht="15" customHeight="1" x14ac:dyDescent="0.25">
      <c r="A2404" s="29">
        <v>42104.791799363426</v>
      </c>
      <c r="B2404" s="39">
        <v>7.28</v>
      </c>
      <c r="C2404" s="22" t="s">
        <v>200</v>
      </c>
      <c r="F2404" s="29">
        <v>42104.791799363426</v>
      </c>
      <c r="G2404" s="39"/>
      <c r="H2404" s="113"/>
      <c r="I2404" s="113"/>
    </row>
    <row r="2405" spans="1:9" ht="15" customHeight="1" x14ac:dyDescent="0.25">
      <c r="A2405" s="29">
        <v>42104.833466087963</v>
      </c>
      <c r="B2405" s="39">
        <v>4.46</v>
      </c>
      <c r="C2405" s="22" t="s">
        <v>200</v>
      </c>
      <c r="F2405" s="29">
        <v>42104.833466087963</v>
      </c>
      <c r="G2405" s="39"/>
      <c r="H2405" s="113"/>
      <c r="I2405" s="113"/>
    </row>
    <row r="2406" spans="1:9" ht="15" customHeight="1" x14ac:dyDescent="0.25">
      <c r="A2406" s="29">
        <v>42104.8751328125</v>
      </c>
      <c r="B2406" s="39">
        <v>3.87</v>
      </c>
      <c r="C2406" s="22" t="s">
        <v>200</v>
      </c>
      <c r="F2406" s="29">
        <v>42104.8751328125</v>
      </c>
      <c r="G2406" s="39"/>
      <c r="H2406" s="113"/>
      <c r="I2406" s="113"/>
    </row>
    <row r="2407" spans="1:9" ht="15" customHeight="1" x14ac:dyDescent="0.25">
      <c r="A2407" s="29">
        <v>42104.916799537037</v>
      </c>
      <c r="B2407" s="34">
        <v>11.89</v>
      </c>
      <c r="C2407" s="2"/>
      <c r="F2407" s="29">
        <v>42104.916799537037</v>
      </c>
      <c r="G2407" s="34">
        <v>11.89</v>
      </c>
      <c r="H2407" s="113"/>
      <c r="I2407" s="113"/>
    </row>
    <row r="2408" spans="1:9" ht="15" customHeight="1" x14ac:dyDescent="0.25">
      <c r="A2408" s="29">
        <v>42104.958466261574</v>
      </c>
      <c r="B2408" s="34">
        <v>10.25</v>
      </c>
      <c r="C2408" s="2"/>
      <c r="F2408" s="29">
        <v>42104.958466261574</v>
      </c>
      <c r="G2408" s="34">
        <v>10.25</v>
      </c>
      <c r="H2408" s="113"/>
      <c r="I2408" s="113"/>
    </row>
    <row r="2409" spans="1:9" ht="15" customHeight="1" x14ac:dyDescent="0.25">
      <c r="A2409" s="29">
        <v>42105.000132986112</v>
      </c>
      <c r="B2409" s="34">
        <v>11.11</v>
      </c>
      <c r="C2409" s="2"/>
      <c r="F2409" s="29">
        <v>42105.000132986112</v>
      </c>
      <c r="G2409" s="34">
        <v>11.11</v>
      </c>
      <c r="H2409" s="113"/>
      <c r="I2409" s="113"/>
    </row>
    <row r="2410" spans="1:9" ht="15" customHeight="1" x14ac:dyDescent="0.25">
      <c r="A2410" s="29">
        <v>42105.041799710649</v>
      </c>
      <c r="B2410" s="34">
        <v>10.58</v>
      </c>
      <c r="C2410" s="2"/>
      <c r="F2410" s="29">
        <v>42105.041799710649</v>
      </c>
      <c r="G2410" s="34">
        <v>10.58</v>
      </c>
      <c r="H2410" s="113"/>
      <c r="I2410" s="113"/>
    </row>
    <row r="2411" spans="1:9" ht="15" customHeight="1" x14ac:dyDescent="0.25">
      <c r="A2411" s="29">
        <v>42105.083466435186</v>
      </c>
      <c r="B2411" s="34">
        <v>10.3</v>
      </c>
      <c r="C2411" s="2"/>
      <c r="F2411" s="29">
        <v>42105.083466435186</v>
      </c>
      <c r="G2411" s="34">
        <v>10.3</v>
      </c>
      <c r="H2411" s="113"/>
      <c r="I2411" s="113"/>
    </row>
    <row r="2412" spans="1:9" ht="15" customHeight="1" x14ac:dyDescent="0.25">
      <c r="A2412" s="29">
        <v>42105.125133159723</v>
      </c>
      <c r="B2412" s="34">
        <v>10.55</v>
      </c>
      <c r="C2412" s="2"/>
      <c r="F2412" s="29">
        <v>42105.125133159723</v>
      </c>
      <c r="G2412" s="34">
        <v>10.55</v>
      </c>
      <c r="H2412" s="113"/>
      <c r="I2412" s="113"/>
    </row>
    <row r="2413" spans="1:9" ht="15" customHeight="1" x14ac:dyDescent="0.25">
      <c r="A2413" s="29">
        <v>42105.16679988426</v>
      </c>
      <c r="B2413" s="34">
        <v>10.68</v>
      </c>
      <c r="C2413" s="2"/>
      <c r="F2413" s="29">
        <v>42105.16679988426</v>
      </c>
      <c r="G2413" s="34">
        <v>10.68</v>
      </c>
      <c r="H2413" s="113"/>
      <c r="I2413" s="113"/>
    </row>
    <row r="2414" spans="1:9" ht="15" customHeight="1" x14ac:dyDescent="0.25">
      <c r="A2414" s="29">
        <v>42105.208466608798</v>
      </c>
      <c r="B2414" s="34">
        <v>10.81</v>
      </c>
      <c r="C2414" s="2"/>
      <c r="F2414" s="29">
        <v>42105.208466608798</v>
      </c>
      <c r="G2414" s="34">
        <v>10.81</v>
      </c>
      <c r="H2414" s="113"/>
      <c r="I2414" s="113"/>
    </row>
    <row r="2415" spans="1:9" ht="15" customHeight="1" x14ac:dyDescent="0.25">
      <c r="A2415" s="29">
        <v>42105.250133333335</v>
      </c>
      <c r="B2415" s="34">
        <v>10.74</v>
      </c>
      <c r="C2415" s="2"/>
      <c r="F2415" s="29">
        <v>42105.250133333335</v>
      </c>
      <c r="G2415" s="34">
        <v>10.74</v>
      </c>
      <c r="H2415" s="113"/>
      <c r="I2415" s="113"/>
    </row>
    <row r="2416" spans="1:9" ht="15" customHeight="1" x14ac:dyDescent="0.25">
      <c r="A2416" s="29">
        <v>42105.291800057872</v>
      </c>
      <c r="B2416" s="34">
        <v>10.39</v>
      </c>
      <c r="C2416" s="2"/>
      <c r="F2416" s="29">
        <v>42105.291800057872</v>
      </c>
      <c r="G2416" s="34">
        <v>10.39</v>
      </c>
      <c r="H2416" s="113"/>
      <c r="I2416" s="113"/>
    </row>
    <row r="2417" spans="1:9" ht="15" customHeight="1" x14ac:dyDescent="0.25">
      <c r="A2417" s="29">
        <v>42105.333466782409</v>
      </c>
      <c r="B2417" s="34">
        <v>11.49</v>
      </c>
      <c r="C2417" s="2"/>
      <c r="F2417" s="29">
        <v>42105.333466782409</v>
      </c>
      <c r="G2417" s="34">
        <v>11.49</v>
      </c>
      <c r="H2417" s="113"/>
      <c r="I2417" s="113"/>
    </row>
    <row r="2418" spans="1:9" ht="15" customHeight="1" x14ac:dyDescent="0.25">
      <c r="A2418" s="29">
        <v>42105.375133506946</v>
      </c>
      <c r="B2418" s="34">
        <v>11.65</v>
      </c>
      <c r="C2418" s="2"/>
      <c r="F2418" s="29">
        <v>42105.375133506946</v>
      </c>
      <c r="G2418" s="34">
        <v>11.65</v>
      </c>
      <c r="H2418" s="113"/>
      <c r="I2418" s="113"/>
    </row>
    <row r="2419" spans="1:9" ht="15" customHeight="1" x14ac:dyDescent="0.25">
      <c r="A2419" s="29">
        <v>42105.416800231484</v>
      </c>
      <c r="B2419" s="34">
        <v>14.32</v>
      </c>
      <c r="C2419" s="2"/>
      <c r="F2419" s="29">
        <v>42105.416800231484</v>
      </c>
      <c r="G2419" s="34">
        <v>14.32</v>
      </c>
      <c r="H2419" s="113"/>
      <c r="I2419" s="113"/>
    </row>
    <row r="2420" spans="1:9" ht="15" customHeight="1" x14ac:dyDescent="0.25">
      <c r="A2420" s="29">
        <v>42105.458466956021</v>
      </c>
      <c r="B2420" s="34">
        <v>12.12</v>
      </c>
      <c r="C2420" s="2"/>
      <c r="F2420" s="29">
        <v>42105.458466956021</v>
      </c>
      <c r="G2420" s="34">
        <v>12.12</v>
      </c>
      <c r="H2420" s="113"/>
      <c r="I2420" s="113"/>
    </row>
    <row r="2421" spans="1:9" ht="15" customHeight="1" x14ac:dyDescent="0.25">
      <c r="A2421" s="29">
        <v>42105.500133680558</v>
      </c>
      <c r="B2421" s="34">
        <v>11.49</v>
      </c>
      <c r="C2421" s="2"/>
      <c r="F2421" s="29">
        <v>42105.500133680558</v>
      </c>
      <c r="G2421" s="34">
        <v>11.49</v>
      </c>
      <c r="H2421" s="113"/>
      <c r="I2421" s="113"/>
    </row>
    <row r="2422" spans="1:9" ht="15" customHeight="1" x14ac:dyDescent="0.25">
      <c r="A2422" s="29">
        <v>42105.541800405095</v>
      </c>
      <c r="B2422" s="34">
        <v>13.08</v>
      </c>
      <c r="C2422" s="2"/>
      <c r="F2422" s="29">
        <v>42105.541800405095</v>
      </c>
      <c r="G2422" s="34">
        <v>13.08</v>
      </c>
      <c r="H2422" s="113"/>
      <c r="I2422" s="113"/>
    </row>
    <row r="2423" spans="1:9" ht="15" customHeight="1" x14ac:dyDescent="0.25">
      <c r="A2423" s="29">
        <v>42105.583467129632</v>
      </c>
      <c r="B2423" s="34">
        <v>10.45</v>
      </c>
      <c r="C2423" s="2"/>
      <c r="F2423" s="29">
        <v>42105.583467129632</v>
      </c>
      <c r="G2423" s="34">
        <v>10.45</v>
      </c>
      <c r="H2423" s="113"/>
      <c r="I2423" s="113"/>
    </row>
    <row r="2424" spans="1:9" ht="15" customHeight="1" x14ac:dyDescent="0.25">
      <c r="A2424" s="29">
        <v>42105.62513385417</v>
      </c>
      <c r="B2424" s="34">
        <v>8.66</v>
      </c>
      <c r="C2424" s="2"/>
      <c r="F2424" s="29">
        <v>42105.62513385417</v>
      </c>
      <c r="G2424" s="34">
        <v>8.66</v>
      </c>
      <c r="H2424" s="113"/>
      <c r="I2424" s="113"/>
    </row>
    <row r="2425" spans="1:9" ht="15" customHeight="1" x14ac:dyDescent="0.25">
      <c r="A2425" s="29">
        <v>42105.666800578707</v>
      </c>
      <c r="B2425" s="34">
        <v>9.58</v>
      </c>
      <c r="C2425" s="2"/>
      <c r="F2425" s="29">
        <v>42105.666800578707</v>
      </c>
      <c r="G2425" s="34">
        <v>9.58</v>
      </c>
      <c r="H2425" s="113"/>
      <c r="I2425" s="113"/>
    </row>
    <row r="2426" spans="1:9" ht="15" customHeight="1" x14ac:dyDescent="0.25">
      <c r="A2426" s="29">
        <v>42105.708467303244</v>
      </c>
      <c r="B2426" s="34">
        <v>10.57</v>
      </c>
      <c r="C2426" s="2"/>
      <c r="F2426" s="29">
        <v>42105.708467303244</v>
      </c>
      <c r="G2426" s="34">
        <v>10.57</v>
      </c>
      <c r="H2426" s="113"/>
      <c r="I2426" s="113"/>
    </row>
    <row r="2427" spans="1:9" ht="15" customHeight="1" x14ac:dyDescent="0.25">
      <c r="A2427" s="29">
        <v>42105.750134027781</v>
      </c>
      <c r="B2427" s="34">
        <v>10.51</v>
      </c>
      <c r="C2427" s="2"/>
      <c r="F2427" s="29">
        <v>42105.750134027781</v>
      </c>
      <c r="G2427" s="34">
        <v>10.51</v>
      </c>
      <c r="H2427" s="113"/>
      <c r="I2427" s="113"/>
    </row>
    <row r="2428" spans="1:9" ht="15" customHeight="1" x14ac:dyDescent="0.25">
      <c r="A2428" s="29">
        <v>42105.791800752311</v>
      </c>
      <c r="B2428" s="34">
        <v>12.11</v>
      </c>
      <c r="C2428" s="2"/>
      <c r="F2428" s="29">
        <v>42105.791800752311</v>
      </c>
      <c r="G2428" s="34">
        <v>12.11</v>
      </c>
      <c r="H2428" s="113"/>
      <c r="I2428" s="113"/>
    </row>
    <row r="2429" spans="1:9" ht="15" customHeight="1" x14ac:dyDescent="0.25">
      <c r="A2429" s="29">
        <v>42105.833467476848</v>
      </c>
      <c r="B2429" s="34">
        <v>12.13</v>
      </c>
      <c r="C2429" s="2"/>
      <c r="F2429" s="29">
        <v>42105.833467476848</v>
      </c>
      <c r="G2429" s="34">
        <v>12.13</v>
      </c>
      <c r="H2429" s="113"/>
      <c r="I2429" s="113"/>
    </row>
    <row r="2430" spans="1:9" ht="15" customHeight="1" x14ac:dyDescent="0.25">
      <c r="A2430" s="29">
        <v>42105.875134201386</v>
      </c>
      <c r="B2430" s="34">
        <v>11.07</v>
      </c>
      <c r="C2430" s="2"/>
      <c r="F2430" s="29">
        <v>42105.875134201386</v>
      </c>
      <c r="G2430" s="34">
        <v>11.07</v>
      </c>
      <c r="H2430" s="113"/>
      <c r="I2430" s="113"/>
    </row>
    <row r="2431" spans="1:9" ht="15" customHeight="1" x14ac:dyDescent="0.25">
      <c r="A2431" s="29">
        <v>42105.916800925923</v>
      </c>
      <c r="B2431" s="34">
        <v>8.24</v>
      </c>
      <c r="C2431" s="2"/>
      <c r="F2431" s="29">
        <v>42105.916800925923</v>
      </c>
      <c r="G2431" s="34">
        <v>8.24</v>
      </c>
      <c r="H2431" s="113"/>
      <c r="I2431" s="113"/>
    </row>
    <row r="2432" spans="1:9" ht="15" customHeight="1" x14ac:dyDescent="0.25">
      <c r="A2432" s="29">
        <v>42105.95846765046</v>
      </c>
      <c r="B2432" s="34">
        <v>6.23</v>
      </c>
      <c r="C2432" s="2"/>
      <c r="F2432" s="29">
        <v>42105.95846765046</v>
      </c>
      <c r="G2432" s="34">
        <v>6.23</v>
      </c>
      <c r="H2432" s="113"/>
      <c r="I2432" s="113"/>
    </row>
    <row r="2433" spans="1:9" ht="15" customHeight="1" x14ac:dyDescent="0.25">
      <c r="A2433" s="29">
        <v>42106.000134374997</v>
      </c>
      <c r="B2433" s="30">
        <v>4.28</v>
      </c>
      <c r="C2433" s="22" t="s">
        <v>197</v>
      </c>
      <c r="F2433" s="29">
        <v>42106.000134374997</v>
      </c>
      <c r="G2433" s="30"/>
      <c r="H2433" s="113"/>
      <c r="I2433" s="113"/>
    </row>
    <row r="2434" spans="1:9" ht="15" customHeight="1" x14ac:dyDescent="0.25">
      <c r="A2434" s="29">
        <v>42106.041801099534</v>
      </c>
      <c r="B2434" s="30">
        <v>2.2000000000000002</v>
      </c>
      <c r="C2434" s="22" t="s">
        <v>197</v>
      </c>
      <c r="F2434" s="29">
        <v>42106.041801099534</v>
      </c>
      <c r="G2434" s="30"/>
      <c r="H2434" s="113"/>
      <c r="I2434" s="113"/>
    </row>
    <row r="2435" spans="1:9" ht="15" customHeight="1" x14ac:dyDescent="0.25">
      <c r="A2435" s="29">
        <v>42106.083467824072</v>
      </c>
      <c r="B2435" s="30">
        <v>2.15</v>
      </c>
      <c r="C2435" s="22" t="s">
        <v>197</v>
      </c>
      <c r="F2435" s="29">
        <v>42106.083467824072</v>
      </c>
      <c r="G2435" s="30"/>
      <c r="H2435" s="113"/>
      <c r="I2435" s="113"/>
    </row>
    <row r="2436" spans="1:9" ht="15" customHeight="1" x14ac:dyDescent="0.25">
      <c r="A2436" s="29">
        <v>42106.125134548609</v>
      </c>
      <c r="B2436" s="30">
        <v>2.0699999999999998</v>
      </c>
      <c r="C2436" s="22" t="s">
        <v>197</v>
      </c>
      <c r="F2436" s="29">
        <v>42106.125134548609</v>
      </c>
      <c r="G2436" s="30"/>
      <c r="H2436" s="113"/>
      <c r="I2436" s="113"/>
    </row>
    <row r="2437" spans="1:9" ht="15" customHeight="1" x14ac:dyDescent="0.25">
      <c r="A2437" s="29">
        <v>42106.166801273146</v>
      </c>
      <c r="B2437" s="30">
        <v>2.09</v>
      </c>
      <c r="C2437" s="22" t="s">
        <v>197</v>
      </c>
      <c r="F2437" s="29">
        <v>42106.166801273146</v>
      </c>
      <c r="G2437" s="30"/>
      <c r="H2437" s="113"/>
      <c r="I2437" s="113"/>
    </row>
    <row r="2438" spans="1:9" ht="15" customHeight="1" x14ac:dyDescent="0.25">
      <c r="A2438" s="29">
        <v>42106.208467997683</v>
      </c>
      <c r="B2438" s="30">
        <v>2.09</v>
      </c>
      <c r="C2438" s="22" t="s">
        <v>197</v>
      </c>
      <c r="F2438" s="29">
        <v>42106.208467997683</v>
      </c>
      <c r="G2438" s="30"/>
      <c r="H2438" s="113"/>
      <c r="I2438" s="113"/>
    </row>
    <row r="2439" spans="1:9" ht="15" customHeight="1" x14ac:dyDescent="0.25">
      <c r="A2439" s="29">
        <v>42106.250134722221</v>
      </c>
      <c r="B2439" s="30">
        <v>2.06</v>
      </c>
      <c r="C2439" s="22" t="s">
        <v>197</v>
      </c>
      <c r="F2439" s="29">
        <v>42106.250134722221</v>
      </c>
      <c r="G2439" s="30"/>
      <c r="H2439" s="113"/>
      <c r="I2439" s="113"/>
    </row>
    <row r="2440" spans="1:9" ht="15" customHeight="1" x14ac:dyDescent="0.25">
      <c r="A2440" s="29">
        <v>42106.291801446758</v>
      </c>
      <c r="B2440" s="30">
        <v>2.06</v>
      </c>
      <c r="C2440" s="22" t="s">
        <v>197</v>
      </c>
      <c r="F2440" s="29">
        <v>42106.291801446758</v>
      </c>
      <c r="G2440" s="30"/>
      <c r="H2440" s="113"/>
      <c r="I2440" s="113"/>
    </row>
    <row r="2441" spans="1:9" ht="15" customHeight="1" x14ac:dyDescent="0.25">
      <c r="A2441" s="29">
        <v>42106.333468171295</v>
      </c>
      <c r="B2441" s="30">
        <v>1.98</v>
      </c>
      <c r="C2441" s="22" t="s">
        <v>197</v>
      </c>
      <c r="F2441" s="29">
        <v>42106.333468171295</v>
      </c>
      <c r="G2441" s="30"/>
      <c r="H2441" s="113"/>
      <c r="I2441" s="113"/>
    </row>
    <row r="2442" spans="1:9" ht="15" customHeight="1" x14ac:dyDescent="0.25">
      <c r="A2442" s="29">
        <v>42106.375134895832</v>
      </c>
      <c r="B2442" s="30">
        <v>1.94</v>
      </c>
      <c r="C2442" s="22" t="s">
        <v>197</v>
      </c>
      <c r="F2442" s="29">
        <v>42106.375134895832</v>
      </c>
      <c r="G2442" s="30"/>
      <c r="H2442" s="113"/>
      <c r="I2442" s="113"/>
    </row>
    <row r="2443" spans="1:9" ht="15" customHeight="1" x14ac:dyDescent="0.25">
      <c r="A2443" s="29">
        <v>42106.416801620369</v>
      </c>
      <c r="B2443" s="30">
        <v>2.0699999999999998</v>
      </c>
      <c r="C2443" s="22" t="s">
        <v>197</v>
      </c>
      <c r="F2443" s="29">
        <v>42106.416801620369</v>
      </c>
      <c r="G2443" s="30"/>
      <c r="H2443" s="113"/>
      <c r="I2443" s="113"/>
    </row>
    <row r="2444" spans="1:9" ht="15" customHeight="1" x14ac:dyDescent="0.25">
      <c r="A2444" s="29">
        <v>42106.458468344907</v>
      </c>
      <c r="B2444" s="30">
        <v>2.17</v>
      </c>
      <c r="C2444" s="22" t="s">
        <v>197</v>
      </c>
      <c r="F2444" s="29">
        <v>42106.458468344907</v>
      </c>
      <c r="G2444" s="30"/>
      <c r="H2444" s="113"/>
      <c r="I2444" s="113"/>
    </row>
    <row r="2445" spans="1:9" ht="15" customHeight="1" x14ac:dyDescent="0.25">
      <c r="A2445" s="29">
        <v>42106.500135069444</v>
      </c>
      <c r="B2445" s="30">
        <v>2.17</v>
      </c>
      <c r="C2445" s="22" t="s">
        <v>197</v>
      </c>
      <c r="F2445" s="29">
        <v>42106.500135069444</v>
      </c>
      <c r="G2445" s="30"/>
      <c r="H2445" s="113"/>
      <c r="I2445" s="113"/>
    </row>
    <row r="2446" spans="1:9" ht="15" customHeight="1" x14ac:dyDescent="0.25">
      <c r="A2446" s="29">
        <v>42106.541801793981</v>
      </c>
      <c r="B2446" s="30">
        <v>1.94</v>
      </c>
      <c r="C2446" s="22" t="s">
        <v>197</v>
      </c>
      <c r="F2446" s="29">
        <v>42106.541801793981</v>
      </c>
      <c r="G2446" s="30"/>
      <c r="H2446" s="113"/>
      <c r="I2446" s="113"/>
    </row>
    <row r="2447" spans="1:9" ht="15" customHeight="1" x14ac:dyDescent="0.25">
      <c r="A2447" s="29">
        <v>42106.583468518518</v>
      </c>
      <c r="B2447" s="30">
        <v>1.96</v>
      </c>
      <c r="C2447" s="22" t="s">
        <v>197</v>
      </c>
      <c r="F2447" s="29">
        <v>42106.583468518518</v>
      </c>
      <c r="G2447" s="30"/>
      <c r="H2447" s="113"/>
      <c r="I2447" s="113"/>
    </row>
    <row r="2448" spans="1:9" ht="15" customHeight="1" x14ac:dyDescent="0.25">
      <c r="A2448" s="29">
        <v>42106.625135243055</v>
      </c>
      <c r="B2448" s="30">
        <v>1.94</v>
      </c>
      <c r="C2448" s="22" t="s">
        <v>197</v>
      </c>
      <c r="F2448" s="29">
        <v>42106.625135243055</v>
      </c>
      <c r="G2448" s="30"/>
      <c r="H2448" s="113"/>
      <c r="I2448" s="113"/>
    </row>
    <row r="2449" spans="1:9" ht="15" customHeight="1" x14ac:dyDescent="0.25">
      <c r="A2449" s="29">
        <v>42106.666801967593</v>
      </c>
      <c r="B2449" s="30">
        <v>1.8</v>
      </c>
      <c r="C2449" s="22" t="s">
        <v>197</v>
      </c>
      <c r="F2449" s="29">
        <v>42106.666801967593</v>
      </c>
      <c r="G2449" s="30"/>
      <c r="H2449" s="113"/>
      <c r="I2449" s="113"/>
    </row>
    <row r="2450" spans="1:9" ht="15" customHeight="1" x14ac:dyDescent="0.25">
      <c r="A2450" s="29">
        <v>42106.70846869213</v>
      </c>
      <c r="B2450" s="30">
        <v>1.67</v>
      </c>
      <c r="C2450" s="22" t="s">
        <v>197</v>
      </c>
      <c r="F2450" s="29">
        <v>42106.70846869213</v>
      </c>
      <c r="G2450" s="30"/>
      <c r="H2450" s="113"/>
      <c r="I2450" s="113"/>
    </row>
    <row r="2451" spans="1:9" ht="15" customHeight="1" x14ac:dyDescent="0.25">
      <c r="A2451" s="29">
        <v>42106.750135416667</v>
      </c>
      <c r="B2451" s="30">
        <v>1.71</v>
      </c>
      <c r="C2451" s="22" t="s">
        <v>197</v>
      </c>
      <c r="F2451" s="29">
        <v>42106.750135416667</v>
      </c>
      <c r="G2451" s="30"/>
      <c r="H2451" s="113"/>
      <c r="I2451" s="113"/>
    </row>
    <row r="2452" spans="1:9" ht="15" customHeight="1" x14ac:dyDescent="0.25">
      <c r="A2452" s="29">
        <v>42106.791802141204</v>
      </c>
      <c r="B2452" s="30">
        <v>1.7</v>
      </c>
      <c r="C2452" s="22" t="s">
        <v>197</v>
      </c>
      <c r="F2452" s="29">
        <v>42106.791802141204</v>
      </c>
      <c r="G2452" s="30"/>
      <c r="H2452" s="113"/>
      <c r="I2452" s="113"/>
    </row>
    <row r="2453" spans="1:9" ht="15" customHeight="1" x14ac:dyDescent="0.25">
      <c r="A2453" s="29">
        <v>42106.833468865741</v>
      </c>
      <c r="B2453" s="30">
        <v>1.72</v>
      </c>
      <c r="C2453" s="22" t="s">
        <v>197</v>
      </c>
      <c r="F2453" s="29">
        <v>42106.833468865741</v>
      </c>
      <c r="G2453" s="30"/>
      <c r="H2453" s="113"/>
      <c r="I2453" s="113"/>
    </row>
    <row r="2454" spans="1:9" ht="15" customHeight="1" x14ac:dyDescent="0.25">
      <c r="A2454" s="29">
        <v>42106.875135590279</v>
      </c>
      <c r="B2454" s="30">
        <v>1.72</v>
      </c>
      <c r="C2454" s="22" t="s">
        <v>197</v>
      </c>
      <c r="F2454" s="29">
        <v>42106.875135590279</v>
      </c>
      <c r="G2454" s="30"/>
      <c r="H2454" s="113"/>
      <c r="I2454" s="113"/>
    </row>
    <row r="2455" spans="1:9" ht="15" customHeight="1" x14ac:dyDescent="0.25">
      <c r="A2455" s="29">
        <v>42106.916802314816</v>
      </c>
      <c r="B2455" s="30">
        <v>1.74</v>
      </c>
      <c r="C2455" s="22" t="s">
        <v>197</v>
      </c>
      <c r="F2455" s="29">
        <v>42106.916802314816</v>
      </c>
      <c r="G2455" s="30"/>
      <c r="H2455" s="113"/>
      <c r="I2455" s="113"/>
    </row>
    <row r="2456" spans="1:9" ht="15" customHeight="1" x14ac:dyDescent="0.25">
      <c r="A2456" s="29">
        <v>42106.958469039353</v>
      </c>
      <c r="B2456" s="30">
        <v>1.77</v>
      </c>
      <c r="C2456" s="22" t="s">
        <v>197</v>
      </c>
      <c r="F2456" s="29">
        <v>42106.958469039353</v>
      </c>
      <c r="G2456" s="30"/>
      <c r="H2456" s="113"/>
      <c r="I2456" s="113"/>
    </row>
    <row r="2457" spans="1:9" ht="15" customHeight="1" x14ac:dyDescent="0.25">
      <c r="A2457" s="29">
        <v>42107.00013576389</v>
      </c>
      <c r="B2457" s="30">
        <v>1.69</v>
      </c>
      <c r="C2457" s="22" t="s">
        <v>197</v>
      </c>
      <c r="F2457" s="29">
        <v>42107.00013576389</v>
      </c>
      <c r="G2457" s="30"/>
      <c r="H2457" s="113"/>
      <c r="I2457" s="113"/>
    </row>
    <row r="2458" spans="1:9" ht="15" customHeight="1" x14ac:dyDescent="0.25">
      <c r="A2458" s="29">
        <v>42107.041802488427</v>
      </c>
      <c r="B2458" s="30">
        <v>1.63</v>
      </c>
      <c r="C2458" s="22" t="s">
        <v>197</v>
      </c>
      <c r="F2458" s="29">
        <v>42107.041802488427</v>
      </c>
      <c r="G2458" s="30"/>
      <c r="H2458" s="113"/>
      <c r="I2458" s="113"/>
    </row>
    <row r="2459" spans="1:9" ht="15" customHeight="1" x14ac:dyDescent="0.25">
      <c r="A2459" s="29">
        <v>42107.083469212965</v>
      </c>
      <c r="B2459" s="30">
        <v>1.63</v>
      </c>
      <c r="C2459" s="22" t="s">
        <v>197</v>
      </c>
      <c r="F2459" s="29">
        <v>42107.083469212965</v>
      </c>
      <c r="G2459" s="30"/>
      <c r="H2459" s="113"/>
      <c r="I2459" s="113"/>
    </row>
    <row r="2460" spans="1:9" ht="15" customHeight="1" x14ac:dyDescent="0.25">
      <c r="A2460" s="29">
        <v>42107.125135937502</v>
      </c>
      <c r="B2460" s="30">
        <v>1.67</v>
      </c>
      <c r="C2460" s="22" t="s">
        <v>197</v>
      </c>
      <c r="F2460" s="29">
        <v>42107.125135937502</v>
      </c>
      <c r="G2460" s="30"/>
      <c r="H2460" s="113"/>
      <c r="I2460" s="113"/>
    </row>
    <row r="2461" spans="1:9" ht="15" customHeight="1" x14ac:dyDescent="0.25">
      <c r="A2461" s="29">
        <v>42107.166802662039</v>
      </c>
      <c r="B2461" s="30">
        <v>1.66</v>
      </c>
      <c r="C2461" s="22" t="s">
        <v>197</v>
      </c>
      <c r="F2461" s="29">
        <v>42107.166802662039</v>
      </c>
      <c r="G2461" s="30"/>
      <c r="H2461" s="113"/>
      <c r="I2461" s="113"/>
    </row>
    <row r="2462" spans="1:9" ht="15" customHeight="1" x14ac:dyDescent="0.25">
      <c r="A2462" s="29">
        <v>42107.208469386576</v>
      </c>
      <c r="B2462" s="30">
        <v>1.62</v>
      </c>
      <c r="C2462" s="22" t="s">
        <v>197</v>
      </c>
      <c r="F2462" s="29">
        <v>42107.208469386576</v>
      </c>
      <c r="G2462" s="30"/>
      <c r="H2462" s="113"/>
      <c r="I2462" s="113"/>
    </row>
    <row r="2463" spans="1:9" ht="15" customHeight="1" x14ac:dyDescent="0.25">
      <c r="A2463" s="29">
        <v>42107.250136111114</v>
      </c>
      <c r="B2463" s="30">
        <v>1.7</v>
      </c>
      <c r="C2463" s="22" t="s">
        <v>197</v>
      </c>
      <c r="F2463" s="29">
        <v>42107.250136111114</v>
      </c>
      <c r="G2463" s="30"/>
      <c r="H2463" s="113"/>
      <c r="I2463" s="113"/>
    </row>
    <row r="2464" spans="1:9" ht="15" customHeight="1" x14ac:dyDescent="0.25">
      <c r="A2464" s="29">
        <v>42107.291802835651</v>
      </c>
      <c r="B2464" s="30">
        <v>1.72</v>
      </c>
      <c r="C2464" s="22" t="s">
        <v>197</v>
      </c>
      <c r="F2464" s="29">
        <v>42107.291802835651</v>
      </c>
      <c r="G2464" s="30"/>
      <c r="H2464" s="113"/>
      <c r="I2464" s="113"/>
    </row>
    <row r="2465" spans="1:9" ht="15" customHeight="1" x14ac:dyDescent="0.25">
      <c r="A2465" s="29">
        <v>42107.333469560188</v>
      </c>
      <c r="B2465" s="30">
        <v>1.59</v>
      </c>
      <c r="C2465" s="22" t="s">
        <v>197</v>
      </c>
      <c r="F2465" s="29">
        <v>42107.333469560188</v>
      </c>
      <c r="G2465" s="30"/>
      <c r="H2465" s="113"/>
      <c r="I2465" s="113"/>
    </row>
    <row r="2466" spans="1:9" ht="15" customHeight="1" x14ac:dyDescent="0.25">
      <c r="A2466" s="29">
        <v>42107.375136284725</v>
      </c>
      <c r="B2466" s="30">
        <v>1.55</v>
      </c>
      <c r="C2466" s="22" t="s">
        <v>197</v>
      </c>
      <c r="F2466" s="29">
        <v>42107.375136284725</v>
      </c>
      <c r="G2466" s="30"/>
      <c r="H2466" s="113"/>
      <c r="I2466" s="113"/>
    </row>
    <row r="2467" spans="1:9" ht="15" customHeight="1" x14ac:dyDescent="0.25">
      <c r="A2467" s="29">
        <v>42107.416803009262</v>
      </c>
      <c r="B2467" s="30">
        <v>1.63</v>
      </c>
      <c r="C2467" s="22" t="s">
        <v>197</v>
      </c>
      <c r="F2467" s="29">
        <v>42107.416803009262</v>
      </c>
      <c r="G2467" s="30"/>
      <c r="H2467" s="113"/>
      <c r="I2467" s="113"/>
    </row>
    <row r="2468" spans="1:9" ht="15" customHeight="1" x14ac:dyDescent="0.25">
      <c r="A2468" s="29">
        <v>42107.4584697338</v>
      </c>
      <c r="B2468" s="30">
        <v>1.68</v>
      </c>
      <c r="C2468" s="22" t="s">
        <v>197</v>
      </c>
      <c r="F2468" s="29">
        <v>42107.4584697338</v>
      </c>
      <c r="G2468" s="30"/>
      <c r="H2468" s="113"/>
      <c r="I2468" s="113"/>
    </row>
    <row r="2469" spans="1:9" ht="15" customHeight="1" x14ac:dyDescent="0.25">
      <c r="A2469" s="29">
        <v>42107.500136458337</v>
      </c>
      <c r="B2469" s="30">
        <v>1.7</v>
      </c>
      <c r="C2469" s="22" t="s">
        <v>197</v>
      </c>
      <c r="F2469" s="29">
        <v>42107.500136458337</v>
      </c>
      <c r="G2469" s="30"/>
      <c r="H2469" s="113"/>
      <c r="I2469" s="113"/>
    </row>
    <row r="2470" spans="1:9" ht="15" customHeight="1" x14ac:dyDescent="0.25">
      <c r="A2470" s="29">
        <v>42107.541803182874</v>
      </c>
      <c r="B2470" s="30">
        <v>1.59</v>
      </c>
      <c r="C2470" s="22" t="s">
        <v>197</v>
      </c>
      <c r="F2470" s="29">
        <v>42107.541803182874</v>
      </c>
      <c r="G2470" s="30"/>
      <c r="H2470" s="113"/>
      <c r="I2470" s="113"/>
    </row>
    <row r="2471" spans="1:9" ht="15" customHeight="1" x14ac:dyDescent="0.25">
      <c r="A2471" s="29">
        <v>42107.583469907404</v>
      </c>
      <c r="B2471" s="30">
        <v>1.6</v>
      </c>
      <c r="C2471" s="22" t="s">
        <v>197</v>
      </c>
      <c r="F2471" s="29">
        <v>42107.583469907404</v>
      </c>
      <c r="G2471" s="30"/>
      <c r="H2471" s="113"/>
      <c r="I2471" s="113"/>
    </row>
    <row r="2472" spans="1:9" ht="15" customHeight="1" x14ac:dyDescent="0.25">
      <c r="A2472" s="29">
        <v>42107.625136631941</v>
      </c>
      <c r="B2472" s="30">
        <v>1.62</v>
      </c>
      <c r="C2472" s="22" t="s">
        <v>197</v>
      </c>
      <c r="F2472" s="29">
        <v>42107.625136631941</v>
      </c>
      <c r="G2472" s="30"/>
      <c r="H2472" s="113"/>
      <c r="I2472" s="113"/>
    </row>
    <row r="2473" spans="1:9" ht="15" customHeight="1" x14ac:dyDescent="0.25">
      <c r="A2473" s="29">
        <v>42107.666803356478</v>
      </c>
      <c r="B2473" s="30">
        <v>1.6</v>
      </c>
      <c r="C2473" s="22" t="s">
        <v>197</v>
      </c>
      <c r="F2473" s="29">
        <v>42107.666803356478</v>
      </c>
      <c r="G2473" s="30"/>
      <c r="H2473" s="113"/>
      <c r="I2473" s="113"/>
    </row>
    <row r="2474" spans="1:9" ht="15" customHeight="1" x14ac:dyDescent="0.25">
      <c r="A2474" s="29">
        <v>42107.708470081016</v>
      </c>
      <c r="B2474" s="30">
        <v>1.75</v>
      </c>
      <c r="C2474" s="22" t="s">
        <v>197</v>
      </c>
      <c r="F2474" s="29">
        <v>42107.708470081016</v>
      </c>
      <c r="G2474" s="30"/>
      <c r="H2474" s="113"/>
      <c r="I2474" s="113"/>
    </row>
    <row r="2475" spans="1:9" ht="15" customHeight="1" x14ac:dyDescent="0.25">
      <c r="A2475" s="29">
        <v>42107.750136805553</v>
      </c>
      <c r="B2475" s="30">
        <v>1.75</v>
      </c>
      <c r="C2475" s="22" t="s">
        <v>197</v>
      </c>
      <c r="F2475" s="29">
        <v>42107.750136805553</v>
      </c>
      <c r="G2475" s="30"/>
      <c r="H2475" s="113"/>
      <c r="I2475" s="113"/>
    </row>
    <row r="2476" spans="1:9" ht="15" customHeight="1" x14ac:dyDescent="0.25">
      <c r="A2476" s="29">
        <v>42107.79180353009</v>
      </c>
      <c r="B2476" s="30">
        <v>1.83</v>
      </c>
      <c r="C2476" s="22" t="s">
        <v>197</v>
      </c>
      <c r="F2476" s="29">
        <v>42107.79180353009</v>
      </c>
      <c r="G2476" s="30"/>
      <c r="H2476" s="113"/>
      <c r="I2476" s="113"/>
    </row>
    <row r="2477" spans="1:9" ht="15" customHeight="1" x14ac:dyDescent="0.25">
      <c r="A2477" s="29">
        <v>42107.833470254627</v>
      </c>
      <c r="B2477" s="30">
        <v>1.97</v>
      </c>
      <c r="C2477" s="22" t="s">
        <v>197</v>
      </c>
      <c r="F2477" s="29">
        <v>42107.833470254627</v>
      </c>
      <c r="G2477" s="30"/>
      <c r="H2477" s="113"/>
      <c r="I2477" s="113"/>
    </row>
    <row r="2478" spans="1:9" ht="15" customHeight="1" x14ac:dyDescent="0.25">
      <c r="A2478" s="29">
        <v>42107.875136979164</v>
      </c>
      <c r="B2478" s="30">
        <v>1.9</v>
      </c>
      <c r="C2478" s="22" t="s">
        <v>197</v>
      </c>
      <c r="F2478" s="29">
        <v>42107.875136979164</v>
      </c>
      <c r="G2478" s="30"/>
      <c r="H2478" s="113"/>
      <c r="I2478" s="113"/>
    </row>
    <row r="2479" spans="1:9" ht="15" customHeight="1" x14ac:dyDescent="0.25">
      <c r="A2479" s="29">
        <v>42107.916803703702</v>
      </c>
      <c r="B2479" s="30">
        <v>1.83</v>
      </c>
      <c r="C2479" s="22" t="s">
        <v>197</v>
      </c>
      <c r="F2479" s="29">
        <v>42107.916803703702</v>
      </c>
      <c r="G2479" s="30"/>
      <c r="H2479" s="113"/>
      <c r="I2479" s="113"/>
    </row>
    <row r="2480" spans="1:9" ht="15" customHeight="1" x14ac:dyDescent="0.25">
      <c r="A2480" s="29">
        <v>42107.958470428239</v>
      </c>
      <c r="B2480" s="30">
        <v>1.82</v>
      </c>
      <c r="C2480" s="22" t="s">
        <v>197</v>
      </c>
      <c r="F2480" s="29">
        <v>42107.958470428239</v>
      </c>
      <c r="G2480" s="30"/>
      <c r="H2480" s="113"/>
      <c r="I2480" s="113"/>
    </row>
    <row r="2481" spans="1:9" ht="15" customHeight="1" x14ac:dyDescent="0.25">
      <c r="A2481" s="29">
        <v>42108.000137152776</v>
      </c>
      <c r="B2481" s="30">
        <v>3.66</v>
      </c>
      <c r="C2481" s="22" t="s">
        <v>197</v>
      </c>
      <c r="F2481" s="29">
        <v>42108.000137152776</v>
      </c>
      <c r="G2481" s="30"/>
      <c r="H2481" s="113"/>
      <c r="I2481" s="113"/>
    </row>
    <row r="2482" spans="1:9" ht="15" customHeight="1" x14ac:dyDescent="0.25">
      <c r="A2482" s="29">
        <v>42108.041803877313</v>
      </c>
      <c r="B2482" s="30">
        <v>3.32</v>
      </c>
      <c r="C2482" s="22" t="s">
        <v>197</v>
      </c>
      <c r="F2482" s="29">
        <v>42108.041803877313</v>
      </c>
      <c r="G2482" s="30"/>
      <c r="H2482" s="113"/>
      <c r="I2482" s="113"/>
    </row>
    <row r="2483" spans="1:9" ht="15" customHeight="1" x14ac:dyDescent="0.25">
      <c r="A2483" s="29">
        <v>42108.08347060185</v>
      </c>
      <c r="B2483" s="34">
        <v>6.85</v>
      </c>
      <c r="C2483" s="2"/>
      <c r="F2483" s="29">
        <v>42108.08347060185</v>
      </c>
      <c r="G2483" s="34">
        <v>6.85</v>
      </c>
      <c r="H2483" s="113"/>
      <c r="I2483" s="113"/>
    </row>
    <row r="2484" spans="1:9" ht="15" customHeight="1" x14ac:dyDescent="0.25">
      <c r="A2484" s="29">
        <v>42108.125137326388</v>
      </c>
      <c r="B2484" s="34">
        <v>7.28</v>
      </c>
      <c r="C2484" s="2"/>
      <c r="F2484" s="29">
        <v>42108.125137326388</v>
      </c>
      <c r="G2484" s="34">
        <v>7.28</v>
      </c>
      <c r="H2484" s="113"/>
      <c r="I2484" s="113"/>
    </row>
    <row r="2485" spans="1:9" ht="15" customHeight="1" x14ac:dyDescent="0.25">
      <c r="A2485" s="29">
        <v>42108.166804050925</v>
      </c>
      <c r="B2485" s="34">
        <v>6.99</v>
      </c>
      <c r="C2485" s="2"/>
      <c r="F2485" s="29">
        <v>42108.166804050925</v>
      </c>
      <c r="G2485" s="34">
        <v>6.99</v>
      </c>
      <c r="H2485" s="113"/>
      <c r="I2485" s="113"/>
    </row>
    <row r="2486" spans="1:9" ht="15" customHeight="1" x14ac:dyDescent="0.25">
      <c r="A2486" s="29">
        <v>42108.208470775462</v>
      </c>
      <c r="B2486" s="34">
        <v>7.05</v>
      </c>
      <c r="C2486" s="2"/>
      <c r="F2486" s="29">
        <v>42108.208470775462</v>
      </c>
      <c r="G2486" s="34">
        <v>7.05</v>
      </c>
      <c r="H2486" s="113"/>
      <c r="I2486" s="113"/>
    </row>
    <row r="2487" spans="1:9" ht="15" customHeight="1" x14ac:dyDescent="0.25">
      <c r="A2487" s="29">
        <v>42108.250137499999</v>
      </c>
      <c r="B2487" s="34">
        <v>8.1</v>
      </c>
      <c r="C2487" s="2"/>
      <c r="F2487" s="29">
        <v>42108.250137499999</v>
      </c>
      <c r="G2487" s="34">
        <v>8.1</v>
      </c>
      <c r="H2487" s="113"/>
      <c r="I2487" s="113"/>
    </row>
    <row r="2488" spans="1:9" ht="15" customHeight="1" x14ac:dyDescent="0.25">
      <c r="A2488" s="29">
        <v>42108.291804224536</v>
      </c>
      <c r="B2488" s="34">
        <v>8.0399999999999991</v>
      </c>
      <c r="C2488" s="2"/>
      <c r="F2488" s="29">
        <v>42108.291804224536</v>
      </c>
      <c r="G2488" s="34">
        <v>8.0399999999999991</v>
      </c>
      <c r="H2488" s="113"/>
      <c r="I2488" s="113"/>
    </row>
    <row r="2489" spans="1:9" ht="15" customHeight="1" x14ac:dyDescent="0.25">
      <c r="A2489" s="29">
        <v>42108.333470949074</v>
      </c>
      <c r="B2489" s="34">
        <v>8.2200000000000006</v>
      </c>
      <c r="C2489" s="2"/>
      <c r="F2489" s="29">
        <v>42108.333470949074</v>
      </c>
      <c r="G2489" s="34">
        <v>8.2200000000000006</v>
      </c>
      <c r="H2489" s="113"/>
      <c r="I2489" s="113"/>
    </row>
    <row r="2490" spans="1:9" ht="15" customHeight="1" x14ac:dyDescent="0.25">
      <c r="A2490" s="29">
        <v>42108.375137673611</v>
      </c>
      <c r="B2490" s="34">
        <v>9.16</v>
      </c>
      <c r="C2490" s="2"/>
      <c r="F2490" s="29">
        <v>42108.375137673611</v>
      </c>
      <c r="G2490" s="34">
        <v>9.16</v>
      </c>
      <c r="H2490" s="113"/>
      <c r="I2490" s="113"/>
    </row>
    <row r="2491" spans="1:9" ht="15" customHeight="1" x14ac:dyDescent="0.25">
      <c r="A2491" s="29">
        <v>42108.416804398148</v>
      </c>
      <c r="B2491" s="34">
        <v>9.14</v>
      </c>
      <c r="C2491" s="2"/>
      <c r="F2491" s="29">
        <v>42108.416804398148</v>
      </c>
      <c r="G2491" s="34">
        <v>9.14</v>
      </c>
      <c r="H2491" s="113"/>
      <c r="I2491" s="113"/>
    </row>
    <row r="2492" spans="1:9" ht="15" customHeight="1" x14ac:dyDescent="0.25">
      <c r="A2492" s="29">
        <v>42108.458471122685</v>
      </c>
      <c r="B2492" s="34">
        <v>9.33</v>
      </c>
      <c r="C2492" s="2"/>
      <c r="F2492" s="29">
        <v>42108.458471122685</v>
      </c>
      <c r="G2492" s="34">
        <v>9.33</v>
      </c>
      <c r="H2492" s="113"/>
      <c r="I2492" s="113"/>
    </row>
    <row r="2493" spans="1:9" ht="15" customHeight="1" x14ac:dyDescent="0.25">
      <c r="A2493" s="29">
        <v>42108.500137847223</v>
      </c>
      <c r="B2493" s="34">
        <v>9.3800000000000008</v>
      </c>
      <c r="C2493" s="2"/>
      <c r="F2493" s="29">
        <v>42108.500137847223</v>
      </c>
      <c r="G2493" s="34">
        <v>9.3800000000000008</v>
      </c>
      <c r="H2493" s="113"/>
      <c r="I2493" s="113"/>
    </row>
    <row r="2494" spans="1:9" ht="15" customHeight="1" x14ac:dyDescent="0.25">
      <c r="A2494" s="29">
        <v>42108.54180457176</v>
      </c>
      <c r="B2494" s="34">
        <v>10.52</v>
      </c>
      <c r="C2494" s="2"/>
      <c r="F2494" s="29">
        <v>42108.54180457176</v>
      </c>
      <c r="G2494" s="34">
        <v>10.52</v>
      </c>
      <c r="H2494" s="113"/>
      <c r="I2494" s="113"/>
    </row>
    <row r="2495" spans="1:9" ht="15" customHeight="1" x14ac:dyDescent="0.25">
      <c r="A2495" s="29">
        <v>42108.583471296297</v>
      </c>
      <c r="B2495" s="34">
        <v>8.5500000000000007</v>
      </c>
      <c r="C2495" s="2"/>
      <c r="F2495" s="29">
        <v>42108.583471296297</v>
      </c>
      <c r="G2495" s="34">
        <v>8.5500000000000007</v>
      </c>
      <c r="H2495" s="113"/>
      <c r="I2495" s="113"/>
    </row>
    <row r="2496" spans="1:9" ht="15" customHeight="1" x14ac:dyDescent="0.25">
      <c r="A2496" s="29">
        <v>42108.625138020834</v>
      </c>
      <c r="B2496" s="34">
        <v>8.3000000000000007</v>
      </c>
      <c r="C2496" s="2"/>
      <c r="F2496" s="29">
        <v>42108.625138020834</v>
      </c>
      <c r="G2496" s="34">
        <v>8.3000000000000007</v>
      </c>
      <c r="H2496" s="113"/>
      <c r="I2496" s="113"/>
    </row>
    <row r="2497" spans="1:9" ht="15" customHeight="1" x14ac:dyDescent="0.25">
      <c r="A2497" s="29">
        <v>42108.666804745371</v>
      </c>
      <c r="B2497" s="34">
        <v>8.41</v>
      </c>
      <c r="C2497" s="2"/>
      <c r="F2497" s="29">
        <v>42108.666804745371</v>
      </c>
      <c r="G2497" s="34">
        <v>8.41</v>
      </c>
      <c r="H2497" s="113"/>
      <c r="I2497" s="113"/>
    </row>
    <row r="2498" spans="1:9" ht="15" customHeight="1" x14ac:dyDescent="0.25">
      <c r="A2498" s="29">
        <v>42108.708471469909</v>
      </c>
      <c r="B2498" s="34">
        <v>9.6199999999999992</v>
      </c>
      <c r="C2498" s="2"/>
      <c r="F2498" s="29">
        <v>42108.708471469909</v>
      </c>
      <c r="G2498" s="34">
        <v>9.6199999999999992</v>
      </c>
      <c r="H2498" s="113"/>
      <c r="I2498" s="113"/>
    </row>
    <row r="2499" spans="1:9" ht="15" customHeight="1" x14ac:dyDescent="0.25">
      <c r="A2499" s="29">
        <v>42108.750138194446</v>
      </c>
      <c r="B2499" s="34">
        <v>7.42</v>
      </c>
      <c r="C2499" s="2"/>
      <c r="F2499" s="29">
        <v>42108.750138194446</v>
      </c>
      <c r="G2499" s="34">
        <v>7.42</v>
      </c>
      <c r="H2499" s="113"/>
      <c r="I2499" s="113"/>
    </row>
    <row r="2500" spans="1:9" ht="15" customHeight="1" x14ac:dyDescent="0.25">
      <c r="A2500" s="29">
        <v>42108.791804918983</v>
      </c>
      <c r="B2500" s="39">
        <v>4.49</v>
      </c>
      <c r="C2500" s="22" t="s">
        <v>200</v>
      </c>
      <c r="F2500" s="29">
        <v>42108.791804918983</v>
      </c>
      <c r="G2500" s="39"/>
      <c r="H2500" s="113"/>
      <c r="I2500" s="113"/>
    </row>
    <row r="2501" spans="1:9" ht="15" customHeight="1" x14ac:dyDescent="0.25">
      <c r="A2501" s="29">
        <v>42108.83347164352</v>
      </c>
      <c r="B2501" s="39">
        <v>4.09</v>
      </c>
      <c r="C2501" s="22" t="s">
        <v>200</v>
      </c>
      <c r="F2501" s="29">
        <v>42108.83347164352</v>
      </c>
      <c r="G2501" s="39"/>
      <c r="H2501" s="113"/>
      <c r="I2501" s="113"/>
    </row>
    <row r="2502" spans="1:9" ht="15" customHeight="1" x14ac:dyDescent="0.25">
      <c r="A2502" s="29">
        <v>42108.875138368057</v>
      </c>
      <c r="B2502" s="39">
        <v>3.63</v>
      </c>
      <c r="C2502" s="22" t="s">
        <v>200</v>
      </c>
      <c r="F2502" s="29">
        <v>42108.875138368057</v>
      </c>
      <c r="G2502" s="39"/>
      <c r="H2502" s="113"/>
      <c r="I2502" s="113"/>
    </row>
    <row r="2503" spans="1:9" ht="15" customHeight="1" x14ac:dyDescent="0.25">
      <c r="A2503" s="29">
        <v>42108.916805092595</v>
      </c>
      <c r="B2503" s="34">
        <v>7.88</v>
      </c>
      <c r="C2503" s="2"/>
      <c r="F2503" s="29">
        <v>42108.916805092595</v>
      </c>
      <c r="G2503" s="34">
        <v>7.88</v>
      </c>
      <c r="H2503" s="113"/>
      <c r="I2503" s="113"/>
    </row>
    <row r="2504" spans="1:9" ht="15" customHeight="1" x14ac:dyDescent="0.25">
      <c r="A2504" s="29">
        <v>42108.958471817132</v>
      </c>
      <c r="B2504" s="34">
        <v>8.43</v>
      </c>
      <c r="C2504" s="2"/>
      <c r="F2504" s="29">
        <v>42108.958471817132</v>
      </c>
      <c r="G2504" s="34">
        <v>8.43</v>
      </c>
      <c r="H2504" s="113"/>
      <c r="I2504" s="113"/>
    </row>
    <row r="2505" spans="1:9" ht="15" customHeight="1" x14ac:dyDescent="0.25">
      <c r="A2505" s="29">
        <v>42109.000138541669</v>
      </c>
      <c r="B2505" s="34">
        <v>9.65</v>
      </c>
      <c r="C2505" s="2"/>
      <c r="F2505" s="29">
        <v>42109.000138541669</v>
      </c>
      <c r="G2505" s="34">
        <v>9.65</v>
      </c>
      <c r="H2505" s="113"/>
      <c r="I2505" s="113"/>
    </row>
    <row r="2506" spans="1:9" ht="15" customHeight="1" x14ac:dyDescent="0.25">
      <c r="A2506" s="29">
        <v>42109.041805266206</v>
      </c>
      <c r="B2506" s="34">
        <v>9.66</v>
      </c>
      <c r="C2506" s="2"/>
      <c r="F2506" s="29">
        <v>42109.041805266206</v>
      </c>
      <c r="G2506" s="34">
        <v>9.66</v>
      </c>
      <c r="H2506" s="113"/>
      <c r="I2506" s="113"/>
    </row>
    <row r="2507" spans="1:9" ht="15" customHeight="1" x14ac:dyDescent="0.25">
      <c r="A2507" s="29">
        <v>42109.083471990743</v>
      </c>
      <c r="B2507" s="34">
        <v>9.26</v>
      </c>
      <c r="C2507" s="2"/>
      <c r="F2507" s="29">
        <v>42109.083471990743</v>
      </c>
      <c r="G2507" s="34">
        <v>9.26</v>
      </c>
      <c r="H2507" s="113"/>
      <c r="I2507" s="113"/>
    </row>
    <row r="2508" spans="1:9" ht="15" customHeight="1" x14ac:dyDescent="0.25">
      <c r="A2508" s="29">
        <v>42109.125138715281</v>
      </c>
      <c r="B2508" s="34">
        <v>10.06</v>
      </c>
      <c r="C2508" s="2"/>
      <c r="F2508" s="29">
        <v>42109.125138715281</v>
      </c>
      <c r="G2508" s="34">
        <v>10.06</v>
      </c>
      <c r="H2508" s="113"/>
      <c r="I2508" s="113"/>
    </row>
    <row r="2509" spans="1:9" ht="15" customHeight="1" x14ac:dyDescent="0.25">
      <c r="A2509" s="29">
        <v>42109.166805439818</v>
      </c>
      <c r="B2509" s="34">
        <v>10.130000000000001</v>
      </c>
      <c r="C2509" s="2"/>
      <c r="F2509" s="29">
        <v>42109.166805439818</v>
      </c>
      <c r="G2509" s="34">
        <v>10.130000000000001</v>
      </c>
      <c r="H2509" s="113"/>
      <c r="I2509" s="113"/>
    </row>
    <row r="2510" spans="1:9" ht="15" customHeight="1" x14ac:dyDescent="0.25">
      <c r="A2510" s="29">
        <v>42109.208472164355</v>
      </c>
      <c r="B2510" s="34">
        <v>10.35</v>
      </c>
      <c r="C2510" s="2"/>
      <c r="F2510" s="29">
        <v>42109.208472164355</v>
      </c>
      <c r="G2510" s="34">
        <v>10.35</v>
      </c>
      <c r="H2510" s="113"/>
      <c r="I2510" s="113"/>
    </row>
    <row r="2511" spans="1:9" ht="15" customHeight="1" x14ac:dyDescent="0.25">
      <c r="A2511" s="29">
        <v>42109.250138888892</v>
      </c>
      <c r="B2511" s="34">
        <v>10.36</v>
      </c>
      <c r="C2511" s="2"/>
      <c r="F2511" s="29">
        <v>42109.250138888892</v>
      </c>
      <c r="G2511" s="34">
        <v>10.36</v>
      </c>
      <c r="H2511" s="113"/>
      <c r="I2511" s="113"/>
    </row>
    <row r="2512" spans="1:9" ht="15" customHeight="1" x14ac:dyDescent="0.25">
      <c r="A2512" s="29">
        <v>42109.291805613429</v>
      </c>
      <c r="B2512" s="34">
        <v>10.35</v>
      </c>
      <c r="C2512" s="2"/>
      <c r="F2512" s="29">
        <v>42109.291805613429</v>
      </c>
      <c r="G2512" s="34">
        <v>10.35</v>
      </c>
      <c r="H2512" s="113"/>
      <c r="I2512" s="113"/>
    </row>
    <row r="2513" spans="1:9" ht="15" customHeight="1" x14ac:dyDescent="0.25">
      <c r="A2513" s="29">
        <v>42109.333472337959</v>
      </c>
      <c r="B2513" s="34">
        <v>10.6</v>
      </c>
      <c r="C2513" s="2"/>
      <c r="F2513" s="29">
        <v>42109.333472337959</v>
      </c>
      <c r="G2513" s="34">
        <v>10.6</v>
      </c>
      <c r="H2513" s="113"/>
      <c r="I2513" s="113"/>
    </row>
    <row r="2514" spans="1:9" ht="15" customHeight="1" x14ac:dyDescent="0.25">
      <c r="A2514" s="29">
        <v>42109.375139062497</v>
      </c>
      <c r="B2514" s="34">
        <v>10.59</v>
      </c>
      <c r="C2514" s="2"/>
      <c r="F2514" s="29">
        <v>42109.375139062497</v>
      </c>
      <c r="G2514" s="34">
        <v>10.59</v>
      </c>
      <c r="H2514" s="113"/>
      <c r="I2514" s="113"/>
    </row>
    <row r="2515" spans="1:9" ht="15" customHeight="1" x14ac:dyDescent="0.25">
      <c r="A2515" s="29">
        <v>42109.416805787034</v>
      </c>
      <c r="B2515" s="34">
        <v>11.25</v>
      </c>
      <c r="C2515" s="2"/>
      <c r="F2515" s="29">
        <v>42109.416805787034</v>
      </c>
      <c r="G2515" s="34">
        <v>11.25</v>
      </c>
      <c r="H2515" s="113"/>
      <c r="I2515" s="113"/>
    </row>
    <row r="2516" spans="1:9" ht="15" customHeight="1" x14ac:dyDescent="0.25">
      <c r="A2516" s="29">
        <v>42109.458472511571</v>
      </c>
      <c r="B2516" s="34">
        <v>12.15</v>
      </c>
      <c r="C2516" s="2"/>
      <c r="F2516" s="29">
        <v>42109.458472511571</v>
      </c>
      <c r="G2516" s="34">
        <v>12.15</v>
      </c>
      <c r="H2516" s="113"/>
      <c r="I2516" s="113"/>
    </row>
    <row r="2517" spans="1:9" ht="15" customHeight="1" x14ac:dyDescent="0.25">
      <c r="A2517" s="29">
        <v>42109.500139236108</v>
      </c>
      <c r="B2517" s="34">
        <v>11.13</v>
      </c>
      <c r="C2517" s="2"/>
      <c r="F2517" s="29">
        <v>42109.500139236108</v>
      </c>
      <c r="G2517" s="34">
        <v>11.13</v>
      </c>
      <c r="H2517" s="113"/>
      <c r="I2517" s="113"/>
    </row>
    <row r="2518" spans="1:9" ht="15" customHeight="1" x14ac:dyDescent="0.25">
      <c r="A2518" s="29">
        <v>42109.541805960645</v>
      </c>
      <c r="B2518" s="34">
        <v>10.96</v>
      </c>
      <c r="C2518" s="2"/>
      <c r="F2518" s="29">
        <v>42109.541805960645</v>
      </c>
      <c r="G2518" s="34">
        <v>10.96</v>
      </c>
      <c r="H2518" s="113"/>
      <c r="I2518" s="113"/>
    </row>
    <row r="2519" spans="1:9" ht="15" customHeight="1" x14ac:dyDescent="0.25">
      <c r="A2519" s="29">
        <v>42109.583472685183</v>
      </c>
      <c r="B2519" s="34">
        <v>10.23</v>
      </c>
      <c r="C2519" s="2"/>
      <c r="F2519" s="29">
        <v>42109.583472685183</v>
      </c>
      <c r="G2519" s="34">
        <v>10.23</v>
      </c>
      <c r="H2519" s="113"/>
      <c r="I2519" s="113"/>
    </row>
    <row r="2520" spans="1:9" ht="15" customHeight="1" x14ac:dyDescent="0.25">
      <c r="A2520" s="29">
        <v>42109.62513940972</v>
      </c>
      <c r="B2520" s="34">
        <v>10.82</v>
      </c>
      <c r="C2520" s="2"/>
      <c r="F2520" s="29">
        <v>42109.62513940972</v>
      </c>
      <c r="G2520" s="34">
        <v>10.82</v>
      </c>
      <c r="H2520" s="113"/>
      <c r="I2520" s="113"/>
    </row>
    <row r="2521" spans="1:9" ht="15" customHeight="1" x14ac:dyDescent="0.25">
      <c r="A2521" s="29">
        <v>42109.666806134257</v>
      </c>
      <c r="B2521" s="34">
        <v>10.9</v>
      </c>
      <c r="C2521" s="2"/>
      <c r="F2521" s="29">
        <v>42109.666806134257</v>
      </c>
      <c r="G2521" s="34">
        <v>10.9</v>
      </c>
      <c r="H2521" s="113"/>
      <c r="I2521" s="113"/>
    </row>
    <row r="2522" spans="1:9" ht="15" customHeight="1" x14ac:dyDescent="0.25">
      <c r="A2522" s="29">
        <v>42109.708472858794</v>
      </c>
      <c r="B2522" s="34">
        <v>10.83</v>
      </c>
      <c r="C2522" s="2"/>
      <c r="F2522" s="29">
        <v>42109.708472858794</v>
      </c>
      <c r="G2522" s="34">
        <v>10.83</v>
      </c>
      <c r="H2522" s="113"/>
      <c r="I2522" s="113"/>
    </row>
    <row r="2523" spans="1:9" ht="15" customHeight="1" x14ac:dyDescent="0.25">
      <c r="A2523" s="29">
        <v>42109.750139583331</v>
      </c>
      <c r="B2523" s="34">
        <v>12.25</v>
      </c>
      <c r="C2523" s="2"/>
      <c r="F2523" s="29">
        <v>42109.750139583331</v>
      </c>
      <c r="G2523" s="34">
        <v>12.25</v>
      </c>
      <c r="H2523" s="113"/>
      <c r="I2523" s="113"/>
    </row>
    <row r="2524" spans="1:9" ht="15" customHeight="1" x14ac:dyDescent="0.25">
      <c r="A2524" s="29">
        <v>42109.791806307869</v>
      </c>
      <c r="B2524" s="39">
        <v>7.16</v>
      </c>
      <c r="C2524" s="22" t="s">
        <v>200</v>
      </c>
      <c r="F2524" s="29">
        <v>42109.791806307869</v>
      </c>
      <c r="G2524" s="39"/>
      <c r="H2524" s="113"/>
      <c r="I2524" s="113"/>
    </row>
    <row r="2525" spans="1:9" ht="15" customHeight="1" x14ac:dyDescent="0.25">
      <c r="A2525" s="29">
        <v>42109.833473032406</v>
      </c>
      <c r="B2525" s="39">
        <v>4.51</v>
      </c>
      <c r="C2525" s="22" t="s">
        <v>200</v>
      </c>
      <c r="F2525" s="29">
        <v>42109.833473032406</v>
      </c>
      <c r="G2525" s="39"/>
      <c r="H2525" s="113"/>
      <c r="I2525" s="113"/>
    </row>
    <row r="2526" spans="1:9" ht="15" customHeight="1" x14ac:dyDescent="0.25">
      <c r="A2526" s="29">
        <v>42109.875139756943</v>
      </c>
      <c r="B2526" s="39">
        <v>3.68</v>
      </c>
      <c r="C2526" s="22" t="s">
        <v>200</v>
      </c>
      <c r="F2526" s="29">
        <v>42109.875139756943</v>
      </c>
      <c r="G2526" s="39"/>
      <c r="H2526" s="113"/>
      <c r="I2526" s="113"/>
    </row>
    <row r="2527" spans="1:9" ht="15" customHeight="1" x14ac:dyDescent="0.25">
      <c r="A2527" s="29">
        <v>42109.91680648148</v>
      </c>
      <c r="B2527" s="34">
        <v>12.19</v>
      </c>
      <c r="C2527" s="2"/>
      <c r="F2527" s="29">
        <v>42109.91680648148</v>
      </c>
      <c r="G2527" s="34">
        <v>12.19</v>
      </c>
      <c r="H2527" s="113"/>
      <c r="I2527" s="113"/>
    </row>
    <row r="2528" spans="1:9" ht="15" customHeight="1" x14ac:dyDescent="0.25">
      <c r="A2528" s="29">
        <v>42109.958473206018</v>
      </c>
      <c r="B2528" s="34">
        <v>10.41</v>
      </c>
      <c r="C2528" s="2"/>
      <c r="F2528" s="29">
        <v>42109.958473206018</v>
      </c>
      <c r="G2528" s="34">
        <v>10.41</v>
      </c>
      <c r="H2528" s="113"/>
      <c r="I2528" s="113"/>
    </row>
    <row r="2529" spans="1:9" ht="15" customHeight="1" x14ac:dyDescent="0.25">
      <c r="A2529" s="29">
        <v>42110.000139930555</v>
      </c>
      <c r="B2529" s="34">
        <v>11.01</v>
      </c>
      <c r="C2529" s="2"/>
      <c r="F2529" s="29">
        <v>42110.000139930555</v>
      </c>
      <c r="G2529" s="34">
        <v>11.01</v>
      </c>
      <c r="H2529" s="113"/>
      <c r="I2529" s="113"/>
    </row>
    <row r="2530" spans="1:9" ht="15" customHeight="1" x14ac:dyDescent="0.25">
      <c r="A2530" s="29">
        <v>42110.041806655092</v>
      </c>
      <c r="B2530" s="34">
        <v>10.74</v>
      </c>
      <c r="C2530" s="2"/>
      <c r="F2530" s="29">
        <v>42110.041806655092</v>
      </c>
      <c r="G2530" s="34">
        <v>10.74</v>
      </c>
      <c r="H2530" s="113"/>
      <c r="I2530" s="113"/>
    </row>
    <row r="2531" spans="1:9" ht="15" customHeight="1" x14ac:dyDescent="0.25">
      <c r="A2531" s="29">
        <v>42110.083473379629</v>
      </c>
      <c r="B2531" s="34">
        <v>10.54</v>
      </c>
      <c r="C2531" s="2"/>
      <c r="F2531" s="29">
        <v>42110.083473379629</v>
      </c>
      <c r="G2531" s="34">
        <v>10.54</v>
      </c>
      <c r="H2531" s="113"/>
      <c r="I2531" s="113"/>
    </row>
    <row r="2532" spans="1:9" ht="15" customHeight="1" x14ac:dyDescent="0.25">
      <c r="A2532" s="29">
        <v>42110.125140104166</v>
      </c>
      <c r="B2532" s="34">
        <v>9.6199999999999992</v>
      </c>
      <c r="C2532" s="2"/>
      <c r="F2532" s="29">
        <v>42110.125140104166</v>
      </c>
      <c r="G2532" s="34">
        <v>9.6199999999999992</v>
      </c>
      <c r="H2532" s="113"/>
      <c r="I2532" s="113"/>
    </row>
    <row r="2533" spans="1:9" ht="15" customHeight="1" x14ac:dyDescent="0.25">
      <c r="A2533" s="29">
        <v>42110.166806828704</v>
      </c>
      <c r="B2533" s="34">
        <v>10.51</v>
      </c>
      <c r="C2533" s="2"/>
      <c r="F2533" s="29">
        <v>42110.166806828704</v>
      </c>
      <c r="G2533" s="34">
        <v>10.51</v>
      </c>
      <c r="H2533" s="113"/>
      <c r="I2533" s="113"/>
    </row>
    <row r="2534" spans="1:9" ht="15" customHeight="1" x14ac:dyDescent="0.25">
      <c r="A2534" s="29">
        <v>42110.208473553241</v>
      </c>
      <c r="B2534" s="34">
        <v>10.97</v>
      </c>
      <c r="C2534" s="2"/>
      <c r="F2534" s="29">
        <v>42110.208473553241</v>
      </c>
      <c r="G2534" s="34">
        <v>10.97</v>
      </c>
      <c r="H2534" s="113"/>
      <c r="I2534" s="113"/>
    </row>
    <row r="2535" spans="1:9" ht="15" customHeight="1" x14ac:dyDescent="0.25">
      <c r="A2535" s="29">
        <v>42110.250140277778</v>
      </c>
      <c r="B2535" s="34">
        <v>10.73</v>
      </c>
      <c r="C2535" s="2"/>
      <c r="F2535" s="29">
        <v>42110.250140277778</v>
      </c>
      <c r="G2535" s="34">
        <v>10.73</v>
      </c>
      <c r="H2535" s="113"/>
      <c r="I2535" s="113"/>
    </row>
    <row r="2536" spans="1:9" ht="15" customHeight="1" x14ac:dyDescent="0.25">
      <c r="A2536" s="29">
        <v>42110.291807002315</v>
      </c>
      <c r="B2536" s="34">
        <v>10.79</v>
      </c>
      <c r="C2536" s="2"/>
      <c r="F2536" s="29">
        <v>42110.291807002315</v>
      </c>
      <c r="G2536" s="34">
        <v>10.79</v>
      </c>
      <c r="H2536" s="113"/>
      <c r="I2536" s="113"/>
    </row>
    <row r="2537" spans="1:9" ht="15" customHeight="1" x14ac:dyDescent="0.25">
      <c r="A2537" s="29">
        <v>42110.333473726852</v>
      </c>
      <c r="B2537" s="34">
        <v>11.83</v>
      </c>
      <c r="C2537" s="2"/>
      <c r="F2537" s="29">
        <v>42110.333473726852</v>
      </c>
      <c r="G2537" s="34">
        <v>11.83</v>
      </c>
      <c r="H2537" s="113"/>
      <c r="I2537" s="113"/>
    </row>
    <row r="2538" spans="1:9" ht="15" customHeight="1" x14ac:dyDescent="0.25">
      <c r="A2538" s="29">
        <v>42110.37514045139</v>
      </c>
      <c r="B2538" s="34">
        <v>11.37</v>
      </c>
      <c r="C2538" s="2"/>
      <c r="F2538" s="29">
        <v>42110.37514045139</v>
      </c>
      <c r="G2538" s="34">
        <v>11.37</v>
      </c>
      <c r="H2538" s="113"/>
      <c r="I2538" s="113"/>
    </row>
    <row r="2539" spans="1:9" ht="15" customHeight="1" x14ac:dyDescent="0.25">
      <c r="A2539" s="29">
        <v>42110.416807175927</v>
      </c>
      <c r="B2539" s="34">
        <v>12.87</v>
      </c>
      <c r="C2539" s="2"/>
      <c r="F2539" s="29">
        <v>42110.416807175927</v>
      </c>
      <c r="G2539" s="34">
        <v>12.87</v>
      </c>
      <c r="H2539" s="113"/>
      <c r="I2539" s="113"/>
    </row>
    <row r="2540" spans="1:9" ht="15" customHeight="1" x14ac:dyDescent="0.25">
      <c r="A2540" s="29">
        <v>42110.458473900464</v>
      </c>
      <c r="B2540" s="34">
        <v>13.84</v>
      </c>
      <c r="C2540" s="2"/>
      <c r="F2540" s="29">
        <v>42110.458473900464</v>
      </c>
      <c r="G2540" s="34">
        <v>13.84</v>
      </c>
      <c r="H2540" s="113"/>
      <c r="I2540" s="113"/>
    </row>
    <row r="2541" spans="1:9" ht="15" customHeight="1" x14ac:dyDescent="0.25">
      <c r="A2541" s="29">
        <v>42110.500140625001</v>
      </c>
      <c r="B2541" s="34">
        <v>13.7</v>
      </c>
      <c r="C2541" s="2"/>
      <c r="F2541" s="29">
        <v>42110.500140625001</v>
      </c>
      <c r="G2541" s="34">
        <v>13.7</v>
      </c>
      <c r="H2541" s="113"/>
      <c r="I2541" s="113"/>
    </row>
    <row r="2542" spans="1:9" ht="15" customHeight="1" x14ac:dyDescent="0.25">
      <c r="A2542" s="29">
        <v>42110.541807349538</v>
      </c>
      <c r="B2542" s="34">
        <v>13.51</v>
      </c>
      <c r="C2542" s="2"/>
      <c r="F2542" s="29">
        <v>42110.541807349538</v>
      </c>
      <c r="G2542" s="34">
        <v>13.51</v>
      </c>
      <c r="H2542" s="113"/>
      <c r="I2542" s="113"/>
    </row>
    <row r="2543" spans="1:9" ht="15" customHeight="1" x14ac:dyDescent="0.25">
      <c r="A2543" s="29">
        <v>42110.583474074076</v>
      </c>
      <c r="B2543" s="34">
        <v>12.12</v>
      </c>
      <c r="C2543" s="2"/>
      <c r="F2543" s="29">
        <v>42110.583474074076</v>
      </c>
      <c r="G2543" s="34">
        <v>12.12</v>
      </c>
      <c r="H2543" s="113"/>
      <c r="I2543" s="113"/>
    </row>
    <row r="2544" spans="1:9" ht="15" customHeight="1" x14ac:dyDescent="0.25">
      <c r="A2544" s="29">
        <v>42110.625140798613</v>
      </c>
      <c r="B2544" s="34">
        <v>12.71</v>
      </c>
      <c r="C2544" s="2"/>
      <c r="F2544" s="29">
        <v>42110.625140798613</v>
      </c>
      <c r="G2544" s="34">
        <v>12.71</v>
      </c>
      <c r="H2544" s="113"/>
      <c r="I2544" s="113"/>
    </row>
    <row r="2545" spans="1:9" ht="15" customHeight="1" x14ac:dyDescent="0.25">
      <c r="A2545" s="29">
        <v>42110.66680752315</v>
      </c>
      <c r="B2545" s="34">
        <v>12.1</v>
      </c>
      <c r="C2545" s="2"/>
      <c r="F2545" s="29">
        <v>42110.66680752315</v>
      </c>
      <c r="G2545" s="34">
        <v>12.1</v>
      </c>
      <c r="H2545" s="113"/>
      <c r="I2545" s="113"/>
    </row>
    <row r="2546" spans="1:9" ht="15" customHeight="1" x14ac:dyDescent="0.25">
      <c r="A2546" s="29">
        <v>42110.708474247687</v>
      </c>
      <c r="B2546" s="34">
        <v>12.12</v>
      </c>
      <c r="C2546" s="2"/>
      <c r="F2546" s="29">
        <v>42110.708474247687</v>
      </c>
      <c r="G2546" s="34">
        <v>12.12</v>
      </c>
      <c r="H2546" s="113"/>
      <c r="I2546" s="113"/>
    </row>
    <row r="2547" spans="1:9" ht="15" customHeight="1" x14ac:dyDescent="0.25">
      <c r="A2547" s="29">
        <v>42110.750140972224</v>
      </c>
      <c r="B2547" s="34">
        <v>12.62</v>
      </c>
      <c r="C2547" s="2"/>
      <c r="F2547" s="29">
        <v>42110.750140972224</v>
      </c>
      <c r="G2547" s="34">
        <v>12.62</v>
      </c>
      <c r="H2547" s="113"/>
      <c r="I2547" s="113"/>
    </row>
    <row r="2548" spans="1:9" ht="15" customHeight="1" x14ac:dyDescent="0.25">
      <c r="A2548" s="29">
        <v>42110.791807696762</v>
      </c>
      <c r="B2548" s="39">
        <v>7.48</v>
      </c>
      <c r="C2548" s="22" t="s">
        <v>200</v>
      </c>
      <c r="F2548" s="29">
        <v>42110.791807696762</v>
      </c>
      <c r="G2548" s="39"/>
      <c r="H2548" s="113"/>
      <c r="I2548" s="113"/>
    </row>
    <row r="2549" spans="1:9" ht="15" customHeight="1" x14ac:dyDescent="0.25">
      <c r="A2549" s="29">
        <v>42110.833474421299</v>
      </c>
      <c r="B2549" s="39">
        <v>4.41</v>
      </c>
      <c r="C2549" s="22" t="s">
        <v>200</v>
      </c>
      <c r="F2549" s="29">
        <v>42110.833474421299</v>
      </c>
      <c r="G2549" s="39"/>
      <c r="H2549" s="113"/>
      <c r="I2549" s="113"/>
    </row>
    <row r="2550" spans="1:9" ht="15" customHeight="1" x14ac:dyDescent="0.25">
      <c r="A2550" s="29">
        <v>42110.875141145836</v>
      </c>
      <c r="B2550" s="39">
        <v>3.69</v>
      </c>
      <c r="C2550" s="22" t="s">
        <v>200</v>
      </c>
      <c r="F2550" s="29">
        <v>42110.875141145836</v>
      </c>
      <c r="G2550" s="39"/>
      <c r="H2550" s="113"/>
      <c r="I2550" s="113"/>
    </row>
    <row r="2551" spans="1:9" ht="15" customHeight="1" x14ac:dyDescent="0.25">
      <c r="A2551" s="29">
        <v>42110.916807870373</v>
      </c>
      <c r="B2551" s="34">
        <v>9.92</v>
      </c>
      <c r="C2551" s="2"/>
      <c r="F2551" s="29">
        <v>42110.916807870373</v>
      </c>
      <c r="G2551" s="34">
        <v>9.92</v>
      </c>
      <c r="H2551" s="113"/>
      <c r="I2551" s="113"/>
    </row>
    <row r="2552" spans="1:9" ht="15" customHeight="1" x14ac:dyDescent="0.25">
      <c r="A2552" s="29">
        <v>42110.958474594911</v>
      </c>
      <c r="B2552" s="34">
        <v>10.06</v>
      </c>
      <c r="C2552" s="2"/>
      <c r="F2552" s="29">
        <v>42110.958474594911</v>
      </c>
      <c r="G2552" s="34">
        <v>10.06</v>
      </c>
      <c r="H2552" s="113"/>
      <c r="I2552" s="113"/>
    </row>
    <row r="2553" spans="1:9" ht="15" customHeight="1" x14ac:dyDescent="0.25">
      <c r="A2553" s="29">
        <v>42111.000141319448</v>
      </c>
      <c r="B2553" s="34">
        <v>9.9700000000000006</v>
      </c>
      <c r="C2553" s="2"/>
      <c r="F2553" s="29">
        <v>42111.000141319448</v>
      </c>
      <c r="G2553" s="34">
        <v>9.9700000000000006</v>
      </c>
      <c r="H2553" s="113"/>
      <c r="I2553" s="113"/>
    </row>
    <row r="2554" spans="1:9" ht="15" customHeight="1" x14ac:dyDescent="0.25">
      <c r="A2554" s="29">
        <v>42111.041808043985</v>
      </c>
      <c r="B2554" s="30">
        <v>6.91</v>
      </c>
      <c r="C2554" s="22" t="s">
        <v>197</v>
      </c>
      <c r="F2554" s="29">
        <v>42111.041808043985</v>
      </c>
      <c r="G2554" s="30"/>
      <c r="H2554" s="113"/>
      <c r="I2554" s="113"/>
    </row>
    <row r="2555" spans="1:9" ht="15" customHeight="1" x14ac:dyDescent="0.25">
      <c r="A2555" s="29">
        <v>42111.083474768522</v>
      </c>
      <c r="B2555" s="30">
        <v>5.14</v>
      </c>
      <c r="C2555" s="22" t="s">
        <v>197</v>
      </c>
      <c r="F2555" s="29">
        <v>42111.083474768522</v>
      </c>
      <c r="G2555" s="30"/>
      <c r="H2555" s="113"/>
      <c r="I2555" s="113"/>
    </row>
    <row r="2556" spans="1:9" ht="15" customHeight="1" x14ac:dyDescent="0.25">
      <c r="A2556" s="29">
        <v>42111.125141493052</v>
      </c>
      <c r="B2556" s="34">
        <v>9.64</v>
      </c>
      <c r="C2556" s="2"/>
      <c r="F2556" s="29">
        <v>42111.125141493052</v>
      </c>
      <c r="G2556" s="34">
        <v>9.64</v>
      </c>
      <c r="H2556" s="113"/>
      <c r="I2556" s="113"/>
    </row>
    <row r="2557" spans="1:9" ht="15" customHeight="1" x14ac:dyDescent="0.25">
      <c r="A2557" s="29">
        <v>42111.166808217589</v>
      </c>
      <c r="B2557" s="34">
        <v>10</v>
      </c>
      <c r="C2557" s="2"/>
      <c r="F2557" s="29">
        <v>42111.166808217589</v>
      </c>
      <c r="G2557" s="34">
        <v>10</v>
      </c>
      <c r="H2557" s="113"/>
      <c r="I2557" s="113"/>
    </row>
    <row r="2558" spans="1:9" ht="15" customHeight="1" x14ac:dyDescent="0.25">
      <c r="A2558" s="29">
        <v>42111.208474942126</v>
      </c>
      <c r="B2558" s="34">
        <v>10.77</v>
      </c>
      <c r="C2558" s="2"/>
      <c r="F2558" s="29">
        <v>42111.208474942126</v>
      </c>
      <c r="G2558" s="34">
        <v>10.77</v>
      </c>
      <c r="H2558" s="113"/>
      <c r="I2558" s="113"/>
    </row>
    <row r="2559" spans="1:9" ht="15" customHeight="1" x14ac:dyDescent="0.25">
      <c r="A2559" s="29">
        <v>42111.250141666664</v>
      </c>
      <c r="B2559" s="34">
        <v>10.97</v>
      </c>
      <c r="C2559" s="2"/>
      <c r="F2559" s="29">
        <v>42111.250141666664</v>
      </c>
      <c r="G2559" s="34">
        <v>10.97</v>
      </c>
      <c r="H2559" s="113"/>
      <c r="I2559" s="113"/>
    </row>
    <row r="2560" spans="1:9" ht="15" customHeight="1" x14ac:dyDescent="0.25">
      <c r="A2560" s="29">
        <v>42111.291808391201</v>
      </c>
      <c r="B2560" s="34">
        <v>10.86</v>
      </c>
      <c r="C2560" s="2"/>
      <c r="F2560" s="29">
        <v>42111.291808391201</v>
      </c>
      <c r="G2560" s="34">
        <v>10.86</v>
      </c>
      <c r="H2560" s="113"/>
      <c r="I2560" s="113"/>
    </row>
    <row r="2561" spans="1:9" ht="15" customHeight="1" x14ac:dyDescent="0.25">
      <c r="A2561" s="29">
        <v>42111.333475115738</v>
      </c>
      <c r="B2561" s="34">
        <v>12.01</v>
      </c>
      <c r="C2561" s="2"/>
      <c r="F2561" s="29">
        <v>42111.333475115738</v>
      </c>
      <c r="G2561" s="34">
        <v>12.01</v>
      </c>
      <c r="H2561" s="113"/>
      <c r="I2561" s="113"/>
    </row>
    <row r="2562" spans="1:9" ht="15" customHeight="1" x14ac:dyDescent="0.25">
      <c r="A2562" s="29">
        <v>42111.375141840275</v>
      </c>
      <c r="B2562" s="34">
        <v>11.21</v>
      </c>
      <c r="C2562" s="2"/>
      <c r="F2562" s="29">
        <v>42111.375141840275</v>
      </c>
      <c r="G2562" s="34">
        <v>11.21</v>
      </c>
      <c r="H2562" s="113"/>
      <c r="I2562" s="113"/>
    </row>
    <row r="2563" spans="1:9" ht="15" customHeight="1" x14ac:dyDescent="0.25">
      <c r="A2563" s="29">
        <v>42111.416808564813</v>
      </c>
      <c r="B2563" s="34">
        <v>10.55</v>
      </c>
      <c r="C2563" s="2"/>
      <c r="F2563" s="29">
        <v>42111.416808564813</v>
      </c>
      <c r="G2563" s="34">
        <v>10.55</v>
      </c>
      <c r="H2563" s="113"/>
      <c r="I2563" s="113"/>
    </row>
    <row r="2564" spans="1:9" ht="15" customHeight="1" x14ac:dyDescent="0.25">
      <c r="A2564" s="29">
        <v>42111.45847528935</v>
      </c>
      <c r="B2564" s="34">
        <v>11.68</v>
      </c>
      <c r="C2564" s="2"/>
      <c r="F2564" s="29">
        <v>42111.45847528935</v>
      </c>
      <c r="G2564" s="34">
        <v>11.68</v>
      </c>
      <c r="H2564" s="113"/>
      <c r="I2564" s="113"/>
    </row>
    <row r="2565" spans="1:9" ht="15" customHeight="1" x14ac:dyDescent="0.25">
      <c r="A2565" s="29">
        <v>42111.500142013887</v>
      </c>
      <c r="B2565" s="34">
        <v>12.3</v>
      </c>
      <c r="C2565" s="2"/>
      <c r="F2565" s="29">
        <v>42111.500142013887</v>
      </c>
      <c r="G2565" s="34">
        <v>12.3</v>
      </c>
      <c r="H2565" s="113"/>
      <c r="I2565" s="113"/>
    </row>
    <row r="2566" spans="1:9" ht="15" customHeight="1" x14ac:dyDescent="0.25">
      <c r="A2566" s="29">
        <v>42111.541808738424</v>
      </c>
      <c r="B2566" s="34">
        <v>11.36</v>
      </c>
      <c r="C2566" s="2"/>
      <c r="F2566" s="29">
        <v>42111.541808738424</v>
      </c>
      <c r="G2566" s="34">
        <v>11.36</v>
      </c>
      <c r="H2566" s="113"/>
      <c r="I2566" s="113"/>
    </row>
    <row r="2567" spans="1:9" ht="15" customHeight="1" x14ac:dyDescent="0.25">
      <c r="A2567" s="29">
        <v>42111.583475462961</v>
      </c>
      <c r="B2567" s="34">
        <v>11.08</v>
      </c>
      <c r="C2567" s="2"/>
      <c r="F2567" s="29">
        <v>42111.583475462961</v>
      </c>
      <c r="G2567" s="34">
        <v>11.08</v>
      </c>
      <c r="H2567" s="113"/>
      <c r="I2567" s="113"/>
    </row>
    <row r="2568" spans="1:9" ht="15" customHeight="1" x14ac:dyDescent="0.25">
      <c r="A2568" s="29">
        <v>42111.625142187499</v>
      </c>
      <c r="B2568" s="34">
        <v>11.48</v>
      </c>
      <c r="C2568" s="2"/>
      <c r="F2568" s="29">
        <v>42111.625142187499</v>
      </c>
      <c r="G2568" s="34">
        <v>11.48</v>
      </c>
      <c r="H2568" s="113"/>
      <c r="I2568" s="113"/>
    </row>
    <row r="2569" spans="1:9" ht="15" customHeight="1" x14ac:dyDescent="0.25">
      <c r="A2569" s="29">
        <v>42111.666808912036</v>
      </c>
      <c r="B2569" s="34">
        <v>11.5</v>
      </c>
      <c r="C2569" s="2"/>
      <c r="F2569" s="29">
        <v>42111.666808912036</v>
      </c>
      <c r="G2569" s="34">
        <v>11.5</v>
      </c>
      <c r="H2569" s="113"/>
      <c r="I2569" s="113"/>
    </row>
    <row r="2570" spans="1:9" ht="15" customHeight="1" x14ac:dyDescent="0.25">
      <c r="A2570" s="29">
        <v>42111.708475636573</v>
      </c>
      <c r="B2570" s="34">
        <v>11.17</v>
      </c>
      <c r="C2570" s="2"/>
      <c r="F2570" s="29">
        <v>42111.708475636573</v>
      </c>
      <c r="G2570" s="34">
        <v>11.17</v>
      </c>
      <c r="H2570" s="113"/>
      <c r="I2570" s="113"/>
    </row>
    <row r="2571" spans="1:9" ht="15" customHeight="1" x14ac:dyDescent="0.25">
      <c r="A2571" s="29">
        <v>42111.75014236111</v>
      </c>
      <c r="B2571" s="34">
        <v>12.14</v>
      </c>
      <c r="C2571" s="2"/>
      <c r="F2571" s="29">
        <v>42111.75014236111</v>
      </c>
      <c r="G2571" s="34">
        <v>12.14</v>
      </c>
      <c r="H2571" s="113"/>
      <c r="I2571" s="113"/>
    </row>
    <row r="2572" spans="1:9" ht="15" customHeight="1" x14ac:dyDescent="0.25">
      <c r="A2572" s="29">
        <v>42111.791809085647</v>
      </c>
      <c r="B2572" s="39">
        <v>7.44</v>
      </c>
      <c r="C2572" s="22" t="s">
        <v>200</v>
      </c>
      <c r="F2572" s="29">
        <v>42111.791809085647</v>
      </c>
      <c r="G2572" s="39"/>
      <c r="H2572" s="113"/>
      <c r="I2572" s="113"/>
    </row>
    <row r="2573" spans="1:9" ht="15" customHeight="1" x14ac:dyDescent="0.25">
      <c r="A2573" s="29">
        <v>42111.833475810185</v>
      </c>
      <c r="B2573" s="39">
        <v>4.71</v>
      </c>
      <c r="C2573" s="22" t="s">
        <v>200</v>
      </c>
      <c r="F2573" s="29">
        <v>42111.833475810185</v>
      </c>
      <c r="G2573" s="39"/>
      <c r="H2573" s="113"/>
      <c r="I2573" s="113"/>
    </row>
    <row r="2574" spans="1:9" ht="15" customHeight="1" x14ac:dyDescent="0.25">
      <c r="A2574" s="29">
        <v>42111.875142534722</v>
      </c>
      <c r="B2574" s="39">
        <v>3.91</v>
      </c>
      <c r="C2574" s="22" t="s">
        <v>200</v>
      </c>
      <c r="F2574" s="29">
        <v>42111.875142534722</v>
      </c>
      <c r="G2574" s="39"/>
      <c r="H2574" s="113"/>
      <c r="I2574" s="113"/>
    </row>
    <row r="2575" spans="1:9" ht="15" customHeight="1" x14ac:dyDescent="0.25">
      <c r="A2575" s="29">
        <v>42111.916809259259</v>
      </c>
      <c r="B2575" s="34">
        <v>12.58</v>
      </c>
      <c r="C2575" s="2"/>
      <c r="F2575" s="29">
        <v>42111.916809259259</v>
      </c>
      <c r="G2575" s="34">
        <v>12.58</v>
      </c>
      <c r="H2575" s="113"/>
      <c r="I2575" s="113"/>
    </row>
    <row r="2576" spans="1:9" ht="15" customHeight="1" x14ac:dyDescent="0.25">
      <c r="A2576" s="29">
        <v>42111.958475983796</v>
      </c>
      <c r="B2576" s="34">
        <v>10.4</v>
      </c>
      <c r="C2576" s="2"/>
      <c r="F2576" s="29">
        <v>42111.958475983796</v>
      </c>
      <c r="G2576" s="34">
        <v>10.4</v>
      </c>
      <c r="H2576" s="113"/>
      <c r="I2576" s="113"/>
    </row>
    <row r="2577" spans="1:9" ht="15" customHeight="1" x14ac:dyDescent="0.25">
      <c r="A2577" s="29">
        <v>42112.000142708333</v>
      </c>
      <c r="B2577" s="34">
        <v>12.65</v>
      </c>
      <c r="C2577" s="2"/>
      <c r="F2577" s="29">
        <v>42112.000142708333</v>
      </c>
      <c r="G2577" s="34">
        <v>12.65</v>
      </c>
      <c r="H2577" s="113"/>
      <c r="I2577" s="113"/>
    </row>
    <row r="2578" spans="1:9" ht="15" customHeight="1" x14ac:dyDescent="0.25">
      <c r="A2578" s="29">
        <v>42112.041809432871</v>
      </c>
      <c r="B2578" s="34">
        <v>14.33</v>
      </c>
      <c r="C2578" s="2"/>
      <c r="F2578" s="29">
        <v>42112.041809432871</v>
      </c>
      <c r="G2578" s="34">
        <v>14.33</v>
      </c>
      <c r="H2578" s="113"/>
      <c r="I2578" s="113"/>
    </row>
    <row r="2579" spans="1:9" ht="15" customHeight="1" x14ac:dyDescent="0.25">
      <c r="A2579" s="29">
        <v>42112.083476157408</v>
      </c>
      <c r="B2579" s="34">
        <v>13.32</v>
      </c>
      <c r="C2579" s="2"/>
      <c r="F2579" s="29">
        <v>42112.083476157408</v>
      </c>
      <c r="G2579" s="34">
        <v>13.32</v>
      </c>
      <c r="H2579" s="113"/>
      <c r="I2579" s="113"/>
    </row>
    <row r="2580" spans="1:9" ht="15" customHeight="1" x14ac:dyDescent="0.25">
      <c r="A2580" s="29">
        <v>42112.125142881945</v>
      </c>
      <c r="B2580" s="34">
        <v>11.93</v>
      </c>
      <c r="C2580" s="2"/>
      <c r="F2580" s="29">
        <v>42112.125142881945</v>
      </c>
      <c r="G2580" s="34">
        <v>11.93</v>
      </c>
      <c r="H2580" s="113"/>
      <c r="I2580" s="113"/>
    </row>
    <row r="2581" spans="1:9" ht="15" customHeight="1" x14ac:dyDescent="0.25">
      <c r="A2581" s="29">
        <v>42112.166809606482</v>
      </c>
      <c r="B2581" s="34">
        <v>10.87</v>
      </c>
      <c r="C2581" s="2"/>
      <c r="F2581" s="29">
        <v>42112.166809606482</v>
      </c>
      <c r="G2581" s="34">
        <v>10.87</v>
      </c>
      <c r="H2581" s="113"/>
      <c r="I2581" s="113"/>
    </row>
    <row r="2582" spans="1:9" ht="15" customHeight="1" x14ac:dyDescent="0.25">
      <c r="A2582" s="29">
        <v>42112.208476331019</v>
      </c>
      <c r="B2582" s="34">
        <v>11.91</v>
      </c>
      <c r="C2582" s="2"/>
      <c r="F2582" s="29">
        <v>42112.208476331019</v>
      </c>
      <c r="G2582" s="34">
        <v>11.91</v>
      </c>
      <c r="H2582" s="113"/>
      <c r="I2582" s="113"/>
    </row>
    <row r="2583" spans="1:9" ht="15" customHeight="1" x14ac:dyDescent="0.25">
      <c r="A2583" s="29">
        <v>42112.250143055557</v>
      </c>
      <c r="B2583" s="34">
        <v>12</v>
      </c>
      <c r="C2583" s="2"/>
      <c r="F2583" s="29">
        <v>42112.250143055557</v>
      </c>
      <c r="G2583" s="34">
        <v>12</v>
      </c>
      <c r="H2583" s="113"/>
      <c r="I2583" s="113"/>
    </row>
    <row r="2584" spans="1:9" ht="15" customHeight="1" x14ac:dyDescent="0.25">
      <c r="A2584" s="29">
        <v>42112.291809780094</v>
      </c>
      <c r="B2584" s="34">
        <v>12.26</v>
      </c>
      <c r="C2584" s="2"/>
      <c r="F2584" s="29">
        <v>42112.291809780094</v>
      </c>
      <c r="G2584" s="34">
        <v>12.26</v>
      </c>
      <c r="H2584" s="113"/>
      <c r="I2584" s="113"/>
    </row>
    <row r="2585" spans="1:9" ht="15" customHeight="1" x14ac:dyDescent="0.25">
      <c r="A2585" s="29">
        <v>42112.333476504631</v>
      </c>
      <c r="B2585" s="34">
        <v>12.75</v>
      </c>
      <c r="C2585" s="2"/>
      <c r="F2585" s="29">
        <v>42112.333476504631</v>
      </c>
      <c r="G2585" s="34">
        <v>12.75</v>
      </c>
      <c r="H2585" s="113"/>
      <c r="I2585" s="113"/>
    </row>
    <row r="2586" spans="1:9" ht="15" customHeight="1" x14ac:dyDescent="0.25">
      <c r="A2586" s="29">
        <v>42112.375143229168</v>
      </c>
      <c r="B2586" s="34">
        <v>13.05</v>
      </c>
      <c r="C2586" s="2"/>
      <c r="F2586" s="29">
        <v>42112.375143229168</v>
      </c>
      <c r="G2586" s="34">
        <v>13.05</v>
      </c>
      <c r="H2586" s="113"/>
      <c r="I2586" s="113"/>
    </row>
    <row r="2587" spans="1:9" ht="15" customHeight="1" x14ac:dyDescent="0.25">
      <c r="A2587" s="29">
        <v>42112.416809953706</v>
      </c>
      <c r="B2587" s="34">
        <v>13.51</v>
      </c>
      <c r="C2587" s="2"/>
      <c r="F2587" s="29">
        <v>42112.416809953706</v>
      </c>
      <c r="G2587" s="34">
        <v>13.51</v>
      </c>
      <c r="H2587" s="113"/>
      <c r="I2587" s="113"/>
    </row>
    <row r="2588" spans="1:9" ht="15" customHeight="1" x14ac:dyDescent="0.25">
      <c r="A2588" s="29">
        <v>42112.458476678243</v>
      </c>
      <c r="B2588" s="34">
        <v>12.92</v>
      </c>
      <c r="C2588" s="2"/>
      <c r="F2588" s="29">
        <v>42112.458476678243</v>
      </c>
      <c r="G2588" s="34">
        <v>12.92</v>
      </c>
      <c r="H2588" s="113"/>
      <c r="I2588" s="113"/>
    </row>
    <row r="2589" spans="1:9" ht="15" customHeight="1" x14ac:dyDescent="0.25">
      <c r="A2589" s="29">
        <v>42112.50014340278</v>
      </c>
      <c r="B2589" s="34">
        <v>12.81</v>
      </c>
      <c r="C2589" s="2"/>
      <c r="F2589" s="29">
        <v>42112.50014340278</v>
      </c>
      <c r="G2589" s="34">
        <v>12.81</v>
      </c>
      <c r="H2589" s="113"/>
      <c r="I2589" s="113"/>
    </row>
    <row r="2590" spans="1:9" ht="15" customHeight="1" x14ac:dyDescent="0.25">
      <c r="A2590" s="29">
        <v>42112.541810127317</v>
      </c>
      <c r="B2590" s="34">
        <v>13.95</v>
      </c>
      <c r="C2590" s="2"/>
      <c r="F2590" s="29">
        <v>42112.541810127317</v>
      </c>
      <c r="G2590" s="34">
        <v>13.95</v>
      </c>
      <c r="H2590" s="113"/>
      <c r="I2590" s="113"/>
    </row>
    <row r="2591" spans="1:9" ht="15" customHeight="1" x14ac:dyDescent="0.25">
      <c r="A2591" s="29">
        <v>42112.583476851854</v>
      </c>
      <c r="B2591" s="34">
        <v>12.99</v>
      </c>
      <c r="C2591" s="2"/>
      <c r="F2591" s="29">
        <v>42112.583476851854</v>
      </c>
      <c r="G2591" s="34">
        <v>12.99</v>
      </c>
      <c r="H2591" s="113"/>
      <c r="I2591" s="113"/>
    </row>
    <row r="2592" spans="1:9" ht="15" customHeight="1" x14ac:dyDescent="0.25">
      <c r="A2592" s="29">
        <v>42112.625143576392</v>
      </c>
      <c r="B2592" s="34">
        <v>14.08</v>
      </c>
      <c r="C2592" s="2"/>
      <c r="F2592" s="29">
        <v>42112.625143576392</v>
      </c>
      <c r="G2592" s="34">
        <v>14.08</v>
      </c>
      <c r="H2592" s="113"/>
      <c r="I2592" s="113"/>
    </row>
    <row r="2593" spans="1:9" ht="15" customHeight="1" x14ac:dyDescent="0.25">
      <c r="A2593" s="29">
        <v>42112.666810300929</v>
      </c>
      <c r="B2593" s="34">
        <v>13.02</v>
      </c>
      <c r="C2593" s="2"/>
      <c r="F2593" s="29">
        <v>42112.666810300929</v>
      </c>
      <c r="G2593" s="34">
        <v>13.02</v>
      </c>
      <c r="H2593" s="113"/>
      <c r="I2593" s="113"/>
    </row>
    <row r="2594" spans="1:9" ht="15" customHeight="1" x14ac:dyDescent="0.25">
      <c r="A2594" s="29">
        <v>42112.708477025466</v>
      </c>
      <c r="B2594" s="34">
        <v>13.22</v>
      </c>
      <c r="C2594" s="2"/>
      <c r="F2594" s="29">
        <v>42112.708477025466</v>
      </c>
      <c r="G2594" s="34">
        <v>13.22</v>
      </c>
      <c r="H2594" s="113"/>
      <c r="I2594" s="113"/>
    </row>
    <row r="2595" spans="1:9" ht="15" customHeight="1" x14ac:dyDescent="0.25">
      <c r="A2595" s="29">
        <v>42112.750143750003</v>
      </c>
      <c r="B2595" s="34">
        <v>13.04</v>
      </c>
      <c r="C2595" s="2"/>
      <c r="F2595" s="29">
        <v>42112.750143750003</v>
      </c>
      <c r="G2595" s="34">
        <v>13.04</v>
      </c>
      <c r="H2595" s="113"/>
      <c r="I2595" s="113"/>
    </row>
    <row r="2596" spans="1:9" ht="15" customHeight="1" x14ac:dyDescent="0.25">
      <c r="A2596" s="29">
        <v>42112.79181047454</v>
      </c>
      <c r="B2596" s="34">
        <v>13.68</v>
      </c>
      <c r="C2596" s="2"/>
      <c r="F2596" s="29">
        <v>42112.79181047454</v>
      </c>
      <c r="G2596" s="34">
        <v>13.68</v>
      </c>
      <c r="H2596" s="113"/>
      <c r="I2596" s="113"/>
    </row>
    <row r="2597" spans="1:9" ht="15" customHeight="1" x14ac:dyDescent="0.25">
      <c r="A2597" s="29">
        <v>42112.833477199078</v>
      </c>
      <c r="B2597" s="34">
        <v>12.99</v>
      </c>
      <c r="C2597" s="2"/>
      <c r="F2597" s="29">
        <v>42112.833477199078</v>
      </c>
      <c r="G2597" s="34">
        <v>12.99</v>
      </c>
      <c r="H2597" s="113"/>
      <c r="I2597" s="113"/>
    </row>
    <row r="2598" spans="1:9" ht="15" customHeight="1" x14ac:dyDescent="0.25">
      <c r="A2598" s="29">
        <v>42112.875143923608</v>
      </c>
      <c r="B2598" s="34">
        <v>8.66</v>
      </c>
      <c r="C2598" s="2"/>
      <c r="F2598" s="29">
        <v>42112.875143923608</v>
      </c>
      <c r="G2598" s="34">
        <v>8.66</v>
      </c>
      <c r="H2598" s="113"/>
      <c r="I2598" s="113"/>
    </row>
    <row r="2599" spans="1:9" ht="15" customHeight="1" x14ac:dyDescent="0.25">
      <c r="A2599" s="29">
        <v>42112.916810648145</v>
      </c>
      <c r="B2599" s="30">
        <v>5.89</v>
      </c>
      <c r="C2599" s="22" t="s">
        <v>197</v>
      </c>
      <c r="F2599" s="29">
        <v>42112.916810648145</v>
      </c>
      <c r="G2599" s="30"/>
      <c r="H2599" s="113"/>
      <c r="I2599" s="113"/>
    </row>
    <row r="2600" spans="1:9" ht="15" customHeight="1" x14ac:dyDescent="0.25">
      <c r="A2600" s="29">
        <v>42112.958477372682</v>
      </c>
      <c r="B2600" s="30">
        <v>5.74</v>
      </c>
      <c r="C2600" s="22" t="s">
        <v>197</v>
      </c>
      <c r="F2600" s="29">
        <v>42112.958477372682</v>
      </c>
      <c r="G2600" s="30"/>
      <c r="H2600" s="113"/>
      <c r="I2600" s="113"/>
    </row>
    <row r="2601" spans="1:9" ht="15" customHeight="1" x14ac:dyDescent="0.25">
      <c r="A2601" s="29">
        <v>42113.000144097219</v>
      </c>
      <c r="B2601" s="30">
        <v>3.31</v>
      </c>
      <c r="C2601" s="22" t="s">
        <v>197</v>
      </c>
      <c r="F2601" s="29">
        <v>42113.000144097219</v>
      </c>
      <c r="G2601" s="30"/>
      <c r="H2601" s="113"/>
      <c r="I2601" s="113"/>
    </row>
    <row r="2602" spans="1:9" ht="15" customHeight="1" x14ac:dyDescent="0.25">
      <c r="A2602" s="29">
        <v>42113.041810821756</v>
      </c>
      <c r="B2602" s="30">
        <v>2.2200000000000002</v>
      </c>
      <c r="C2602" s="22" t="s">
        <v>197</v>
      </c>
      <c r="F2602" s="29">
        <v>42113.041810821756</v>
      </c>
      <c r="G2602" s="30"/>
      <c r="H2602" s="113"/>
      <c r="I2602" s="113"/>
    </row>
    <row r="2603" spans="1:9" ht="15" customHeight="1" x14ac:dyDescent="0.25">
      <c r="A2603" s="29">
        <v>42113.083477546294</v>
      </c>
      <c r="B2603" s="30">
        <v>1.82</v>
      </c>
      <c r="C2603" s="22" t="s">
        <v>197</v>
      </c>
      <c r="F2603" s="29">
        <v>42113.083477546294</v>
      </c>
      <c r="G2603" s="30"/>
      <c r="H2603" s="113"/>
      <c r="I2603" s="113"/>
    </row>
    <row r="2604" spans="1:9" ht="15" customHeight="1" x14ac:dyDescent="0.25">
      <c r="A2604" s="29">
        <v>42113.125144270831</v>
      </c>
      <c r="B2604" s="30">
        <v>1.75</v>
      </c>
      <c r="C2604" s="22" t="s">
        <v>197</v>
      </c>
      <c r="F2604" s="29">
        <v>42113.125144270831</v>
      </c>
      <c r="G2604" s="30"/>
      <c r="H2604" s="113"/>
      <c r="I2604" s="113"/>
    </row>
    <row r="2605" spans="1:9" ht="15" customHeight="1" x14ac:dyDescent="0.25">
      <c r="A2605" s="29">
        <v>42113.166810995368</v>
      </c>
      <c r="B2605" s="30">
        <v>1.74</v>
      </c>
      <c r="C2605" s="22" t="s">
        <v>197</v>
      </c>
      <c r="F2605" s="29">
        <v>42113.166810995368</v>
      </c>
      <c r="G2605" s="30"/>
      <c r="H2605" s="113"/>
      <c r="I2605" s="113"/>
    </row>
    <row r="2606" spans="1:9" ht="15" customHeight="1" x14ac:dyDescent="0.25">
      <c r="A2606" s="29">
        <v>42113.208477719905</v>
      </c>
      <c r="B2606" s="30">
        <v>1.76</v>
      </c>
      <c r="C2606" s="22" t="s">
        <v>197</v>
      </c>
      <c r="F2606" s="29">
        <v>42113.208477719905</v>
      </c>
      <c r="G2606" s="30"/>
      <c r="H2606" s="113"/>
      <c r="I2606" s="113"/>
    </row>
    <row r="2607" spans="1:9" ht="15" customHeight="1" x14ac:dyDescent="0.25">
      <c r="A2607" s="29">
        <v>42113.250144444442</v>
      </c>
      <c r="B2607" s="30">
        <v>1.75</v>
      </c>
      <c r="C2607" s="22" t="s">
        <v>197</v>
      </c>
      <c r="F2607" s="29">
        <v>42113.250144444442</v>
      </c>
      <c r="G2607" s="30"/>
      <c r="H2607" s="113"/>
      <c r="I2607" s="113"/>
    </row>
    <row r="2608" spans="1:9" ht="15" customHeight="1" x14ac:dyDescent="0.25">
      <c r="A2608" s="29">
        <v>42113.29181116898</v>
      </c>
      <c r="B2608" s="30">
        <v>1.76</v>
      </c>
      <c r="C2608" s="22" t="s">
        <v>197</v>
      </c>
      <c r="F2608" s="29">
        <v>42113.29181116898</v>
      </c>
      <c r="G2608" s="30"/>
      <c r="H2608" s="113"/>
      <c r="I2608" s="113"/>
    </row>
    <row r="2609" spans="1:9" ht="15" customHeight="1" x14ac:dyDescent="0.25">
      <c r="A2609" s="29">
        <v>42113.333477893517</v>
      </c>
      <c r="B2609" s="30">
        <v>1.72</v>
      </c>
      <c r="C2609" s="22" t="s">
        <v>197</v>
      </c>
      <c r="F2609" s="29">
        <v>42113.333477893517</v>
      </c>
      <c r="G2609" s="30"/>
      <c r="H2609" s="113"/>
      <c r="I2609" s="113"/>
    </row>
    <row r="2610" spans="1:9" ht="15" customHeight="1" x14ac:dyDescent="0.25">
      <c r="A2610" s="29">
        <v>42113.375144618054</v>
      </c>
      <c r="B2610" s="30">
        <v>1.74</v>
      </c>
      <c r="C2610" s="22" t="s">
        <v>197</v>
      </c>
      <c r="F2610" s="29">
        <v>42113.375144618054</v>
      </c>
      <c r="G2610" s="30"/>
      <c r="H2610" s="113"/>
      <c r="I2610" s="113"/>
    </row>
    <row r="2611" spans="1:9" ht="15" customHeight="1" x14ac:dyDescent="0.25">
      <c r="A2611" s="29">
        <v>42113.416811342591</v>
      </c>
      <c r="B2611" s="30">
        <v>1.85</v>
      </c>
      <c r="C2611" s="22" t="s">
        <v>197</v>
      </c>
      <c r="F2611" s="29">
        <v>42113.416811342591</v>
      </c>
      <c r="G2611" s="30"/>
      <c r="H2611" s="113"/>
      <c r="I2611" s="113"/>
    </row>
    <row r="2612" spans="1:9" ht="15" customHeight="1" x14ac:dyDescent="0.25">
      <c r="A2612" s="29">
        <v>42113.458478067128</v>
      </c>
      <c r="B2612" s="30">
        <v>1.89</v>
      </c>
      <c r="C2612" s="22" t="s">
        <v>197</v>
      </c>
      <c r="F2612" s="29">
        <v>42113.458478067128</v>
      </c>
      <c r="G2612" s="30"/>
      <c r="H2612" s="113"/>
      <c r="I2612" s="113"/>
    </row>
    <row r="2613" spans="1:9" ht="15" customHeight="1" x14ac:dyDescent="0.25">
      <c r="A2613" s="29">
        <v>42113.500144791666</v>
      </c>
      <c r="B2613" s="30">
        <v>1.97</v>
      </c>
      <c r="C2613" s="22" t="s">
        <v>197</v>
      </c>
      <c r="F2613" s="29">
        <v>42113.500144791666</v>
      </c>
      <c r="G2613" s="30"/>
      <c r="H2613" s="113"/>
      <c r="I2613" s="113"/>
    </row>
    <row r="2614" spans="1:9" ht="15" customHeight="1" x14ac:dyDescent="0.25">
      <c r="A2614" s="29">
        <v>42113.541811516203</v>
      </c>
      <c r="B2614" s="30">
        <v>1.88</v>
      </c>
      <c r="C2614" s="22" t="s">
        <v>197</v>
      </c>
      <c r="F2614" s="29">
        <v>42113.541811516203</v>
      </c>
      <c r="G2614" s="30"/>
      <c r="H2614" s="113"/>
      <c r="I2614" s="113"/>
    </row>
    <row r="2615" spans="1:9" ht="15" customHeight="1" x14ac:dyDescent="0.25">
      <c r="A2615" s="29">
        <v>42113.58347824074</v>
      </c>
      <c r="B2615" s="30">
        <v>1.91</v>
      </c>
      <c r="C2615" s="22" t="s">
        <v>197</v>
      </c>
      <c r="F2615" s="29">
        <v>42113.58347824074</v>
      </c>
      <c r="G2615" s="30"/>
      <c r="H2615" s="113"/>
      <c r="I2615" s="113"/>
    </row>
    <row r="2616" spans="1:9" ht="15" customHeight="1" x14ac:dyDescent="0.25">
      <c r="A2616" s="29">
        <v>42113.625144965277</v>
      </c>
      <c r="B2616" s="30">
        <v>1.9</v>
      </c>
      <c r="C2616" s="22" t="s">
        <v>197</v>
      </c>
      <c r="F2616" s="29">
        <v>42113.625144965277</v>
      </c>
      <c r="G2616" s="30"/>
      <c r="H2616" s="113"/>
      <c r="I2616" s="113"/>
    </row>
    <row r="2617" spans="1:9" ht="15" customHeight="1" x14ac:dyDescent="0.25">
      <c r="A2617" s="29">
        <v>42113.666811689814</v>
      </c>
      <c r="B2617" s="30">
        <v>1.77</v>
      </c>
      <c r="C2617" s="22" t="s">
        <v>197</v>
      </c>
      <c r="F2617" s="29">
        <v>42113.666811689814</v>
      </c>
      <c r="G2617" s="30"/>
      <c r="H2617" s="113"/>
      <c r="I2617" s="113"/>
    </row>
    <row r="2618" spans="1:9" ht="15" customHeight="1" x14ac:dyDescent="0.25">
      <c r="A2618" s="29">
        <v>42113.708478414352</v>
      </c>
      <c r="B2618" s="30">
        <v>1.62</v>
      </c>
      <c r="C2618" s="22" t="s">
        <v>197</v>
      </c>
      <c r="F2618" s="29">
        <v>42113.708478414352</v>
      </c>
      <c r="G2618" s="30"/>
      <c r="H2618" s="113"/>
      <c r="I2618" s="113"/>
    </row>
    <row r="2619" spans="1:9" ht="15" customHeight="1" x14ac:dyDescent="0.25">
      <c r="A2619" s="29">
        <v>42113.750145138889</v>
      </c>
      <c r="B2619" s="30">
        <v>1.66</v>
      </c>
      <c r="C2619" s="22" t="s">
        <v>197</v>
      </c>
      <c r="F2619" s="29">
        <v>42113.750145138889</v>
      </c>
      <c r="G2619" s="30"/>
      <c r="H2619" s="113"/>
      <c r="I2619" s="113"/>
    </row>
    <row r="2620" spans="1:9" ht="15" customHeight="1" x14ac:dyDescent="0.25">
      <c r="A2620" s="29">
        <v>42113.791811863426</v>
      </c>
      <c r="B2620" s="30">
        <v>1.68</v>
      </c>
      <c r="C2620" s="22" t="s">
        <v>197</v>
      </c>
      <c r="F2620" s="29">
        <v>42113.791811863426</v>
      </c>
      <c r="G2620" s="30"/>
      <c r="H2620" s="113"/>
      <c r="I2620" s="113"/>
    </row>
    <row r="2621" spans="1:9" ht="15" customHeight="1" x14ac:dyDescent="0.25">
      <c r="A2621" s="29">
        <v>42113.833478587963</v>
      </c>
      <c r="B2621" s="30">
        <v>1.68</v>
      </c>
      <c r="C2621" s="22" t="s">
        <v>197</v>
      </c>
      <c r="F2621" s="29">
        <v>42113.833478587963</v>
      </c>
      <c r="G2621" s="30"/>
      <c r="H2621" s="113"/>
      <c r="I2621" s="113"/>
    </row>
    <row r="2622" spans="1:9" ht="15" customHeight="1" x14ac:dyDescent="0.25">
      <c r="A2622" s="29">
        <v>42113.875145312501</v>
      </c>
      <c r="B2622" s="30">
        <v>1.69</v>
      </c>
      <c r="C2622" s="22" t="s">
        <v>197</v>
      </c>
      <c r="F2622" s="29">
        <v>42113.875145312501</v>
      </c>
      <c r="G2622" s="30"/>
      <c r="H2622" s="113"/>
      <c r="I2622" s="113"/>
    </row>
    <row r="2623" spans="1:9" ht="15" customHeight="1" x14ac:dyDescent="0.25">
      <c r="A2623" s="29">
        <v>42113.916812037038</v>
      </c>
      <c r="B2623" s="30">
        <v>1.67</v>
      </c>
      <c r="C2623" s="22" t="s">
        <v>197</v>
      </c>
      <c r="F2623" s="29">
        <v>42113.916812037038</v>
      </c>
      <c r="G2623" s="30"/>
      <c r="H2623" s="113"/>
      <c r="I2623" s="113"/>
    </row>
    <row r="2624" spans="1:9" ht="15" customHeight="1" x14ac:dyDescent="0.25">
      <c r="A2624" s="29">
        <v>42113.958478761575</v>
      </c>
      <c r="B2624" s="30">
        <v>1.65</v>
      </c>
      <c r="C2624" s="22" t="s">
        <v>197</v>
      </c>
      <c r="F2624" s="29">
        <v>42113.958478761575</v>
      </c>
      <c r="G2624" s="30"/>
      <c r="H2624" s="113"/>
      <c r="I2624" s="113"/>
    </row>
    <row r="2625" spans="1:9" ht="15" customHeight="1" x14ac:dyDescent="0.25">
      <c r="A2625" s="29">
        <v>42114.000145486112</v>
      </c>
      <c r="B2625" s="30">
        <v>1.62</v>
      </c>
      <c r="C2625" s="22" t="s">
        <v>197</v>
      </c>
      <c r="F2625" s="29">
        <v>42114.000145486112</v>
      </c>
      <c r="G2625" s="30"/>
      <c r="H2625" s="113"/>
      <c r="I2625" s="113"/>
    </row>
    <row r="2626" spans="1:9" ht="15" customHeight="1" x14ac:dyDescent="0.25">
      <c r="A2626" s="29">
        <v>42114.041812210649</v>
      </c>
      <c r="B2626" s="30">
        <v>1.61</v>
      </c>
      <c r="C2626" s="22" t="s">
        <v>197</v>
      </c>
      <c r="F2626" s="29">
        <v>42114.041812210649</v>
      </c>
      <c r="G2626" s="30"/>
      <c r="H2626" s="113"/>
      <c r="I2626" s="113"/>
    </row>
    <row r="2627" spans="1:9" ht="15" customHeight="1" x14ac:dyDescent="0.25">
      <c r="A2627" s="29">
        <v>42114.083478935187</v>
      </c>
      <c r="B2627" s="30">
        <v>1.69</v>
      </c>
      <c r="C2627" s="22" t="s">
        <v>197</v>
      </c>
      <c r="F2627" s="29">
        <v>42114.083478935187</v>
      </c>
      <c r="G2627" s="30"/>
      <c r="H2627" s="113"/>
      <c r="I2627" s="113"/>
    </row>
    <row r="2628" spans="1:9" ht="15" customHeight="1" x14ac:dyDescent="0.25">
      <c r="A2628" s="29">
        <v>42114.125145659724</v>
      </c>
      <c r="B2628" s="30">
        <v>1.73</v>
      </c>
      <c r="C2628" s="22" t="s">
        <v>197</v>
      </c>
      <c r="F2628" s="29">
        <v>42114.125145659724</v>
      </c>
      <c r="G2628" s="30"/>
      <c r="H2628" s="113"/>
      <c r="I2628" s="113"/>
    </row>
    <row r="2629" spans="1:9" ht="15" customHeight="1" x14ac:dyDescent="0.25">
      <c r="A2629" s="29">
        <v>42114.166812384261</v>
      </c>
      <c r="B2629" s="30">
        <v>1.74</v>
      </c>
      <c r="C2629" s="22" t="s">
        <v>197</v>
      </c>
      <c r="F2629" s="29">
        <v>42114.166812384261</v>
      </c>
      <c r="G2629" s="30"/>
      <c r="H2629" s="113"/>
      <c r="I2629" s="113"/>
    </row>
    <row r="2630" spans="1:9" ht="15" customHeight="1" x14ac:dyDescent="0.25">
      <c r="A2630" s="29">
        <v>42114.208479108798</v>
      </c>
      <c r="B2630" s="30">
        <v>1.73</v>
      </c>
      <c r="C2630" s="22" t="s">
        <v>197</v>
      </c>
      <c r="F2630" s="29">
        <v>42114.208479108798</v>
      </c>
      <c r="G2630" s="30"/>
      <c r="H2630" s="113"/>
      <c r="I2630" s="113"/>
    </row>
    <row r="2631" spans="1:9" ht="15" customHeight="1" x14ac:dyDescent="0.25">
      <c r="A2631" s="29">
        <v>42114.250145833335</v>
      </c>
      <c r="B2631" s="30">
        <v>1.75</v>
      </c>
      <c r="C2631" s="22" t="s">
        <v>197</v>
      </c>
      <c r="F2631" s="29">
        <v>42114.250145833335</v>
      </c>
      <c r="G2631" s="30"/>
      <c r="H2631" s="113"/>
      <c r="I2631" s="113"/>
    </row>
    <row r="2632" spans="1:9" ht="15" customHeight="1" x14ac:dyDescent="0.25">
      <c r="A2632" s="29">
        <v>42114.291812557873</v>
      </c>
      <c r="B2632" s="30">
        <v>1.78</v>
      </c>
      <c r="C2632" s="22" t="s">
        <v>197</v>
      </c>
      <c r="F2632" s="29">
        <v>42114.291812557873</v>
      </c>
      <c r="G2632" s="30"/>
      <c r="H2632" s="113"/>
      <c r="I2632" s="113"/>
    </row>
    <row r="2633" spans="1:9" ht="15" customHeight="1" x14ac:dyDescent="0.25">
      <c r="A2633" s="29">
        <v>42114.33347928241</v>
      </c>
      <c r="B2633" s="30">
        <v>1.73</v>
      </c>
      <c r="C2633" s="22" t="s">
        <v>197</v>
      </c>
      <c r="F2633" s="29">
        <v>42114.33347928241</v>
      </c>
      <c r="G2633" s="30"/>
      <c r="H2633" s="113"/>
      <c r="I2633" s="113"/>
    </row>
    <row r="2634" spans="1:9" ht="15" customHeight="1" x14ac:dyDescent="0.25">
      <c r="A2634" s="29">
        <v>42114.375146006947</v>
      </c>
      <c r="B2634" s="30">
        <v>1.61</v>
      </c>
      <c r="C2634" s="22" t="s">
        <v>197</v>
      </c>
      <c r="F2634" s="29">
        <v>42114.375146006947</v>
      </c>
      <c r="G2634" s="30"/>
      <c r="H2634" s="113"/>
      <c r="I2634" s="113"/>
    </row>
    <row r="2635" spans="1:9" ht="15" customHeight="1" x14ac:dyDescent="0.25">
      <c r="A2635" s="29">
        <v>42114.416812731484</v>
      </c>
      <c r="B2635" s="30">
        <v>1.67</v>
      </c>
      <c r="C2635" s="22" t="s">
        <v>197</v>
      </c>
      <c r="F2635" s="29">
        <v>42114.416812731484</v>
      </c>
      <c r="G2635" s="30"/>
      <c r="H2635" s="113"/>
      <c r="I2635" s="113"/>
    </row>
    <row r="2636" spans="1:9" ht="15" customHeight="1" x14ac:dyDescent="0.25">
      <c r="A2636" s="29">
        <v>42114.458479456021</v>
      </c>
      <c r="B2636" s="30">
        <v>1.74</v>
      </c>
      <c r="C2636" s="22" t="s">
        <v>197</v>
      </c>
      <c r="F2636" s="29">
        <v>42114.458479456021</v>
      </c>
      <c r="G2636" s="30"/>
      <c r="H2636" s="113"/>
      <c r="I2636" s="113"/>
    </row>
    <row r="2637" spans="1:9" ht="15" customHeight="1" x14ac:dyDescent="0.25">
      <c r="A2637" s="29">
        <v>42114.500146180559</v>
      </c>
      <c r="B2637" s="30">
        <v>1.73</v>
      </c>
      <c r="C2637" s="22" t="s">
        <v>197</v>
      </c>
      <c r="F2637" s="29">
        <v>42114.500146180559</v>
      </c>
      <c r="G2637" s="30"/>
      <c r="H2637" s="113"/>
      <c r="I2637" s="113"/>
    </row>
    <row r="2638" spans="1:9" ht="15" customHeight="1" x14ac:dyDescent="0.25">
      <c r="A2638" s="29">
        <v>42114.541812905096</v>
      </c>
      <c r="B2638" s="30">
        <v>1.65</v>
      </c>
      <c r="C2638" s="22" t="s">
        <v>197</v>
      </c>
      <c r="F2638" s="29">
        <v>42114.541812905096</v>
      </c>
      <c r="G2638" s="30"/>
      <c r="H2638" s="113"/>
      <c r="I2638" s="113"/>
    </row>
    <row r="2639" spans="1:9" ht="15" customHeight="1" x14ac:dyDescent="0.25">
      <c r="A2639" s="29">
        <v>42114.583479629633</v>
      </c>
      <c r="B2639" s="30">
        <v>1.71</v>
      </c>
      <c r="C2639" s="22" t="s">
        <v>197</v>
      </c>
      <c r="F2639" s="29">
        <v>42114.583479629633</v>
      </c>
      <c r="G2639" s="30"/>
      <c r="H2639" s="113"/>
      <c r="I2639" s="113"/>
    </row>
    <row r="2640" spans="1:9" ht="15" customHeight="1" x14ac:dyDescent="0.25">
      <c r="A2640" s="29">
        <v>42114.62514635417</v>
      </c>
      <c r="B2640" s="30">
        <v>1.65</v>
      </c>
      <c r="C2640" s="22" t="s">
        <v>197</v>
      </c>
      <c r="F2640" s="29">
        <v>42114.62514635417</v>
      </c>
      <c r="G2640" s="30"/>
      <c r="H2640" s="113"/>
      <c r="I2640" s="113"/>
    </row>
    <row r="2641" spans="1:9" ht="15" customHeight="1" x14ac:dyDescent="0.25">
      <c r="A2641" s="29">
        <v>42114.6668130787</v>
      </c>
      <c r="B2641" s="30">
        <v>1.49</v>
      </c>
      <c r="C2641" s="22" t="s">
        <v>197</v>
      </c>
      <c r="F2641" s="29">
        <v>42114.6668130787</v>
      </c>
      <c r="G2641" s="30"/>
      <c r="H2641" s="113"/>
      <c r="I2641" s="113"/>
    </row>
    <row r="2642" spans="1:9" ht="15" customHeight="1" x14ac:dyDescent="0.25">
      <c r="A2642" s="29">
        <v>42114.708479803237</v>
      </c>
      <c r="B2642" s="30">
        <v>1.58</v>
      </c>
      <c r="C2642" s="22" t="s">
        <v>197</v>
      </c>
      <c r="F2642" s="29">
        <v>42114.708479803237</v>
      </c>
      <c r="G2642" s="30"/>
      <c r="H2642" s="113"/>
      <c r="I2642" s="113"/>
    </row>
    <row r="2643" spans="1:9" ht="15" customHeight="1" x14ac:dyDescent="0.25">
      <c r="A2643" s="29">
        <v>42114.750146527775</v>
      </c>
      <c r="B2643" s="30">
        <v>1.6</v>
      </c>
      <c r="C2643" s="22" t="s">
        <v>197</v>
      </c>
      <c r="F2643" s="29">
        <v>42114.750146527775</v>
      </c>
      <c r="G2643" s="30"/>
      <c r="H2643" s="113"/>
      <c r="I2643" s="113"/>
    </row>
    <row r="2644" spans="1:9" ht="15" customHeight="1" x14ac:dyDescent="0.25">
      <c r="A2644" s="29">
        <v>42114.791813252312</v>
      </c>
      <c r="B2644" s="30">
        <v>1.62</v>
      </c>
      <c r="C2644" s="22" t="s">
        <v>197</v>
      </c>
      <c r="F2644" s="29">
        <v>42114.791813252312</v>
      </c>
      <c r="G2644" s="30"/>
      <c r="H2644" s="113"/>
      <c r="I2644" s="113"/>
    </row>
    <row r="2645" spans="1:9" ht="15" customHeight="1" x14ac:dyDescent="0.25">
      <c r="A2645" s="29">
        <v>42114.833479976849</v>
      </c>
      <c r="B2645" s="30">
        <v>1.62</v>
      </c>
      <c r="C2645" s="22" t="s">
        <v>197</v>
      </c>
      <c r="F2645" s="29">
        <v>42114.833479976849</v>
      </c>
      <c r="G2645" s="30"/>
      <c r="H2645" s="113"/>
      <c r="I2645" s="113"/>
    </row>
    <row r="2646" spans="1:9" ht="15" customHeight="1" x14ac:dyDescent="0.25">
      <c r="A2646" s="29">
        <v>42114.875146701386</v>
      </c>
      <c r="B2646" s="30">
        <v>1.6</v>
      </c>
      <c r="C2646" s="22" t="s">
        <v>197</v>
      </c>
      <c r="F2646" s="29">
        <v>42114.875146701386</v>
      </c>
      <c r="G2646" s="30"/>
      <c r="H2646" s="113"/>
      <c r="I2646" s="113"/>
    </row>
    <row r="2647" spans="1:9" ht="15" customHeight="1" x14ac:dyDescent="0.25">
      <c r="A2647" s="29">
        <v>42114.916813425923</v>
      </c>
      <c r="B2647" s="30">
        <v>1.55</v>
      </c>
      <c r="C2647" s="22" t="s">
        <v>197</v>
      </c>
      <c r="F2647" s="29">
        <v>42114.916813425923</v>
      </c>
      <c r="G2647" s="30"/>
      <c r="H2647" s="113"/>
      <c r="I2647" s="113"/>
    </row>
    <row r="2648" spans="1:9" ht="15" customHeight="1" x14ac:dyDescent="0.25">
      <c r="A2648" s="29">
        <v>42114.958480150461</v>
      </c>
      <c r="B2648" s="30">
        <v>1.57</v>
      </c>
      <c r="C2648" s="22" t="s">
        <v>197</v>
      </c>
      <c r="F2648" s="29">
        <v>42114.958480150461</v>
      </c>
      <c r="G2648" s="30"/>
      <c r="H2648" s="113"/>
      <c r="I2648" s="113"/>
    </row>
    <row r="2649" spans="1:9" ht="15" customHeight="1" x14ac:dyDescent="0.25">
      <c r="A2649" s="29">
        <v>42115.000146874998</v>
      </c>
      <c r="B2649" s="30">
        <v>1.63</v>
      </c>
      <c r="C2649" s="22" t="s">
        <v>197</v>
      </c>
      <c r="F2649" s="29">
        <v>42115.000146874998</v>
      </c>
      <c r="G2649" s="30"/>
      <c r="H2649" s="113"/>
      <c r="I2649" s="113"/>
    </row>
    <row r="2650" spans="1:9" ht="15" customHeight="1" x14ac:dyDescent="0.25">
      <c r="A2650" s="29">
        <v>42115.041813599535</v>
      </c>
      <c r="B2650" s="30">
        <v>1.67</v>
      </c>
      <c r="C2650" s="22" t="s">
        <v>197</v>
      </c>
      <c r="F2650" s="29">
        <v>42115.041813599535</v>
      </c>
      <c r="G2650" s="30"/>
      <c r="H2650" s="113"/>
      <c r="I2650" s="113"/>
    </row>
    <row r="2651" spans="1:9" ht="15" customHeight="1" x14ac:dyDescent="0.25">
      <c r="A2651" s="29">
        <v>42115.083480324072</v>
      </c>
      <c r="B2651" s="30">
        <v>1.67</v>
      </c>
      <c r="C2651" s="22" t="s">
        <v>197</v>
      </c>
      <c r="F2651" s="29">
        <v>42115.083480324072</v>
      </c>
      <c r="G2651" s="30"/>
      <c r="H2651" s="113"/>
      <c r="I2651" s="113"/>
    </row>
    <row r="2652" spans="1:9" ht="15" customHeight="1" x14ac:dyDescent="0.25">
      <c r="A2652" s="29">
        <v>42115.12514704861</v>
      </c>
      <c r="B2652" s="30">
        <v>1.66</v>
      </c>
      <c r="C2652" s="22" t="s">
        <v>197</v>
      </c>
      <c r="F2652" s="29">
        <v>42115.12514704861</v>
      </c>
      <c r="G2652" s="30"/>
      <c r="H2652" s="113"/>
      <c r="I2652" s="113"/>
    </row>
    <row r="2653" spans="1:9" ht="15" customHeight="1" x14ac:dyDescent="0.25">
      <c r="A2653" s="29">
        <v>42115.166813773147</v>
      </c>
      <c r="B2653" s="30">
        <v>1.65</v>
      </c>
      <c r="C2653" s="22" t="s">
        <v>197</v>
      </c>
      <c r="F2653" s="29">
        <v>42115.166813773147</v>
      </c>
      <c r="G2653" s="30"/>
      <c r="H2653" s="113"/>
      <c r="I2653" s="113"/>
    </row>
    <row r="2654" spans="1:9" ht="15" customHeight="1" x14ac:dyDescent="0.25">
      <c r="A2654" s="29">
        <v>42115.208480497684</v>
      </c>
      <c r="B2654" s="30">
        <v>1.65</v>
      </c>
      <c r="C2654" s="22" t="s">
        <v>197</v>
      </c>
      <c r="F2654" s="29">
        <v>42115.208480497684</v>
      </c>
      <c r="G2654" s="30"/>
      <c r="H2654" s="113"/>
      <c r="I2654" s="113"/>
    </row>
    <row r="2655" spans="1:9" ht="15" customHeight="1" x14ac:dyDescent="0.25">
      <c r="A2655" s="29">
        <v>42115.250147222221</v>
      </c>
      <c r="B2655" s="30">
        <v>1.66</v>
      </c>
      <c r="C2655" s="22" t="s">
        <v>197</v>
      </c>
      <c r="F2655" s="29">
        <v>42115.250147222221</v>
      </c>
      <c r="G2655" s="30"/>
      <c r="H2655" s="113"/>
      <c r="I2655" s="113"/>
    </row>
    <row r="2656" spans="1:9" ht="15" customHeight="1" x14ac:dyDescent="0.25">
      <c r="A2656" s="29">
        <v>42115.291813946758</v>
      </c>
      <c r="B2656" s="30">
        <v>1.66</v>
      </c>
      <c r="C2656" s="22" t="s">
        <v>197</v>
      </c>
      <c r="F2656" s="29">
        <v>42115.291813946758</v>
      </c>
      <c r="G2656" s="30"/>
      <c r="H2656" s="113"/>
      <c r="I2656" s="113"/>
    </row>
    <row r="2657" spans="1:9" ht="15" customHeight="1" x14ac:dyDescent="0.25">
      <c r="A2657" s="29">
        <v>42115.333480671296</v>
      </c>
      <c r="B2657" s="30">
        <v>1.68</v>
      </c>
      <c r="C2657" s="22" t="s">
        <v>197</v>
      </c>
      <c r="F2657" s="29">
        <v>42115.333480671296</v>
      </c>
      <c r="G2657" s="30"/>
      <c r="H2657" s="113"/>
      <c r="I2657" s="113"/>
    </row>
    <row r="2658" spans="1:9" ht="15" customHeight="1" x14ac:dyDescent="0.25">
      <c r="A2658" s="29">
        <v>42115.375147395833</v>
      </c>
      <c r="B2658" s="30">
        <v>1.72</v>
      </c>
      <c r="C2658" s="22" t="s">
        <v>197</v>
      </c>
      <c r="F2658" s="29">
        <v>42115.375147395833</v>
      </c>
      <c r="G2658" s="30"/>
      <c r="H2658" s="113"/>
      <c r="I2658" s="113"/>
    </row>
    <row r="2659" spans="1:9" ht="15" customHeight="1" x14ac:dyDescent="0.25">
      <c r="A2659" s="29">
        <v>42115.41681412037</v>
      </c>
      <c r="B2659" s="30">
        <v>1.81</v>
      </c>
      <c r="C2659" s="22" t="s">
        <v>197</v>
      </c>
      <c r="F2659" s="29">
        <v>42115.41681412037</v>
      </c>
      <c r="G2659" s="30"/>
      <c r="H2659" s="113"/>
      <c r="I2659" s="113"/>
    </row>
    <row r="2660" spans="1:9" ht="15" customHeight="1" x14ac:dyDescent="0.25">
      <c r="A2660" s="29">
        <v>42115.458480844907</v>
      </c>
      <c r="B2660" s="30">
        <v>1.8</v>
      </c>
      <c r="C2660" s="22" t="s">
        <v>197</v>
      </c>
      <c r="F2660" s="29">
        <v>42115.458480844907</v>
      </c>
      <c r="G2660" s="30"/>
      <c r="H2660" s="113"/>
      <c r="I2660" s="113"/>
    </row>
    <row r="2661" spans="1:9" ht="15" customHeight="1" x14ac:dyDescent="0.25">
      <c r="A2661" s="29">
        <v>42115.500147569444</v>
      </c>
      <c r="B2661" s="30">
        <v>1.75</v>
      </c>
      <c r="C2661" s="22" t="s">
        <v>197</v>
      </c>
      <c r="F2661" s="29">
        <v>42115.500147569444</v>
      </c>
      <c r="G2661" s="30"/>
      <c r="H2661" s="113"/>
      <c r="I2661" s="113"/>
    </row>
    <row r="2662" spans="1:9" ht="15" customHeight="1" x14ac:dyDescent="0.25">
      <c r="A2662" s="29">
        <v>42115.541814293982</v>
      </c>
      <c r="B2662" s="30">
        <v>1.69</v>
      </c>
      <c r="C2662" s="22" t="s">
        <v>197</v>
      </c>
      <c r="F2662" s="29">
        <v>42115.541814293982</v>
      </c>
      <c r="G2662" s="30"/>
      <c r="H2662" s="113"/>
      <c r="I2662" s="113"/>
    </row>
    <row r="2663" spans="1:9" ht="15" customHeight="1" x14ac:dyDescent="0.25">
      <c r="A2663" s="29">
        <v>42115.583481018519</v>
      </c>
      <c r="B2663" s="30">
        <v>1.77</v>
      </c>
      <c r="C2663" s="22" t="s">
        <v>197</v>
      </c>
      <c r="F2663" s="29">
        <v>42115.583481018519</v>
      </c>
      <c r="G2663" s="30"/>
      <c r="H2663" s="113"/>
      <c r="I2663" s="113"/>
    </row>
    <row r="2664" spans="1:9" ht="15" customHeight="1" x14ac:dyDescent="0.25">
      <c r="A2664" s="29">
        <v>42115.625147743056</v>
      </c>
      <c r="B2664" s="30">
        <v>1.71</v>
      </c>
      <c r="C2664" s="22" t="s">
        <v>197</v>
      </c>
      <c r="F2664" s="29">
        <v>42115.625147743056</v>
      </c>
      <c r="G2664" s="30"/>
      <c r="H2664" s="113"/>
      <c r="I2664" s="113"/>
    </row>
    <row r="2665" spans="1:9" ht="15" customHeight="1" x14ac:dyDescent="0.25">
      <c r="A2665" s="29">
        <v>42115.666814467593</v>
      </c>
      <c r="B2665" s="30">
        <v>1.52</v>
      </c>
      <c r="C2665" s="22" t="s">
        <v>197</v>
      </c>
      <c r="F2665" s="29">
        <v>42115.666814467593</v>
      </c>
      <c r="G2665" s="30"/>
      <c r="H2665" s="113"/>
      <c r="I2665" s="113"/>
    </row>
    <row r="2666" spans="1:9" ht="15" customHeight="1" x14ac:dyDescent="0.25">
      <c r="A2666" s="29">
        <v>42115.70848119213</v>
      </c>
      <c r="B2666" s="30">
        <v>1.55</v>
      </c>
      <c r="C2666" s="22" t="s">
        <v>197</v>
      </c>
      <c r="F2666" s="29">
        <v>42115.70848119213</v>
      </c>
      <c r="G2666" s="30"/>
      <c r="H2666" s="113"/>
      <c r="I2666" s="113"/>
    </row>
    <row r="2667" spans="1:9" ht="15" customHeight="1" x14ac:dyDescent="0.25">
      <c r="A2667" s="29">
        <v>42115.750147916668</v>
      </c>
      <c r="B2667" s="30">
        <v>1.54</v>
      </c>
      <c r="C2667" s="22" t="s">
        <v>197</v>
      </c>
      <c r="F2667" s="29">
        <v>42115.750147916668</v>
      </c>
      <c r="G2667" s="30"/>
      <c r="H2667" s="113"/>
      <c r="I2667" s="113"/>
    </row>
    <row r="2668" spans="1:9" ht="15" customHeight="1" x14ac:dyDescent="0.25">
      <c r="A2668" s="29">
        <v>42115.791814641205</v>
      </c>
      <c r="B2668" s="30">
        <v>2.17</v>
      </c>
      <c r="C2668" s="22" t="s">
        <v>197</v>
      </c>
      <c r="F2668" s="29">
        <v>42115.791814641205</v>
      </c>
      <c r="G2668" s="30"/>
      <c r="H2668" s="113"/>
      <c r="I2668" s="113"/>
    </row>
    <row r="2669" spans="1:9" ht="15" customHeight="1" x14ac:dyDescent="0.25">
      <c r="A2669" s="29">
        <v>42115.833481365742</v>
      </c>
      <c r="B2669" s="30">
        <v>1.66</v>
      </c>
      <c r="C2669" s="22" t="s">
        <v>197</v>
      </c>
      <c r="F2669" s="29">
        <v>42115.833481365742</v>
      </c>
      <c r="G2669" s="30"/>
      <c r="H2669" s="113"/>
      <c r="I2669" s="113"/>
    </row>
    <row r="2670" spans="1:9" ht="15" customHeight="1" x14ac:dyDescent="0.25">
      <c r="A2670" s="29">
        <v>42115.875148090279</v>
      </c>
      <c r="B2670" s="30">
        <v>1.64</v>
      </c>
      <c r="C2670" s="22" t="s">
        <v>197</v>
      </c>
      <c r="F2670" s="29">
        <v>42115.875148090279</v>
      </c>
      <c r="G2670" s="30"/>
      <c r="H2670" s="113"/>
      <c r="I2670" s="113"/>
    </row>
    <row r="2671" spans="1:9" ht="15" customHeight="1" x14ac:dyDescent="0.25">
      <c r="A2671" s="29">
        <v>42115.916814814816</v>
      </c>
      <c r="B2671" s="30">
        <v>1.72</v>
      </c>
      <c r="C2671" s="22" t="s">
        <v>197</v>
      </c>
      <c r="F2671" s="29">
        <v>42115.916814814816</v>
      </c>
      <c r="G2671" s="30"/>
      <c r="H2671" s="113"/>
      <c r="I2671" s="113"/>
    </row>
    <row r="2672" spans="1:9" ht="15" customHeight="1" x14ac:dyDescent="0.25">
      <c r="A2672" s="29">
        <v>42115.958481539354</v>
      </c>
      <c r="B2672" s="30">
        <v>1.59</v>
      </c>
      <c r="C2672" s="22" t="s">
        <v>197</v>
      </c>
      <c r="F2672" s="29">
        <v>42115.958481539354</v>
      </c>
      <c r="G2672" s="30"/>
      <c r="H2672" s="113"/>
      <c r="I2672" s="113"/>
    </row>
    <row r="2673" spans="1:9" ht="15" customHeight="1" x14ac:dyDescent="0.25">
      <c r="A2673" s="29">
        <v>42116.000148263891</v>
      </c>
      <c r="B2673" s="30">
        <v>1.48</v>
      </c>
      <c r="C2673" s="22" t="s">
        <v>197</v>
      </c>
      <c r="F2673" s="29">
        <v>42116.000148263891</v>
      </c>
      <c r="G2673" s="30"/>
      <c r="H2673" s="113"/>
      <c r="I2673" s="113"/>
    </row>
    <row r="2674" spans="1:9" ht="15" customHeight="1" x14ac:dyDescent="0.25">
      <c r="A2674" s="29">
        <v>42116.041814988428</v>
      </c>
      <c r="B2674" s="30">
        <v>1.5</v>
      </c>
      <c r="C2674" s="22" t="s">
        <v>197</v>
      </c>
      <c r="F2674" s="29">
        <v>42116.041814988428</v>
      </c>
      <c r="G2674" s="30"/>
      <c r="H2674" s="113"/>
      <c r="I2674" s="113"/>
    </row>
    <row r="2675" spans="1:9" ht="15" customHeight="1" x14ac:dyDescent="0.25">
      <c r="A2675" s="29">
        <v>42116.083481712965</v>
      </c>
      <c r="B2675" s="30">
        <v>1.56</v>
      </c>
      <c r="C2675" s="22" t="s">
        <v>197</v>
      </c>
      <c r="F2675" s="29">
        <v>42116.083481712965</v>
      </c>
      <c r="G2675" s="30"/>
      <c r="H2675" s="113"/>
      <c r="I2675" s="113"/>
    </row>
    <row r="2676" spans="1:9" ht="15" customHeight="1" x14ac:dyDescent="0.25">
      <c r="A2676" s="29">
        <v>42116.125148437503</v>
      </c>
      <c r="B2676" s="30">
        <v>1.52</v>
      </c>
      <c r="C2676" s="22" t="s">
        <v>197</v>
      </c>
      <c r="F2676" s="29">
        <v>42116.125148437503</v>
      </c>
      <c r="G2676" s="30"/>
      <c r="H2676" s="113"/>
      <c r="I2676" s="113"/>
    </row>
    <row r="2677" spans="1:9" ht="15" customHeight="1" x14ac:dyDescent="0.25">
      <c r="A2677" s="29">
        <v>42116.16681516204</v>
      </c>
      <c r="B2677" s="30">
        <v>1.51</v>
      </c>
      <c r="C2677" s="22" t="s">
        <v>197</v>
      </c>
      <c r="F2677" s="29">
        <v>42116.16681516204</v>
      </c>
      <c r="G2677" s="30"/>
      <c r="H2677" s="113"/>
      <c r="I2677" s="113"/>
    </row>
    <row r="2678" spans="1:9" ht="15" customHeight="1" x14ac:dyDescent="0.25">
      <c r="A2678" s="29">
        <v>42116.208481886577</v>
      </c>
      <c r="B2678" s="30">
        <v>1.5</v>
      </c>
      <c r="C2678" s="22" t="s">
        <v>197</v>
      </c>
      <c r="F2678" s="29">
        <v>42116.208481886577</v>
      </c>
      <c r="G2678" s="30"/>
      <c r="H2678" s="113"/>
      <c r="I2678" s="113"/>
    </row>
    <row r="2679" spans="1:9" ht="15" customHeight="1" x14ac:dyDescent="0.25">
      <c r="A2679" s="29">
        <v>42116.250148611114</v>
      </c>
      <c r="B2679" s="30">
        <v>1.5</v>
      </c>
      <c r="C2679" s="22" t="s">
        <v>197</v>
      </c>
      <c r="F2679" s="29">
        <v>42116.250148611114</v>
      </c>
      <c r="G2679" s="30"/>
      <c r="H2679" s="113"/>
      <c r="I2679" s="113"/>
    </row>
    <row r="2680" spans="1:9" ht="15" customHeight="1" x14ac:dyDescent="0.25">
      <c r="A2680" s="29">
        <v>42116.291815335651</v>
      </c>
      <c r="B2680" s="30">
        <v>1.52</v>
      </c>
      <c r="C2680" s="22" t="s">
        <v>197</v>
      </c>
      <c r="F2680" s="29">
        <v>42116.291815335651</v>
      </c>
      <c r="G2680" s="30"/>
      <c r="H2680" s="113"/>
      <c r="I2680" s="113"/>
    </row>
    <row r="2681" spans="1:9" ht="15" customHeight="1" x14ac:dyDescent="0.25">
      <c r="A2681" s="29">
        <v>42116.333482060189</v>
      </c>
      <c r="B2681" s="30">
        <v>1.68</v>
      </c>
      <c r="C2681" s="22" t="s">
        <v>197</v>
      </c>
      <c r="F2681" s="29">
        <v>42116.333482060189</v>
      </c>
      <c r="G2681" s="30"/>
      <c r="H2681" s="113"/>
      <c r="I2681" s="113"/>
    </row>
    <row r="2682" spans="1:9" ht="15" customHeight="1" x14ac:dyDescent="0.25">
      <c r="A2682" s="29">
        <v>42116.375148784726</v>
      </c>
      <c r="B2682" s="30">
        <v>1.77</v>
      </c>
      <c r="C2682" s="22" t="s">
        <v>197</v>
      </c>
      <c r="F2682" s="29">
        <v>42116.375148784726</v>
      </c>
      <c r="G2682" s="30"/>
      <c r="H2682" s="113"/>
      <c r="I2682" s="113"/>
    </row>
    <row r="2683" spans="1:9" ht="15" customHeight="1" x14ac:dyDescent="0.25">
      <c r="A2683" s="29">
        <v>42116.416815509256</v>
      </c>
      <c r="B2683" s="30">
        <v>1.84</v>
      </c>
      <c r="C2683" s="22" t="s">
        <v>197</v>
      </c>
      <c r="F2683" s="29">
        <v>42116.416815509256</v>
      </c>
      <c r="G2683" s="30"/>
      <c r="H2683" s="113"/>
      <c r="I2683" s="113"/>
    </row>
    <row r="2684" spans="1:9" ht="15" customHeight="1" x14ac:dyDescent="0.25">
      <c r="A2684" s="29">
        <v>42116.458482233793</v>
      </c>
      <c r="B2684" s="30">
        <v>1.82</v>
      </c>
      <c r="C2684" s="22" t="s">
        <v>197</v>
      </c>
      <c r="F2684" s="29">
        <v>42116.458482233793</v>
      </c>
      <c r="G2684" s="30"/>
      <c r="H2684" s="113"/>
      <c r="I2684" s="113"/>
    </row>
    <row r="2685" spans="1:9" ht="15" customHeight="1" x14ac:dyDescent="0.25">
      <c r="A2685" s="29">
        <v>42116.50014895833</v>
      </c>
      <c r="B2685" s="30">
        <v>1.79</v>
      </c>
      <c r="C2685" s="22" t="s">
        <v>197</v>
      </c>
      <c r="F2685" s="29">
        <v>42116.50014895833</v>
      </c>
      <c r="G2685" s="30"/>
      <c r="H2685" s="113"/>
      <c r="I2685" s="113"/>
    </row>
    <row r="2686" spans="1:9" ht="15" customHeight="1" x14ac:dyDescent="0.25">
      <c r="A2686" s="29">
        <v>42116.541815682867</v>
      </c>
      <c r="B2686" s="30">
        <v>1.8</v>
      </c>
      <c r="C2686" s="22" t="s">
        <v>197</v>
      </c>
      <c r="F2686" s="29">
        <v>42116.541815682867</v>
      </c>
      <c r="G2686" s="30"/>
      <c r="H2686" s="113"/>
      <c r="I2686" s="113"/>
    </row>
    <row r="2687" spans="1:9" ht="15" customHeight="1" x14ac:dyDescent="0.25">
      <c r="A2687" s="29">
        <v>42116.583482407405</v>
      </c>
      <c r="B2687" s="30">
        <v>1.76</v>
      </c>
      <c r="C2687" s="22" t="s">
        <v>197</v>
      </c>
      <c r="F2687" s="29">
        <v>42116.583482407405</v>
      </c>
      <c r="G2687" s="30"/>
      <c r="H2687" s="113"/>
      <c r="I2687" s="113"/>
    </row>
    <row r="2688" spans="1:9" ht="15" customHeight="1" x14ac:dyDescent="0.25">
      <c r="A2688" s="29">
        <v>42116.625149131942</v>
      </c>
      <c r="B2688" s="30">
        <v>1.84</v>
      </c>
      <c r="C2688" s="22" t="s">
        <v>197</v>
      </c>
      <c r="F2688" s="29">
        <v>42116.625149131942</v>
      </c>
      <c r="G2688" s="30"/>
      <c r="H2688" s="113"/>
      <c r="I2688" s="113"/>
    </row>
    <row r="2689" spans="1:9" ht="15" customHeight="1" x14ac:dyDescent="0.25">
      <c r="A2689" s="29">
        <v>42116.666815856479</v>
      </c>
      <c r="B2689" s="30">
        <v>1.96</v>
      </c>
      <c r="C2689" s="22" t="s">
        <v>197</v>
      </c>
      <c r="F2689" s="29">
        <v>42116.666815856479</v>
      </c>
      <c r="G2689" s="30"/>
      <c r="H2689" s="113"/>
      <c r="I2689" s="113"/>
    </row>
    <row r="2690" spans="1:9" ht="15" customHeight="1" x14ac:dyDescent="0.25">
      <c r="A2690" s="29">
        <v>42116.708482581016</v>
      </c>
      <c r="B2690" s="30">
        <v>1.84</v>
      </c>
      <c r="C2690" s="22" t="s">
        <v>197</v>
      </c>
      <c r="F2690" s="29">
        <v>42116.708482581016</v>
      </c>
      <c r="G2690" s="30"/>
      <c r="H2690" s="113"/>
      <c r="I2690" s="113"/>
    </row>
    <row r="2691" spans="1:9" ht="15" customHeight="1" x14ac:dyDescent="0.25">
      <c r="A2691" s="29">
        <v>42116.750149305553</v>
      </c>
      <c r="B2691" s="30">
        <v>1.85</v>
      </c>
      <c r="C2691" s="22" t="s">
        <v>197</v>
      </c>
      <c r="F2691" s="29">
        <v>42116.750149305553</v>
      </c>
      <c r="G2691" s="30"/>
      <c r="H2691" s="113"/>
      <c r="I2691" s="113"/>
    </row>
    <row r="2692" spans="1:9" ht="15" customHeight="1" x14ac:dyDescent="0.25">
      <c r="A2692" s="29">
        <v>42116.791816030091</v>
      </c>
      <c r="B2692" s="30">
        <v>1.86</v>
      </c>
      <c r="C2692" s="22" t="s">
        <v>197</v>
      </c>
      <c r="F2692" s="29">
        <v>42116.791816030091</v>
      </c>
      <c r="G2692" s="30"/>
      <c r="H2692" s="113"/>
      <c r="I2692" s="113"/>
    </row>
    <row r="2693" spans="1:9" ht="15" customHeight="1" x14ac:dyDescent="0.25">
      <c r="A2693" s="29">
        <v>42116.833482754628</v>
      </c>
      <c r="B2693" s="30">
        <v>1.83</v>
      </c>
      <c r="C2693" s="22" t="s">
        <v>197</v>
      </c>
      <c r="F2693" s="29">
        <v>42116.833482754628</v>
      </c>
      <c r="G2693" s="30"/>
      <c r="H2693" s="113"/>
      <c r="I2693" s="113"/>
    </row>
    <row r="2694" spans="1:9" ht="15" customHeight="1" x14ac:dyDescent="0.25">
      <c r="A2694" s="29">
        <v>42116.875149479165</v>
      </c>
      <c r="B2694" s="30">
        <v>1.84</v>
      </c>
      <c r="C2694" s="22" t="s">
        <v>197</v>
      </c>
      <c r="F2694" s="29">
        <v>42116.875149479165</v>
      </c>
      <c r="G2694" s="30"/>
      <c r="H2694" s="113"/>
      <c r="I2694" s="113"/>
    </row>
    <row r="2695" spans="1:9" ht="15" customHeight="1" x14ac:dyDescent="0.25">
      <c r="A2695" s="29">
        <v>42116.916816203702</v>
      </c>
      <c r="B2695" s="30">
        <v>1.84</v>
      </c>
      <c r="C2695" s="22" t="s">
        <v>197</v>
      </c>
      <c r="F2695" s="29">
        <v>42116.916816203702</v>
      </c>
      <c r="G2695" s="30"/>
      <c r="H2695" s="113"/>
      <c r="I2695" s="113"/>
    </row>
    <row r="2696" spans="1:9" ht="15" customHeight="1" x14ac:dyDescent="0.25">
      <c r="A2696" s="29">
        <v>42116.958482928239</v>
      </c>
      <c r="B2696" s="30">
        <v>1.81</v>
      </c>
      <c r="C2696" s="22" t="s">
        <v>197</v>
      </c>
      <c r="F2696" s="29">
        <v>42116.958482928239</v>
      </c>
      <c r="G2696" s="30"/>
      <c r="H2696" s="113"/>
      <c r="I2696" s="113"/>
    </row>
    <row r="2697" spans="1:9" ht="15" customHeight="1" x14ac:dyDescent="0.25">
      <c r="A2697" s="29">
        <v>42117.000149652777</v>
      </c>
      <c r="B2697" s="30">
        <v>1.91</v>
      </c>
      <c r="C2697" s="22" t="s">
        <v>197</v>
      </c>
      <c r="F2697" s="29">
        <v>42117.000149652777</v>
      </c>
      <c r="G2697" s="30"/>
      <c r="H2697" s="113"/>
      <c r="I2697" s="113"/>
    </row>
    <row r="2698" spans="1:9" ht="15" customHeight="1" x14ac:dyDescent="0.25">
      <c r="A2698" s="29">
        <v>42117.041816377314</v>
      </c>
      <c r="B2698" s="30">
        <v>1.83</v>
      </c>
      <c r="C2698" s="22" t="s">
        <v>197</v>
      </c>
      <c r="F2698" s="29">
        <v>42117.041816377314</v>
      </c>
      <c r="G2698" s="30"/>
      <c r="H2698" s="113"/>
      <c r="I2698" s="113"/>
    </row>
    <row r="2699" spans="1:9" ht="15" customHeight="1" x14ac:dyDescent="0.25">
      <c r="A2699" s="29">
        <v>42117.083483101851</v>
      </c>
      <c r="B2699" s="30">
        <v>1.82</v>
      </c>
      <c r="C2699" s="22" t="s">
        <v>197</v>
      </c>
      <c r="F2699" s="29">
        <v>42117.083483101851</v>
      </c>
      <c r="G2699" s="30"/>
      <c r="H2699" s="113"/>
      <c r="I2699" s="113"/>
    </row>
    <row r="2700" spans="1:9" ht="15" customHeight="1" x14ac:dyDescent="0.25">
      <c r="A2700" s="29">
        <v>42117.125149826388</v>
      </c>
      <c r="B2700" s="30">
        <v>1.79</v>
      </c>
      <c r="C2700" s="22" t="s">
        <v>197</v>
      </c>
      <c r="F2700" s="29">
        <v>42117.125149826388</v>
      </c>
      <c r="G2700" s="30"/>
      <c r="H2700" s="113"/>
      <c r="I2700" s="113"/>
    </row>
    <row r="2701" spans="1:9" ht="15" customHeight="1" x14ac:dyDescent="0.25">
      <c r="A2701" s="29">
        <v>42117.166816550925</v>
      </c>
      <c r="B2701" s="30">
        <v>1.78</v>
      </c>
      <c r="C2701" s="22" t="s">
        <v>197</v>
      </c>
      <c r="F2701" s="29">
        <v>42117.166816550925</v>
      </c>
      <c r="G2701" s="30"/>
      <c r="H2701" s="113"/>
      <c r="I2701" s="113"/>
    </row>
    <row r="2702" spans="1:9" ht="15" customHeight="1" x14ac:dyDescent="0.25">
      <c r="A2702" s="29">
        <v>42117.208483275463</v>
      </c>
      <c r="B2702" s="30">
        <v>1.83</v>
      </c>
      <c r="C2702" s="22" t="s">
        <v>197</v>
      </c>
      <c r="F2702" s="29">
        <v>42117.208483275463</v>
      </c>
      <c r="G2702" s="30"/>
      <c r="H2702" s="113"/>
      <c r="I2702" s="113"/>
    </row>
    <row r="2703" spans="1:9" ht="15" customHeight="1" x14ac:dyDescent="0.25">
      <c r="A2703" s="29">
        <v>42117.25015</v>
      </c>
      <c r="B2703" s="30">
        <v>1.84</v>
      </c>
      <c r="C2703" s="22" t="s">
        <v>197</v>
      </c>
      <c r="F2703" s="29">
        <v>42117.25015</v>
      </c>
      <c r="G2703" s="30"/>
      <c r="H2703" s="113"/>
      <c r="I2703" s="113"/>
    </row>
    <row r="2704" spans="1:9" ht="15" customHeight="1" x14ac:dyDescent="0.25">
      <c r="A2704" s="29">
        <v>42117.291816724537</v>
      </c>
      <c r="B2704" s="30">
        <v>1.78</v>
      </c>
      <c r="C2704" s="22" t="s">
        <v>197</v>
      </c>
      <c r="F2704" s="29">
        <v>42117.291816724537</v>
      </c>
      <c r="G2704" s="30"/>
      <c r="H2704" s="113"/>
      <c r="I2704" s="113"/>
    </row>
    <row r="2705" spans="1:9" ht="15" customHeight="1" x14ac:dyDescent="0.25">
      <c r="A2705" s="29">
        <v>42117.333483449074</v>
      </c>
      <c r="B2705" s="30">
        <v>1.73</v>
      </c>
      <c r="C2705" s="22" t="s">
        <v>197</v>
      </c>
      <c r="F2705" s="29">
        <v>42117.333483449074</v>
      </c>
      <c r="G2705" s="30"/>
      <c r="H2705" s="113"/>
      <c r="I2705" s="113"/>
    </row>
    <row r="2706" spans="1:9" ht="15" customHeight="1" x14ac:dyDescent="0.25">
      <c r="A2706" s="29">
        <v>42117.375150173611</v>
      </c>
      <c r="B2706" s="30">
        <v>1.76</v>
      </c>
      <c r="C2706" s="22" t="s">
        <v>197</v>
      </c>
      <c r="F2706" s="29">
        <v>42117.375150173611</v>
      </c>
      <c r="G2706" s="30"/>
      <c r="H2706" s="113"/>
      <c r="I2706" s="113"/>
    </row>
    <row r="2707" spans="1:9" ht="15" customHeight="1" x14ac:dyDescent="0.25">
      <c r="A2707" s="29">
        <v>42117.416816898149</v>
      </c>
      <c r="B2707" s="30">
        <v>1.82</v>
      </c>
      <c r="C2707" s="22" t="s">
        <v>197</v>
      </c>
      <c r="F2707" s="29">
        <v>42117.416816898149</v>
      </c>
      <c r="G2707" s="30"/>
      <c r="H2707" s="113"/>
      <c r="I2707" s="113"/>
    </row>
    <row r="2708" spans="1:9" ht="15" customHeight="1" x14ac:dyDescent="0.25">
      <c r="A2708" s="29">
        <v>42117.458483622686</v>
      </c>
      <c r="B2708" s="30">
        <v>1.85</v>
      </c>
      <c r="C2708" s="22" t="s">
        <v>197</v>
      </c>
      <c r="F2708" s="29">
        <v>42117.458483622686</v>
      </c>
      <c r="G2708" s="30"/>
      <c r="H2708" s="113"/>
      <c r="I2708" s="113"/>
    </row>
    <row r="2709" spans="1:9" ht="15" customHeight="1" x14ac:dyDescent="0.25">
      <c r="A2709" s="29">
        <v>42117.500150347223</v>
      </c>
      <c r="B2709" s="30">
        <v>1.85</v>
      </c>
      <c r="C2709" s="22" t="s">
        <v>197</v>
      </c>
      <c r="F2709" s="29">
        <v>42117.500150347223</v>
      </c>
      <c r="G2709" s="30"/>
      <c r="H2709" s="113"/>
      <c r="I2709" s="113"/>
    </row>
    <row r="2710" spans="1:9" ht="15" customHeight="1" x14ac:dyDescent="0.25">
      <c r="A2710" s="29">
        <v>42117.54181707176</v>
      </c>
      <c r="B2710" s="30">
        <v>1.79</v>
      </c>
      <c r="C2710" s="22" t="s">
        <v>197</v>
      </c>
      <c r="F2710" s="29">
        <v>42117.54181707176</v>
      </c>
      <c r="G2710" s="30"/>
      <c r="H2710" s="113"/>
      <c r="I2710" s="113"/>
    </row>
    <row r="2711" spans="1:9" ht="15" customHeight="1" x14ac:dyDescent="0.25">
      <c r="A2711" s="29">
        <v>42117.583483796298</v>
      </c>
      <c r="B2711" s="30">
        <v>1.78</v>
      </c>
      <c r="C2711" s="22" t="s">
        <v>197</v>
      </c>
      <c r="F2711" s="29">
        <v>42117.583483796298</v>
      </c>
      <c r="G2711" s="30"/>
      <c r="H2711" s="113"/>
      <c r="I2711" s="113"/>
    </row>
    <row r="2712" spans="1:9" ht="15" customHeight="1" x14ac:dyDescent="0.25">
      <c r="A2712" s="29">
        <v>42117.625150520835</v>
      </c>
      <c r="B2712" s="30">
        <v>1.78</v>
      </c>
      <c r="C2712" s="22" t="s">
        <v>197</v>
      </c>
      <c r="F2712" s="29">
        <v>42117.625150520835</v>
      </c>
      <c r="G2712" s="30"/>
      <c r="H2712" s="113"/>
      <c r="I2712" s="113"/>
    </row>
    <row r="2713" spans="1:9" ht="15" customHeight="1" x14ac:dyDescent="0.25">
      <c r="A2713" s="29">
        <v>42117.666817245372</v>
      </c>
      <c r="B2713" s="30">
        <v>1.99</v>
      </c>
      <c r="C2713" s="22" t="s">
        <v>197</v>
      </c>
      <c r="F2713" s="29">
        <v>42117.666817245372</v>
      </c>
      <c r="G2713" s="30"/>
      <c r="H2713" s="113"/>
      <c r="I2713" s="113"/>
    </row>
    <row r="2714" spans="1:9" ht="15" customHeight="1" x14ac:dyDescent="0.25">
      <c r="A2714" s="29">
        <v>42117.708483969909</v>
      </c>
      <c r="B2714" s="30">
        <v>2.0299999999999998</v>
      </c>
      <c r="C2714" s="22" t="s">
        <v>197</v>
      </c>
      <c r="F2714" s="29">
        <v>42117.708483969909</v>
      </c>
      <c r="G2714" s="30"/>
      <c r="H2714" s="113"/>
      <c r="I2714" s="113"/>
    </row>
    <row r="2715" spans="1:9" ht="15" customHeight="1" x14ac:dyDescent="0.25">
      <c r="A2715" s="29">
        <v>42117.750150694446</v>
      </c>
      <c r="B2715" s="30">
        <v>1.83</v>
      </c>
      <c r="C2715" s="22" t="s">
        <v>197</v>
      </c>
      <c r="F2715" s="29">
        <v>42117.750150694446</v>
      </c>
      <c r="G2715" s="30"/>
      <c r="H2715" s="113"/>
      <c r="I2715" s="113"/>
    </row>
    <row r="2716" spans="1:9" ht="15" customHeight="1" x14ac:dyDescent="0.25">
      <c r="A2716" s="29">
        <v>42117.791817418984</v>
      </c>
      <c r="B2716" s="30">
        <v>1.81</v>
      </c>
      <c r="C2716" s="22" t="s">
        <v>197</v>
      </c>
      <c r="F2716" s="29">
        <v>42117.791817418984</v>
      </c>
      <c r="G2716" s="30"/>
      <c r="H2716" s="113"/>
      <c r="I2716" s="113"/>
    </row>
    <row r="2717" spans="1:9" ht="15" customHeight="1" x14ac:dyDescent="0.25">
      <c r="A2717" s="29">
        <v>42117.833484143521</v>
      </c>
      <c r="B2717" s="30">
        <v>1.8</v>
      </c>
      <c r="C2717" s="22" t="s">
        <v>197</v>
      </c>
      <c r="F2717" s="29">
        <v>42117.833484143521</v>
      </c>
      <c r="G2717" s="30"/>
      <c r="H2717" s="113"/>
      <c r="I2717" s="113"/>
    </row>
    <row r="2718" spans="1:9" ht="15" customHeight="1" x14ac:dyDescent="0.25">
      <c r="A2718" s="29">
        <v>42117.875150868058</v>
      </c>
      <c r="B2718" s="30">
        <v>1.81</v>
      </c>
      <c r="C2718" s="22" t="s">
        <v>197</v>
      </c>
      <c r="F2718" s="29">
        <v>42117.875150868058</v>
      </c>
      <c r="G2718" s="30"/>
      <c r="H2718" s="113"/>
      <c r="I2718" s="113"/>
    </row>
    <row r="2719" spans="1:9" ht="15" customHeight="1" x14ac:dyDescent="0.25">
      <c r="A2719" s="29">
        <v>42117.916817592595</v>
      </c>
      <c r="B2719" s="30">
        <v>1.82</v>
      </c>
      <c r="C2719" s="22" t="s">
        <v>197</v>
      </c>
      <c r="F2719" s="29">
        <v>42117.916817592595</v>
      </c>
      <c r="G2719" s="30"/>
      <c r="H2719" s="113"/>
      <c r="I2719" s="113"/>
    </row>
    <row r="2720" spans="1:9" ht="15" customHeight="1" x14ac:dyDescent="0.25">
      <c r="A2720" s="29">
        <v>42117.958484317132</v>
      </c>
      <c r="B2720" s="30">
        <v>1.74</v>
      </c>
      <c r="C2720" s="22" t="s">
        <v>197</v>
      </c>
      <c r="F2720" s="29">
        <v>42117.958484317132</v>
      </c>
      <c r="G2720" s="30"/>
      <c r="H2720" s="113"/>
      <c r="I2720" s="113"/>
    </row>
    <row r="2721" spans="1:9" ht="15" customHeight="1" x14ac:dyDescent="0.25">
      <c r="A2721" s="29">
        <v>42118.00015104167</v>
      </c>
      <c r="B2721" s="30">
        <v>1.5</v>
      </c>
      <c r="C2721" s="22" t="s">
        <v>197</v>
      </c>
      <c r="F2721" s="29">
        <v>42118.00015104167</v>
      </c>
      <c r="G2721" s="30"/>
      <c r="H2721" s="113"/>
      <c r="I2721" s="113"/>
    </row>
    <row r="2722" spans="1:9" ht="15" customHeight="1" x14ac:dyDescent="0.25">
      <c r="A2722" s="29">
        <v>42118.041817766207</v>
      </c>
      <c r="B2722" s="30">
        <v>1.55</v>
      </c>
      <c r="C2722" s="22" t="s">
        <v>197</v>
      </c>
      <c r="F2722" s="29">
        <v>42118.041817766207</v>
      </c>
      <c r="G2722" s="30"/>
      <c r="H2722" s="113"/>
      <c r="I2722" s="113"/>
    </row>
    <row r="2723" spans="1:9" ht="15" customHeight="1" x14ac:dyDescent="0.25">
      <c r="A2723" s="29">
        <v>42118.083484490744</v>
      </c>
      <c r="B2723" s="30">
        <v>1.53</v>
      </c>
      <c r="C2723" s="22" t="s">
        <v>197</v>
      </c>
      <c r="F2723" s="29">
        <v>42118.083484490744</v>
      </c>
      <c r="G2723" s="30"/>
      <c r="H2723" s="113"/>
      <c r="I2723" s="113"/>
    </row>
    <row r="2724" spans="1:9" ht="15" customHeight="1" x14ac:dyDescent="0.25">
      <c r="A2724" s="29">
        <v>42118.125151215281</v>
      </c>
      <c r="B2724" s="30">
        <v>1.57</v>
      </c>
      <c r="C2724" s="22" t="s">
        <v>197</v>
      </c>
      <c r="F2724" s="29">
        <v>42118.125151215281</v>
      </c>
      <c r="G2724" s="30"/>
      <c r="H2724" s="113"/>
      <c r="I2724" s="113"/>
    </row>
    <row r="2725" spans="1:9" ht="15" customHeight="1" x14ac:dyDescent="0.25">
      <c r="A2725" s="29">
        <v>42118.166817939818</v>
      </c>
      <c r="B2725" s="30">
        <v>1.65</v>
      </c>
      <c r="C2725" s="22" t="s">
        <v>197</v>
      </c>
      <c r="F2725" s="29">
        <v>42118.166817939818</v>
      </c>
      <c r="G2725" s="30"/>
      <c r="H2725" s="113"/>
      <c r="I2725" s="113"/>
    </row>
    <row r="2726" spans="1:9" ht="15" customHeight="1" x14ac:dyDescent="0.25">
      <c r="A2726" s="29">
        <v>42118.208484664348</v>
      </c>
      <c r="B2726" s="30">
        <v>1.63</v>
      </c>
      <c r="C2726" s="22" t="s">
        <v>197</v>
      </c>
      <c r="F2726" s="29">
        <v>42118.208484664348</v>
      </c>
      <c r="G2726" s="30"/>
      <c r="H2726" s="113"/>
      <c r="I2726" s="113"/>
    </row>
    <row r="2727" spans="1:9" ht="15" customHeight="1" x14ac:dyDescent="0.25">
      <c r="A2727" s="29">
        <v>42118.250151388886</v>
      </c>
      <c r="B2727" s="30">
        <v>1.64</v>
      </c>
      <c r="C2727" s="22" t="s">
        <v>197</v>
      </c>
      <c r="F2727" s="29">
        <v>42118.250151388886</v>
      </c>
      <c r="G2727" s="30"/>
      <c r="H2727" s="113"/>
      <c r="I2727" s="113"/>
    </row>
    <row r="2728" spans="1:9" ht="15" customHeight="1" x14ac:dyDescent="0.25">
      <c r="A2728" s="29">
        <v>42118.291818113423</v>
      </c>
      <c r="B2728" s="30">
        <v>1.6</v>
      </c>
      <c r="C2728" s="22" t="s">
        <v>197</v>
      </c>
      <c r="F2728" s="29">
        <v>42118.291818113423</v>
      </c>
      <c r="G2728" s="30"/>
      <c r="H2728" s="113"/>
      <c r="I2728" s="113"/>
    </row>
    <row r="2729" spans="1:9" ht="15" customHeight="1" x14ac:dyDescent="0.25">
      <c r="A2729" s="29">
        <v>42118.33348483796</v>
      </c>
      <c r="B2729" s="30">
        <v>1.5</v>
      </c>
      <c r="C2729" s="22" t="s">
        <v>197</v>
      </c>
      <c r="F2729" s="29">
        <v>42118.33348483796</v>
      </c>
      <c r="G2729" s="30"/>
      <c r="H2729" s="113"/>
      <c r="I2729" s="113"/>
    </row>
    <row r="2730" spans="1:9" ht="15" customHeight="1" x14ac:dyDescent="0.25">
      <c r="A2730" s="29">
        <v>42118.375151562497</v>
      </c>
      <c r="B2730" s="30">
        <v>1.53</v>
      </c>
      <c r="C2730" s="22" t="s">
        <v>197</v>
      </c>
      <c r="F2730" s="29">
        <v>42118.375151562497</v>
      </c>
      <c r="G2730" s="30"/>
      <c r="H2730" s="113"/>
      <c r="I2730" s="113"/>
    </row>
    <row r="2731" spans="1:9" ht="15" customHeight="1" x14ac:dyDescent="0.25">
      <c r="A2731" s="29">
        <v>42118.416818287034</v>
      </c>
      <c r="B2731" s="30">
        <v>1.54</v>
      </c>
      <c r="C2731" s="22" t="s">
        <v>197</v>
      </c>
      <c r="F2731" s="29">
        <v>42118.416818287034</v>
      </c>
      <c r="G2731" s="30"/>
      <c r="H2731" s="113"/>
      <c r="I2731" s="113"/>
    </row>
    <row r="2732" spans="1:9" ht="15" customHeight="1" x14ac:dyDescent="0.25">
      <c r="A2732" s="29">
        <v>42118.458485011572</v>
      </c>
      <c r="B2732" s="30">
        <v>1.7</v>
      </c>
      <c r="C2732" s="22" t="s">
        <v>197</v>
      </c>
      <c r="F2732" s="29">
        <v>42118.458485011572</v>
      </c>
      <c r="G2732" s="30"/>
      <c r="H2732" s="113"/>
      <c r="I2732" s="113"/>
    </row>
    <row r="2733" spans="1:9" ht="15" customHeight="1" x14ac:dyDescent="0.25">
      <c r="A2733" s="29">
        <v>42118.500151736109</v>
      </c>
      <c r="B2733" s="30">
        <v>1.75</v>
      </c>
      <c r="C2733" s="22" t="s">
        <v>197</v>
      </c>
      <c r="F2733" s="29">
        <v>42118.500151736109</v>
      </c>
      <c r="G2733" s="30"/>
      <c r="H2733" s="113"/>
      <c r="I2733" s="113"/>
    </row>
    <row r="2734" spans="1:9" ht="15" customHeight="1" x14ac:dyDescent="0.25">
      <c r="A2734" s="29">
        <v>42118.541818460646</v>
      </c>
      <c r="B2734" s="30">
        <v>1.75</v>
      </c>
      <c r="C2734" s="22" t="s">
        <v>197</v>
      </c>
      <c r="F2734" s="29">
        <v>42118.541818460646</v>
      </c>
      <c r="G2734" s="30"/>
      <c r="H2734" s="113"/>
      <c r="I2734" s="113"/>
    </row>
    <row r="2735" spans="1:9" ht="15" customHeight="1" x14ac:dyDescent="0.25">
      <c r="A2735" s="29">
        <v>42118.583485185183</v>
      </c>
      <c r="B2735" s="30">
        <v>1.75</v>
      </c>
      <c r="C2735" s="22" t="s">
        <v>197</v>
      </c>
      <c r="F2735" s="29">
        <v>42118.583485185183</v>
      </c>
      <c r="G2735" s="30"/>
      <c r="H2735" s="113"/>
      <c r="I2735" s="113"/>
    </row>
    <row r="2736" spans="1:9" ht="15" customHeight="1" x14ac:dyDescent="0.25">
      <c r="A2736" s="29">
        <v>42118.62515190972</v>
      </c>
      <c r="B2736" s="30">
        <v>1.75</v>
      </c>
      <c r="C2736" s="22" t="s">
        <v>197</v>
      </c>
      <c r="F2736" s="29">
        <v>42118.62515190972</v>
      </c>
      <c r="G2736" s="30"/>
      <c r="H2736" s="113"/>
      <c r="I2736" s="113"/>
    </row>
    <row r="2737" spans="1:9" ht="15" customHeight="1" x14ac:dyDescent="0.25">
      <c r="A2737" s="29">
        <v>42118.666818634258</v>
      </c>
      <c r="B2737" s="30">
        <v>1.75</v>
      </c>
      <c r="C2737" s="22" t="s">
        <v>197</v>
      </c>
      <c r="F2737" s="29">
        <v>42118.666818634258</v>
      </c>
      <c r="G2737" s="30"/>
      <c r="H2737" s="113"/>
      <c r="I2737" s="113"/>
    </row>
    <row r="2738" spans="1:9" ht="15" customHeight="1" x14ac:dyDescent="0.25">
      <c r="A2738" s="29">
        <v>42118.708485358795</v>
      </c>
      <c r="B2738" s="30">
        <v>1.75</v>
      </c>
      <c r="C2738" s="22" t="s">
        <v>197</v>
      </c>
      <c r="F2738" s="29">
        <v>42118.708485358795</v>
      </c>
      <c r="G2738" s="30"/>
      <c r="H2738" s="113"/>
      <c r="I2738" s="113"/>
    </row>
    <row r="2739" spans="1:9" ht="15" customHeight="1" x14ac:dyDescent="0.25">
      <c r="A2739" s="29">
        <v>42118.750152083332</v>
      </c>
      <c r="B2739" s="30">
        <v>1.75</v>
      </c>
      <c r="C2739" s="22" t="s">
        <v>197</v>
      </c>
      <c r="F2739" s="29">
        <v>42118.750152083332</v>
      </c>
      <c r="G2739" s="30"/>
      <c r="H2739" s="113"/>
      <c r="I2739" s="113"/>
    </row>
    <row r="2740" spans="1:9" ht="15" customHeight="1" x14ac:dyDescent="0.25">
      <c r="A2740" s="29">
        <v>42118.791818807869</v>
      </c>
      <c r="B2740" s="30">
        <v>1.75</v>
      </c>
      <c r="C2740" s="22" t="s">
        <v>197</v>
      </c>
      <c r="F2740" s="29">
        <v>42118.791818807869</v>
      </c>
      <c r="G2740" s="30"/>
      <c r="H2740" s="113"/>
      <c r="I2740" s="113"/>
    </row>
    <row r="2741" spans="1:9" ht="15" customHeight="1" x14ac:dyDescent="0.25">
      <c r="A2741" s="29">
        <v>42118.833485532406</v>
      </c>
      <c r="B2741" s="30">
        <v>1.75</v>
      </c>
      <c r="C2741" s="22" t="s">
        <v>197</v>
      </c>
      <c r="F2741" s="29">
        <v>42118.833485532406</v>
      </c>
      <c r="G2741" s="30"/>
      <c r="H2741" s="113"/>
      <c r="I2741" s="113"/>
    </row>
    <row r="2742" spans="1:9" ht="15" customHeight="1" x14ac:dyDescent="0.25">
      <c r="A2742" s="29">
        <v>42118.875152256944</v>
      </c>
      <c r="B2742" s="30">
        <v>1.75</v>
      </c>
      <c r="C2742" s="22" t="s">
        <v>197</v>
      </c>
      <c r="F2742" s="29">
        <v>42118.875152256944</v>
      </c>
      <c r="G2742" s="30"/>
      <c r="H2742" s="113"/>
      <c r="I2742" s="113"/>
    </row>
    <row r="2743" spans="1:9" ht="15" customHeight="1" x14ac:dyDescent="0.25">
      <c r="A2743" s="29">
        <v>42118.916818981481</v>
      </c>
      <c r="B2743" s="30">
        <v>1.75</v>
      </c>
      <c r="C2743" s="22" t="s">
        <v>197</v>
      </c>
      <c r="F2743" s="29">
        <v>42118.916818981481</v>
      </c>
      <c r="G2743" s="30"/>
      <c r="H2743" s="113"/>
      <c r="I2743" s="113"/>
    </row>
    <row r="2744" spans="1:9" ht="15" customHeight="1" x14ac:dyDescent="0.25">
      <c r="A2744" s="29">
        <v>42118.958485706018</v>
      </c>
      <c r="B2744" s="30">
        <v>1.75</v>
      </c>
      <c r="C2744" s="22" t="s">
        <v>197</v>
      </c>
      <c r="F2744" s="29">
        <v>42118.958485706018</v>
      </c>
      <c r="G2744" s="30"/>
      <c r="H2744" s="113"/>
      <c r="I2744" s="113"/>
    </row>
    <row r="2745" spans="1:9" ht="15" customHeight="1" x14ac:dyDescent="0.25">
      <c r="A2745" s="29">
        <v>42119.000152430555</v>
      </c>
      <c r="B2745" s="30">
        <v>1.75</v>
      </c>
      <c r="C2745" s="22" t="s">
        <v>197</v>
      </c>
      <c r="F2745" s="29">
        <v>42119.000152430555</v>
      </c>
      <c r="G2745" s="30"/>
      <c r="H2745" s="113"/>
      <c r="I2745" s="113"/>
    </row>
    <row r="2746" spans="1:9" ht="15" customHeight="1" x14ac:dyDescent="0.25">
      <c r="A2746" s="29">
        <v>42119.041819155093</v>
      </c>
      <c r="B2746" s="30">
        <v>1.75</v>
      </c>
      <c r="C2746" s="22" t="s">
        <v>197</v>
      </c>
      <c r="F2746" s="29">
        <v>42119.041819155093</v>
      </c>
      <c r="G2746" s="30"/>
      <c r="H2746" s="113"/>
      <c r="I2746" s="113"/>
    </row>
    <row r="2747" spans="1:9" ht="15" customHeight="1" x14ac:dyDescent="0.25">
      <c r="A2747" s="29">
        <v>42119.08348587963</v>
      </c>
      <c r="B2747" s="30">
        <v>1.75</v>
      </c>
      <c r="C2747" s="22" t="s">
        <v>197</v>
      </c>
      <c r="F2747" s="29">
        <v>42119.08348587963</v>
      </c>
      <c r="G2747" s="30"/>
      <c r="H2747" s="113"/>
      <c r="I2747" s="113"/>
    </row>
    <row r="2748" spans="1:9" ht="15" customHeight="1" x14ac:dyDescent="0.25">
      <c r="A2748" s="29">
        <v>42119.125152604167</v>
      </c>
      <c r="B2748" s="30">
        <v>1.75</v>
      </c>
      <c r="C2748" s="22" t="s">
        <v>197</v>
      </c>
      <c r="F2748" s="29">
        <v>42119.125152604167</v>
      </c>
      <c r="G2748" s="30"/>
      <c r="H2748" s="113"/>
      <c r="I2748" s="113"/>
    </row>
    <row r="2749" spans="1:9" ht="15" customHeight="1" x14ac:dyDescent="0.25">
      <c r="A2749" s="29">
        <v>42119.166819328704</v>
      </c>
      <c r="B2749" s="30">
        <v>1.75</v>
      </c>
      <c r="C2749" s="22" t="s">
        <v>197</v>
      </c>
      <c r="F2749" s="29">
        <v>42119.166819328704</v>
      </c>
      <c r="G2749" s="30"/>
      <c r="H2749" s="113"/>
      <c r="I2749" s="113"/>
    </row>
    <row r="2750" spans="1:9" ht="15" customHeight="1" x14ac:dyDescent="0.25">
      <c r="A2750" s="29">
        <v>42119.208486053241</v>
      </c>
      <c r="B2750" s="30">
        <v>1.75</v>
      </c>
      <c r="C2750" s="22" t="s">
        <v>197</v>
      </c>
      <c r="F2750" s="29">
        <v>42119.208486053241</v>
      </c>
      <c r="G2750" s="30"/>
      <c r="H2750" s="113"/>
      <c r="I2750" s="113"/>
    </row>
    <row r="2751" spans="1:9" ht="15" customHeight="1" x14ac:dyDescent="0.25">
      <c r="A2751" s="29">
        <v>42119.250152777779</v>
      </c>
      <c r="B2751" s="30">
        <v>1.75</v>
      </c>
      <c r="C2751" s="22" t="s">
        <v>197</v>
      </c>
      <c r="F2751" s="29">
        <v>42119.250152777779</v>
      </c>
      <c r="G2751" s="30"/>
      <c r="H2751" s="113"/>
      <c r="I2751" s="113"/>
    </row>
    <row r="2752" spans="1:9" ht="15" customHeight="1" x14ac:dyDescent="0.25">
      <c r="A2752" s="29">
        <v>42119.291819502316</v>
      </c>
      <c r="B2752" s="30">
        <v>0</v>
      </c>
      <c r="C2752" s="22" t="s">
        <v>197</v>
      </c>
      <c r="F2752" s="29">
        <v>42119.291819502316</v>
      </c>
      <c r="G2752" s="30"/>
      <c r="H2752" s="113"/>
      <c r="I2752" s="113"/>
    </row>
    <row r="2753" spans="1:9" ht="15" customHeight="1" x14ac:dyDescent="0.25">
      <c r="A2753" s="29">
        <v>42119.333486226853</v>
      </c>
      <c r="B2753" s="30">
        <v>0</v>
      </c>
      <c r="C2753" s="22" t="s">
        <v>197</v>
      </c>
      <c r="F2753" s="29">
        <v>42119.333486226853</v>
      </c>
      <c r="G2753" s="30"/>
      <c r="H2753" s="113"/>
      <c r="I2753" s="113"/>
    </row>
    <row r="2754" spans="1:9" ht="15" customHeight="1" x14ac:dyDescent="0.25">
      <c r="A2754" s="29">
        <v>42119.37515295139</v>
      </c>
      <c r="B2754" s="30">
        <v>0</v>
      </c>
      <c r="C2754" s="22" t="s">
        <v>197</v>
      </c>
      <c r="F2754" s="29">
        <v>42119.37515295139</v>
      </c>
      <c r="G2754" s="30"/>
      <c r="H2754" s="113"/>
      <c r="I2754" s="113"/>
    </row>
    <row r="2755" spans="1:9" ht="15" customHeight="1" x14ac:dyDescent="0.25">
      <c r="A2755" s="29">
        <v>42119.416819675927</v>
      </c>
      <c r="B2755" s="30">
        <v>0</v>
      </c>
      <c r="C2755" s="22" t="s">
        <v>197</v>
      </c>
      <c r="F2755" s="29">
        <v>42119.416819675927</v>
      </c>
      <c r="G2755" s="30"/>
      <c r="H2755" s="113"/>
      <c r="I2755" s="113"/>
    </row>
    <row r="2756" spans="1:9" ht="15" customHeight="1" x14ac:dyDescent="0.25">
      <c r="A2756" s="29">
        <v>42119.458486400465</v>
      </c>
      <c r="B2756" s="30">
        <v>0</v>
      </c>
      <c r="C2756" s="22" t="s">
        <v>197</v>
      </c>
      <c r="F2756" s="29">
        <v>42119.458486400465</v>
      </c>
      <c r="G2756" s="30"/>
      <c r="H2756" s="113"/>
      <c r="I2756" s="113"/>
    </row>
    <row r="2757" spans="1:9" ht="15" customHeight="1" x14ac:dyDescent="0.25">
      <c r="A2757" s="29">
        <v>42119.500153125002</v>
      </c>
      <c r="B2757" s="30">
        <v>0</v>
      </c>
      <c r="C2757" s="22" t="s">
        <v>197</v>
      </c>
      <c r="F2757" s="29">
        <v>42119.500153125002</v>
      </c>
      <c r="G2757" s="30"/>
      <c r="H2757" s="113"/>
      <c r="I2757" s="113"/>
    </row>
    <row r="2758" spans="1:9" ht="15" customHeight="1" x14ac:dyDescent="0.25">
      <c r="A2758" s="29">
        <v>42119.541819849539</v>
      </c>
      <c r="B2758" s="30">
        <v>0</v>
      </c>
      <c r="C2758" s="22" t="s">
        <v>197</v>
      </c>
      <c r="F2758" s="29">
        <v>42119.541819849539</v>
      </c>
      <c r="G2758" s="30"/>
      <c r="H2758" s="113"/>
      <c r="I2758" s="113"/>
    </row>
    <row r="2759" spans="1:9" ht="15" customHeight="1" x14ac:dyDescent="0.25">
      <c r="A2759" s="29">
        <v>42119.583486574076</v>
      </c>
      <c r="B2759" s="30">
        <v>0</v>
      </c>
      <c r="C2759" s="22" t="s">
        <v>197</v>
      </c>
      <c r="F2759" s="29">
        <v>42119.583486574076</v>
      </c>
      <c r="G2759" s="30"/>
      <c r="H2759" s="113"/>
      <c r="I2759" s="113"/>
    </row>
    <row r="2760" spans="1:9" ht="15" customHeight="1" x14ac:dyDescent="0.25">
      <c r="A2760" s="29">
        <v>42119.625153298613</v>
      </c>
      <c r="B2760" s="30">
        <v>0</v>
      </c>
      <c r="C2760" s="22" t="s">
        <v>197</v>
      </c>
      <c r="F2760" s="29">
        <v>42119.625153298613</v>
      </c>
      <c r="G2760" s="30"/>
      <c r="H2760" s="113"/>
      <c r="I2760" s="113"/>
    </row>
    <row r="2761" spans="1:9" ht="15" customHeight="1" x14ac:dyDescent="0.25">
      <c r="A2761" s="29">
        <v>42119.666820023151</v>
      </c>
      <c r="B2761" s="30">
        <v>0</v>
      </c>
      <c r="C2761" s="22" t="s">
        <v>197</v>
      </c>
      <c r="F2761" s="29">
        <v>42119.666820023151</v>
      </c>
      <c r="G2761" s="30"/>
      <c r="H2761" s="113"/>
      <c r="I2761" s="113"/>
    </row>
    <row r="2762" spans="1:9" ht="15" customHeight="1" x14ac:dyDescent="0.25">
      <c r="A2762" s="29">
        <v>42119.708486747688</v>
      </c>
      <c r="B2762" s="30">
        <v>0</v>
      </c>
      <c r="C2762" s="22" t="s">
        <v>197</v>
      </c>
      <c r="F2762" s="29">
        <v>42119.708486747688</v>
      </c>
      <c r="G2762" s="30"/>
      <c r="H2762" s="113"/>
      <c r="I2762" s="113"/>
    </row>
    <row r="2763" spans="1:9" ht="15" customHeight="1" x14ac:dyDescent="0.25">
      <c r="A2763" s="29">
        <v>42119.750153472225</v>
      </c>
      <c r="B2763" s="30">
        <v>0</v>
      </c>
      <c r="C2763" s="22" t="s">
        <v>197</v>
      </c>
      <c r="F2763" s="29">
        <v>42119.750153472225</v>
      </c>
      <c r="G2763" s="30"/>
      <c r="H2763" s="113"/>
      <c r="I2763" s="113"/>
    </row>
    <row r="2764" spans="1:9" ht="15" customHeight="1" x14ac:dyDescent="0.25">
      <c r="A2764" s="29">
        <v>42119.791820196762</v>
      </c>
      <c r="B2764" s="30">
        <v>0</v>
      </c>
      <c r="C2764" s="22" t="s">
        <v>197</v>
      </c>
      <c r="F2764" s="29">
        <v>42119.791820196762</v>
      </c>
      <c r="G2764" s="30"/>
      <c r="H2764" s="113"/>
      <c r="I2764" s="113"/>
    </row>
    <row r="2765" spans="1:9" ht="15" customHeight="1" x14ac:dyDescent="0.25">
      <c r="A2765" s="29">
        <v>42119.833486921299</v>
      </c>
      <c r="B2765" s="30">
        <v>0</v>
      </c>
      <c r="C2765" s="22" t="s">
        <v>197</v>
      </c>
      <c r="F2765" s="29">
        <v>42119.833486921299</v>
      </c>
      <c r="G2765" s="30"/>
      <c r="H2765" s="113"/>
      <c r="I2765" s="113"/>
    </row>
    <row r="2766" spans="1:9" ht="15" customHeight="1" x14ac:dyDescent="0.25">
      <c r="A2766" s="29">
        <v>42119.875153645837</v>
      </c>
      <c r="B2766" s="30">
        <v>0</v>
      </c>
      <c r="C2766" s="22" t="s">
        <v>197</v>
      </c>
      <c r="F2766" s="29">
        <v>42119.875153645837</v>
      </c>
      <c r="G2766" s="30"/>
      <c r="H2766" s="113"/>
      <c r="I2766" s="113"/>
    </row>
    <row r="2767" spans="1:9" ht="15" customHeight="1" x14ac:dyDescent="0.25">
      <c r="A2767" s="29">
        <v>42119.916820370374</v>
      </c>
      <c r="B2767" s="30">
        <v>0</v>
      </c>
      <c r="C2767" s="22" t="s">
        <v>197</v>
      </c>
      <c r="F2767" s="29">
        <v>42119.916820370374</v>
      </c>
      <c r="G2767" s="30"/>
      <c r="H2767" s="113"/>
      <c r="I2767" s="113"/>
    </row>
    <row r="2768" spans="1:9" ht="15" customHeight="1" x14ac:dyDescent="0.25">
      <c r="A2768" s="29">
        <v>42119.958487094904</v>
      </c>
      <c r="B2768" s="30">
        <v>0</v>
      </c>
      <c r="C2768" s="22" t="s">
        <v>197</v>
      </c>
      <c r="F2768" s="29">
        <v>42119.958487094904</v>
      </c>
      <c r="G2768" s="30"/>
      <c r="H2768" s="113"/>
      <c r="I2768" s="113"/>
    </row>
    <row r="2769" spans="1:9" ht="15" customHeight="1" x14ac:dyDescent="0.25">
      <c r="A2769" s="29">
        <v>42120.000153819441</v>
      </c>
      <c r="B2769" s="30">
        <v>0</v>
      </c>
      <c r="C2769" s="22" t="s">
        <v>197</v>
      </c>
      <c r="F2769" s="29">
        <v>42120.000153819441</v>
      </c>
      <c r="G2769" s="30"/>
      <c r="H2769" s="113"/>
      <c r="I2769" s="113"/>
    </row>
    <row r="2770" spans="1:9" ht="15" customHeight="1" x14ac:dyDescent="0.25">
      <c r="A2770" s="29">
        <v>42120.041820543978</v>
      </c>
      <c r="B2770" s="30">
        <v>0</v>
      </c>
      <c r="C2770" s="22" t="s">
        <v>197</v>
      </c>
      <c r="F2770" s="29">
        <v>42120.041820543978</v>
      </c>
      <c r="G2770" s="30"/>
      <c r="H2770" s="113"/>
      <c r="I2770" s="113"/>
    </row>
    <row r="2771" spans="1:9" ht="15" customHeight="1" x14ac:dyDescent="0.25">
      <c r="A2771" s="29">
        <v>42120.083487268515</v>
      </c>
      <c r="B2771" s="30">
        <v>0</v>
      </c>
      <c r="C2771" s="22" t="s">
        <v>197</v>
      </c>
      <c r="F2771" s="29">
        <v>42120.083487268515</v>
      </c>
      <c r="G2771" s="30"/>
      <c r="H2771" s="113"/>
      <c r="I2771" s="113"/>
    </row>
    <row r="2772" spans="1:9" ht="15" customHeight="1" x14ac:dyDescent="0.25">
      <c r="A2772" s="29">
        <v>42120.125153993053</v>
      </c>
      <c r="B2772" s="30">
        <v>0</v>
      </c>
      <c r="C2772" s="22" t="s">
        <v>197</v>
      </c>
      <c r="F2772" s="29">
        <v>42120.125153993053</v>
      </c>
      <c r="G2772" s="30"/>
      <c r="H2772" s="113"/>
      <c r="I2772" s="113"/>
    </row>
    <row r="2773" spans="1:9" ht="15" customHeight="1" x14ac:dyDescent="0.25">
      <c r="A2773" s="29">
        <v>42120.16682071759</v>
      </c>
      <c r="B2773" s="30">
        <v>0</v>
      </c>
      <c r="C2773" s="22" t="s">
        <v>197</v>
      </c>
      <c r="F2773" s="29">
        <v>42120.16682071759</v>
      </c>
      <c r="G2773" s="30"/>
      <c r="H2773" s="113"/>
      <c r="I2773" s="113"/>
    </row>
    <row r="2774" spans="1:9" ht="15" customHeight="1" x14ac:dyDescent="0.25">
      <c r="A2774" s="29">
        <v>42120.208487442127</v>
      </c>
      <c r="B2774" s="30">
        <v>0</v>
      </c>
      <c r="C2774" s="22" t="s">
        <v>197</v>
      </c>
      <c r="F2774" s="29">
        <v>42120.208487442127</v>
      </c>
      <c r="G2774" s="30"/>
      <c r="H2774" s="113"/>
      <c r="I2774" s="113"/>
    </row>
    <row r="2775" spans="1:9" ht="15" customHeight="1" x14ac:dyDescent="0.25">
      <c r="A2775" s="29">
        <v>42120.250154166664</v>
      </c>
      <c r="B2775" s="30">
        <v>0</v>
      </c>
      <c r="C2775" s="22" t="s">
        <v>197</v>
      </c>
      <c r="F2775" s="29">
        <v>42120.250154166664</v>
      </c>
      <c r="G2775" s="30"/>
      <c r="H2775" s="113"/>
      <c r="I2775" s="113"/>
    </row>
    <row r="2776" spans="1:9" ht="15" customHeight="1" x14ac:dyDescent="0.25">
      <c r="A2776" s="29">
        <v>42120.291820891201</v>
      </c>
      <c r="B2776" s="30">
        <v>0</v>
      </c>
      <c r="C2776" s="22" t="s">
        <v>197</v>
      </c>
      <c r="F2776" s="29">
        <v>42120.291820891201</v>
      </c>
      <c r="G2776" s="30"/>
      <c r="H2776" s="113"/>
      <c r="I2776" s="113"/>
    </row>
    <row r="2777" spans="1:9" ht="15" customHeight="1" x14ac:dyDescent="0.25">
      <c r="A2777" s="29">
        <v>42120.333487615739</v>
      </c>
      <c r="B2777" s="30">
        <v>0</v>
      </c>
      <c r="C2777" s="22" t="s">
        <v>197</v>
      </c>
      <c r="F2777" s="29">
        <v>42120.333487615739</v>
      </c>
      <c r="G2777" s="30"/>
      <c r="H2777" s="113"/>
      <c r="I2777" s="113"/>
    </row>
    <row r="2778" spans="1:9" ht="15" customHeight="1" x14ac:dyDescent="0.25">
      <c r="A2778" s="29">
        <v>42120.375154340276</v>
      </c>
      <c r="B2778" s="30">
        <v>0</v>
      </c>
      <c r="C2778" s="22" t="s">
        <v>197</v>
      </c>
      <c r="F2778" s="29">
        <v>42120.375154340276</v>
      </c>
      <c r="G2778" s="30"/>
      <c r="H2778" s="113"/>
      <c r="I2778" s="113"/>
    </row>
    <row r="2779" spans="1:9" ht="15" customHeight="1" x14ac:dyDescent="0.25">
      <c r="A2779" s="29">
        <v>42120.416821064813</v>
      </c>
      <c r="B2779" s="30">
        <v>0</v>
      </c>
      <c r="C2779" s="22" t="s">
        <v>197</v>
      </c>
      <c r="F2779" s="29">
        <v>42120.416821064813</v>
      </c>
      <c r="G2779" s="30"/>
      <c r="H2779" s="113"/>
      <c r="I2779" s="113"/>
    </row>
    <row r="2780" spans="1:9" ht="15" customHeight="1" x14ac:dyDescent="0.25">
      <c r="A2780" s="29">
        <v>42120.45848778935</v>
      </c>
      <c r="B2780" s="30">
        <v>5.99</v>
      </c>
      <c r="C2780" s="22" t="s">
        <v>197</v>
      </c>
      <c r="F2780" s="29">
        <v>42120.45848778935</v>
      </c>
      <c r="G2780" s="30"/>
      <c r="H2780" s="113"/>
      <c r="I2780" s="113"/>
    </row>
    <row r="2781" spans="1:9" ht="15" customHeight="1" x14ac:dyDescent="0.25">
      <c r="A2781" s="29">
        <v>42120.500154513888</v>
      </c>
      <c r="B2781" s="30">
        <v>3.08</v>
      </c>
      <c r="C2781" s="22" t="s">
        <v>197</v>
      </c>
      <c r="F2781" s="29">
        <v>42120.500154513888</v>
      </c>
      <c r="G2781" s="30"/>
      <c r="H2781" s="113"/>
      <c r="I2781" s="113"/>
    </row>
    <row r="2782" spans="1:9" ht="15" customHeight="1" x14ac:dyDescent="0.25">
      <c r="A2782" s="29">
        <v>42120.541821238425</v>
      </c>
      <c r="B2782" s="30">
        <v>2.4900000000000002</v>
      </c>
      <c r="C2782" s="22" t="s">
        <v>197</v>
      </c>
      <c r="F2782" s="29">
        <v>42120.541821238425</v>
      </c>
      <c r="G2782" s="30"/>
      <c r="H2782" s="113"/>
      <c r="I2782" s="113"/>
    </row>
    <row r="2783" spans="1:9" ht="15" customHeight="1" x14ac:dyDescent="0.25">
      <c r="A2783" s="29">
        <v>42120.583487962962</v>
      </c>
      <c r="B2783" s="30">
        <v>2.3199999999999998</v>
      </c>
      <c r="C2783" s="22" t="s">
        <v>197</v>
      </c>
      <c r="F2783" s="29">
        <v>42120.583487962962</v>
      </c>
      <c r="G2783" s="30"/>
      <c r="H2783" s="113"/>
      <c r="I2783" s="113"/>
    </row>
    <row r="2784" spans="1:9" ht="15" customHeight="1" x14ac:dyDescent="0.25">
      <c r="A2784" s="29">
        <v>42120.625154687499</v>
      </c>
      <c r="B2784" s="30">
        <v>2.2599999999999998</v>
      </c>
      <c r="C2784" s="22" t="s">
        <v>197</v>
      </c>
      <c r="F2784" s="29">
        <v>42120.625154687499</v>
      </c>
      <c r="G2784" s="30"/>
      <c r="H2784" s="113"/>
      <c r="I2784" s="113"/>
    </row>
    <row r="2785" spans="1:9" ht="15" customHeight="1" x14ac:dyDescent="0.25">
      <c r="A2785" s="29">
        <v>42120.666821412036</v>
      </c>
      <c r="B2785" s="30">
        <v>2.1800000000000002</v>
      </c>
      <c r="C2785" s="22" t="s">
        <v>197</v>
      </c>
      <c r="F2785" s="29">
        <v>42120.666821412036</v>
      </c>
      <c r="G2785" s="30"/>
      <c r="H2785" s="113"/>
      <c r="I2785" s="113"/>
    </row>
    <row r="2786" spans="1:9" ht="15" customHeight="1" x14ac:dyDescent="0.25">
      <c r="A2786" s="29">
        <v>42120.708488136574</v>
      </c>
      <c r="B2786" s="30">
        <v>2.0099999999999998</v>
      </c>
      <c r="C2786" s="22" t="s">
        <v>197</v>
      </c>
      <c r="F2786" s="29">
        <v>42120.708488136574</v>
      </c>
      <c r="G2786" s="30"/>
      <c r="H2786" s="113"/>
      <c r="I2786" s="113"/>
    </row>
    <row r="2787" spans="1:9" ht="15" customHeight="1" x14ac:dyDescent="0.25">
      <c r="A2787" s="29">
        <v>42120.750154861111</v>
      </c>
      <c r="B2787" s="30">
        <v>1.81</v>
      </c>
      <c r="C2787" s="22" t="s">
        <v>197</v>
      </c>
      <c r="F2787" s="29">
        <v>42120.750154861111</v>
      </c>
      <c r="G2787" s="30"/>
      <c r="H2787" s="113"/>
      <c r="I2787" s="113"/>
    </row>
    <row r="2788" spans="1:9" ht="15" customHeight="1" x14ac:dyDescent="0.25">
      <c r="A2788" s="29">
        <v>42120.791821585648</v>
      </c>
      <c r="B2788" s="30">
        <v>1.79</v>
      </c>
      <c r="C2788" s="22" t="s">
        <v>197</v>
      </c>
      <c r="F2788" s="29">
        <v>42120.791821585648</v>
      </c>
      <c r="G2788" s="30"/>
      <c r="H2788" s="113"/>
      <c r="I2788" s="113"/>
    </row>
    <row r="2789" spans="1:9" ht="15" customHeight="1" x14ac:dyDescent="0.25">
      <c r="A2789" s="29">
        <v>42120.833488310185</v>
      </c>
      <c r="B2789" s="30">
        <v>1.82</v>
      </c>
      <c r="C2789" s="22" t="s">
        <v>197</v>
      </c>
      <c r="F2789" s="29">
        <v>42120.833488310185</v>
      </c>
      <c r="G2789" s="30"/>
      <c r="H2789" s="113"/>
      <c r="I2789" s="113"/>
    </row>
    <row r="2790" spans="1:9" ht="15" customHeight="1" x14ac:dyDescent="0.25">
      <c r="A2790" s="29">
        <v>42120.875155034722</v>
      </c>
      <c r="B2790" s="30">
        <v>1.82</v>
      </c>
      <c r="C2790" s="22" t="s">
        <v>197</v>
      </c>
      <c r="F2790" s="29">
        <v>42120.875155034722</v>
      </c>
      <c r="G2790" s="30"/>
      <c r="H2790" s="113"/>
      <c r="I2790" s="113"/>
    </row>
    <row r="2791" spans="1:9" ht="15" customHeight="1" x14ac:dyDescent="0.25">
      <c r="A2791" s="29">
        <v>42120.91682175926</v>
      </c>
      <c r="B2791" s="30">
        <v>1.82</v>
      </c>
      <c r="C2791" s="22" t="s">
        <v>197</v>
      </c>
      <c r="F2791" s="29">
        <v>42120.91682175926</v>
      </c>
      <c r="G2791" s="30"/>
      <c r="H2791" s="113"/>
      <c r="I2791" s="113"/>
    </row>
    <row r="2792" spans="1:9" ht="15" customHeight="1" x14ac:dyDescent="0.25">
      <c r="A2792" s="29">
        <v>42120.958488483797</v>
      </c>
      <c r="B2792" s="30">
        <v>1.81</v>
      </c>
      <c r="C2792" s="22" t="s">
        <v>197</v>
      </c>
      <c r="F2792" s="29">
        <v>42120.958488483797</v>
      </c>
      <c r="G2792" s="30"/>
      <c r="H2792" s="113"/>
      <c r="I2792" s="113"/>
    </row>
    <row r="2793" spans="1:9" ht="15" customHeight="1" x14ac:dyDescent="0.25">
      <c r="A2793" s="29">
        <v>42121.000155208334</v>
      </c>
      <c r="B2793" s="30">
        <v>1.83</v>
      </c>
      <c r="C2793" s="22" t="s">
        <v>197</v>
      </c>
      <c r="F2793" s="29">
        <v>42121.000155208334</v>
      </c>
      <c r="G2793" s="30"/>
      <c r="H2793" s="113"/>
      <c r="I2793" s="113"/>
    </row>
    <row r="2794" spans="1:9" ht="15" customHeight="1" x14ac:dyDescent="0.25">
      <c r="A2794" s="29">
        <v>42121.041821932871</v>
      </c>
      <c r="B2794" s="30">
        <v>2.0099999999999998</v>
      </c>
      <c r="C2794" s="22" t="s">
        <v>197</v>
      </c>
      <c r="F2794" s="29">
        <v>42121.041821932871</v>
      </c>
      <c r="G2794" s="30"/>
      <c r="H2794" s="113"/>
      <c r="I2794" s="113"/>
    </row>
    <row r="2795" spans="1:9" ht="15" customHeight="1" x14ac:dyDescent="0.25">
      <c r="A2795" s="29">
        <v>42121.083488657408</v>
      </c>
      <c r="B2795" s="30">
        <v>1.91</v>
      </c>
      <c r="C2795" s="22" t="s">
        <v>197</v>
      </c>
      <c r="F2795" s="29">
        <v>42121.083488657408</v>
      </c>
      <c r="G2795" s="30"/>
      <c r="H2795" s="113"/>
      <c r="I2795" s="113"/>
    </row>
    <row r="2796" spans="1:9" ht="15" customHeight="1" x14ac:dyDescent="0.25">
      <c r="A2796" s="29">
        <v>42121.125155381946</v>
      </c>
      <c r="B2796" s="30">
        <v>1.81</v>
      </c>
      <c r="C2796" s="22" t="s">
        <v>197</v>
      </c>
      <c r="F2796" s="29">
        <v>42121.125155381946</v>
      </c>
      <c r="G2796" s="30"/>
      <c r="H2796" s="113"/>
      <c r="I2796" s="113"/>
    </row>
    <row r="2797" spans="1:9" ht="15" customHeight="1" x14ac:dyDescent="0.25">
      <c r="A2797" s="29">
        <v>42121.166822106483</v>
      </c>
      <c r="B2797" s="30">
        <v>1.86</v>
      </c>
      <c r="C2797" s="22" t="s">
        <v>197</v>
      </c>
      <c r="F2797" s="29">
        <v>42121.166822106483</v>
      </c>
      <c r="G2797" s="30"/>
      <c r="H2797" s="113"/>
      <c r="I2797" s="113"/>
    </row>
    <row r="2798" spans="1:9" ht="15" customHeight="1" x14ac:dyDescent="0.25">
      <c r="A2798" s="29">
        <v>42121.20848883102</v>
      </c>
      <c r="B2798" s="30">
        <v>2.2000000000000002</v>
      </c>
      <c r="C2798" s="22" t="s">
        <v>197</v>
      </c>
      <c r="F2798" s="29">
        <v>42121.20848883102</v>
      </c>
      <c r="G2798" s="30"/>
      <c r="H2798" s="113"/>
      <c r="I2798" s="113"/>
    </row>
    <row r="2799" spans="1:9" ht="15" customHeight="1" x14ac:dyDescent="0.25">
      <c r="A2799" s="29">
        <v>42121.250155555557</v>
      </c>
      <c r="B2799" s="30">
        <v>1.88</v>
      </c>
      <c r="C2799" s="22" t="s">
        <v>197</v>
      </c>
      <c r="F2799" s="29">
        <v>42121.250155555557</v>
      </c>
      <c r="G2799" s="30"/>
      <c r="H2799" s="113"/>
      <c r="I2799" s="113"/>
    </row>
    <row r="2800" spans="1:9" ht="15" customHeight="1" x14ac:dyDescent="0.25">
      <c r="A2800" s="29">
        <v>42121.291822280094</v>
      </c>
      <c r="B2800" s="30">
        <v>1.8</v>
      </c>
      <c r="C2800" s="22" t="s">
        <v>197</v>
      </c>
      <c r="F2800" s="29">
        <v>42121.291822280094</v>
      </c>
      <c r="G2800" s="30"/>
      <c r="H2800" s="113"/>
      <c r="I2800" s="113"/>
    </row>
    <row r="2801" spans="1:9" ht="15" customHeight="1" x14ac:dyDescent="0.25">
      <c r="A2801" s="29">
        <v>42121.333489004632</v>
      </c>
      <c r="B2801" s="30">
        <v>1.76</v>
      </c>
      <c r="C2801" s="22" t="s">
        <v>197</v>
      </c>
      <c r="F2801" s="29">
        <v>42121.333489004632</v>
      </c>
      <c r="G2801" s="30"/>
      <c r="H2801" s="113"/>
      <c r="I2801" s="113"/>
    </row>
    <row r="2802" spans="1:9" ht="15" customHeight="1" x14ac:dyDescent="0.25">
      <c r="A2802" s="29">
        <v>42121.375155729169</v>
      </c>
      <c r="B2802" s="30">
        <v>1.77</v>
      </c>
      <c r="C2802" s="22" t="s">
        <v>197</v>
      </c>
      <c r="F2802" s="29">
        <v>42121.375155729169</v>
      </c>
      <c r="G2802" s="30"/>
      <c r="H2802" s="113"/>
      <c r="I2802" s="113"/>
    </row>
    <row r="2803" spans="1:9" ht="15" customHeight="1" x14ac:dyDescent="0.25">
      <c r="A2803" s="29">
        <v>42121.416822453706</v>
      </c>
      <c r="B2803" s="30">
        <v>1.9</v>
      </c>
      <c r="C2803" s="22" t="s">
        <v>197</v>
      </c>
      <c r="F2803" s="29">
        <v>42121.416822453706</v>
      </c>
      <c r="G2803" s="30"/>
      <c r="H2803" s="113"/>
      <c r="I2803" s="113"/>
    </row>
    <row r="2804" spans="1:9" ht="15" customHeight="1" x14ac:dyDescent="0.25">
      <c r="A2804" s="29">
        <v>42121.458489178243</v>
      </c>
      <c r="B2804" s="30">
        <v>1.75</v>
      </c>
      <c r="C2804" s="22" t="s">
        <v>197</v>
      </c>
      <c r="F2804" s="29">
        <v>42121.458489178243</v>
      </c>
      <c r="G2804" s="30"/>
      <c r="H2804" s="113"/>
      <c r="I2804" s="113"/>
    </row>
    <row r="2805" spans="1:9" ht="15" customHeight="1" x14ac:dyDescent="0.25">
      <c r="A2805" s="29">
        <v>42121.500155902781</v>
      </c>
      <c r="B2805" s="30">
        <v>1.98</v>
      </c>
      <c r="C2805" s="22" t="s">
        <v>197</v>
      </c>
      <c r="F2805" s="29">
        <v>42121.500155902781</v>
      </c>
      <c r="G2805" s="30"/>
      <c r="H2805" s="113"/>
      <c r="I2805" s="113"/>
    </row>
    <row r="2806" spans="1:9" ht="15" customHeight="1" x14ac:dyDescent="0.25">
      <c r="A2806" s="29">
        <v>42121.541822627318</v>
      </c>
      <c r="B2806" s="30">
        <v>2.63</v>
      </c>
      <c r="C2806" s="22" t="s">
        <v>197</v>
      </c>
      <c r="F2806" s="29">
        <v>42121.541822627318</v>
      </c>
      <c r="G2806" s="30"/>
      <c r="H2806" s="113"/>
      <c r="I2806" s="113"/>
    </row>
    <row r="2807" spans="1:9" ht="15" customHeight="1" x14ac:dyDescent="0.25">
      <c r="A2807" s="29">
        <v>42121.583489351855</v>
      </c>
      <c r="B2807" s="30">
        <v>3.35</v>
      </c>
      <c r="C2807" s="22" t="s">
        <v>197</v>
      </c>
      <c r="F2807" s="29">
        <v>42121.583489351855</v>
      </c>
      <c r="G2807" s="30"/>
      <c r="H2807" s="113"/>
      <c r="I2807" s="113"/>
    </row>
    <row r="2808" spans="1:9" ht="15" customHeight="1" x14ac:dyDescent="0.25">
      <c r="A2808" s="29">
        <v>42121.625156076392</v>
      </c>
      <c r="B2808" s="30">
        <v>2.63</v>
      </c>
      <c r="C2808" s="22" t="s">
        <v>197</v>
      </c>
      <c r="F2808" s="29">
        <v>42121.625156076392</v>
      </c>
      <c r="G2808" s="30"/>
      <c r="H2808" s="113"/>
      <c r="I2808" s="113"/>
    </row>
    <row r="2809" spans="1:9" ht="15" customHeight="1" x14ac:dyDescent="0.25">
      <c r="A2809" s="29">
        <v>42121.666822800929</v>
      </c>
      <c r="B2809" s="30">
        <v>2.4300000000000002</v>
      </c>
      <c r="C2809" s="22" t="s">
        <v>197</v>
      </c>
      <c r="F2809" s="29">
        <v>42121.666822800929</v>
      </c>
      <c r="G2809" s="30"/>
      <c r="H2809" s="113"/>
      <c r="I2809" s="113"/>
    </row>
    <row r="2810" spans="1:9" ht="15" customHeight="1" x14ac:dyDescent="0.25">
      <c r="A2810" s="29">
        <v>42121.708489525467</v>
      </c>
      <c r="B2810" s="30">
        <v>2.34</v>
      </c>
      <c r="C2810" s="22" t="s">
        <v>197</v>
      </c>
      <c r="F2810" s="29">
        <v>42121.708489525467</v>
      </c>
      <c r="G2810" s="30"/>
      <c r="H2810" s="113"/>
      <c r="I2810" s="113"/>
    </row>
    <row r="2811" spans="1:9" ht="15" customHeight="1" x14ac:dyDescent="0.25">
      <c r="A2811" s="29">
        <v>42121.750156249997</v>
      </c>
      <c r="B2811" s="30">
        <v>1.88</v>
      </c>
      <c r="C2811" s="22" t="s">
        <v>197</v>
      </c>
      <c r="F2811" s="29">
        <v>42121.750156249997</v>
      </c>
      <c r="G2811" s="30"/>
      <c r="H2811" s="113"/>
      <c r="I2811" s="113"/>
    </row>
    <row r="2812" spans="1:9" ht="15" customHeight="1" x14ac:dyDescent="0.25">
      <c r="A2812" s="29">
        <v>42121.791822974534</v>
      </c>
      <c r="B2812" s="30">
        <v>1.57</v>
      </c>
      <c r="C2812" s="22" t="s">
        <v>197</v>
      </c>
      <c r="F2812" s="29">
        <v>42121.791822974534</v>
      </c>
      <c r="G2812" s="30"/>
      <c r="H2812" s="113"/>
      <c r="I2812" s="113"/>
    </row>
    <row r="2813" spans="1:9" ht="15" customHeight="1" x14ac:dyDescent="0.25">
      <c r="A2813" s="29">
        <v>42121.833489699071</v>
      </c>
      <c r="B2813" s="30">
        <v>1.62</v>
      </c>
      <c r="C2813" s="22" t="s">
        <v>197</v>
      </c>
      <c r="F2813" s="29">
        <v>42121.833489699071</v>
      </c>
      <c r="G2813" s="30"/>
      <c r="H2813" s="113"/>
      <c r="I2813" s="113"/>
    </row>
    <row r="2814" spans="1:9" ht="15" customHeight="1" x14ac:dyDescent="0.25">
      <c r="A2814" s="29">
        <v>42121.875156423608</v>
      </c>
      <c r="B2814" s="30">
        <v>1.61</v>
      </c>
      <c r="C2814" s="22" t="s">
        <v>197</v>
      </c>
      <c r="F2814" s="29">
        <v>42121.875156423608</v>
      </c>
      <c r="G2814" s="30"/>
      <c r="H2814" s="113"/>
      <c r="I2814" s="113"/>
    </row>
    <row r="2815" spans="1:9" ht="15" customHeight="1" x14ac:dyDescent="0.25">
      <c r="A2815" s="29">
        <v>42121.916823148145</v>
      </c>
      <c r="B2815" s="30">
        <v>1.73</v>
      </c>
      <c r="C2815" s="22" t="s">
        <v>197</v>
      </c>
      <c r="F2815" s="29">
        <v>42121.916823148145</v>
      </c>
      <c r="G2815" s="30"/>
      <c r="H2815" s="113"/>
      <c r="I2815" s="113"/>
    </row>
    <row r="2816" spans="1:9" ht="15" customHeight="1" x14ac:dyDescent="0.25">
      <c r="A2816" s="29">
        <v>42121.958489872683</v>
      </c>
      <c r="B2816" s="30">
        <v>1.68</v>
      </c>
      <c r="C2816" s="22" t="s">
        <v>197</v>
      </c>
      <c r="F2816" s="29">
        <v>42121.958489872683</v>
      </c>
      <c r="G2816" s="30"/>
      <c r="H2816" s="113"/>
      <c r="I2816" s="113"/>
    </row>
    <row r="2817" spans="1:9" ht="15" customHeight="1" x14ac:dyDescent="0.25">
      <c r="A2817" s="29">
        <v>42122.00015659722</v>
      </c>
      <c r="B2817" s="30">
        <v>1.66</v>
      </c>
      <c r="C2817" s="22" t="s">
        <v>197</v>
      </c>
      <c r="F2817" s="29">
        <v>42122.00015659722</v>
      </c>
      <c r="G2817" s="30"/>
      <c r="H2817" s="113"/>
      <c r="I2817" s="113"/>
    </row>
    <row r="2818" spans="1:9" ht="15" customHeight="1" x14ac:dyDescent="0.25">
      <c r="A2818" s="29">
        <v>42122.041823321757</v>
      </c>
      <c r="B2818" s="30">
        <v>1.65</v>
      </c>
      <c r="C2818" s="22" t="s">
        <v>197</v>
      </c>
      <c r="F2818" s="29">
        <v>42122.041823321757</v>
      </c>
      <c r="G2818" s="30"/>
      <c r="H2818" s="113"/>
      <c r="I2818" s="113"/>
    </row>
    <row r="2819" spans="1:9" ht="15" customHeight="1" x14ac:dyDescent="0.25">
      <c r="A2819" s="29">
        <v>42122.083490046294</v>
      </c>
      <c r="B2819" s="30">
        <v>1.63</v>
      </c>
      <c r="C2819" s="22" t="s">
        <v>197</v>
      </c>
      <c r="F2819" s="29">
        <v>42122.083490046294</v>
      </c>
      <c r="G2819" s="30"/>
      <c r="H2819" s="113"/>
      <c r="I2819" s="113"/>
    </row>
    <row r="2820" spans="1:9" ht="15" customHeight="1" x14ac:dyDescent="0.25">
      <c r="A2820" s="29">
        <v>42122.125156770831</v>
      </c>
      <c r="B2820" s="30">
        <v>1.64</v>
      </c>
      <c r="C2820" s="22" t="s">
        <v>197</v>
      </c>
      <c r="F2820" s="29">
        <v>42122.125156770831</v>
      </c>
      <c r="G2820" s="30"/>
      <c r="H2820" s="113"/>
      <c r="I2820" s="113"/>
    </row>
    <row r="2821" spans="1:9" ht="15" customHeight="1" x14ac:dyDescent="0.25">
      <c r="A2821" s="29">
        <v>42122.166823495369</v>
      </c>
      <c r="B2821" s="30">
        <v>1.68</v>
      </c>
      <c r="C2821" s="22" t="s">
        <v>197</v>
      </c>
      <c r="F2821" s="29">
        <v>42122.166823495369</v>
      </c>
      <c r="G2821" s="30"/>
      <c r="H2821" s="113"/>
      <c r="I2821" s="113"/>
    </row>
    <row r="2822" spans="1:9" ht="15" customHeight="1" x14ac:dyDescent="0.25">
      <c r="A2822" s="29">
        <v>42122.208490219906</v>
      </c>
      <c r="B2822" s="30">
        <v>1.7</v>
      </c>
      <c r="C2822" s="22" t="s">
        <v>197</v>
      </c>
      <c r="F2822" s="29">
        <v>42122.208490219906</v>
      </c>
      <c r="G2822" s="30"/>
      <c r="H2822" s="113"/>
      <c r="I2822" s="113"/>
    </row>
    <row r="2823" spans="1:9" ht="15" customHeight="1" x14ac:dyDescent="0.25">
      <c r="A2823" s="29">
        <v>42122.250156944443</v>
      </c>
      <c r="B2823" s="30">
        <v>1.68</v>
      </c>
      <c r="C2823" s="22" t="s">
        <v>197</v>
      </c>
      <c r="F2823" s="29">
        <v>42122.250156944443</v>
      </c>
      <c r="G2823" s="30"/>
      <c r="H2823" s="113"/>
      <c r="I2823" s="113"/>
    </row>
    <row r="2824" spans="1:9" ht="15" customHeight="1" x14ac:dyDescent="0.25">
      <c r="A2824" s="29">
        <v>42122.29182366898</v>
      </c>
      <c r="B2824" s="30">
        <v>1.71</v>
      </c>
      <c r="C2824" s="22" t="s">
        <v>197</v>
      </c>
      <c r="F2824" s="29">
        <v>42122.29182366898</v>
      </c>
      <c r="G2824" s="30"/>
      <c r="H2824" s="113"/>
      <c r="I2824" s="113"/>
    </row>
    <row r="2825" spans="1:9" ht="15" customHeight="1" x14ac:dyDescent="0.25">
      <c r="A2825" s="29">
        <v>42122.333490393517</v>
      </c>
      <c r="B2825" s="30">
        <v>1.71</v>
      </c>
      <c r="C2825" s="22" t="s">
        <v>197</v>
      </c>
      <c r="F2825" s="29">
        <v>42122.333490393517</v>
      </c>
      <c r="G2825" s="30"/>
      <c r="H2825" s="113"/>
      <c r="I2825" s="113"/>
    </row>
    <row r="2826" spans="1:9" ht="15" customHeight="1" x14ac:dyDescent="0.25">
      <c r="A2826" s="29">
        <v>42122.375157118055</v>
      </c>
      <c r="B2826" s="30">
        <v>1.67</v>
      </c>
      <c r="C2826" s="22" t="s">
        <v>197</v>
      </c>
      <c r="F2826" s="29">
        <v>42122.375157118055</v>
      </c>
      <c r="G2826" s="30"/>
      <c r="H2826" s="113"/>
      <c r="I2826" s="113"/>
    </row>
    <row r="2827" spans="1:9" ht="15" customHeight="1" x14ac:dyDescent="0.25">
      <c r="A2827" s="29">
        <v>42122.416823842592</v>
      </c>
      <c r="B2827" s="30">
        <v>1.65</v>
      </c>
      <c r="C2827" s="22" t="s">
        <v>197</v>
      </c>
      <c r="F2827" s="29">
        <v>42122.416823842592</v>
      </c>
      <c r="G2827" s="30"/>
      <c r="H2827" s="113"/>
      <c r="I2827" s="113"/>
    </row>
    <row r="2828" spans="1:9" ht="15" customHeight="1" x14ac:dyDescent="0.25">
      <c r="A2828" s="29">
        <v>42122.458490567129</v>
      </c>
      <c r="B2828" s="30">
        <v>1.7</v>
      </c>
      <c r="C2828" s="22" t="s">
        <v>197</v>
      </c>
      <c r="F2828" s="29">
        <v>42122.458490567129</v>
      </c>
      <c r="G2828" s="30"/>
      <c r="H2828" s="113"/>
      <c r="I2828" s="113"/>
    </row>
    <row r="2829" spans="1:9" ht="15" customHeight="1" x14ac:dyDescent="0.25">
      <c r="A2829" s="29">
        <v>42122.500157291666</v>
      </c>
      <c r="B2829" s="30">
        <v>1.72</v>
      </c>
      <c r="C2829" s="22" t="s">
        <v>197</v>
      </c>
      <c r="F2829" s="29">
        <v>42122.500157291666</v>
      </c>
      <c r="G2829" s="30"/>
      <c r="H2829" s="113"/>
      <c r="I2829" s="113"/>
    </row>
    <row r="2830" spans="1:9" ht="15" customHeight="1" x14ac:dyDescent="0.25">
      <c r="A2830" s="29">
        <v>42122.541824016203</v>
      </c>
      <c r="B2830" s="30">
        <v>1.67</v>
      </c>
      <c r="C2830" s="22" t="s">
        <v>197</v>
      </c>
      <c r="F2830" s="29">
        <v>42122.541824016203</v>
      </c>
      <c r="G2830" s="30"/>
      <c r="H2830" s="113"/>
      <c r="I2830" s="113"/>
    </row>
    <row r="2831" spans="1:9" ht="15" customHeight="1" x14ac:dyDescent="0.25">
      <c r="A2831" s="29">
        <v>42122.583490740741</v>
      </c>
      <c r="B2831" s="30">
        <v>2.17</v>
      </c>
      <c r="C2831" s="22" t="s">
        <v>197</v>
      </c>
      <c r="F2831" s="29">
        <v>42122.583490740741</v>
      </c>
      <c r="G2831" s="30"/>
      <c r="H2831" s="113"/>
      <c r="I2831" s="113"/>
    </row>
    <row r="2832" spans="1:9" ht="15" customHeight="1" x14ac:dyDescent="0.25">
      <c r="A2832" s="29">
        <v>42122.625157465278</v>
      </c>
      <c r="B2832" s="30">
        <v>2.15</v>
      </c>
      <c r="C2832" s="22" t="s">
        <v>197</v>
      </c>
      <c r="F2832" s="29">
        <v>42122.625157465278</v>
      </c>
      <c r="G2832" s="30"/>
      <c r="H2832" s="113"/>
      <c r="I2832" s="113"/>
    </row>
    <row r="2833" spans="1:9" ht="15" customHeight="1" x14ac:dyDescent="0.25">
      <c r="A2833" s="29">
        <v>42122.666824189815</v>
      </c>
      <c r="B2833" s="30">
        <v>2.06</v>
      </c>
      <c r="C2833" s="22" t="s">
        <v>197</v>
      </c>
      <c r="F2833" s="29">
        <v>42122.666824189815</v>
      </c>
      <c r="G2833" s="30"/>
      <c r="H2833" s="113"/>
      <c r="I2833" s="113"/>
    </row>
    <row r="2834" spans="1:9" ht="15" customHeight="1" x14ac:dyDescent="0.25">
      <c r="A2834" s="29">
        <v>42122.708490914352</v>
      </c>
      <c r="B2834" s="30">
        <v>2.0499999999999998</v>
      </c>
      <c r="C2834" s="22" t="s">
        <v>197</v>
      </c>
      <c r="F2834" s="29">
        <v>42122.708490914352</v>
      </c>
      <c r="G2834" s="30"/>
      <c r="H2834" s="113"/>
      <c r="I2834" s="113"/>
    </row>
    <row r="2835" spans="1:9" ht="15" customHeight="1" x14ac:dyDescent="0.25">
      <c r="A2835" s="29">
        <v>42122.75015763889</v>
      </c>
      <c r="B2835" s="30">
        <v>1.95</v>
      </c>
      <c r="C2835" s="22" t="s">
        <v>197</v>
      </c>
      <c r="F2835" s="29">
        <v>42122.75015763889</v>
      </c>
      <c r="G2835" s="30"/>
      <c r="H2835" s="113"/>
      <c r="I2835" s="113"/>
    </row>
    <row r="2836" spans="1:9" ht="15" customHeight="1" x14ac:dyDescent="0.25">
      <c r="A2836" s="29">
        <v>42122.791824363427</v>
      </c>
      <c r="B2836" s="30">
        <v>1.65</v>
      </c>
      <c r="C2836" s="22" t="s">
        <v>197</v>
      </c>
      <c r="F2836" s="29">
        <v>42122.791824363427</v>
      </c>
      <c r="G2836" s="30"/>
      <c r="H2836" s="113"/>
      <c r="I2836" s="113"/>
    </row>
    <row r="2837" spans="1:9" ht="15" customHeight="1" x14ac:dyDescent="0.25">
      <c r="A2837" s="29">
        <v>42122.833491087964</v>
      </c>
      <c r="B2837" s="30">
        <v>1.73</v>
      </c>
      <c r="C2837" s="22" t="s">
        <v>197</v>
      </c>
      <c r="F2837" s="29">
        <v>42122.833491087964</v>
      </c>
      <c r="G2837" s="30"/>
      <c r="H2837" s="113"/>
      <c r="I2837" s="113"/>
    </row>
    <row r="2838" spans="1:9" ht="15" customHeight="1" x14ac:dyDescent="0.25">
      <c r="A2838" s="29">
        <v>42122.875157812501</v>
      </c>
      <c r="B2838" s="30">
        <v>1.78</v>
      </c>
      <c r="C2838" s="22" t="s">
        <v>197</v>
      </c>
      <c r="F2838" s="29">
        <v>42122.875157812501</v>
      </c>
      <c r="G2838" s="30"/>
      <c r="H2838" s="113"/>
      <c r="I2838" s="113"/>
    </row>
    <row r="2839" spans="1:9" ht="15" customHeight="1" x14ac:dyDescent="0.25">
      <c r="A2839" s="29">
        <v>42122.916824537038</v>
      </c>
      <c r="B2839" s="30">
        <v>1.76</v>
      </c>
      <c r="C2839" s="22" t="s">
        <v>197</v>
      </c>
      <c r="F2839" s="29">
        <v>42122.916824537038</v>
      </c>
      <c r="G2839" s="30"/>
      <c r="H2839" s="113"/>
      <c r="I2839" s="113"/>
    </row>
    <row r="2840" spans="1:9" ht="15" customHeight="1" x14ac:dyDescent="0.25">
      <c r="A2840" s="29">
        <v>42122.958491261576</v>
      </c>
      <c r="B2840" s="30">
        <v>1.77</v>
      </c>
      <c r="C2840" s="22" t="s">
        <v>197</v>
      </c>
      <c r="F2840" s="29">
        <v>42122.958491261576</v>
      </c>
      <c r="G2840" s="30"/>
      <c r="H2840" s="113"/>
      <c r="I2840" s="113"/>
    </row>
    <row r="2841" spans="1:9" ht="15" customHeight="1" x14ac:dyDescent="0.25">
      <c r="A2841" s="29">
        <v>42123.000157986113</v>
      </c>
      <c r="B2841" s="30">
        <v>1.77</v>
      </c>
      <c r="C2841" s="22" t="s">
        <v>197</v>
      </c>
      <c r="F2841" s="29">
        <v>42123.000157986113</v>
      </c>
      <c r="G2841" s="30"/>
      <c r="H2841" s="113"/>
      <c r="I2841" s="113"/>
    </row>
    <row r="2842" spans="1:9" ht="15" customHeight="1" x14ac:dyDescent="0.25">
      <c r="A2842" s="29">
        <v>42123.04182471065</v>
      </c>
      <c r="B2842" s="30">
        <v>1.78</v>
      </c>
      <c r="C2842" s="22" t="s">
        <v>197</v>
      </c>
      <c r="F2842" s="29">
        <v>42123.04182471065</v>
      </c>
      <c r="G2842" s="30"/>
      <c r="H2842" s="113"/>
      <c r="I2842" s="113"/>
    </row>
    <row r="2843" spans="1:9" ht="15" customHeight="1" x14ac:dyDescent="0.25">
      <c r="A2843" s="29">
        <v>42123.083491435187</v>
      </c>
      <c r="B2843" s="30">
        <v>1.74</v>
      </c>
      <c r="C2843" s="22" t="s">
        <v>197</v>
      </c>
      <c r="F2843" s="29">
        <v>42123.083491435187</v>
      </c>
      <c r="G2843" s="30"/>
      <c r="H2843" s="113"/>
      <c r="I2843" s="113"/>
    </row>
    <row r="2844" spans="1:9" ht="15" customHeight="1" x14ac:dyDescent="0.25">
      <c r="A2844" s="29">
        <v>42123.125158159724</v>
      </c>
      <c r="B2844" s="30">
        <v>1.61</v>
      </c>
      <c r="C2844" s="22" t="s">
        <v>197</v>
      </c>
      <c r="F2844" s="29">
        <v>42123.125158159724</v>
      </c>
      <c r="G2844" s="30"/>
      <c r="H2844" s="113"/>
      <c r="I2844" s="113"/>
    </row>
    <row r="2845" spans="1:9" ht="15" customHeight="1" x14ac:dyDescent="0.25">
      <c r="A2845" s="29">
        <v>42123.166824884262</v>
      </c>
      <c r="B2845" s="30">
        <v>1.6</v>
      </c>
      <c r="C2845" s="22" t="s">
        <v>197</v>
      </c>
      <c r="F2845" s="29">
        <v>42123.166824884262</v>
      </c>
      <c r="G2845" s="30"/>
      <c r="H2845" s="113"/>
      <c r="I2845" s="113"/>
    </row>
    <row r="2846" spans="1:9" ht="15" customHeight="1" x14ac:dyDescent="0.25">
      <c r="A2846" s="29">
        <v>42123.208491608799</v>
      </c>
      <c r="B2846" s="30">
        <v>1.68</v>
      </c>
      <c r="C2846" s="22" t="s">
        <v>197</v>
      </c>
      <c r="F2846" s="29">
        <v>42123.208491608799</v>
      </c>
      <c r="G2846" s="30"/>
      <c r="H2846" s="113"/>
      <c r="I2846" s="113"/>
    </row>
    <row r="2847" spans="1:9" ht="15" customHeight="1" x14ac:dyDescent="0.25">
      <c r="A2847" s="29">
        <v>42123.250158333336</v>
      </c>
      <c r="B2847" s="30">
        <v>1.65</v>
      </c>
      <c r="C2847" s="22" t="s">
        <v>197</v>
      </c>
      <c r="F2847" s="29">
        <v>42123.250158333336</v>
      </c>
      <c r="G2847" s="30"/>
      <c r="H2847" s="113"/>
      <c r="I2847" s="113"/>
    </row>
    <row r="2848" spans="1:9" ht="15" customHeight="1" x14ac:dyDescent="0.25">
      <c r="A2848" s="29">
        <v>42123.291825057873</v>
      </c>
      <c r="B2848" s="30">
        <v>1.68</v>
      </c>
      <c r="C2848" s="22" t="s">
        <v>197</v>
      </c>
      <c r="F2848" s="29">
        <v>42123.291825057873</v>
      </c>
      <c r="G2848" s="30"/>
      <c r="H2848" s="113"/>
      <c r="I2848" s="113"/>
    </row>
    <row r="2849" spans="1:9" ht="15" customHeight="1" x14ac:dyDescent="0.25">
      <c r="A2849" s="29">
        <v>42123.33349178241</v>
      </c>
      <c r="B2849" s="30">
        <v>1.75</v>
      </c>
      <c r="C2849" s="22" t="s">
        <v>197</v>
      </c>
      <c r="F2849" s="29">
        <v>42123.33349178241</v>
      </c>
      <c r="G2849" s="30"/>
      <c r="H2849" s="113"/>
      <c r="I2849" s="113"/>
    </row>
    <row r="2850" spans="1:9" ht="15" customHeight="1" x14ac:dyDescent="0.25">
      <c r="A2850" s="29">
        <v>42123.375158506948</v>
      </c>
      <c r="B2850" s="30">
        <v>2.19</v>
      </c>
      <c r="C2850" s="22" t="s">
        <v>197</v>
      </c>
      <c r="F2850" s="29">
        <v>42123.375158506948</v>
      </c>
      <c r="G2850" s="30"/>
      <c r="H2850" s="113"/>
      <c r="I2850" s="113"/>
    </row>
    <row r="2851" spans="1:9" ht="15" customHeight="1" x14ac:dyDescent="0.25">
      <c r="A2851" s="29">
        <v>42123.416825231485</v>
      </c>
      <c r="B2851" s="30">
        <v>2.12</v>
      </c>
      <c r="C2851" s="22" t="s">
        <v>197</v>
      </c>
      <c r="F2851" s="29">
        <v>42123.416825231485</v>
      </c>
      <c r="G2851" s="30"/>
      <c r="H2851" s="113"/>
      <c r="I2851" s="113"/>
    </row>
    <row r="2852" spans="1:9" ht="15" customHeight="1" x14ac:dyDescent="0.25">
      <c r="A2852" s="29">
        <v>42123.458491956022</v>
      </c>
      <c r="B2852" s="30">
        <v>2.0499999999999998</v>
      </c>
      <c r="C2852" s="22" t="s">
        <v>197</v>
      </c>
      <c r="F2852" s="29">
        <v>42123.458491956022</v>
      </c>
      <c r="G2852" s="30"/>
      <c r="H2852" s="113"/>
      <c r="I2852" s="113"/>
    </row>
    <row r="2853" spans="1:9" ht="15" customHeight="1" x14ac:dyDescent="0.25">
      <c r="A2853" s="29">
        <v>42123.500158680552</v>
      </c>
      <c r="B2853" s="30">
        <v>2.02</v>
      </c>
      <c r="C2853" s="22" t="s">
        <v>197</v>
      </c>
      <c r="F2853" s="29">
        <v>42123.500158680552</v>
      </c>
      <c r="G2853" s="30"/>
      <c r="H2853" s="113"/>
      <c r="I2853" s="113"/>
    </row>
    <row r="2854" spans="1:9" ht="15" customHeight="1" x14ac:dyDescent="0.25">
      <c r="A2854" s="29">
        <v>42123.541825405089</v>
      </c>
      <c r="B2854" s="30">
        <v>2.06</v>
      </c>
      <c r="C2854" s="22" t="s">
        <v>197</v>
      </c>
      <c r="F2854" s="29">
        <v>42123.541825405089</v>
      </c>
      <c r="G2854" s="30"/>
      <c r="H2854" s="113"/>
      <c r="I2854" s="113"/>
    </row>
    <row r="2855" spans="1:9" ht="15" customHeight="1" x14ac:dyDescent="0.25">
      <c r="A2855" s="29">
        <v>42123.583492129626</v>
      </c>
      <c r="B2855" s="30">
        <v>2.0699999999999998</v>
      </c>
      <c r="C2855" s="22" t="s">
        <v>197</v>
      </c>
      <c r="F2855" s="29">
        <v>42123.583492129626</v>
      </c>
      <c r="G2855" s="30"/>
      <c r="H2855" s="113"/>
      <c r="I2855" s="113"/>
    </row>
    <row r="2856" spans="1:9" ht="15" customHeight="1" x14ac:dyDescent="0.25">
      <c r="A2856" s="29">
        <v>42123.625158854164</v>
      </c>
      <c r="B2856" s="30">
        <v>2.09</v>
      </c>
      <c r="C2856" s="22" t="s">
        <v>197</v>
      </c>
      <c r="F2856" s="29">
        <v>42123.625158854164</v>
      </c>
      <c r="G2856" s="30"/>
      <c r="H2856" s="113"/>
      <c r="I2856" s="113"/>
    </row>
    <row r="2857" spans="1:9" ht="15" customHeight="1" x14ac:dyDescent="0.25">
      <c r="A2857" s="29">
        <v>42123.666825578701</v>
      </c>
      <c r="B2857" s="30">
        <v>2.09</v>
      </c>
      <c r="C2857" s="22" t="s">
        <v>197</v>
      </c>
      <c r="F2857" s="29">
        <v>42123.666825578701</v>
      </c>
      <c r="G2857" s="30"/>
      <c r="H2857" s="113"/>
      <c r="I2857" s="113"/>
    </row>
    <row r="2858" spans="1:9" ht="15" customHeight="1" x14ac:dyDescent="0.25">
      <c r="A2858" s="29">
        <v>42123.708492303238</v>
      </c>
      <c r="B2858" s="30">
        <v>2.0699999999999998</v>
      </c>
      <c r="C2858" s="22" t="s">
        <v>197</v>
      </c>
      <c r="F2858" s="29">
        <v>42123.708492303238</v>
      </c>
      <c r="G2858" s="30"/>
      <c r="H2858" s="113"/>
      <c r="I2858" s="113"/>
    </row>
    <row r="2859" spans="1:9" ht="15" customHeight="1" x14ac:dyDescent="0.25">
      <c r="A2859" s="29">
        <v>42123.750159027775</v>
      </c>
      <c r="B2859" s="30">
        <v>2.11</v>
      </c>
      <c r="C2859" s="22" t="s">
        <v>197</v>
      </c>
      <c r="F2859" s="29">
        <v>42123.750159027775</v>
      </c>
      <c r="G2859" s="30"/>
      <c r="H2859" s="113"/>
      <c r="I2859" s="113"/>
    </row>
    <row r="2860" spans="1:9" ht="15" customHeight="1" x14ac:dyDescent="0.25">
      <c r="A2860" s="29">
        <v>42123.791825752312</v>
      </c>
      <c r="B2860" s="30">
        <v>1.91</v>
      </c>
      <c r="C2860" s="22" t="s">
        <v>197</v>
      </c>
      <c r="F2860" s="29">
        <v>42123.791825752312</v>
      </c>
      <c r="G2860" s="30"/>
      <c r="H2860" s="113"/>
      <c r="I2860" s="113"/>
    </row>
    <row r="2861" spans="1:9" ht="15" customHeight="1" x14ac:dyDescent="0.25">
      <c r="A2861" s="29">
        <v>42123.83349247685</v>
      </c>
      <c r="B2861" s="30">
        <v>2.15</v>
      </c>
      <c r="C2861" s="22" t="s">
        <v>197</v>
      </c>
      <c r="F2861" s="29">
        <v>42123.83349247685</v>
      </c>
      <c r="G2861" s="30"/>
      <c r="H2861" s="113"/>
      <c r="I2861" s="113"/>
    </row>
    <row r="2862" spans="1:9" ht="15" customHeight="1" x14ac:dyDescent="0.25">
      <c r="A2862" s="29">
        <v>42123.875159201387</v>
      </c>
      <c r="B2862" s="30">
        <v>2.2000000000000002</v>
      </c>
      <c r="C2862" s="22" t="s">
        <v>197</v>
      </c>
      <c r="F2862" s="29">
        <v>42123.875159201387</v>
      </c>
      <c r="G2862" s="30"/>
      <c r="H2862" s="113"/>
      <c r="I2862" s="113"/>
    </row>
    <row r="2863" spans="1:9" ht="15" customHeight="1" x14ac:dyDescent="0.25">
      <c r="A2863" s="29">
        <v>42123.916825925924</v>
      </c>
      <c r="B2863" s="30">
        <v>2.0699999999999998</v>
      </c>
      <c r="C2863" s="22" t="s">
        <v>197</v>
      </c>
      <c r="F2863" s="29">
        <v>42123.916825925924</v>
      </c>
      <c r="G2863" s="30"/>
      <c r="H2863" s="113"/>
      <c r="I2863" s="113"/>
    </row>
    <row r="2864" spans="1:9" ht="15" customHeight="1" x14ac:dyDescent="0.25">
      <c r="A2864" s="29">
        <v>42123.958492650461</v>
      </c>
      <c r="B2864" s="30">
        <v>1.98</v>
      </c>
      <c r="C2864" s="22" t="s">
        <v>197</v>
      </c>
      <c r="F2864" s="29">
        <v>42123.958492650461</v>
      </c>
      <c r="G2864" s="30"/>
      <c r="H2864" s="113"/>
      <c r="I2864" s="113"/>
    </row>
    <row r="2865" spans="1:9" ht="15" customHeight="1" x14ac:dyDescent="0.25">
      <c r="A2865" s="29">
        <v>42124.000159374998</v>
      </c>
      <c r="B2865" s="30">
        <v>1.9</v>
      </c>
      <c r="C2865" s="22" t="s">
        <v>197</v>
      </c>
      <c r="F2865" s="29">
        <v>42124.000159374998</v>
      </c>
      <c r="G2865" s="30"/>
      <c r="H2865" s="113"/>
      <c r="I2865" s="113"/>
    </row>
    <row r="2866" spans="1:9" ht="15" customHeight="1" x14ac:dyDescent="0.25">
      <c r="A2866" s="29">
        <v>42124.041826099536</v>
      </c>
      <c r="B2866" s="30">
        <v>1.85</v>
      </c>
      <c r="C2866" s="22" t="s">
        <v>197</v>
      </c>
      <c r="F2866" s="29">
        <v>42124.041826099536</v>
      </c>
      <c r="G2866" s="30"/>
      <c r="H2866" s="113"/>
      <c r="I2866" s="113"/>
    </row>
    <row r="2867" spans="1:9" ht="15" customHeight="1" x14ac:dyDescent="0.25">
      <c r="A2867" s="29">
        <v>42124.083492824073</v>
      </c>
      <c r="B2867" s="30">
        <v>1.83</v>
      </c>
      <c r="C2867" s="22" t="s">
        <v>197</v>
      </c>
      <c r="F2867" s="29">
        <v>42124.083492824073</v>
      </c>
      <c r="G2867" s="30"/>
      <c r="H2867" s="113"/>
      <c r="I2867" s="113"/>
    </row>
    <row r="2868" spans="1:9" ht="15" customHeight="1" x14ac:dyDescent="0.25">
      <c r="A2868" s="29">
        <v>42124.12515954861</v>
      </c>
      <c r="B2868" s="30">
        <v>1.83</v>
      </c>
      <c r="C2868" s="22" t="s">
        <v>197</v>
      </c>
      <c r="F2868" s="29">
        <v>42124.12515954861</v>
      </c>
      <c r="G2868" s="30"/>
      <c r="H2868" s="113"/>
      <c r="I2868" s="113"/>
    </row>
    <row r="2869" spans="1:9" ht="15" customHeight="1" x14ac:dyDescent="0.25">
      <c r="A2869" s="29">
        <v>42124.166826273147</v>
      </c>
      <c r="B2869" s="30">
        <v>1.84</v>
      </c>
      <c r="C2869" s="22" t="s">
        <v>197</v>
      </c>
      <c r="F2869" s="29">
        <v>42124.166826273147</v>
      </c>
      <c r="G2869" s="30"/>
      <c r="H2869" s="113"/>
      <c r="I2869" s="113"/>
    </row>
    <row r="2870" spans="1:9" ht="15" customHeight="1" x14ac:dyDescent="0.25">
      <c r="A2870" s="29">
        <v>42124.208492997685</v>
      </c>
      <c r="B2870" s="30">
        <v>1.86</v>
      </c>
      <c r="C2870" s="22" t="s">
        <v>197</v>
      </c>
      <c r="F2870" s="29">
        <v>42124.208492997685</v>
      </c>
      <c r="G2870" s="30"/>
      <c r="H2870" s="113"/>
      <c r="I2870" s="113"/>
    </row>
    <row r="2871" spans="1:9" ht="15" customHeight="1" x14ac:dyDescent="0.25">
      <c r="A2871" s="29">
        <v>42124.250159722222</v>
      </c>
      <c r="B2871" s="30">
        <v>1.86</v>
      </c>
      <c r="C2871" s="22" t="s">
        <v>197</v>
      </c>
      <c r="F2871" s="29">
        <v>42124.250159722222</v>
      </c>
      <c r="G2871" s="30"/>
      <c r="H2871" s="113"/>
      <c r="I2871" s="113"/>
    </row>
    <row r="2872" spans="1:9" ht="15" customHeight="1" x14ac:dyDescent="0.25">
      <c r="A2872" s="29">
        <v>42124.291826446759</v>
      </c>
      <c r="B2872" s="30">
        <v>1.86</v>
      </c>
      <c r="C2872" s="22" t="s">
        <v>197</v>
      </c>
      <c r="F2872" s="29">
        <v>42124.291826446759</v>
      </c>
      <c r="G2872" s="30"/>
      <c r="H2872" s="113"/>
      <c r="I2872" s="113"/>
    </row>
    <row r="2873" spans="1:9" ht="15" customHeight="1" x14ac:dyDescent="0.25">
      <c r="A2873" s="29">
        <v>42124.333493171296</v>
      </c>
      <c r="B2873" s="30">
        <v>1.86</v>
      </c>
      <c r="C2873" s="22" t="s">
        <v>197</v>
      </c>
      <c r="F2873" s="29">
        <v>42124.333493171296</v>
      </c>
      <c r="G2873" s="30"/>
      <c r="H2873" s="113"/>
      <c r="I2873" s="113"/>
    </row>
    <row r="2874" spans="1:9" ht="15" customHeight="1" x14ac:dyDescent="0.25">
      <c r="A2874" s="29">
        <v>42124.375159895833</v>
      </c>
      <c r="B2874" s="30">
        <v>1.9</v>
      </c>
      <c r="C2874" s="22" t="s">
        <v>197</v>
      </c>
      <c r="F2874" s="29">
        <v>42124.375159895833</v>
      </c>
      <c r="G2874" s="30"/>
      <c r="H2874" s="113"/>
      <c r="I2874" s="113"/>
    </row>
    <row r="2875" spans="1:9" ht="15" customHeight="1" x14ac:dyDescent="0.25">
      <c r="A2875" s="29">
        <v>42124.416826620371</v>
      </c>
      <c r="B2875" s="30">
        <v>2.14</v>
      </c>
      <c r="C2875" s="22" t="s">
        <v>197</v>
      </c>
      <c r="F2875" s="29">
        <v>42124.416826620371</v>
      </c>
      <c r="G2875" s="30"/>
      <c r="H2875" s="113"/>
      <c r="I2875" s="113"/>
    </row>
    <row r="2876" spans="1:9" ht="15" customHeight="1" x14ac:dyDescent="0.25">
      <c r="A2876" s="29">
        <v>42124.458493344908</v>
      </c>
      <c r="B2876" s="30">
        <v>2.0699999999999998</v>
      </c>
      <c r="C2876" s="22" t="s">
        <v>197</v>
      </c>
      <c r="F2876" s="29">
        <v>42124.458493344908</v>
      </c>
      <c r="G2876" s="30"/>
      <c r="H2876" s="113"/>
      <c r="I2876" s="113"/>
    </row>
    <row r="2877" spans="1:9" ht="15" customHeight="1" x14ac:dyDescent="0.25">
      <c r="A2877" s="29">
        <v>42124.500160069445</v>
      </c>
      <c r="B2877" s="30">
        <v>2.0699999999999998</v>
      </c>
      <c r="C2877" s="22" t="s">
        <v>197</v>
      </c>
      <c r="F2877" s="29">
        <v>42124.500160069445</v>
      </c>
      <c r="G2877" s="30"/>
      <c r="H2877" s="113"/>
      <c r="I2877" s="113"/>
    </row>
    <row r="2878" spans="1:9" ht="15" customHeight="1" x14ac:dyDescent="0.25">
      <c r="A2878" s="29">
        <v>42124.541826793982</v>
      </c>
      <c r="B2878" s="30">
        <v>2.08</v>
      </c>
      <c r="C2878" s="22" t="s">
        <v>197</v>
      </c>
      <c r="F2878" s="29">
        <v>42124.541826793982</v>
      </c>
      <c r="G2878" s="30"/>
      <c r="H2878" s="113"/>
      <c r="I2878" s="113"/>
    </row>
    <row r="2879" spans="1:9" ht="15" customHeight="1" x14ac:dyDescent="0.25">
      <c r="A2879" s="29">
        <v>42124.583493518519</v>
      </c>
      <c r="B2879" s="30">
        <v>2</v>
      </c>
      <c r="C2879" s="22" t="s">
        <v>197</v>
      </c>
      <c r="F2879" s="29">
        <v>42124.583493518519</v>
      </c>
      <c r="G2879" s="30"/>
      <c r="H2879" s="113"/>
      <c r="I2879" s="113"/>
    </row>
    <row r="2880" spans="1:9" ht="15" customHeight="1" x14ac:dyDescent="0.25">
      <c r="A2880" s="29">
        <v>42124.625160243057</v>
      </c>
      <c r="B2880" s="30">
        <v>2</v>
      </c>
      <c r="C2880" s="22" t="s">
        <v>197</v>
      </c>
      <c r="F2880" s="29">
        <v>42124.625160243057</v>
      </c>
      <c r="G2880" s="30"/>
      <c r="H2880" s="113"/>
      <c r="I2880" s="113"/>
    </row>
    <row r="2881" spans="1:9" ht="15" customHeight="1" x14ac:dyDescent="0.25">
      <c r="A2881" s="29">
        <v>42124.666826967594</v>
      </c>
      <c r="B2881" s="30">
        <v>2.1</v>
      </c>
      <c r="C2881" s="22" t="s">
        <v>197</v>
      </c>
      <c r="F2881" s="29">
        <v>42124.666826967594</v>
      </c>
      <c r="G2881" s="30"/>
      <c r="H2881" s="113"/>
      <c r="I2881" s="113"/>
    </row>
    <row r="2882" spans="1:9" ht="15" customHeight="1" x14ac:dyDescent="0.25">
      <c r="A2882" s="29">
        <v>42124.708493692131</v>
      </c>
      <c r="B2882" s="30">
        <v>2.23</v>
      </c>
      <c r="C2882" s="22" t="s">
        <v>197</v>
      </c>
      <c r="F2882" s="29">
        <v>42124.708493692131</v>
      </c>
      <c r="G2882" s="30"/>
      <c r="H2882" s="113"/>
      <c r="I2882" s="113"/>
    </row>
    <row r="2883" spans="1:9" ht="15" customHeight="1" x14ac:dyDescent="0.25">
      <c r="A2883" s="29">
        <v>42124.750160416668</v>
      </c>
      <c r="B2883" s="30">
        <v>2.1</v>
      </c>
      <c r="C2883" s="22" t="s">
        <v>197</v>
      </c>
      <c r="F2883" s="29">
        <v>42124.750160416668</v>
      </c>
      <c r="G2883" s="30"/>
      <c r="H2883" s="113"/>
      <c r="I2883" s="113"/>
    </row>
    <row r="2884" spans="1:9" ht="15" customHeight="1" x14ac:dyDescent="0.25">
      <c r="A2884" s="29">
        <v>42124.791827141205</v>
      </c>
      <c r="B2884" s="30">
        <v>2.2599999999999998</v>
      </c>
      <c r="C2884" s="22" t="s">
        <v>197</v>
      </c>
      <c r="F2884" s="29">
        <v>42124.791827141205</v>
      </c>
      <c r="G2884" s="30"/>
      <c r="H2884" s="113"/>
      <c r="I2884" s="113"/>
    </row>
    <row r="2885" spans="1:9" ht="15" customHeight="1" x14ac:dyDescent="0.25">
      <c r="A2885" s="29">
        <v>42124.833493865743</v>
      </c>
      <c r="B2885" s="30">
        <v>2.19</v>
      </c>
      <c r="C2885" s="22" t="s">
        <v>197</v>
      </c>
      <c r="F2885" s="29">
        <v>42124.833493865743</v>
      </c>
      <c r="G2885" s="30"/>
      <c r="H2885" s="113"/>
      <c r="I2885" s="113"/>
    </row>
    <row r="2886" spans="1:9" ht="15" customHeight="1" x14ac:dyDescent="0.25">
      <c r="A2886" s="29">
        <v>42124.87516059028</v>
      </c>
      <c r="B2886" s="30">
        <v>2.09</v>
      </c>
      <c r="C2886" s="22" t="s">
        <v>197</v>
      </c>
      <c r="F2886" s="29">
        <v>42124.87516059028</v>
      </c>
      <c r="G2886" s="30"/>
      <c r="H2886" s="113"/>
      <c r="I2886" s="113"/>
    </row>
    <row r="2887" spans="1:9" ht="15" customHeight="1" x14ac:dyDescent="0.25">
      <c r="A2887" s="29">
        <v>42124.916827314817</v>
      </c>
      <c r="B2887" s="30">
        <v>2.08</v>
      </c>
      <c r="C2887" s="22" t="s">
        <v>197</v>
      </c>
      <c r="F2887" s="29">
        <v>42124.916827314817</v>
      </c>
      <c r="G2887" s="30"/>
      <c r="H2887" s="113"/>
      <c r="I2887" s="113"/>
    </row>
    <row r="2888" spans="1:9" ht="15" customHeight="1" x14ac:dyDescent="0.25">
      <c r="A2888" s="29">
        <v>42124.958494039354</v>
      </c>
      <c r="B2888" s="30">
        <v>2.34</v>
      </c>
      <c r="C2888" s="22" t="s">
        <v>197</v>
      </c>
      <c r="F2888" s="29">
        <v>42124.958494039354</v>
      </c>
      <c r="G2888" s="30"/>
      <c r="H2888" s="113"/>
      <c r="I2888" s="113"/>
    </row>
    <row r="2889" spans="1:9" ht="15" customHeight="1" x14ac:dyDescent="0.25">
      <c r="A2889" s="29">
        <v>42125.000160763891</v>
      </c>
      <c r="B2889" s="30">
        <v>2.29</v>
      </c>
      <c r="C2889" s="22" t="s">
        <v>197</v>
      </c>
      <c r="F2889" s="29">
        <v>42125.000160763891</v>
      </c>
      <c r="G2889" s="30"/>
      <c r="H2889" s="113"/>
      <c r="I2889" s="113"/>
    </row>
    <row r="2890" spans="1:9" ht="15" customHeight="1" x14ac:dyDescent="0.25">
      <c r="A2890" s="29">
        <v>42125.041827488429</v>
      </c>
      <c r="B2890" s="30">
        <v>2.09</v>
      </c>
      <c r="C2890" s="22" t="s">
        <v>197</v>
      </c>
      <c r="F2890" s="29">
        <v>42125.041827488429</v>
      </c>
      <c r="G2890" s="30"/>
      <c r="H2890" s="113"/>
      <c r="I2890" s="113"/>
    </row>
    <row r="2891" spans="1:9" ht="15" customHeight="1" x14ac:dyDescent="0.25">
      <c r="A2891" s="29">
        <v>42125.083494212966</v>
      </c>
      <c r="B2891" s="30">
        <v>2.09</v>
      </c>
      <c r="C2891" s="22" t="s">
        <v>197</v>
      </c>
      <c r="F2891" s="29">
        <v>42125.083494212966</v>
      </c>
      <c r="G2891" s="30"/>
      <c r="H2891" s="113"/>
      <c r="I2891" s="113"/>
    </row>
    <row r="2892" spans="1:9" ht="15" customHeight="1" x14ac:dyDescent="0.25">
      <c r="A2892" s="29">
        <v>42125.125160937503</v>
      </c>
      <c r="B2892" s="30">
        <v>1.98</v>
      </c>
      <c r="C2892" s="22" t="s">
        <v>197</v>
      </c>
      <c r="F2892" s="29">
        <v>42125.125160937503</v>
      </c>
      <c r="G2892" s="30"/>
      <c r="H2892" s="113"/>
      <c r="I2892" s="113"/>
    </row>
    <row r="2893" spans="1:9" ht="15" customHeight="1" x14ac:dyDescent="0.25">
      <c r="A2893" s="29">
        <v>42125.16682766204</v>
      </c>
      <c r="B2893" s="30">
        <v>2</v>
      </c>
      <c r="C2893" s="22" t="s">
        <v>197</v>
      </c>
      <c r="F2893" s="29">
        <v>42125.16682766204</v>
      </c>
      <c r="G2893" s="30"/>
      <c r="H2893" s="113"/>
      <c r="I2893" s="113"/>
    </row>
    <row r="2894" spans="1:9" ht="15" customHeight="1" x14ac:dyDescent="0.25">
      <c r="A2894" s="29">
        <v>42125.208494386578</v>
      </c>
      <c r="B2894" s="30">
        <v>2</v>
      </c>
      <c r="C2894" s="22" t="s">
        <v>197</v>
      </c>
      <c r="F2894" s="29">
        <v>42125.208494386578</v>
      </c>
      <c r="G2894" s="30"/>
      <c r="H2894" s="113"/>
      <c r="I2894" s="113"/>
    </row>
    <row r="2895" spans="1:9" ht="15" customHeight="1" x14ac:dyDescent="0.25">
      <c r="A2895" s="29">
        <v>42125.250161111115</v>
      </c>
      <c r="B2895" s="30">
        <v>2.02</v>
      </c>
      <c r="C2895" s="22" t="s">
        <v>197</v>
      </c>
      <c r="F2895" s="29">
        <v>42125.250161111115</v>
      </c>
      <c r="G2895" s="30"/>
      <c r="H2895" s="113"/>
      <c r="I2895" s="113"/>
    </row>
    <row r="2896" spans="1:9" ht="15" customHeight="1" x14ac:dyDescent="0.25">
      <c r="A2896" s="29">
        <v>42125.291827835645</v>
      </c>
      <c r="B2896" s="30">
        <v>2.04</v>
      </c>
      <c r="C2896" s="22" t="s">
        <v>197</v>
      </c>
      <c r="F2896" s="29">
        <v>42125.291827835645</v>
      </c>
      <c r="G2896" s="30"/>
      <c r="H2896" s="113"/>
      <c r="I2896" s="113"/>
    </row>
    <row r="2897" spans="1:9" ht="15" customHeight="1" x14ac:dyDescent="0.25">
      <c r="A2897" s="29">
        <v>42125.333494560182</v>
      </c>
      <c r="B2897" s="30">
        <v>2.0099999999999998</v>
      </c>
      <c r="C2897" s="22" t="s">
        <v>197</v>
      </c>
      <c r="F2897" s="29">
        <v>42125.333494560182</v>
      </c>
      <c r="G2897" s="30"/>
      <c r="H2897" s="113"/>
      <c r="I2897" s="113"/>
    </row>
    <row r="2898" spans="1:9" ht="15" customHeight="1" x14ac:dyDescent="0.25">
      <c r="A2898" s="29">
        <v>42125.375161284719</v>
      </c>
      <c r="B2898" s="30">
        <v>2.38</v>
      </c>
      <c r="C2898" s="22" t="s">
        <v>197</v>
      </c>
      <c r="F2898" s="29">
        <v>42125.375161284719</v>
      </c>
      <c r="G2898" s="30"/>
      <c r="H2898" s="113"/>
      <c r="I2898" s="113"/>
    </row>
    <row r="2899" spans="1:9" ht="15" customHeight="1" x14ac:dyDescent="0.25">
      <c r="A2899" s="29">
        <v>42125.416828009256</v>
      </c>
      <c r="B2899" s="30">
        <v>2.3199999999999998</v>
      </c>
      <c r="C2899" s="22" t="s">
        <v>197</v>
      </c>
      <c r="F2899" s="29">
        <v>42125.416828009256</v>
      </c>
      <c r="G2899" s="30"/>
      <c r="H2899" s="113"/>
      <c r="I2899" s="113"/>
    </row>
    <row r="2900" spans="1:9" ht="15" customHeight="1" x14ac:dyDescent="0.25">
      <c r="A2900" s="29">
        <v>42125.458494733793</v>
      </c>
      <c r="B2900" s="30">
        <v>2.29</v>
      </c>
      <c r="C2900" s="22" t="s">
        <v>197</v>
      </c>
      <c r="F2900" s="29">
        <v>42125.458494733793</v>
      </c>
      <c r="G2900" s="30"/>
      <c r="H2900" s="113"/>
      <c r="I2900" s="113"/>
    </row>
    <row r="2901" spans="1:9" ht="15" customHeight="1" x14ac:dyDescent="0.25">
      <c r="A2901" s="29">
        <v>42125.500161458331</v>
      </c>
      <c r="B2901" s="30">
        <v>2.25</v>
      </c>
      <c r="C2901" s="22" t="s">
        <v>197</v>
      </c>
      <c r="F2901" s="29">
        <v>42125.500161458331</v>
      </c>
      <c r="G2901" s="30"/>
      <c r="H2901" s="113"/>
      <c r="I2901" s="113"/>
    </row>
    <row r="2902" spans="1:9" ht="15" customHeight="1" x14ac:dyDescent="0.25">
      <c r="A2902" s="29">
        <v>42125.541828182868</v>
      </c>
      <c r="B2902" s="30">
        <v>2.2200000000000002</v>
      </c>
      <c r="C2902" s="22" t="s">
        <v>197</v>
      </c>
      <c r="F2902" s="29">
        <v>42125.541828182868</v>
      </c>
      <c r="G2902" s="30"/>
      <c r="H2902" s="113"/>
      <c r="I2902" s="113"/>
    </row>
    <row r="2903" spans="1:9" ht="15" customHeight="1" x14ac:dyDescent="0.25">
      <c r="A2903" s="29">
        <v>42125.583494907405</v>
      </c>
      <c r="B2903" s="30">
        <v>2.2200000000000002</v>
      </c>
      <c r="C2903" s="22" t="s">
        <v>197</v>
      </c>
      <c r="F2903" s="29">
        <v>42125.583494907405</v>
      </c>
      <c r="G2903" s="30"/>
      <c r="H2903" s="113"/>
      <c r="I2903" s="113"/>
    </row>
    <row r="2904" spans="1:9" ht="15" customHeight="1" x14ac:dyDescent="0.25">
      <c r="A2904" s="29">
        <v>42125.625161631942</v>
      </c>
      <c r="B2904" s="30">
        <v>2.2200000000000002</v>
      </c>
      <c r="C2904" s="22" t="s">
        <v>197</v>
      </c>
      <c r="F2904" s="29">
        <v>42125.625161631942</v>
      </c>
      <c r="G2904" s="30"/>
      <c r="H2904" s="113"/>
      <c r="I2904" s="113"/>
    </row>
    <row r="2905" spans="1:9" ht="15" customHeight="1" x14ac:dyDescent="0.25">
      <c r="A2905" s="29">
        <v>42125.66682835648</v>
      </c>
      <c r="B2905" s="30">
        <v>2.2400000000000002</v>
      </c>
      <c r="C2905" s="22" t="s">
        <v>197</v>
      </c>
      <c r="F2905" s="29">
        <v>42125.66682835648</v>
      </c>
      <c r="G2905" s="30"/>
      <c r="H2905" s="113"/>
      <c r="I2905" s="113"/>
    </row>
    <row r="2906" spans="1:9" ht="15" customHeight="1" x14ac:dyDescent="0.25">
      <c r="A2906" s="29">
        <v>42125.708495081017</v>
      </c>
      <c r="B2906" s="30">
        <v>2.23</v>
      </c>
      <c r="C2906" s="22" t="s">
        <v>197</v>
      </c>
      <c r="F2906" s="29">
        <v>42125.708495081017</v>
      </c>
      <c r="G2906" s="30"/>
      <c r="H2906" s="113"/>
      <c r="I2906" s="113"/>
    </row>
    <row r="2907" spans="1:9" ht="15" customHeight="1" x14ac:dyDescent="0.25">
      <c r="A2907" s="29">
        <v>42125.750161805554</v>
      </c>
      <c r="B2907" s="30">
        <v>2.2200000000000002</v>
      </c>
      <c r="C2907" s="22" t="s">
        <v>197</v>
      </c>
      <c r="F2907" s="29">
        <v>42125.750161805554</v>
      </c>
      <c r="G2907" s="30"/>
      <c r="H2907" s="113"/>
      <c r="I2907" s="113"/>
    </row>
    <row r="2908" spans="1:9" ht="15" customHeight="1" x14ac:dyDescent="0.25">
      <c r="A2908" s="29">
        <v>42125.791828530091</v>
      </c>
      <c r="B2908" s="30">
        <v>2.14</v>
      </c>
      <c r="C2908" s="22" t="s">
        <v>197</v>
      </c>
      <c r="F2908" s="29">
        <v>42125.791828530091</v>
      </c>
      <c r="G2908" s="30"/>
      <c r="H2908" s="113"/>
      <c r="I2908" s="113"/>
    </row>
    <row r="2909" spans="1:9" ht="15" customHeight="1" x14ac:dyDescent="0.25">
      <c r="A2909" s="29">
        <v>42125.833495254628</v>
      </c>
      <c r="B2909" s="30">
        <v>2.13</v>
      </c>
      <c r="C2909" s="22" t="s">
        <v>197</v>
      </c>
      <c r="F2909" s="29">
        <v>42125.833495254628</v>
      </c>
      <c r="G2909" s="30"/>
      <c r="H2909" s="113"/>
      <c r="I2909" s="113"/>
    </row>
    <row r="2910" spans="1:9" ht="15" customHeight="1" x14ac:dyDescent="0.25">
      <c r="A2910" s="29">
        <v>42125.875161979166</v>
      </c>
      <c r="B2910" s="30">
        <v>1.96</v>
      </c>
      <c r="C2910" s="22" t="s">
        <v>197</v>
      </c>
      <c r="F2910" s="29">
        <v>42125.875161979166</v>
      </c>
      <c r="G2910" s="30"/>
      <c r="H2910" s="113"/>
      <c r="I2910" s="113"/>
    </row>
    <row r="2911" spans="1:9" ht="15" customHeight="1" x14ac:dyDescent="0.25">
      <c r="A2911" s="29">
        <v>42125.916828703703</v>
      </c>
      <c r="B2911" s="30">
        <v>1.97</v>
      </c>
      <c r="C2911" s="22" t="s">
        <v>197</v>
      </c>
      <c r="F2911" s="29">
        <v>42125.916828703703</v>
      </c>
      <c r="G2911" s="30"/>
      <c r="H2911" s="113"/>
      <c r="I2911" s="113"/>
    </row>
    <row r="2912" spans="1:9" ht="15" customHeight="1" x14ac:dyDescent="0.25">
      <c r="A2912" s="29">
        <v>42125.95849542824</v>
      </c>
      <c r="B2912" s="30">
        <v>2.12</v>
      </c>
      <c r="C2912" s="22" t="s">
        <v>197</v>
      </c>
      <c r="F2912" s="29">
        <v>42125.95849542824</v>
      </c>
      <c r="G2912" s="30"/>
      <c r="H2912" s="113"/>
      <c r="I2912" s="113"/>
    </row>
    <row r="2913" spans="1:9" ht="15" customHeight="1" x14ac:dyDescent="0.25">
      <c r="A2913" s="29">
        <v>42126.000162152777</v>
      </c>
      <c r="B2913" s="30">
        <v>2.2599999999999998</v>
      </c>
      <c r="C2913" s="22" t="s">
        <v>197</v>
      </c>
      <c r="F2913" s="29">
        <v>42126.000162152777</v>
      </c>
      <c r="G2913" s="30"/>
      <c r="H2913" s="113"/>
      <c r="I2913" s="113"/>
    </row>
    <row r="2914" spans="1:9" ht="15" customHeight="1" x14ac:dyDescent="0.25">
      <c r="A2914" s="29">
        <v>42126.041828877314</v>
      </c>
      <c r="B2914" s="30">
        <v>2.2999999999999998</v>
      </c>
      <c r="C2914" s="22" t="s">
        <v>197</v>
      </c>
      <c r="F2914" s="29">
        <v>42126.041828877314</v>
      </c>
      <c r="G2914" s="30"/>
      <c r="H2914" s="113"/>
      <c r="I2914" s="113"/>
    </row>
    <row r="2915" spans="1:9" ht="15" customHeight="1" x14ac:dyDescent="0.25">
      <c r="A2915" s="29">
        <v>42126.083495601852</v>
      </c>
      <c r="B2915" s="30">
        <v>1.98</v>
      </c>
      <c r="C2915" s="22" t="s">
        <v>197</v>
      </c>
      <c r="F2915" s="29">
        <v>42126.083495601852</v>
      </c>
      <c r="G2915" s="30"/>
      <c r="H2915" s="113"/>
      <c r="I2915" s="113"/>
    </row>
    <row r="2916" spans="1:9" ht="15" customHeight="1" x14ac:dyDescent="0.25">
      <c r="A2916" s="29">
        <v>42126.125162326389</v>
      </c>
      <c r="B2916" s="30">
        <v>1.74</v>
      </c>
      <c r="C2916" s="22" t="s">
        <v>197</v>
      </c>
      <c r="F2916" s="29">
        <v>42126.125162326389</v>
      </c>
      <c r="G2916" s="30"/>
      <c r="H2916" s="113"/>
      <c r="I2916" s="113"/>
    </row>
    <row r="2917" spans="1:9" ht="15" customHeight="1" x14ac:dyDescent="0.25">
      <c r="A2917" s="29">
        <v>42126.166829050926</v>
      </c>
      <c r="B2917" s="30">
        <v>1.75</v>
      </c>
      <c r="C2917" s="22" t="s">
        <v>197</v>
      </c>
      <c r="F2917" s="29">
        <v>42126.166829050926</v>
      </c>
      <c r="G2917" s="30"/>
      <c r="H2917" s="113"/>
      <c r="I2917" s="113"/>
    </row>
    <row r="2918" spans="1:9" ht="15" customHeight="1" x14ac:dyDescent="0.25">
      <c r="A2918" s="29">
        <v>42126.208495775463</v>
      </c>
      <c r="B2918" s="30">
        <v>1.82</v>
      </c>
      <c r="C2918" s="22" t="s">
        <v>197</v>
      </c>
      <c r="F2918" s="29">
        <v>42126.208495775463</v>
      </c>
      <c r="G2918" s="30"/>
      <c r="H2918" s="113"/>
      <c r="I2918" s="113"/>
    </row>
    <row r="2919" spans="1:9" ht="15" customHeight="1" x14ac:dyDescent="0.25">
      <c r="A2919" s="29">
        <v>42126.2501625</v>
      </c>
      <c r="B2919" s="30">
        <v>1.85</v>
      </c>
      <c r="C2919" s="22" t="s">
        <v>197</v>
      </c>
      <c r="F2919" s="29">
        <v>42126.2501625</v>
      </c>
      <c r="G2919" s="30"/>
      <c r="H2919" s="113"/>
      <c r="I2919" s="113"/>
    </row>
    <row r="2920" spans="1:9" ht="15" customHeight="1" x14ac:dyDescent="0.25">
      <c r="A2920" s="29">
        <v>42126.291829224538</v>
      </c>
      <c r="B2920" s="30">
        <v>1.85</v>
      </c>
      <c r="C2920" s="22" t="s">
        <v>197</v>
      </c>
      <c r="F2920" s="29">
        <v>42126.291829224538</v>
      </c>
      <c r="G2920" s="30"/>
      <c r="H2920" s="113"/>
      <c r="I2920" s="113"/>
    </row>
    <row r="2921" spans="1:9" ht="15" customHeight="1" x14ac:dyDescent="0.25">
      <c r="A2921" s="29">
        <v>42126.333495949075</v>
      </c>
      <c r="B2921" s="30">
        <v>1.81</v>
      </c>
      <c r="C2921" s="22" t="s">
        <v>197</v>
      </c>
      <c r="F2921" s="29">
        <v>42126.333495949075</v>
      </c>
      <c r="G2921" s="30"/>
      <c r="H2921" s="113"/>
      <c r="I2921" s="113"/>
    </row>
    <row r="2922" spans="1:9" ht="15" customHeight="1" x14ac:dyDescent="0.25">
      <c r="A2922" s="29">
        <v>42126.375162673612</v>
      </c>
      <c r="B2922" s="30">
        <v>1.95</v>
      </c>
      <c r="C2922" s="22" t="s">
        <v>197</v>
      </c>
      <c r="F2922" s="29">
        <v>42126.375162673612</v>
      </c>
      <c r="G2922" s="30"/>
      <c r="H2922" s="113"/>
      <c r="I2922" s="113"/>
    </row>
    <row r="2923" spans="1:9" ht="15" customHeight="1" x14ac:dyDescent="0.25">
      <c r="A2923" s="29">
        <v>42126.416829398149</v>
      </c>
      <c r="B2923" s="30">
        <v>2.04</v>
      </c>
      <c r="C2923" s="22" t="s">
        <v>197</v>
      </c>
      <c r="F2923" s="29">
        <v>42126.416829398149</v>
      </c>
      <c r="G2923" s="30"/>
      <c r="H2923" s="113"/>
      <c r="I2923" s="113"/>
    </row>
    <row r="2924" spans="1:9" ht="15" customHeight="1" x14ac:dyDescent="0.25">
      <c r="A2924" s="29">
        <v>42126.458496122686</v>
      </c>
      <c r="B2924" s="30">
        <v>2.16</v>
      </c>
      <c r="C2924" s="22" t="s">
        <v>197</v>
      </c>
      <c r="F2924" s="29">
        <v>42126.458496122686</v>
      </c>
      <c r="G2924" s="30"/>
      <c r="H2924" s="113"/>
      <c r="I2924" s="113"/>
    </row>
    <row r="2925" spans="1:9" ht="15" customHeight="1" x14ac:dyDescent="0.25">
      <c r="A2925" s="29">
        <v>42126.500162847224</v>
      </c>
      <c r="B2925" s="30">
        <v>2.09</v>
      </c>
      <c r="C2925" s="22" t="s">
        <v>197</v>
      </c>
      <c r="F2925" s="29">
        <v>42126.500162847224</v>
      </c>
      <c r="G2925" s="30"/>
      <c r="H2925" s="113"/>
      <c r="I2925" s="113"/>
    </row>
    <row r="2926" spans="1:9" ht="15" customHeight="1" x14ac:dyDescent="0.25">
      <c r="A2926" s="29">
        <v>42126.541829571761</v>
      </c>
      <c r="B2926" s="30">
        <v>2.14</v>
      </c>
      <c r="C2926" s="22" t="s">
        <v>197</v>
      </c>
      <c r="F2926" s="29">
        <v>42126.541829571761</v>
      </c>
      <c r="G2926" s="30"/>
      <c r="H2926" s="113"/>
      <c r="I2926" s="113"/>
    </row>
    <row r="2927" spans="1:9" ht="15" customHeight="1" x14ac:dyDescent="0.25">
      <c r="A2927" s="29">
        <v>42126.583496296298</v>
      </c>
      <c r="B2927" s="30">
        <v>2.14</v>
      </c>
      <c r="C2927" s="22" t="s">
        <v>197</v>
      </c>
      <c r="F2927" s="29">
        <v>42126.583496296298</v>
      </c>
      <c r="G2927" s="30"/>
      <c r="H2927" s="113"/>
      <c r="I2927" s="113"/>
    </row>
    <row r="2928" spans="1:9" ht="15" customHeight="1" x14ac:dyDescent="0.25">
      <c r="A2928" s="29">
        <v>42126.625163020835</v>
      </c>
      <c r="B2928" s="30">
        <v>2.14</v>
      </c>
      <c r="C2928" s="22" t="s">
        <v>197</v>
      </c>
      <c r="F2928" s="29">
        <v>42126.625163020835</v>
      </c>
      <c r="G2928" s="30"/>
      <c r="H2928" s="113"/>
      <c r="I2928" s="113"/>
    </row>
    <row r="2929" spans="1:9" ht="15" customHeight="1" x14ac:dyDescent="0.25">
      <c r="A2929" s="29">
        <v>42126.666829745373</v>
      </c>
      <c r="B2929" s="30">
        <v>2.04</v>
      </c>
      <c r="C2929" s="22" t="s">
        <v>197</v>
      </c>
      <c r="F2929" s="29">
        <v>42126.666829745373</v>
      </c>
      <c r="G2929" s="30"/>
      <c r="H2929" s="113"/>
      <c r="I2929" s="113"/>
    </row>
    <row r="2930" spans="1:9" ht="15" customHeight="1" x14ac:dyDescent="0.25">
      <c r="A2930" s="29">
        <v>42126.70849646991</v>
      </c>
      <c r="B2930" s="30">
        <v>1.95</v>
      </c>
      <c r="C2930" s="22" t="s">
        <v>197</v>
      </c>
      <c r="F2930" s="29">
        <v>42126.70849646991</v>
      </c>
      <c r="G2930" s="30"/>
      <c r="H2930" s="113"/>
      <c r="I2930" s="113"/>
    </row>
    <row r="2931" spans="1:9" ht="15" customHeight="1" x14ac:dyDescent="0.25">
      <c r="A2931" s="29">
        <v>42126.750163194447</v>
      </c>
      <c r="B2931" s="30">
        <v>1.97</v>
      </c>
      <c r="C2931" s="22" t="s">
        <v>197</v>
      </c>
      <c r="F2931" s="29">
        <v>42126.750163194447</v>
      </c>
      <c r="G2931" s="30"/>
      <c r="H2931" s="113"/>
      <c r="I2931" s="113"/>
    </row>
    <row r="2932" spans="1:9" ht="15" customHeight="1" x14ac:dyDescent="0.25">
      <c r="A2932" s="29">
        <v>42126.791829918984</v>
      </c>
      <c r="B2932" s="30">
        <v>1.98</v>
      </c>
      <c r="C2932" s="22" t="s">
        <v>197</v>
      </c>
      <c r="F2932" s="29">
        <v>42126.791829918984</v>
      </c>
      <c r="G2932" s="30"/>
      <c r="H2932" s="113"/>
      <c r="I2932" s="113"/>
    </row>
    <row r="2933" spans="1:9" ht="15" customHeight="1" x14ac:dyDescent="0.25">
      <c r="A2933" s="29">
        <v>42126.833496643521</v>
      </c>
      <c r="B2933" s="30">
        <v>1.98</v>
      </c>
      <c r="C2933" s="22" t="s">
        <v>197</v>
      </c>
      <c r="F2933" s="29">
        <v>42126.833496643521</v>
      </c>
      <c r="G2933" s="30"/>
      <c r="H2933" s="113"/>
      <c r="I2933" s="113"/>
    </row>
    <row r="2934" spans="1:9" ht="15" customHeight="1" x14ac:dyDescent="0.25">
      <c r="A2934" s="29">
        <v>42126.875163368059</v>
      </c>
      <c r="B2934" s="30">
        <v>1.98</v>
      </c>
      <c r="C2934" s="22" t="s">
        <v>197</v>
      </c>
      <c r="F2934" s="29">
        <v>42126.875163368059</v>
      </c>
      <c r="G2934" s="30"/>
      <c r="H2934" s="113"/>
      <c r="I2934" s="113"/>
    </row>
    <row r="2935" spans="1:9" ht="15" customHeight="1" x14ac:dyDescent="0.25">
      <c r="A2935" s="29">
        <v>42126.916830092596</v>
      </c>
      <c r="B2935" s="30">
        <v>1.98</v>
      </c>
      <c r="C2935" s="22" t="s">
        <v>197</v>
      </c>
      <c r="F2935" s="29">
        <v>42126.916830092596</v>
      </c>
      <c r="G2935" s="30"/>
      <c r="H2935" s="113"/>
      <c r="I2935" s="113"/>
    </row>
    <row r="2936" spans="1:9" ht="15" customHeight="1" x14ac:dyDescent="0.25">
      <c r="A2936" s="29">
        <v>42126.958496817133</v>
      </c>
      <c r="B2936" s="30">
        <v>1.98</v>
      </c>
      <c r="C2936" s="22" t="s">
        <v>197</v>
      </c>
      <c r="F2936" s="29">
        <v>42126.958496817133</v>
      </c>
      <c r="G2936" s="30"/>
      <c r="H2936" s="113"/>
      <c r="I2936" s="113"/>
    </row>
    <row r="2937" spans="1:9" ht="15" customHeight="1" x14ac:dyDescent="0.25">
      <c r="A2937" s="29">
        <v>42127.00016354167</v>
      </c>
      <c r="B2937" s="30">
        <v>1.98</v>
      </c>
      <c r="C2937" s="22" t="s">
        <v>197</v>
      </c>
      <c r="F2937" s="29">
        <v>42127.00016354167</v>
      </c>
      <c r="G2937" s="30"/>
      <c r="H2937" s="113"/>
      <c r="I2937" s="113"/>
    </row>
    <row r="2938" spans="1:9" ht="15" customHeight="1" x14ac:dyDescent="0.25">
      <c r="A2938" s="29">
        <v>42127.0418302662</v>
      </c>
      <c r="B2938" s="30">
        <v>1.98</v>
      </c>
      <c r="C2938" s="22" t="s">
        <v>197</v>
      </c>
      <c r="F2938" s="29">
        <v>42127.0418302662</v>
      </c>
      <c r="G2938" s="30"/>
      <c r="H2938" s="113"/>
      <c r="I2938" s="113"/>
    </row>
    <row r="2939" spans="1:9" ht="15" customHeight="1" x14ac:dyDescent="0.25">
      <c r="A2939" s="29">
        <v>42127.083496990737</v>
      </c>
      <c r="B2939" s="30">
        <v>1.98</v>
      </c>
      <c r="C2939" s="22" t="s">
        <v>197</v>
      </c>
      <c r="F2939" s="29">
        <v>42127.083496990737</v>
      </c>
      <c r="G2939" s="30"/>
      <c r="H2939" s="113"/>
      <c r="I2939" s="113"/>
    </row>
    <row r="2940" spans="1:9" ht="15" customHeight="1" x14ac:dyDescent="0.25">
      <c r="A2940" s="29">
        <v>42127.125163715275</v>
      </c>
      <c r="B2940" s="30">
        <v>1.98</v>
      </c>
      <c r="C2940" s="22" t="s">
        <v>197</v>
      </c>
      <c r="F2940" s="29">
        <v>42127.125163715275</v>
      </c>
      <c r="G2940" s="30"/>
      <c r="H2940" s="113"/>
      <c r="I2940" s="113"/>
    </row>
    <row r="2941" spans="1:9" ht="15" customHeight="1" x14ac:dyDescent="0.25">
      <c r="A2941" s="29">
        <v>42127.166830439812</v>
      </c>
      <c r="B2941" s="30">
        <v>1.98</v>
      </c>
      <c r="C2941" s="22" t="s">
        <v>197</v>
      </c>
      <c r="F2941" s="29">
        <v>42127.166830439812</v>
      </c>
      <c r="G2941" s="30"/>
      <c r="H2941" s="113"/>
      <c r="I2941" s="113"/>
    </row>
    <row r="2942" spans="1:9" ht="15" customHeight="1" x14ac:dyDescent="0.25">
      <c r="A2942" s="29">
        <v>42127.208497164349</v>
      </c>
      <c r="B2942" s="30">
        <v>1.98</v>
      </c>
      <c r="C2942" s="22" t="s">
        <v>197</v>
      </c>
      <c r="F2942" s="29">
        <v>42127.208497164349</v>
      </c>
      <c r="G2942" s="30"/>
      <c r="H2942" s="113"/>
      <c r="I2942" s="113"/>
    </row>
    <row r="2943" spans="1:9" ht="15" customHeight="1" x14ac:dyDescent="0.25">
      <c r="A2943" s="29">
        <v>42127.250163888886</v>
      </c>
      <c r="B2943" s="30">
        <v>1.98</v>
      </c>
      <c r="C2943" s="22" t="s">
        <v>197</v>
      </c>
      <c r="F2943" s="29">
        <v>42127.250163888886</v>
      </c>
      <c r="G2943" s="30"/>
      <c r="H2943" s="113"/>
      <c r="I2943" s="113"/>
    </row>
    <row r="2944" spans="1:9" ht="15" customHeight="1" x14ac:dyDescent="0.25">
      <c r="A2944" s="29">
        <v>42127.291830613423</v>
      </c>
      <c r="B2944" s="30">
        <v>1.98</v>
      </c>
      <c r="C2944" s="22" t="s">
        <v>197</v>
      </c>
      <c r="F2944" s="29">
        <v>42127.291830613423</v>
      </c>
      <c r="G2944" s="30"/>
      <c r="H2944" s="113"/>
      <c r="I2944" s="113"/>
    </row>
    <row r="2945" spans="1:9" ht="15" customHeight="1" x14ac:dyDescent="0.25">
      <c r="A2945" s="29">
        <v>42127.333497337961</v>
      </c>
      <c r="B2945" s="30">
        <v>1.98</v>
      </c>
      <c r="C2945" s="22" t="s">
        <v>197</v>
      </c>
      <c r="F2945" s="29">
        <v>42127.333497337961</v>
      </c>
      <c r="G2945" s="30"/>
      <c r="H2945" s="113"/>
      <c r="I2945" s="113"/>
    </row>
    <row r="2946" spans="1:9" ht="15" customHeight="1" x14ac:dyDescent="0.25">
      <c r="A2946" s="29">
        <v>42127.375164062498</v>
      </c>
      <c r="B2946" s="30">
        <v>1.98</v>
      </c>
      <c r="C2946" s="22" t="s">
        <v>197</v>
      </c>
      <c r="F2946" s="29">
        <v>42127.375164062498</v>
      </c>
      <c r="G2946" s="30"/>
      <c r="H2946" s="113"/>
      <c r="I2946" s="113"/>
    </row>
    <row r="2947" spans="1:9" ht="15" customHeight="1" x14ac:dyDescent="0.25">
      <c r="A2947" s="29">
        <v>42127.416830787035</v>
      </c>
      <c r="B2947" s="30">
        <v>1.98</v>
      </c>
      <c r="C2947" s="22" t="s">
        <v>197</v>
      </c>
      <c r="F2947" s="29">
        <v>42127.416830787035</v>
      </c>
      <c r="G2947" s="30"/>
      <c r="H2947" s="113"/>
      <c r="I2947" s="113"/>
    </row>
    <row r="2948" spans="1:9" ht="15" customHeight="1" x14ac:dyDescent="0.25">
      <c r="A2948" s="29">
        <v>42127.458497511572</v>
      </c>
      <c r="B2948" s="30">
        <v>1.98</v>
      </c>
      <c r="C2948" s="22" t="s">
        <v>197</v>
      </c>
      <c r="F2948" s="29">
        <v>42127.458497511572</v>
      </c>
      <c r="G2948" s="30"/>
      <c r="H2948" s="113"/>
      <c r="I2948" s="113"/>
    </row>
    <row r="2949" spans="1:9" ht="15" customHeight="1" x14ac:dyDescent="0.25">
      <c r="A2949" s="29">
        <v>42127.500164236109</v>
      </c>
      <c r="B2949" s="30">
        <v>1.98</v>
      </c>
      <c r="C2949" s="22" t="s">
        <v>197</v>
      </c>
      <c r="F2949" s="29">
        <v>42127.500164236109</v>
      </c>
      <c r="G2949" s="30"/>
      <c r="H2949" s="113"/>
      <c r="I2949" s="113"/>
    </row>
    <row r="2950" spans="1:9" ht="15" customHeight="1" x14ac:dyDescent="0.25">
      <c r="A2950" s="29">
        <v>42127.541830960647</v>
      </c>
      <c r="B2950" s="30">
        <v>0</v>
      </c>
      <c r="C2950" s="22" t="s">
        <v>197</v>
      </c>
      <c r="F2950" s="29">
        <v>42127.541830960647</v>
      </c>
      <c r="G2950" s="30"/>
      <c r="H2950" s="113"/>
      <c r="I2950" s="113"/>
    </row>
    <row r="2951" spans="1:9" ht="15" customHeight="1" x14ac:dyDescent="0.25">
      <c r="A2951" s="29">
        <v>42127.583497685184</v>
      </c>
      <c r="B2951" s="30">
        <v>0</v>
      </c>
      <c r="C2951" s="22" t="s">
        <v>197</v>
      </c>
      <c r="F2951" s="29">
        <v>42127.583497685184</v>
      </c>
      <c r="G2951" s="30"/>
      <c r="H2951" s="113"/>
      <c r="I2951" s="113"/>
    </row>
    <row r="2952" spans="1:9" ht="15" customHeight="1" x14ac:dyDescent="0.25">
      <c r="A2952" s="29">
        <v>42127.625164409721</v>
      </c>
      <c r="B2952" s="30">
        <v>0</v>
      </c>
      <c r="C2952" s="22" t="s">
        <v>197</v>
      </c>
      <c r="F2952" s="29">
        <v>42127.625164409721</v>
      </c>
      <c r="G2952" s="30"/>
      <c r="H2952" s="113"/>
      <c r="I2952" s="113"/>
    </row>
    <row r="2953" spans="1:9" ht="15" customHeight="1" x14ac:dyDescent="0.25">
      <c r="A2953" s="29">
        <v>42127.666831134258</v>
      </c>
      <c r="B2953" s="30">
        <v>0</v>
      </c>
      <c r="C2953" s="22" t="s">
        <v>197</v>
      </c>
      <c r="F2953" s="29">
        <v>42127.666831134258</v>
      </c>
      <c r="G2953" s="30"/>
      <c r="H2953" s="113"/>
      <c r="I2953" s="113"/>
    </row>
    <row r="2954" spans="1:9" ht="15" customHeight="1" x14ac:dyDescent="0.25">
      <c r="A2954" s="29">
        <v>42127.708497858795</v>
      </c>
      <c r="B2954" s="30">
        <v>0</v>
      </c>
      <c r="C2954" s="22" t="s">
        <v>197</v>
      </c>
      <c r="F2954" s="29">
        <v>42127.708497858795</v>
      </c>
      <c r="G2954" s="30"/>
      <c r="H2954" s="113"/>
      <c r="I2954" s="113"/>
    </row>
    <row r="2955" spans="1:9" ht="15" customHeight="1" x14ac:dyDescent="0.25">
      <c r="A2955" s="29">
        <v>42127.750164583333</v>
      </c>
      <c r="B2955" s="30">
        <v>0</v>
      </c>
      <c r="C2955" s="22" t="s">
        <v>197</v>
      </c>
      <c r="F2955" s="29">
        <v>42127.750164583333</v>
      </c>
      <c r="G2955" s="30"/>
      <c r="H2955" s="113"/>
      <c r="I2955" s="113"/>
    </row>
    <row r="2956" spans="1:9" ht="15" customHeight="1" x14ac:dyDescent="0.25">
      <c r="A2956" s="29">
        <v>42127.79183130787</v>
      </c>
      <c r="B2956" s="30">
        <v>0</v>
      </c>
      <c r="C2956" s="22" t="s">
        <v>197</v>
      </c>
      <c r="F2956" s="29">
        <v>42127.79183130787</v>
      </c>
      <c r="G2956" s="30"/>
      <c r="H2956" s="113"/>
      <c r="I2956" s="113"/>
    </row>
    <row r="2957" spans="1:9" ht="15" customHeight="1" x14ac:dyDescent="0.25">
      <c r="A2957" s="29">
        <v>42127.833498032407</v>
      </c>
      <c r="B2957" s="30">
        <v>0</v>
      </c>
      <c r="C2957" s="22" t="s">
        <v>197</v>
      </c>
      <c r="F2957" s="29">
        <v>42127.833498032407</v>
      </c>
      <c r="G2957" s="30"/>
      <c r="H2957" s="113"/>
      <c r="I2957" s="113"/>
    </row>
    <row r="2958" spans="1:9" ht="15" customHeight="1" x14ac:dyDescent="0.25">
      <c r="A2958" s="29">
        <v>42127.875164756944</v>
      </c>
      <c r="B2958" s="30">
        <v>0</v>
      </c>
      <c r="C2958" s="22" t="s">
        <v>197</v>
      </c>
      <c r="F2958" s="29">
        <v>42127.875164756944</v>
      </c>
      <c r="G2958" s="30"/>
      <c r="H2958" s="113"/>
      <c r="I2958" s="113"/>
    </row>
    <row r="2959" spans="1:9" ht="15" customHeight="1" x14ac:dyDescent="0.25">
      <c r="A2959" s="29">
        <v>42127.916831481481</v>
      </c>
      <c r="B2959" s="30">
        <v>0</v>
      </c>
      <c r="C2959" s="22" t="s">
        <v>197</v>
      </c>
      <c r="F2959" s="29">
        <v>42127.916831481481</v>
      </c>
      <c r="G2959" s="30"/>
      <c r="H2959" s="113"/>
      <c r="I2959" s="113"/>
    </row>
    <row r="2960" spans="1:9" ht="15" customHeight="1" x14ac:dyDescent="0.25">
      <c r="A2960" s="29">
        <v>42127.958498206019</v>
      </c>
      <c r="B2960" s="30">
        <v>0</v>
      </c>
      <c r="C2960" s="22" t="s">
        <v>197</v>
      </c>
      <c r="F2960" s="29">
        <v>42127.958498206019</v>
      </c>
      <c r="G2960" s="30"/>
      <c r="H2960" s="113"/>
      <c r="I2960" s="113"/>
    </row>
    <row r="2961" spans="1:9" ht="15" customHeight="1" x14ac:dyDescent="0.25">
      <c r="A2961" s="29">
        <v>42128.000164930556</v>
      </c>
      <c r="B2961" s="30">
        <v>0</v>
      </c>
      <c r="C2961" s="22" t="s">
        <v>197</v>
      </c>
      <c r="F2961" s="29">
        <v>42128.000164930556</v>
      </c>
      <c r="G2961" s="30"/>
      <c r="H2961" s="113"/>
      <c r="I2961" s="113"/>
    </row>
    <row r="2962" spans="1:9" ht="15" customHeight="1" x14ac:dyDescent="0.25">
      <c r="A2962" s="29">
        <v>42128.041831655093</v>
      </c>
      <c r="B2962" s="30">
        <v>0</v>
      </c>
      <c r="C2962" s="22" t="s">
        <v>197</v>
      </c>
      <c r="F2962" s="29">
        <v>42128.041831655093</v>
      </c>
      <c r="G2962" s="30"/>
      <c r="H2962" s="113"/>
      <c r="I2962" s="113"/>
    </row>
    <row r="2963" spans="1:9" ht="15" customHeight="1" x14ac:dyDescent="0.25">
      <c r="A2963" s="29">
        <v>42128.08349837963</v>
      </c>
      <c r="B2963" s="30">
        <v>0</v>
      </c>
      <c r="C2963" s="22" t="s">
        <v>197</v>
      </c>
      <c r="F2963" s="29">
        <v>42128.08349837963</v>
      </c>
      <c r="G2963" s="30"/>
      <c r="H2963" s="113"/>
      <c r="I2963" s="113"/>
    </row>
    <row r="2964" spans="1:9" ht="15" customHeight="1" x14ac:dyDescent="0.25">
      <c r="A2964" s="29">
        <v>42128.125165104168</v>
      </c>
      <c r="B2964" s="30">
        <v>0</v>
      </c>
      <c r="C2964" s="22" t="s">
        <v>197</v>
      </c>
      <c r="F2964" s="29">
        <v>42128.125165104168</v>
      </c>
      <c r="G2964" s="30"/>
      <c r="H2964" s="113"/>
      <c r="I2964" s="113"/>
    </row>
    <row r="2965" spans="1:9" ht="15" customHeight="1" x14ac:dyDescent="0.25">
      <c r="A2965" s="29">
        <v>42128.166831828705</v>
      </c>
      <c r="B2965" s="30">
        <v>0</v>
      </c>
      <c r="C2965" s="22" t="s">
        <v>197</v>
      </c>
      <c r="F2965" s="29">
        <v>42128.166831828705</v>
      </c>
      <c r="G2965" s="30"/>
      <c r="H2965" s="113"/>
      <c r="I2965" s="113"/>
    </row>
    <row r="2966" spans="1:9" ht="15" customHeight="1" x14ac:dyDescent="0.25">
      <c r="A2966" s="29">
        <v>42128.208498553242</v>
      </c>
      <c r="B2966" s="30">
        <v>0</v>
      </c>
      <c r="C2966" s="22" t="s">
        <v>197</v>
      </c>
      <c r="F2966" s="29">
        <v>42128.208498553242</v>
      </c>
      <c r="G2966" s="30"/>
      <c r="H2966" s="113"/>
      <c r="I2966" s="113"/>
    </row>
    <row r="2967" spans="1:9" ht="15" customHeight="1" x14ac:dyDescent="0.25">
      <c r="A2967" s="29">
        <v>42128.250165277779</v>
      </c>
      <c r="B2967" s="30">
        <v>0</v>
      </c>
      <c r="C2967" s="22" t="s">
        <v>197</v>
      </c>
      <c r="F2967" s="29">
        <v>42128.250165277779</v>
      </c>
      <c r="G2967" s="30"/>
      <c r="H2967" s="113"/>
      <c r="I2967" s="113"/>
    </row>
    <row r="2968" spans="1:9" ht="15" customHeight="1" x14ac:dyDescent="0.25">
      <c r="A2968" s="29">
        <v>42128.291832002316</v>
      </c>
      <c r="B2968" s="30">
        <v>0</v>
      </c>
      <c r="C2968" s="22" t="s">
        <v>197</v>
      </c>
      <c r="F2968" s="29">
        <v>42128.291832002316</v>
      </c>
      <c r="G2968" s="30"/>
      <c r="H2968" s="113"/>
      <c r="I2968" s="113"/>
    </row>
    <row r="2969" spans="1:9" ht="15" customHeight="1" x14ac:dyDescent="0.25">
      <c r="A2969" s="29">
        <v>42128.333498726854</v>
      </c>
      <c r="B2969" s="30">
        <v>0.7</v>
      </c>
      <c r="C2969" s="22" t="s">
        <v>197</v>
      </c>
      <c r="F2969" s="29">
        <v>42128.333498726854</v>
      </c>
      <c r="G2969" s="30"/>
      <c r="H2969" s="113"/>
      <c r="I2969" s="113"/>
    </row>
    <row r="2970" spans="1:9" ht="15" customHeight="1" x14ac:dyDescent="0.25">
      <c r="A2970" s="29">
        <v>42128.375165451391</v>
      </c>
      <c r="B2970" s="30">
        <v>1.41</v>
      </c>
      <c r="C2970" s="22" t="s">
        <v>197</v>
      </c>
      <c r="F2970" s="29">
        <v>42128.375165451391</v>
      </c>
      <c r="G2970" s="30"/>
      <c r="H2970" s="113"/>
      <c r="I2970" s="113"/>
    </row>
    <row r="2971" spans="1:9" ht="15" customHeight="1" x14ac:dyDescent="0.25">
      <c r="A2971" s="29">
        <v>42128.416832175928</v>
      </c>
      <c r="B2971" s="30">
        <v>1.37</v>
      </c>
      <c r="C2971" s="22" t="s">
        <v>197</v>
      </c>
      <c r="F2971" s="29">
        <v>42128.416832175928</v>
      </c>
      <c r="G2971" s="30"/>
      <c r="H2971" s="113"/>
      <c r="I2971" s="113"/>
    </row>
    <row r="2972" spans="1:9" ht="15" customHeight="1" x14ac:dyDescent="0.25">
      <c r="A2972" s="29">
        <v>42128.458498900465</v>
      </c>
      <c r="B2972" s="30">
        <v>1.38</v>
      </c>
      <c r="C2972" s="22" t="s">
        <v>197</v>
      </c>
      <c r="F2972" s="29">
        <v>42128.458498900465</v>
      </c>
      <c r="G2972" s="30"/>
      <c r="H2972" s="113"/>
      <c r="I2972" s="113"/>
    </row>
    <row r="2973" spans="1:9" ht="15" customHeight="1" x14ac:dyDescent="0.25">
      <c r="A2973" s="29">
        <v>42128.500165625002</v>
      </c>
      <c r="B2973" s="30">
        <v>1.63</v>
      </c>
      <c r="C2973" s="22" t="s">
        <v>197</v>
      </c>
      <c r="F2973" s="29">
        <v>42128.500165625002</v>
      </c>
      <c r="G2973" s="30"/>
      <c r="H2973" s="113"/>
      <c r="I2973" s="113"/>
    </row>
    <row r="2974" spans="1:9" ht="15" customHeight="1" x14ac:dyDescent="0.25">
      <c r="A2974" s="29">
        <v>42128.54183234954</v>
      </c>
      <c r="B2974" s="30">
        <v>1.79</v>
      </c>
      <c r="C2974" s="22" t="s">
        <v>197</v>
      </c>
      <c r="F2974" s="29">
        <v>42128.54183234954</v>
      </c>
      <c r="G2974" s="30"/>
      <c r="H2974" s="113"/>
      <c r="I2974" s="113"/>
    </row>
    <row r="2975" spans="1:9" ht="15" customHeight="1" x14ac:dyDescent="0.25">
      <c r="A2975" s="29">
        <v>42128.583499074077</v>
      </c>
      <c r="B2975" s="30">
        <v>1.83</v>
      </c>
      <c r="C2975" s="22" t="s">
        <v>197</v>
      </c>
      <c r="F2975" s="29">
        <v>42128.583499074077</v>
      </c>
      <c r="G2975" s="30"/>
      <c r="H2975" s="113"/>
      <c r="I2975" s="113"/>
    </row>
    <row r="2976" spans="1:9" ht="15" customHeight="1" x14ac:dyDescent="0.25">
      <c r="A2976" s="29">
        <v>42128.625165798614</v>
      </c>
      <c r="B2976" s="30">
        <v>1.84</v>
      </c>
      <c r="C2976" s="22" t="s">
        <v>197</v>
      </c>
      <c r="F2976" s="29">
        <v>42128.625165798614</v>
      </c>
      <c r="G2976" s="30"/>
      <c r="H2976" s="113"/>
      <c r="I2976" s="113"/>
    </row>
    <row r="2977" spans="1:9" ht="15" customHeight="1" x14ac:dyDescent="0.25">
      <c r="A2977" s="29">
        <v>42128.666832523151</v>
      </c>
      <c r="B2977" s="30">
        <v>1.85</v>
      </c>
      <c r="C2977" s="22" t="s">
        <v>197</v>
      </c>
      <c r="F2977" s="29">
        <v>42128.666832523151</v>
      </c>
      <c r="G2977" s="30"/>
      <c r="H2977" s="113"/>
      <c r="I2977" s="113"/>
    </row>
    <row r="2978" spans="1:9" ht="15" customHeight="1" x14ac:dyDescent="0.25">
      <c r="A2978" s="29">
        <v>42128.708499247688</v>
      </c>
      <c r="B2978" s="30">
        <v>0</v>
      </c>
      <c r="C2978" s="22" t="s">
        <v>197</v>
      </c>
      <c r="F2978" s="29">
        <v>42128.708499247688</v>
      </c>
      <c r="G2978" s="30"/>
      <c r="H2978" s="113"/>
      <c r="I2978" s="113"/>
    </row>
    <row r="2979" spans="1:9" ht="15" customHeight="1" x14ac:dyDescent="0.25">
      <c r="A2979" s="29">
        <v>42128.750165972226</v>
      </c>
      <c r="B2979" s="30">
        <v>0</v>
      </c>
      <c r="C2979" s="22" t="s">
        <v>197</v>
      </c>
      <c r="F2979" s="29">
        <v>42128.750165972226</v>
      </c>
      <c r="G2979" s="30"/>
      <c r="H2979" s="113"/>
      <c r="I2979" s="113"/>
    </row>
    <row r="2980" spans="1:9" ht="15" customHeight="1" x14ac:dyDescent="0.25">
      <c r="A2980" s="29">
        <v>42128.791832696763</v>
      </c>
      <c r="B2980" s="30">
        <v>0</v>
      </c>
      <c r="C2980" s="22" t="s">
        <v>197</v>
      </c>
      <c r="F2980" s="29">
        <v>42128.791832696763</v>
      </c>
      <c r="G2980" s="30"/>
      <c r="H2980" s="113"/>
      <c r="I2980" s="113"/>
    </row>
    <row r="2981" spans="1:9" ht="15" customHeight="1" x14ac:dyDescent="0.25">
      <c r="A2981" s="29">
        <v>42128.833499421293</v>
      </c>
      <c r="B2981" s="30">
        <v>0</v>
      </c>
      <c r="C2981" s="22" t="s">
        <v>197</v>
      </c>
      <c r="F2981" s="29">
        <v>42128.833499421293</v>
      </c>
      <c r="G2981" s="30"/>
      <c r="H2981" s="113"/>
      <c r="I2981" s="113"/>
    </row>
    <row r="2982" spans="1:9" ht="15" customHeight="1" x14ac:dyDescent="0.25">
      <c r="A2982" s="29">
        <v>42128.87516614583</v>
      </c>
      <c r="B2982" s="30">
        <v>0</v>
      </c>
      <c r="C2982" s="22" t="s">
        <v>197</v>
      </c>
      <c r="F2982" s="29">
        <v>42128.87516614583</v>
      </c>
      <c r="G2982" s="30"/>
      <c r="H2982" s="113"/>
      <c r="I2982" s="113"/>
    </row>
    <row r="2983" spans="1:9" ht="15" customHeight="1" x14ac:dyDescent="0.25">
      <c r="A2983" s="29">
        <v>42128.916832870367</v>
      </c>
      <c r="B2983" s="30">
        <v>0</v>
      </c>
      <c r="C2983" s="22" t="s">
        <v>197</v>
      </c>
      <c r="F2983" s="29">
        <v>42128.916832870367</v>
      </c>
      <c r="G2983" s="30"/>
      <c r="H2983" s="113"/>
      <c r="I2983" s="113"/>
    </row>
    <row r="2984" spans="1:9" ht="15" customHeight="1" x14ac:dyDescent="0.25">
      <c r="A2984" s="29">
        <v>42128.958499594904</v>
      </c>
      <c r="B2984" s="30">
        <v>0</v>
      </c>
      <c r="C2984" s="22" t="s">
        <v>197</v>
      </c>
      <c r="F2984" s="29">
        <v>42128.958499594904</v>
      </c>
      <c r="G2984" s="30"/>
      <c r="H2984" s="113"/>
      <c r="I2984" s="113"/>
    </row>
    <row r="2985" spans="1:9" ht="15" customHeight="1" x14ac:dyDescent="0.25">
      <c r="A2985" s="29">
        <v>42129.000166319442</v>
      </c>
      <c r="B2985" s="30">
        <v>2.76</v>
      </c>
      <c r="C2985" s="22" t="s">
        <v>197</v>
      </c>
      <c r="F2985" s="29">
        <v>42129.000166319442</v>
      </c>
      <c r="G2985" s="30"/>
      <c r="H2985" s="113"/>
      <c r="I2985" s="113"/>
    </row>
    <row r="2986" spans="1:9" ht="15" customHeight="1" x14ac:dyDescent="0.25">
      <c r="A2986" s="29">
        <v>42129.041833043979</v>
      </c>
      <c r="B2986" s="30">
        <v>2.5099999999999998</v>
      </c>
      <c r="C2986" s="22" t="s">
        <v>197</v>
      </c>
      <c r="F2986" s="29">
        <v>42129.041833043979</v>
      </c>
      <c r="G2986" s="30"/>
      <c r="H2986" s="113"/>
      <c r="I2986" s="113"/>
    </row>
    <row r="2987" spans="1:9" ht="15" customHeight="1" x14ac:dyDescent="0.25">
      <c r="A2987" s="29">
        <v>42129.083499768516</v>
      </c>
      <c r="B2987" s="30">
        <v>2.4300000000000002</v>
      </c>
      <c r="C2987" s="22" t="s">
        <v>197</v>
      </c>
      <c r="F2987" s="29">
        <v>42129.083499768516</v>
      </c>
      <c r="G2987" s="30"/>
      <c r="H2987" s="113"/>
      <c r="I2987" s="113"/>
    </row>
    <row r="2988" spans="1:9" ht="15" customHeight="1" x14ac:dyDescent="0.25">
      <c r="A2988" s="29">
        <v>42129.125166493053</v>
      </c>
      <c r="B2988" s="30">
        <v>2.41</v>
      </c>
      <c r="C2988" s="22" t="s">
        <v>197</v>
      </c>
      <c r="F2988" s="29">
        <v>42129.125166493053</v>
      </c>
      <c r="G2988" s="30"/>
      <c r="H2988" s="113"/>
      <c r="I2988" s="113"/>
    </row>
    <row r="2989" spans="1:9" ht="15" customHeight="1" x14ac:dyDescent="0.25">
      <c r="A2989" s="29">
        <v>42129.16683321759</v>
      </c>
      <c r="B2989" s="30">
        <v>2.39</v>
      </c>
      <c r="C2989" s="22" t="s">
        <v>197</v>
      </c>
      <c r="F2989" s="29">
        <v>42129.16683321759</v>
      </c>
      <c r="G2989" s="30"/>
      <c r="H2989" s="113"/>
      <c r="I2989" s="113"/>
    </row>
    <row r="2990" spans="1:9" ht="15" customHeight="1" x14ac:dyDescent="0.25">
      <c r="A2990" s="29">
        <v>42129.208499942128</v>
      </c>
      <c r="B2990" s="30">
        <v>4.5999999999999996</v>
      </c>
      <c r="C2990" s="22" t="s">
        <v>197</v>
      </c>
      <c r="F2990" s="29">
        <v>42129.208499942128</v>
      </c>
      <c r="G2990" s="30"/>
      <c r="H2990" s="113"/>
      <c r="I2990" s="113"/>
    </row>
    <row r="2991" spans="1:9" ht="15" customHeight="1" x14ac:dyDescent="0.25">
      <c r="A2991" s="29">
        <v>42129.250166666665</v>
      </c>
      <c r="B2991" s="42">
        <v>11.16</v>
      </c>
      <c r="C2991" s="22" t="s">
        <v>199</v>
      </c>
      <c r="F2991" s="29">
        <v>42129.250166666665</v>
      </c>
      <c r="G2991" s="42"/>
      <c r="H2991" s="113"/>
      <c r="I2991" s="113"/>
    </row>
    <row r="2992" spans="1:9" ht="15" customHeight="1" x14ac:dyDescent="0.25">
      <c r="A2992" s="29">
        <v>42129.291833391202</v>
      </c>
      <c r="B2992" s="42">
        <v>9.91</v>
      </c>
      <c r="C2992" s="22" t="s">
        <v>199</v>
      </c>
      <c r="F2992" s="29">
        <v>42129.291833391202</v>
      </c>
      <c r="G2992" s="42"/>
      <c r="H2992" s="113"/>
      <c r="I2992" s="113"/>
    </row>
    <row r="2993" spans="1:9" ht="15" customHeight="1" x14ac:dyDescent="0.25">
      <c r="A2993" s="29">
        <v>42129.333500115739</v>
      </c>
      <c r="B2993" s="42">
        <v>10.08</v>
      </c>
      <c r="C2993" s="22" t="s">
        <v>199</v>
      </c>
      <c r="F2993" s="29">
        <v>42129.333500115739</v>
      </c>
      <c r="G2993" s="42"/>
      <c r="H2993" s="113"/>
      <c r="I2993" s="113"/>
    </row>
    <row r="2994" spans="1:9" ht="15" customHeight="1" x14ac:dyDescent="0.25">
      <c r="A2994" s="29">
        <v>42129.375166840277</v>
      </c>
      <c r="B2994" s="42">
        <v>9.91</v>
      </c>
      <c r="C2994" s="22" t="s">
        <v>199</v>
      </c>
      <c r="F2994" s="29">
        <v>42129.375166840277</v>
      </c>
      <c r="G2994" s="42"/>
      <c r="H2994" s="113"/>
      <c r="I2994" s="113"/>
    </row>
    <row r="2995" spans="1:9" ht="15" customHeight="1" x14ac:dyDescent="0.25">
      <c r="A2995" s="29">
        <v>42129.416833564814</v>
      </c>
      <c r="B2995" s="42">
        <v>10.17</v>
      </c>
      <c r="C2995" s="22" t="s">
        <v>199</v>
      </c>
      <c r="F2995" s="29">
        <v>42129.416833564814</v>
      </c>
      <c r="G2995" s="42"/>
      <c r="H2995" s="113"/>
      <c r="I2995" s="113"/>
    </row>
    <row r="2996" spans="1:9" ht="15" customHeight="1" x14ac:dyDescent="0.25">
      <c r="A2996" s="29">
        <v>42129.458500289351</v>
      </c>
      <c r="B2996" s="42">
        <v>14.11</v>
      </c>
      <c r="C2996" s="22" t="s">
        <v>199</v>
      </c>
      <c r="F2996" s="29">
        <v>42129.458500289351</v>
      </c>
      <c r="G2996" s="42"/>
      <c r="H2996" s="113"/>
      <c r="I2996" s="113"/>
    </row>
    <row r="2997" spans="1:9" ht="15" customHeight="1" x14ac:dyDescent="0.25">
      <c r="A2997" s="29">
        <v>42129.500167013888</v>
      </c>
      <c r="B2997" s="42">
        <v>8.5500000000000007</v>
      </c>
      <c r="C2997" s="22" t="s">
        <v>199</v>
      </c>
      <c r="F2997" s="29">
        <v>42129.500167013888</v>
      </c>
      <c r="G2997" s="42"/>
      <c r="H2997" s="113"/>
      <c r="I2997" s="113"/>
    </row>
    <row r="2998" spans="1:9" ht="15" customHeight="1" x14ac:dyDescent="0.25">
      <c r="A2998" s="29">
        <v>42129.541833738425</v>
      </c>
      <c r="B2998" s="42">
        <v>9.4499999999999993</v>
      </c>
      <c r="C2998" s="22" t="s">
        <v>199</v>
      </c>
      <c r="F2998" s="29">
        <v>42129.541833738425</v>
      </c>
      <c r="G2998" s="42"/>
      <c r="H2998" s="113"/>
      <c r="I2998" s="113"/>
    </row>
    <row r="2999" spans="1:9" ht="15" customHeight="1" x14ac:dyDescent="0.25">
      <c r="A2999" s="29">
        <v>42129.583500462963</v>
      </c>
      <c r="B2999" s="42">
        <v>10.95</v>
      </c>
      <c r="C2999" s="22" t="s">
        <v>199</v>
      </c>
      <c r="F2999" s="29">
        <v>42129.583500462963</v>
      </c>
      <c r="G2999" s="42"/>
      <c r="H2999" s="113"/>
      <c r="I2999" s="113"/>
    </row>
    <row r="3000" spans="1:9" ht="15" customHeight="1" x14ac:dyDescent="0.25">
      <c r="A3000" s="29">
        <v>42129.6251671875</v>
      </c>
      <c r="B3000" s="42">
        <v>11.65</v>
      </c>
      <c r="C3000" s="22" t="s">
        <v>199</v>
      </c>
      <c r="F3000" s="29">
        <v>42129.6251671875</v>
      </c>
      <c r="G3000" s="42"/>
      <c r="H3000" s="113"/>
      <c r="I3000" s="113"/>
    </row>
    <row r="3001" spans="1:9" ht="15" customHeight="1" x14ac:dyDescent="0.25">
      <c r="A3001" s="29">
        <v>42129.666833912037</v>
      </c>
      <c r="B3001" s="42">
        <v>12.48</v>
      </c>
      <c r="C3001" s="22" t="s">
        <v>199</v>
      </c>
      <c r="F3001" s="29">
        <v>42129.666833912037</v>
      </c>
      <c r="G3001" s="42"/>
      <c r="H3001" s="113"/>
      <c r="I3001" s="113"/>
    </row>
    <row r="3002" spans="1:9" ht="15" customHeight="1" x14ac:dyDescent="0.25">
      <c r="A3002" s="29">
        <v>42129.708500636574</v>
      </c>
      <c r="B3002" s="42">
        <v>11.65</v>
      </c>
      <c r="C3002" s="22" t="s">
        <v>199</v>
      </c>
      <c r="F3002" s="29">
        <v>42129.708500636574</v>
      </c>
      <c r="G3002" s="42"/>
      <c r="H3002" s="113"/>
      <c r="I3002" s="113"/>
    </row>
    <row r="3003" spans="1:9" ht="15" customHeight="1" x14ac:dyDescent="0.25">
      <c r="A3003" s="29">
        <v>42129.750167361111</v>
      </c>
      <c r="B3003" s="42">
        <v>11.44</v>
      </c>
      <c r="C3003" s="22" t="s">
        <v>199</v>
      </c>
      <c r="F3003" s="29">
        <v>42129.750167361111</v>
      </c>
      <c r="G3003" s="42"/>
      <c r="H3003" s="113"/>
      <c r="I3003" s="113"/>
    </row>
    <row r="3004" spans="1:9" ht="15" customHeight="1" x14ac:dyDescent="0.25">
      <c r="A3004" s="29">
        <v>42129.791834085649</v>
      </c>
      <c r="B3004" s="39">
        <v>6.59</v>
      </c>
      <c r="C3004" s="22" t="s">
        <v>200</v>
      </c>
      <c r="F3004" s="29">
        <v>42129.791834085649</v>
      </c>
      <c r="G3004" s="39"/>
      <c r="H3004" s="113"/>
      <c r="I3004" s="113"/>
    </row>
    <row r="3005" spans="1:9" ht="15" customHeight="1" x14ac:dyDescent="0.25">
      <c r="A3005" s="29">
        <v>42129.833500810186</v>
      </c>
      <c r="B3005" s="39">
        <v>4.3600000000000003</v>
      </c>
      <c r="C3005" s="22" t="s">
        <v>200</v>
      </c>
      <c r="F3005" s="29">
        <v>42129.833500810186</v>
      </c>
      <c r="G3005" s="39"/>
      <c r="H3005" s="113"/>
      <c r="I3005" s="113"/>
    </row>
    <row r="3006" spans="1:9" ht="15" customHeight="1" x14ac:dyDescent="0.25">
      <c r="A3006" s="29">
        <v>42129.875167534723</v>
      </c>
      <c r="B3006" s="39">
        <v>4.09</v>
      </c>
      <c r="C3006" s="22" t="s">
        <v>200</v>
      </c>
      <c r="F3006" s="29">
        <v>42129.875167534723</v>
      </c>
      <c r="G3006" s="39"/>
      <c r="H3006" s="113"/>
      <c r="I3006" s="113"/>
    </row>
    <row r="3007" spans="1:9" ht="15" customHeight="1" x14ac:dyDescent="0.25">
      <c r="A3007" s="29">
        <v>42129.91683425926</v>
      </c>
      <c r="B3007" s="42">
        <v>9.65</v>
      </c>
      <c r="C3007" s="22" t="s">
        <v>199</v>
      </c>
      <c r="F3007" s="29">
        <v>42129.91683425926</v>
      </c>
      <c r="G3007" s="42"/>
      <c r="H3007" s="113"/>
      <c r="I3007" s="113"/>
    </row>
    <row r="3008" spans="1:9" ht="15" customHeight="1" x14ac:dyDescent="0.25">
      <c r="A3008" s="29">
        <v>42129.958500983797</v>
      </c>
      <c r="B3008" s="42">
        <v>10.24</v>
      </c>
      <c r="C3008" s="22" t="s">
        <v>199</v>
      </c>
      <c r="F3008" s="29">
        <v>42129.958500983797</v>
      </c>
      <c r="G3008" s="42"/>
      <c r="H3008" s="113"/>
      <c r="I3008" s="113"/>
    </row>
    <row r="3009" spans="1:9" ht="15" customHeight="1" x14ac:dyDescent="0.25">
      <c r="A3009" s="29">
        <v>42130.000167708335</v>
      </c>
      <c r="B3009" s="38">
        <v>10.36</v>
      </c>
      <c r="C3009" s="2"/>
      <c r="F3009" s="29">
        <v>42130.000167708335</v>
      </c>
      <c r="G3009" s="38">
        <v>10.36</v>
      </c>
      <c r="H3009" s="113"/>
      <c r="I3009" s="113"/>
    </row>
    <row r="3010" spans="1:9" ht="15" customHeight="1" x14ac:dyDescent="0.25">
      <c r="A3010" s="29">
        <v>42130.041834432872</v>
      </c>
      <c r="B3010" s="38">
        <v>10.44</v>
      </c>
      <c r="C3010" s="2"/>
      <c r="F3010" s="29">
        <v>42130.041834432872</v>
      </c>
      <c r="G3010" s="38">
        <v>10.44</v>
      </c>
      <c r="H3010" s="113"/>
      <c r="I3010" s="113"/>
    </row>
    <row r="3011" spans="1:9" ht="15" customHeight="1" x14ac:dyDescent="0.25">
      <c r="A3011" s="29">
        <v>42130.083501157409</v>
      </c>
      <c r="B3011" s="38">
        <v>11.38</v>
      </c>
      <c r="C3011" s="2"/>
      <c r="F3011" s="29">
        <v>42130.083501157409</v>
      </c>
      <c r="G3011" s="38">
        <v>11.38</v>
      </c>
      <c r="H3011" s="113"/>
      <c r="I3011" s="113"/>
    </row>
    <row r="3012" spans="1:9" ht="15" customHeight="1" x14ac:dyDescent="0.25">
      <c r="A3012" s="29">
        <v>42130.125167881946</v>
      </c>
      <c r="B3012" s="38">
        <v>11.56</v>
      </c>
      <c r="C3012" s="2"/>
      <c r="F3012" s="29">
        <v>42130.125167881946</v>
      </c>
      <c r="G3012" s="38">
        <v>11.56</v>
      </c>
      <c r="H3012" s="113"/>
      <c r="I3012" s="113"/>
    </row>
    <row r="3013" spans="1:9" ht="15" customHeight="1" x14ac:dyDescent="0.25">
      <c r="A3013" s="29">
        <v>42130.166834606483</v>
      </c>
      <c r="B3013" s="38">
        <v>11.66</v>
      </c>
      <c r="C3013" s="2"/>
      <c r="F3013" s="29">
        <v>42130.166834606483</v>
      </c>
      <c r="G3013" s="38">
        <v>11.66</v>
      </c>
      <c r="H3013" s="113"/>
      <c r="I3013" s="113"/>
    </row>
    <row r="3014" spans="1:9" ht="15" customHeight="1" x14ac:dyDescent="0.25">
      <c r="A3014" s="29">
        <v>42130.208501331021</v>
      </c>
      <c r="B3014" s="38">
        <v>10.95</v>
      </c>
      <c r="C3014" s="2"/>
      <c r="F3014" s="29">
        <v>42130.208501331021</v>
      </c>
      <c r="G3014" s="38">
        <v>10.95</v>
      </c>
      <c r="H3014" s="113"/>
      <c r="I3014" s="113"/>
    </row>
    <row r="3015" spans="1:9" ht="15" customHeight="1" x14ac:dyDescent="0.25">
      <c r="A3015" s="29">
        <v>42130.250168055558</v>
      </c>
      <c r="B3015" s="38">
        <v>9.94</v>
      </c>
      <c r="C3015" s="2"/>
      <c r="F3015" s="29">
        <v>42130.250168055558</v>
      </c>
      <c r="G3015" s="38">
        <v>9.94</v>
      </c>
      <c r="H3015" s="113"/>
      <c r="I3015" s="113"/>
    </row>
    <row r="3016" spans="1:9" ht="15" customHeight="1" x14ac:dyDescent="0.25">
      <c r="A3016" s="29">
        <v>42130.291834780095</v>
      </c>
      <c r="B3016" s="38">
        <v>8.82</v>
      </c>
      <c r="C3016" s="2"/>
      <c r="F3016" s="29">
        <v>42130.291834780095</v>
      </c>
      <c r="G3016" s="38">
        <v>8.82</v>
      </c>
      <c r="H3016" s="113"/>
      <c r="I3016" s="113"/>
    </row>
    <row r="3017" spans="1:9" ht="15" customHeight="1" x14ac:dyDescent="0.25">
      <c r="A3017" s="29">
        <v>42130.333501504632</v>
      </c>
      <c r="B3017" s="38">
        <v>10.86</v>
      </c>
      <c r="C3017" s="2"/>
      <c r="F3017" s="29">
        <v>42130.333501504632</v>
      </c>
      <c r="G3017" s="38">
        <v>10.86</v>
      </c>
      <c r="H3017" s="113"/>
      <c r="I3017" s="113"/>
    </row>
    <row r="3018" spans="1:9" ht="15" customHeight="1" x14ac:dyDescent="0.25">
      <c r="A3018" s="29">
        <v>42130.37516822917</v>
      </c>
      <c r="B3018" s="38">
        <v>11.3</v>
      </c>
      <c r="C3018" s="2"/>
      <c r="F3018" s="29">
        <v>42130.37516822917</v>
      </c>
      <c r="G3018" s="38">
        <v>11.3</v>
      </c>
      <c r="H3018" s="113"/>
      <c r="I3018" s="113"/>
    </row>
    <row r="3019" spans="1:9" ht="15" customHeight="1" x14ac:dyDescent="0.25">
      <c r="A3019" s="29">
        <v>42130.416834953707</v>
      </c>
      <c r="B3019" s="38">
        <v>11.4</v>
      </c>
      <c r="C3019" s="2"/>
      <c r="F3019" s="29">
        <v>42130.416834953707</v>
      </c>
      <c r="G3019" s="38">
        <v>11.4</v>
      </c>
      <c r="H3019" s="113"/>
      <c r="I3019" s="113"/>
    </row>
    <row r="3020" spans="1:9" ht="15" customHeight="1" x14ac:dyDescent="0.25">
      <c r="A3020" s="29">
        <v>42130.458501678244</v>
      </c>
      <c r="B3020" s="38">
        <v>11.08</v>
      </c>
      <c r="C3020" s="2"/>
      <c r="F3020" s="29">
        <v>42130.458501678244</v>
      </c>
      <c r="G3020" s="38">
        <v>11.08</v>
      </c>
      <c r="H3020" s="113"/>
      <c r="I3020" s="113"/>
    </row>
    <row r="3021" spans="1:9" ht="15" customHeight="1" x14ac:dyDescent="0.25">
      <c r="A3021" s="29">
        <v>42130.500168402781</v>
      </c>
      <c r="B3021" s="38">
        <v>10.52</v>
      </c>
      <c r="C3021" s="2"/>
      <c r="F3021" s="29">
        <v>42130.500168402781</v>
      </c>
      <c r="G3021" s="38">
        <v>10.52</v>
      </c>
      <c r="H3021" s="113"/>
      <c r="I3021" s="113"/>
    </row>
    <row r="3022" spans="1:9" ht="15" customHeight="1" x14ac:dyDescent="0.25">
      <c r="A3022" s="29">
        <v>42130.541835127318</v>
      </c>
      <c r="B3022" s="38">
        <v>11.31</v>
      </c>
      <c r="C3022" s="2"/>
      <c r="F3022" s="29">
        <v>42130.541835127318</v>
      </c>
      <c r="G3022" s="38">
        <v>11.31</v>
      </c>
      <c r="H3022" s="113"/>
      <c r="I3022" s="113"/>
    </row>
    <row r="3023" spans="1:9" ht="15" customHeight="1" x14ac:dyDescent="0.25">
      <c r="A3023" s="29">
        <v>42130.583501851848</v>
      </c>
      <c r="B3023" s="38">
        <v>11.17</v>
      </c>
      <c r="C3023" s="2"/>
      <c r="F3023" s="29">
        <v>42130.583501851848</v>
      </c>
      <c r="G3023" s="38">
        <v>11.17</v>
      </c>
      <c r="H3023" s="113"/>
      <c r="I3023" s="113"/>
    </row>
    <row r="3024" spans="1:9" ht="15" customHeight="1" x14ac:dyDescent="0.25">
      <c r="A3024" s="29">
        <v>42130.625168576385</v>
      </c>
      <c r="B3024" s="38">
        <v>11.43</v>
      </c>
      <c r="C3024" s="2"/>
      <c r="F3024" s="29">
        <v>42130.625168576385</v>
      </c>
      <c r="G3024" s="38">
        <v>11.43</v>
      </c>
      <c r="H3024" s="113"/>
      <c r="I3024" s="113"/>
    </row>
    <row r="3025" spans="1:9" ht="15" customHeight="1" x14ac:dyDescent="0.25">
      <c r="A3025" s="29">
        <v>42130.666835300923</v>
      </c>
      <c r="B3025" s="38">
        <v>12.14</v>
      </c>
      <c r="C3025" s="2"/>
      <c r="F3025" s="29">
        <v>42130.666835300923</v>
      </c>
      <c r="G3025" s="38">
        <v>12.14</v>
      </c>
      <c r="H3025" s="113"/>
      <c r="I3025" s="113"/>
    </row>
    <row r="3026" spans="1:9" ht="15" customHeight="1" x14ac:dyDescent="0.25">
      <c r="A3026" s="29">
        <v>42130.70850202546</v>
      </c>
      <c r="B3026" s="38">
        <v>11.64</v>
      </c>
      <c r="C3026" s="2"/>
      <c r="F3026" s="29">
        <v>42130.70850202546</v>
      </c>
      <c r="G3026" s="38">
        <v>11.64</v>
      </c>
      <c r="H3026" s="113"/>
      <c r="I3026" s="113"/>
    </row>
    <row r="3027" spans="1:9" ht="15" customHeight="1" x14ac:dyDescent="0.25">
      <c r="A3027" s="29">
        <v>42130.750168749997</v>
      </c>
      <c r="B3027" s="38">
        <v>12.26</v>
      </c>
      <c r="C3027" s="2"/>
      <c r="F3027" s="29">
        <v>42130.750168749997</v>
      </c>
      <c r="G3027" s="38">
        <v>12.26</v>
      </c>
      <c r="H3027" s="113"/>
      <c r="I3027" s="113"/>
    </row>
    <row r="3028" spans="1:9" ht="15" customHeight="1" x14ac:dyDescent="0.25">
      <c r="A3028" s="29">
        <v>42130.791835474534</v>
      </c>
      <c r="B3028" s="39">
        <v>7.02</v>
      </c>
      <c r="C3028" s="22" t="s">
        <v>200</v>
      </c>
      <c r="F3028" s="29">
        <v>42130.791835474534</v>
      </c>
      <c r="G3028" s="39"/>
      <c r="H3028" s="113"/>
      <c r="I3028" s="113"/>
    </row>
    <row r="3029" spans="1:9" ht="15" customHeight="1" x14ac:dyDescent="0.25">
      <c r="A3029" s="29">
        <v>42130.833502199072</v>
      </c>
      <c r="B3029" s="39">
        <v>4.3099999999999996</v>
      </c>
      <c r="C3029" s="22" t="s">
        <v>200</v>
      </c>
      <c r="F3029" s="29">
        <v>42130.833502199072</v>
      </c>
      <c r="G3029" s="39"/>
      <c r="H3029" s="113"/>
      <c r="I3029" s="113"/>
    </row>
    <row r="3030" spans="1:9" ht="15" customHeight="1" x14ac:dyDescent="0.25">
      <c r="A3030" s="29">
        <v>42130.875168923609</v>
      </c>
      <c r="B3030" s="39">
        <v>3.78</v>
      </c>
      <c r="C3030" s="22" t="s">
        <v>200</v>
      </c>
      <c r="F3030" s="29">
        <v>42130.875168923609</v>
      </c>
      <c r="G3030" s="39"/>
      <c r="H3030" s="113"/>
      <c r="I3030" s="113"/>
    </row>
    <row r="3031" spans="1:9" ht="15" customHeight="1" x14ac:dyDescent="0.25">
      <c r="A3031" s="29">
        <v>42130.916835648146</v>
      </c>
      <c r="B3031" s="38">
        <v>9.83</v>
      </c>
      <c r="C3031" s="2"/>
      <c r="F3031" s="29">
        <v>42130.916835648146</v>
      </c>
      <c r="G3031" s="38">
        <v>9.83</v>
      </c>
      <c r="H3031" s="113"/>
      <c r="I3031" s="113"/>
    </row>
    <row r="3032" spans="1:9" ht="15" customHeight="1" x14ac:dyDescent="0.25">
      <c r="A3032" s="29">
        <v>42130.958502372683</v>
      </c>
      <c r="B3032" s="41">
        <v>10.050000000000001</v>
      </c>
      <c r="C3032" s="2"/>
      <c r="F3032" s="29">
        <v>42130.958502372683</v>
      </c>
      <c r="G3032" s="41">
        <v>10.050000000000001</v>
      </c>
      <c r="H3032" s="113"/>
      <c r="I3032" s="113"/>
    </row>
    <row r="3033" spans="1:9" ht="15" customHeight="1" x14ac:dyDescent="0.25">
      <c r="A3033" s="29">
        <v>42131.00016909722</v>
      </c>
      <c r="B3033" s="41">
        <v>12</v>
      </c>
      <c r="C3033" s="2"/>
      <c r="F3033" s="29">
        <v>42131.00016909722</v>
      </c>
      <c r="G3033" s="41">
        <v>12</v>
      </c>
      <c r="H3033" s="113"/>
      <c r="I3033" s="113"/>
    </row>
    <row r="3034" spans="1:9" ht="15" customHeight="1" x14ac:dyDescent="0.25">
      <c r="A3034" s="29">
        <v>42131.041835821758</v>
      </c>
      <c r="B3034" s="41">
        <v>13.03</v>
      </c>
      <c r="C3034" s="2"/>
      <c r="F3034" s="29">
        <v>42131.041835821758</v>
      </c>
      <c r="G3034" s="41">
        <v>13.03</v>
      </c>
      <c r="H3034" s="113"/>
      <c r="I3034" s="113"/>
    </row>
    <row r="3035" spans="1:9" ht="15" customHeight="1" x14ac:dyDescent="0.25">
      <c r="A3035" s="29">
        <v>42131.083502546295</v>
      </c>
      <c r="B3035" s="41">
        <v>10.08</v>
      </c>
      <c r="C3035" s="2"/>
      <c r="F3035" s="29">
        <v>42131.083502546295</v>
      </c>
      <c r="G3035" s="41">
        <v>10.08</v>
      </c>
      <c r="H3035" s="113"/>
      <c r="I3035" s="113"/>
    </row>
    <row r="3036" spans="1:9" ht="15" customHeight="1" x14ac:dyDescent="0.25">
      <c r="A3036" s="29">
        <v>42131.125169270832</v>
      </c>
      <c r="B3036" s="41">
        <v>9.01</v>
      </c>
      <c r="C3036" s="2"/>
      <c r="F3036" s="29">
        <v>42131.125169270832</v>
      </c>
      <c r="G3036" s="41">
        <v>9.01</v>
      </c>
      <c r="H3036" s="113"/>
      <c r="I3036" s="113"/>
    </row>
    <row r="3037" spans="1:9" ht="15" customHeight="1" x14ac:dyDescent="0.25">
      <c r="A3037" s="29">
        <v>42131.166835995369</v>
      </c>
      <c r="B3037" s="30">
        <v>7</v>
      </c>
      <c r="C3037" s="22" t="s">
        <v>197</v>
      </c>
      <c r="F3037" s="29">
        <v>42131.166835995369</v>
      </c>
      <c r="G3037" s="30"/>
      <c r="H3037" s="113"/>
      <c r="I3037" s="113"/>
    </row>
    <row r="3038" spans="1:9" ht="15" customHeight="1" x14ac:dyDescent="0.25">
      <c r="A3038" s="29">
        <v>42131.208502719906</v>
      </c>
      <c r="B3038" s="41">
        <v>11.03</v>
      </c>
      <c r="C3038" s="2"/>
      <c r="F3038" s="29">
        <v>42131.208502719906</v>
      </c>
      <c r="G3038" s="41">
        <v>11.03</v>
      </c>
      <c r="H3038" s="113"/>
      <c r="I3038" s="113"/>
    </row>
    <row r="3039" spans="1:9" ht="15" customHeight="1" x14ac:dyDescent="0.25">
      <c r="A3039" s="29">
        <v>42131.250169444444</v>
      </c>
      <c r="B3039" s="41">
        <v>12.03</v>
      </c>
      <c r="C3039" s="2"/>
      <c r="F3039" s="29">
        <v>42131.250169444444</v>
      </c>
      <c r="G3039" s="41">
        <v>12.03</v>
      </c>
      <c r="H3039" s="113"/>
      <c r="I3039" s="113"/>
    </row>
    <row r="3040" spans="1:9" ht="15" customHeight="1" x14ac:dyDescent="0.25">
      <c r="A3040" s="29">
        <v>42131.291836168981</v>
      </c>
      <c r="B3040" s="41">
        <v>12.09</v>
      </c>
      <c r="C3040" s="2"/>
      <c r="F3040" s="29">
        <v>42131.291836168981</v>
      </c>
      <c r="G3040" s="41">
        <v>12.09</v>
      </c>
      <c r="H3040" s="113"/>
      <c r="I3040" s="113"/>
    </row>
    <row r="3041" spans="1:9" ht="15" customHeight="1" x14ac:dyDescent="0.25">
      <c r="A3041" s="29">
        <v>42131.333502893518</v>
      </c>
      <c r="B3041" s="41">
        <v>12.09</v>
      </c>
      <c r="C3041" s="2"/>
      <c r="F3041" s="29">
        <v>42131.333502893518</v>
      </c>
      <c r="G3041" s="41">
        <v>12.09</v>
      </c>
      <c r="H3041" s="113"/>
      <c r="I3041" s="113"/>
    </row>
    <row r="3042" spans="1:9" ht="15" customHeight="1" x14ac:dyDescent="0.25">
      <c r="A3042" s="29">
        <v>42131.375169618055</v>
      </c>
      <c r="B3042" s="41">
        <v>13.02</v>
      </c>
      <c r="C3042" s="2"/>
      <c r="F3042" s="29">
        <v>42131.375169618055</v>
      </c>
      <c r="G3042" s="41">
        <v>13.02</v>
      </c>
      <c r="H3042" s="113"/>
      <c r="I3042" s="113"/>
    </row>
    <row r="3043" spans="1:9" ht="15" customHeight="1" x14ac:dyDescent="0.25">
      <c r="A3043" s="29">
        <v>42131.416836342592</v>
      </c>
      <c r="B3043" s="41">
        <v>13.03</v>
      </c>
      <c r="C3043" s="2"/>
      <c r="F3043" s="29">
        <v>42131.416836342592</v>
      </c>
      <c r="G3043" s="41">
        <v>13.03</v>
      </c>
      <c r="H3043" s="113"/>
      <c r="I3043" s="113"/>
    </row>
    <row r="3044" spans="1:9" ht="15" customHeight="1" x14ac:dyDescent="0.25">
      <c r="A3044" s="29">
        <v>42131.45850306713</v>
      </c>
      <c r="B3044" s="41">
        <v>13.09</v>
      </c>
      <c r="C3044" s="2"/>
      <c r="F3044" s="29">
        <v>42131.45850306713</v>
      </c>
      <c r="G3044" s="41">
        <v>13.09</v>
      </c>
      <c r="H3044" s="113"/>
      <c r="I3044" s="113"/>
    </row>
    <row r="3045" spans="1:9" ht="15" customHeight="1" x14ac:dyDescent="0.25">
      <c r="A3045" s="29">
        <v>42131.500169791667</v>
      </c>
      <c r="B3045" s="38">
        <v>13.04</v>
      </c>
      <c r="C3045" s="2"/>
      <c r="F3045" s="29">
        <v>42131.500169791667</v>
      </c>
      <c r="G3045" s="38">
        <v>13.04</v>
      </c>
      <c r="H3045" s="113"/>
      <c r="I3045" s="113"/>
    </row>
    <row r="3046" spans="1:9" ht="15" customHeight="1" x14ac:dyDescent="0.25">
      <c r="A3046" s="29">
        <v>42131.541836516204</v>
      </c>
      <c r="B3046" s="38">
        <v>13.11</v>
      </c>
      <c r="C3046" s="2"/>
      <c r="F3046" s="29">
        <v>42131.541836516204</v>
      </c>
      <c r="G3046" s="38">
        <v>13.11</v>
      </c>
      <c r="H3046" s="113"/>
      <c r="I3046" s="113"/>
    </row>
    <row r="3047" spans="1:9" ht="15" customHeight="1" x14ac:dyDescent="0.25">
      <c r="A3047" s="29">
        <v>42131.583503240741</v>
      </c>
      <c r="B3047" s="38">
        <v>13.42</v>
      </c>
      <c r="C3047" s="2"/>
      <c r="F3047" s="29">
        <v>42131.583503240741</v>
      </c>
      <c r="G3047" s="38">
        <v>13.42</v>
      </c>
      <c r="H3047" s="113"/>
      <c r="I3047" s="113"/>
    </row>
    <row r="3048" spans="1:9" ht="15" customHeight="1" x14ac:dyDescent="0.25">
      <c r="A3048" s="29">
        <v>42131.625169965278</v>
      </c>
      <c r="B3048" s="38">
        <v>13.44</v>
      </c>
      <c r="C3048" s="2"/>
      <c r="F3048" s="29">
        <v>42131.625169965278</v>
      </c>
      <c r="G3048" s="38">
        <v>13.44</v>
      </c>
      <c r="H3048" s="113"/>
      <c r="I3048" s="113"/>
    </row>
    <row r="3049" spans="1:9" ht="15" customHeight="1" x14ac:dyDescent="0.25">
      <c r="A3049" s="29">
        <v>42131.666836689816</v>
      </c>
      <c r="B3049" s="38">
        <v>12.42</v>
      </c>
      <c r="C3049" s="2"/>
      <c r="F3049" s="29">
        <v>42131.666836689816</v>
      </c>
      <c r="G3049" s="38">
        <v>12.42</v>
      </c>
      <c r="H3049" s="113"/>
      <c r="I3049" s="113"/>
    </row>
    <row r="3050" spans="1:9" ht="15" customHeight="1" x14ac:dyDescent="0.25">
      <c r="A3050" s="29">
        <v>42131.708503414353</v>
      </c>
      <c r="B3050" s="38">
        <v>13.21</v>
      </c>
      <c r="C3050" s="2"/>
      <c r="F3050" s="29">
        <v>42131.708503414353</v>
      </c>
      <c r="G3050" s="38">
        <v>13.21</v>
      </c>
      <c r="H3050" s="113"/>
      <c r="I3050" s="113"/>
    </row>
    <row r="3051" spans="1:9" ht="15" customHeight="1" x14ac:dyDescent="0.25">
      <c r="A3051" s="29">
        <v>42131.75017013889</v>
      </c>
      <c r="B3051" s="38">
        <v>12.65</v>
      </c>
      <c r="C3051" s="2"/>
      <c r="F3051" s="29">
        <v>42131.75017013889</v>
      </c>
      <c r="G3051" s="38">
        <v>12.65</v>
      </c>
      <c r="H3051" s="113"/>
      <c r="I3051" s="113"/>
    </row>
    <row r="3052" spans="1:9" ht="15" customHeight="1" x14ac:dyDescent="0.25">
      <c r="A3052" s="29">
        <v>42131.791836863427</v>
      </c>
      <c r="B3052" s="39">
        <v>6.84</v>
      </c>
      <c r="C3052" s="22" t="s">
        <v>200</v>
      </c>
      <c r="F3052" s="29">
        <v>42131.791836863427</v>
      </c>
      <c r="G3052" s="39"/>
      <c r="H3052" s="113"/>
      <c r="I3052" s="113"/>
    </row>
    <row r="3053" spans="1:9" ht="15" customHeight="1" x14ac:dyDescent="0.25">
      <c r="A3053" s="29">
        <v>42131.833503587965</v>
      </c>
      <c r="B3053" s="39">
        <v>4.5199999999999996</v>
      </c>
      <c r="C3053" s="22" t="s">
        <v>200</v>
      </c>
      <c r="F3053" s="29">
        <v>42131.833503587965</v>
      </c>
      <c r="G3053" s="39"/>
      <c r="H3053" s="113"/>
      <c r="I3053" s="113"/>
    </row>
    <row r="3054" spans="1:9" ht="15" customHeight="1" x14ac:dyDescent="0.25">
      <c r="A3054" s="29">
        <v>42131.875170312502</v>
      </c>
      <c r="B3054" s="39">
        <v>6.11</v>
      </c>
      <c r="C3054" s="22" t="s">
        <v>200</v>
      </c>
      <c r="F3054" s="29">
        <v>42131.875170312502</v>
      </c>
      <c r="G3054" s="39"/>
      <c r="H3054" s="113"/>
      <c r="I3054" s="113"/>
    </row>
    <row r="3055" spans="1:9" ht="15" customHeight="1" x14ac:dyDescent="0.25">
      <c r="A3055" s="29">
        <v>42131.916837037039</v>
      </c>
      <c r="B3055" s="38">
        <v>10.01</v>
      </c>
      <c r="C3055" s="2"/>
      <c r="F3055" s="29">
        <v>42131.916837037039</v>
      </c>
      <c r="G3055" s="38">
        <v>10.01</v>
      </c>
      <c r="H3055" s="113"/>
      <c r="I3055" s="113"/>
    </row>
    <row r="3056" spans="1:9" ht="15" customHeight="1" x14ac:dyDescent="0.25">
      <c r="A3056" s="29">
        <v>42131.958503761576</v>
      </c>
      <c r="B3056" s="35">
        <v>5.4</v>
      </c>
      <c r="C3056" s="22" t="s">
        <v>197</v>
      </c>
      <c r="F3056" s="29">
        <v>42131.958503761576</v>
      </c>
      <c r="G3056" s="35"/>
      <c r="H3056" s="113"/>
      <c r="I3056" s="113"/>
    </row>
    <row r="3057" spans="1:9" ht="15" customHeight="1" x14ac:dyDescent="0.25">
      <c r="A3057" s="29">
        <v>42132.000170486113</v>
      </c>
      <c r="B3057" s="30">
        <v>3.75</v>
      </c>
      <c r="C3057" s="22" t="s">
        <v>197</v>
      </c>
      <c r="F3057" s="29">
        <v>42132.000170486113</v>
      </c>
      <c r="G3057" s="30"/>
      <c r="H3057" s="113"/>
      <c r="I3057" s="113"/>
    </row>
    <row r="3058" spans="1:9" ht="15" customHeight="1" x14ac:dyDescent="0.25">
      <c r="A3058" s="29">
        <v>42132.041837210651</v>
      </c>
      <c r="B3058" s="35">
        <v>5.3</v>
      </c>
      <c r="C3058" s="22" t="s">
        <v>197</v>
      </c>
      <c r="F3058" s="29">
        <v>42132.041837210651</v>
      </c>
      <c r="G3058" s="35"/>
      <c r="H3058" s="113"/>
      <c r="I3058" s="113"/>
    </row>
    <row r="3059" spans="1:9" ht="15" customHeight="1" x14ac:dyDescent="0.25">
      <c r="A3059" s="29">
        <v>42132.083503935188</v>
      </c>
      <c r="B3059" s="37">
        <v>8.07</v>
      </c>
      <c r="C3059" s="2"/>
      <c r="F3059" s="29">
        <v>42132.083503935188</v>
      </c>
      <c r="G3059" s="37">
        <v>8.07</v>
      </c>
      <c r="H3059" s="113"/>
      <c r="I3059" s="113"/>
    </row>
    <row r="3060" spans="1:9" ht="15" customHeight="1" x14ac:dyDescent="0.25">
      <c r="A3060" s="29">
        <v>42132.125170659725</v>
      </c>
      <c r="B3060" s="37">
        <v>10.36</v>
      </c>
      <c r="C3060" s="2"/>
      <c r="F3060" s="29">
        <v>42132.125170659725</v>
      </c>
      <c r="G3060" s="37">
        <v>10.36</v>
      </c>
      <c r="H3060" s="113"/>
      <c r="I3060" s="113"/>
    </row>
    <row r="3061" spans="1:9" ht="15" customHeight="1" x14ac:dyDescent="0.25">
      <c r="A3061" s="29">
        <v>42132.166837384262</v>
      </c>
      <c r="B3061" s="37">
        <v>11.3</v>
      </c>
      <c r="C3061" s="2"/>
      <c r="F3061" s="29">
        <v>42132.166837384262</v>
      </c>
      <c r="G3061" s="37">
        <v>11.3</v>
      </c>
      <c r="H3061" s="113"/>
      <c r="I3061" s="113"/>
    </row>
    <row r="3062" spans="1:9" ht="15" customHeight="1" x14ac:dyDescent="0.25">
      <c r="A3062" s="29">
        <v>42132.208504108799</v>
      </c>
      <c r="B3062" s="37">
        <v>11.11</v>
      </c>
      <c r="C3062" s="2"/>
      <c r="F3062" s="29">
        <v>42132.208504108799</v>
      </c>
      <c r="G3062" s="37">
        <v>11.11</v>
      </c>
      <c r="H3062" s="113"/>
      <c r="I3062" s="113"/>
    </row>
    <row r="3063" spans="1:9" ht="15" customHeight="1" x14ac:dyDescent="0.25">
      <c r="A3063" s="29">
        <v>42132.250170833337</v>
      </c>
      <c r="B3063" s="37">
        <v>10.58</v>
      </c>
      <c r="C3063" s="2"/>
      <c r="F3063" s="29">
        <v>42132.250170833337</v>
      </c>
      <c r="G3063" s="37">
        <v>10.58</v>
      </c>
      <c r="H3063" s="113"/>
      <c r="I3063" s="113"/>
    </row>
    <row r="3064" spans="1:9" ht="15" customHeight="1" x14ac:dyDescent="0.25">
      <c r="A3064" s="29">
        <v>42132.291837557874</v>
      </c>
      <c r="B3064" s="37">
        <v>11.92</v>
      </c>
      <c r="C3064" s="2"/>
      <c r="F3064" s="29">
        <v>42132.291837557874</v>
      </c>
      <c r="G3064" s="37">
        <v>11.92</v>
      </c>
      <c r="H3064" s="113"/>
      <c r="I3064" s="113"/>
    </row>
    <row r="3065" spans="1:9" ht="15" customHeight="1" x14ac:dyDescent="0.25">
      <c r="A3065" s="29">
        <v>42132.333504282411</v>
      </c>
      <c r="B3065" s="37">
        <v>11.73</v>
      </c>
      <c r="C3065" s="2"/>
      <c r="F3065" s="29">
        <v>42132.333504282411</v>
      </c>
      <c r="G3065" s="37">
        <v>11.73</v>
      </c>
      <c r="H3065" s="113"/>
      <c r="I3065" s="113"/>
    </row>
    <row r="3066" spans="1:9" ht="15" customHeight="1" x14ac:dyDescent="0.25">
      <c r="A3066" s="29">
        <v>42132.375171006941</v>
      </c>
      <c r="B3066" s="37">
        <v>11.99</v>
      </c>
      <c r="C3066" s="2"/>
      <c r="F3066" s="29">
        <v>42132.375171006941</v>
      </c>
      <c r="G3066" s="37">
        <v>11.99</v>
      </c>
      <c r="H3066" s="113"/>
      <c r="I3066" s="113"/>
    </row>
    <row r="3067" spans="1:9" ht="15" customHeight="1" x14ac:dyDescent="0.25">
      <c r="A3067" s="29">
        <v>42132.416837731478</v>
      </c>
      <c r="B3067" s="37">
        <v>11.79</v>
      </c>
      <c r="C3067" s="2"/>
      <c r="F3067" s="29">
        <v>42132.416837731478</v>
      </c>
      <c r="G3067" s="37">
        <v>11.79</v>
      </c>
      <c r="H3067" s="113"/>
      <c r="I3067" s="113"/>
    </row>
    <row r="3068" spans="1:9" ht="15" customHeight="1" x14ac:dyDescent="0.25">
      <c r="A3068" s="29">
        <v>42132.458504456015</v>
      </c>
      <c r="B3068" s="37">
        <v>12.11</v>
      </c>
      <c r="C3068" s="2"/>
      <c r="F3068" s="29">
        <v>42132.458504456015</v>
      </c>
      <c r="G3068" s="37">
        <v>12.11</v>
      </c>
      <c r="H3068" s="113"/>
      <c r="I3068" s="113"/>
    </row>
    <row r="3069" spans="1:9" ht="15" customHeight="1" x14ac:dyDescent="0.25">
      <c r="A3069" s="29">
        <v>42132.500171180553</v>
      </c>
      <c r="B3069" s="37">
        <v>11.61</v>
      </c>
      <c r="C3069" s="2"/>
      <c r="F3069" s="29">
        <v>42132.500171180553</v>
      </c>
      <c r="G3069" s="37">
        <v>11.61</v>
      </c>
      <c r="H3069" s="113"/>
      <c r="I3069" s="113"/>
    </row>
    <row r="3070" spans="1:9" ht="15" customHeight="1" x14ac:dyDescent="0.25">
      <c r="A3070" s="29">
        <v>42132.54183790509</v>
      </c>
      <c r="B3070" s="37">
        <v>19.57</v>
      </c>
      <c r="C3070" s="2"/>
      <c r="F3070" s="29">
        <v>42132.54183790509</v>
      </c>
      <c r="G3070" s="37">
        <v>19.57</v>
      </c>
      <c r="H3070" s="113"/>
      <c r="I3070" s="113"/>
    </row>
    <row r="3071" spans="1:9" ht="15" customHeight="1" x14ac:dyDescent="0.25">
      <c r="A3071" s="29">
        <v>42132.583504629627</v>
      </c>
      <c r="B3071" s="37">
        <v>17.12</v>
      </c>
      <c r="C3071" s="2"/>
      <c r="F3071" s="29">
        <v>42132.583504629627</v>
      </c>
      <c r="G3071" s="37">
        <v>17.12</v>
      </c>
      <c r="H3071" s="113"/>
      <c r="I3071" s="113"/>
    </row>
    <row r="3072" spans="1:9" ht="15" customHeight="1" x14ac:dyDescent="0.25">
      <c r="A3072" s="29">
        <v>42132.625171354164</v>
      </c>
      <c r="B3072" s="37">
        <v>23.91</v>
      </c>
      <c r="C3072" s="2"/>
      <c r="F3072" s="29">
        <v>42132.625171354164</v>
      </c>
      <c r="G3072" s="37">
        <v>23.91</v>
      </c>
      <c r="H3072" s="113"/>
      <c r="I3072" s="113"/>
    </row>
    <row r="3073" spans="1:9" ht="15" customHeight="1" x14ac:dyDescent="0.25">
      <c r="A3073" s="29">
        <v>42132.666838078701</v>
      </c>
      <c r="B3073" s="37">
        <v>18.940000000000001</v>
      </c>
      <c r="C3073" s="2"/>
      <c r="F3073" s="29">
        <v>42132.666838078701</v>
      </c>
      <c r="G3073" s="37">
        <v>18.940000000000001</v>
      </c>
      <c r="H3073" s="113"/>
      <c r="I3073" s="113"/>
    </row>
    <row r="3074" spans="1:9" ht="15" customHeight="1" x14ac:dyDescent="0.25">
      <c r="A3074" s="29">
        <v>42132.708504803239</v>
      </c>
      <c r="B3074" s="37">
        <v>25.81</v>
      </c>
      <c r="C3074" s="2"/>
      <c r="F3074" s="29">
        <v>42132.708504803239</v>
      </c>
      <c r="G3074" s="37">
        <v>25.81</v>
      </c>
      <c r="H3074" s="113"/>
      <c r="I3074" s="113"/>
    </row>
    <row r="3075" spans="1:9" ht="15" customHeight="1" x14ac:dyDescent="0.25">
      <c r="A3075" s="29">
        <v>42132.750171527776</v>
      </c>
      <c r="B3075" s="37">
        <v>16.62</v>
      </c>
      <c r="C3075" s="2"/>
      <c r="F3075" s="29">
        <v>42132.750171527776</v>
      </c>
      <c r="G3075" s="37">
        <v>16.62</v>
      </c>
      <c r="H3075" s="113"/>
      <c r="I3075" s="113"/>
    </row>
    <row r="3076" spans="1:9" ht="15" customHeight="1" x14ac:dyDescent="0.25">
      <c r="A3076" s="29">
        <v>42132.791838252313</v>
      </c>
      <c r="B3076" s="39">
        <v>8.39</v>
      </c>
      <c r="C3076" s="22" t="s">
        <v>200</v>
      </c>
      <c r="F3076" s="29">
        <v>42132.791838252313</v>
      </c>
      <c r="G3076" s="39"/>
      <c r="H3076" s="113"/>
      <c r="I3076" s="113"/>
    </row>
    <row r="3077" spans="1:9" ht="15" customHeight="1" x14ac:dyDescent="0.25">
      <c r="A3077" s="29">
        <v>42132.83350497685</v>
      </c>
      <c r="B3077" s="39">
        <v>5.07</v>
      </c>
      <c r="C3077" s="22" t="s">
        <v>200</v>
      </c>
      <c r="F3077" s="29">
        <v>42132.83350497685</v>
      </c>
      <c r="G3077" s="39"/>
      <c r="H3077" s="113"/>
      <c r="I3077" s="113"/>
    </row>
    <row r="3078" spans="1:9" ht="15" customHeight="1" x14ac:dyDescent="0.25">
      <c r="A3078" s="29">
        <v>42132.875171701387</v>
      </c>
      <c r="B3078" s="39">
        <v>4.5599999999999996</v>
      </c>
      <c r="C3078" s="22" t="s">
        <v>200</v>
      </c>
      <c r="F3078" s="29">
        <v>42132.875171701387</v>
      </c>
      <c r="G3078" s="39"/>
      <c r="H3078" s="113"/>
      <c r="I3078" s="113"/>
    </row>
    <row r="3079" spans="1:9" ht="15" customHeight="1" x14ac:dyDescent="0.25">
      <c r="A3079" s="29">
        <v>42132.916838425925</v>
      </c>
      <c r="B3079" s="37">
        <v>19.670000000000002</v>
      </c>
      <c r="C3079" s="2"/>
      <c r="F3079" s="29">
        <v>42132.916838425925</v>
      </c>
      <c r="G3079" s="37">
        <v>19.670000000000002</v>
      </c>
      <c r="H3079" s="113"/>
      <c r="I3079" s="113"/>
    </row>
    <row r="3080" spans="1:9" ht="15" customHeight="1" x14ac:dyDescent="0.25">
      <c r="A3080" s="29">
        <v>42132.958505150462</v>
      </c>
      <c r="B3080" s="37">
        <v>16.940000000000001</v>
      </c>
      <c r="C3080" s="2"/>
      <c r="F3080" s="29">
        <v>42132.958505150462</v>
      </c>
      <c r="G3080" s="37">
        <v>16.940000000000001</v>
      </c>
      <c r="H3080" s="113"/>
      <c r="I3080" s="113"/>
    </row>
    <row r="3081" spans="1:9" ht="15" customHeight="1" x14ac:dyDescent="0.25">
      <c r="A3081" s="29">
        <v>42133.000171874999</v>
      </c>
      <c r="B3081" s="42">
        <v>18.690000000000001</v>
      </c>
      <c r="C3081" s="22" t="s">
        <v>199</v>
      </c>
      <c r="F3081" s="29">
        <v>42133.000171874999</v>
      </c>
      <c r="G3081" s="42"/>
      <c r="H3081" s="113"/>
      <c r="I3081" s="113"/>
    </row>
    <row r="3082" spans="1:9" ht="15" customHeight="1" x14ac:dyDescent="0.25">
      <c r="A3082" s="29">
        <v>42133.041838599536</v>
      </c>
      <c r="B3082" s="42">
        <v>16.559999999999999</v>
      </c>
      <c r="C3082" s="22" t="s">
        <v>199</v>
      </c>
      <c r="F3082" s="29">
        <v>42133.041838599536</v>
      </c>
      <c r="G3082" s="42"/>
      <c r="H3082" s="113"/>
      <c r="I3082" s="113"/>
    </row>
    <row r="3083" spans="1:9" ht="15" customHeight="1" x14ac:dyDescent="0.25">
      <c r="A3083" s="29">
        <v>42133.083505324073</v>
      </c>
      <c r="B3083" s="42">
        <v>16.34</v>
      </c>
      <c r="C3083" s="22" t="s">
        <v>199</v>
      </c>
      <c r="F3083" s="29">
        <v>42133.083505324073</v>
      </c>
      <c r="G3083" s="42"/>
      <c r="H3083" s="113"/>
      <c r="I3083" s="113"/>
    </row>
    <row r="3084" spans="1:9" ht="15" customHeight="1" x14ac:dyDescent="0.25">
      <c r="A3084" s="29">
        <v>42133.125172048611</v>
      </c>
      <c r="B3084" s="42">
        <v>15.7</v>
      </c>
      <c r="C3084" s="22" t="s">
        <v>199</v>
      </c>
      <c r="F3084" s="29">
        <v>42133.125172048611</v>
      </c>
      <c r="G3084" s="42"/>
      <c r="H3084" s="113"/>
      <c r="I3084" s="113"/>
    </row>
    <row r="3085" spans="1:9" ht="15" customHeight="1" x14ac:dyDescent="0.25">
      <c r="A3085" s="29">
        <v>42133.166838773148</v>
      </c>
      <c r="B3085" s="42">
        <v>14.62</v>
      </c>
      <c r="C3085" s="22" t="s">
        <v>199</v>
      </c>
      <c r="F3085" s="29">
        <v>42133.166838773148</v>
      </c>
      <c r="G3085" s="42"/>
      <c r="H3085" s="113"/>
      <c r="I3085" s="113"/>
    </row>
    <row r="3086" spans="1:9" ht="15" customHeight="1" x14ac:dyDescent="0.25">
      <c r="A3086" s="29">
        <v>42133.208505497685</v>
      </c>
      <c r="B3086" s="42">
        <v>14.79</v>
      </c>
      <c r="C3086" s="22" t="s">
        <v>199</v>
      </c>
      <c r="F3086" s="29">
        <v>42133.208505497685</v>
      </c>
      <c r="G3086" s="42"/>
      <c r="H3086" s="113"/>
      <c r="I3086" s="113"/>
    </row>
    <row r="3087" spans="1:9" ht="15" customHeight="1" x14ac:dyDescent="0.25">
      <c r="A3087" s="29">
        <v>42133.250172222222</v>
      </c>
      <c r="B3087" s="42">
        <v>15.14</v>
      </c>
      <c r="C3087" s="22" t="s">
        <v>199</v>
      </c>
      <c r="F3087" s="29">
        <v>42133.250172222222</v>
      </c>
      <c r="G3087" s="42"/>
      <c r="H3087" s="113"/>
      <c r="I3087" s="113"/>
    </row>
    <row r="3088" spans="1:9" ht="15" customHeight="1" x14ac:dyDescent="0.25">
      <c r="A3088" s="29">
        <v>42133.29183894676</v>
      </c>
      <c r="B3088" s="42">
        <v>8.94</v>
      </c>
      <c r="C3088" s="22" t="s">
        <v>199</v>
      </c>
      <c r="F3088" s="29">
        <v>42133.29183894676</v>
      </c>
      <c r="G3088" s="42"/>
      <c r="H3088" s="113"/>
      <c r="I3088" s="113"/>
    </row>
    <row r="3089" spans="1:9" ht="15" customHeight="1" x14ac:dyDescent="0.25">
      <c r="A3089" s="29">
        <v>42133.333505671297</v>
      </c>
      <c r="B3089" s="30">
        <v>4.22</v>
      </c>
      <c r="C3089" s="22" t="s">
        <v>197</v>
      </c>
      <c r="F3089" s="29">
        <v>42133.333505671297</v>
      </c>
      <c r="G3089" s="30"/>
      <c r="H3089" s="113"/>
      <c r="I3089" s="113"/>
    </row>
    <row r="3090" spans="1:9" ht="15" customHeight="1" x14ac:dyDescent="0.25">
      <c r="A3090" s="29">
        <v>42133.375172395834</v>
      </c>
      <c r="B3090" s="30">
        <v>3.01</v>
      </c>
      <c r="C3090" s="22" t="s">
        <v>197</v>
      </c>
      <c r="F3090" s="29">
        <v>42133.375172395834</v>
      </c>
      <c r="G3090" s="30"/>
      <c r="H3090" s="113"/>
      <c r="I3090" s="113"/>
    </row>
    <row r="3091" spans="1:9" ht="15" customHeight="1" x14ac:dyDescent="0.25">
      <c r="A3091" s="29">
        <v>42133.416839120371</v>
      </c>
      <c r="B3091" s="30">
        <v>2.97</v>
      </c>
      <c r="C3091" s="22" t="s">
        <v>197</v>
      </c>
      <c r="F3091" s="29">
        <v>42133.416839120371</v>
      </c>
      <c r="G3091" s="30"/>
      <c r="H3091" s="113"/>
      <c r="I3091" s="113"/>
    </row>
    <row r="3092" spans="1:9" ht="15" customHeight="1" x14ac:dyDescent="0.25">
      <c r="A3092" s="29">
        <v>42133.458505844908</v>
      </c>
      <c r="B3092" s="30">
        <v>3.08</v>
      </c>
      <c r="C3092" s="22" t="s">
        <v>197</v>
      </c>
      <c r="F3092" s="29">
        <v>42133.458505844908</v>
      </c>
      <c r="G3092" s="30"/>
      <c r="H3092" s="113"/>
      <c r="I3092" s="113"/>
    </row>
    <row r="3093" spans="1:9" ht="15" customHeight="1" x14ac:dyDescent="0.25">
      <c r="A3093" s="29">
        <v>42133.500172569446</v>
      </c>
      <c r="B3093" s="30">
        <v>3</v>
      </c>
      <c r="C3093" s="22" t="s">
        <v>197</v>
      </c>
      <c r="F3093" s="29">
        <v>42133.500172569446</v>
      </c>
      <c r="G3093" s="30"/>
      <c r="H3093" s="113"/>
      <c r="I3093" s="113"/>
    </row>
    <row r="3094" spans="1:9" ht="15" customHeight="1" x14ac:dyDescent="0.25">
      <c r="A3094" s="29">
        <v>42133.541839293983</v>
      </c>
      <c r="B3094" s="30">
        <v>2.94</v>
      </c>
      <c r="C3094" s="22" t="s">
        <v>197</v>
      </c>
      <c r="F3094" s="29">
        <v>42133.541839293983</v>
      </c>
      <c r="G3094" s="30"/>
      <c r="H3094" s="113"/>
      <c r="I3094" s="113"/>
    </row>
    <row r="3095" spans="1:9" ht="15" customHeight="1" x14ac:dyDescent="0.25">
      <c r="A3095" s="29">
        <v>42133.58350601852</v>
      </c>
      <c r="B3095" s="30">
        <v>2.64</v>
      </c>
      <c r="C3095" s="22" t="s">
        <v>197</v>
      </c>
      <c r="F3095" s="29">
        <v>42133.58350601852</v>
      </c>
      <c r="G3095" s="30"/>
      <c r="H3095" s="113"/>
      <c r="I3095" s="113"/>
    </row>
    <row r="3096" spans="1:9" ht="15" customHeight="1" x14ac:dyDescent="0.25">
      <c r="A3096" s="29">
        <v>42133.625172743057</v>
      </c>
      <c r="B3096" s="30">
        <v>2.61</v>
      </c>
      <c r="C3096" s="22" t="s">
        <v>197</v>
      </c>
      <c r="F3096" s="29">
        <v>42133.625172743057</v>
      </c>
      <c r="G3096" s="30"/>
      <c r="H3096" s="113"/>
      <c r="I3096" s="113"/>
    </row>
    <row r="3097" spans="1:9" ht="15" customHeight="1" x14ac:dyDescent="0.25">
      <c r="A3097" s="29">
        <v>42133.666839467594</v>
      </c>
      <c r="B3097" s="30">
        <v>2.63</v>
      </c>
      <c r="C3097" s="22" t="s">
        <v>197</v>
      </c>
      <c r="F3097" s="29">
        <v>42133.666839467594</v>
      </c>
      <c r="G3097" s="30"/>
      <c r="H3097" s="113"/>
      <c r="I3097" s="113"/>
    </row>
    <row r="3098" spans="1:9" ht="15" customHeight="1" x14ac:dyDescent="0.25">
      <c r="A3098" s="29">
        <v>42133.708506192132</v>
      </c>
      <c r="B3098" s="30">
        <v>2.61</v>
      </c>
      <c r="C3098" s="22" t="s">
        <v>197</v>
      </c>
      <c r="F3098" s="29">
        <v>42133.708506192132</v>
      </c>
      <c r="G3098" s="30"/>
      <c r="H3098" s="113"/>
      <c r="I3098" s="113"/>
    </row>
    <row r="3099" spans="1:9" ht="15" customHeight="1" x14ac:dyDescent="0.25">
      <c r="A3099" s="29">
        <v>42133.750172916669</v>
      </c>
      <c r="B3099" s="30">
        <v>2.65</v>
      </c>
      <c r="C3099" s="22" t="s">
        <v>197</v>
      </c>
      <c r="F3099" s="29">
        <v>42133.750172916669</v>
      </c>
      <c r="G3099" s="30"/>
      <c r="H3099" s="113"/>
      <c r="I3099" s="113"/>
    </row>
    <row r="3100" spans="1:9" ht="15" customHeight="1" x14ac:dyDescent="0.25">
      <c r="A3100" s="29">
        <v>42133.791839641206</v>
      </c>
      <c r="B3100" s="30">
        <v>2.67</v>
      </c>
      <c r="C3100" s="22" t="s">
        <v>197</v>
      </c>
      <c r="F3100" s="29">
        <v>42133.791839641206</v>
      </c>
      <c r="G3100" s="30"/>
      <c r="H3100" s="113"/>
      <c r="I3100" s="113"/>
    </row>
    <row r="3101" spans="1:9" ht="15" customHeight="1" x14ac:dyDescent="0.25">
      <c r="A3101" s="29">
        <v>42133.833506365743</v>
      </c>
      <c r="B3101" s="30">
        <v>2.68</v>
      </c>
      <c r="C3101" s="22" t="s">
        <v>197</v>
      </c>
      <c r="F3101" s="29">
        <v>42133.833506365743</v>
      </c>
      <c r="G3101" s="30"/>
      <c r="H3101" s="113"/>
      <c r="I3101" s="113"/>
    </row>
    <row r="3102" spans="1:9" ht="15" customHeight="1" x14ac:dyDescent="0.25">
      <c r="A3102" s="29">
        <v>42133.87517309028</v>
      </c>
      <c r="B3102" s="30">
        <v>2.73</v>
      </c>
      <c r="C3102" s="22" t="s">
        <v>197</v>
      </c>
      <c r="F3102" s="29">
        <v>42133.87517309028</v>
      </c>
      <c r="G3102" s="30"/>
      <c r="H3102" s="113"/>
      <c r="I3102" s="113"/>
    </row>
    <row r="3103" spans="1:9" ht="15" customHeight="1" x14ac:dyDescent="0.25">
      <c r="A3103" s="29">
        <v>42133.916839814818</v>
      </c>
      <c r="B3103" s="30">
        <v>2.48</v>
      </c>
      <c r="C3103" s="22" t="s">
        <v>197</v>
      </c>
      <c r="F3103" s="29">
        <v>42133.916839814818</v>
      </c>
      <c r="G3103" s="30"/>
      <c r="H3103" s="113"/>
      <c r="I3103" s="113"/>
    </row>
    <row r="3104" spans="1:9" ht="15" customHeight="1" x14ac:dyDescent="0.25">
      <c r="A3104" s="29">
        <v>42133.958506539355</v>
      </c>
      <c r="B3104" s="30">
        <v>2.4</v>
      </c>
      <c r="C3104" s="22" t="s">
        <v>197</v>
      </c>
      <c r="F3104" s="29">
        <v>42133.958506539355</v>
      </c>
      <c r="G3104" s="30"/>
      <c r="H3104" s="113"/>
      <c r="I3104" s="113"/>
    </row>
    <row r="3105" spans="1:9" ht="15" customHeight="1" x14ac:dyDescent="0.25">
      <c r="A3105" s="29">
        <v>42134.000173263892</v>
      </c>
      <c r="B3105" s="30">
        <v>2.37</v>
      </c>
      <c r="C3105" s="22" t="s">
        <v>197</v>
      </c>
      <c r="F3105" s="29">
        <v>42134.000173263892</v>
      </c>
      <c r="G3105" s="30"/>
      <c r="H3105" s="113"/>
      <c r="I3105" s="113"/>
    </row>
    <row r="3106" spans="1:9" ht="15" customHeight="1" x14ac:dyDescent="0.25">
      <c r="A3106" s="29">
        <v>42134.041839988429</v>
      </c>
      <c r="B3106" s="30">
        <v>2.4300000000000002</v>
      </c>
      <c r="C3106" s="22" t="s">
        <v>197</v>
      </c>
      <c r="F3106" s="29">
        <v>42134.041839988429</v>
      </c>
      <c r="G3106" s="30"/>
      <c r="H3106" s="113"/>
      <c r="I3106" s="113"/>
    </row>
    <row r="3107" spans="1:9" ht="15" customHeight="1" x14ac:dyDescent="0.25">
      <c r="A3107" s="29">
        <v>42134.083506712966</v>
      </c>
      <c r="B3107" s="30">
        <v>2.4700000000000002</v>
      </c>
      <c r="C3107" s="22" t="s">
        <v>197</v>
      </c>
      <c r="F3107" s="29">
        <v>42134.083506712966</v>
      </c>
      <c r="G3107" s="30"/>
      <c r="H3107" s="113"/>
      <c r="I3107" s="113"/>
    </row>
    <row r="3108" spans="1:9" ht="15" customHeight="1" x14ac:dyDescent="0.25">
      <c r="A3108" s="29">
        <v>42134.125173437496</v>
      </c>
      <c r="B3108" s="30">
        <v>2.52</v>
      </c>
      <c r="C3108" s="22" t="s">
        <v>197</v>
      </c>
      <c r="F3108" s="29">
        <v>42134.125173437496</v>
      </c>
      <c r="G3108" s="30"/>
      <c r="H3108" s="113"/>
      <c r="I3108" s="113"/>
    </row>
    <row r="3109" spans="1:9" ht="15" customHeight="1" x14ac:dyDescent="0.25">
      <c r="A3109" s="29">
        <v>42134.166840162034</v>
      </c>
      <c r="B3109" s="30">
        <v>2.5099999999999998</v>
      </c>
      <c r="C3109" s="22" t="s">
        <v>197</v>
      </c>
      <c r="F3109" s="29">
        <v>42134.166840162034</v>
      </c>
      <c r="G3109" s="30"/>
      <c r="H3109" s="113"/>
      <c r="I3109" s="113"/>
    </row>
    <row r="3110" spans="1:9" ht="15" customHeight="1" x14ac:dyDescent="0.25">
      <c r="A3110" s="29">
        <v>42134.208506886571</v>
      </c>
      <c r="B3110" s="30">
        <v>2.54</v>
      </c>
      <c r="C3110" s="22" t="s">
        <v>197</v>
      </c>
      <c r="F3110" s="29">
        <v>42134.208506886571</v>
      </c>
      <c r="G3110" s="30"/>
      <c r="H3110" s="113"/>
      <c r="I3110" s="113"/>
    </row>
    <row r="3111" spans="1:9" ht="15" customHeight="1" x14ac:dyDescent="0.25">
      <c r="A3111" s="29">
        <v>42134.250173611108</v>
      </c>
      <c r="B3111" s="30">
        <v>2.48</v>
      </c>
      <c r="C3111" s="22" t="s">
        <v>197</v>
      </c>
      <c r="F3111" s="29">
        <v>42134.250173611108</v>
      </c>
      <c r="G3111" s="30"/>
      <c r="H3111" s="113"/>
      <c r="I3111" s="113"/>
    </row>
    <row r="3112" spans="1:9" ht="15" customHeight="1" x14ac:dyDescent="0.25">
      <c r="A3112" s="29">
        <v>42134.291840335645</v>
      </c>
      <c r="B3112" s="30">
        <v>2.4700000000000002</v>
      </c>
      <c r="C3112" s="22" t="s">
        <v>197</v>
      </c>
      <c r="F3112" s="29">
        <v>42134.291840335645</v>
      </c>
      <c r="G3112" s="30"/>
      <c r="H3112" s="113"/>
      <c r="I3112" s="113"/>
    </row>
    <row r="3113" spans="1:9" ht="15" customHeight="1" x14ac:dyDescent="0.25">
      <c r="A3113" s="29">
        <v>42134.333507060182</v>
      </c>
      <c r="B3113" s="30">
        <v>2.48</v>
      </c>
      <c r="C3113" s="22" t="s">
        <v>197</v>
      </c>
      <c r="F3113" s="29">
        <v>42134.333507060182</v>
      </c>
      <c r="G3113" s="30"/>
      <c r="H3113" s="113"/>
      <c r="I3113" s="113"/>
    </row>
    <row r="3114" spans="1:9" ht="15" customHeight="1" x14ac:dyDescent="0.25">
      <c r="A3114" s="29">
        <v>42134.37517378472</v>
      </c>
      <c r="B3114" s="30">
        <v>2.4500000000000002</v>
      </c>
      <c r="C3114" s="22" t="s">
        <v>197</v>
      </c>
      <c r="F3114" s="29">
        <v>42134.37517378472</v>
      </c>
      <c r="G3114" s="30"/>
      <c r="H3114" s="113"/>
      <c r="I3114" s="113"/>
    </row>
    <row r="3115" spans="1:9" ht="15" customHeight="1" x14ac:dyDescent="0.25">
      <c r="A3115" s="29">
        <v>42134.416840509257</v>
      </c>
      <c r="B3115" s="30">
        <v>2.44</v>
      </c>
      <c r="C3115" s="22" t="s">
        <v>197</v>
      </c>
      <c r="F3115" s="29">
        <v>42134.416840509257</v>
      </c>
      <c r="G3115" s="30"/>
      <c r="H3115" s="113"/>
      <c r="I3115" s="113"/>
    </row>
    <row r="3116" spans="1:9" ht="15" customHeight="1" x14ac:dyDescent="0.25">
      <c r="A3116" s="29">
        <v>42134.458507233794</v>
      </c>
      <c r="B3116" s="30">
        <v>2.54</v>
      </c>
      <c r="C3116" s="22" t="s">
        <v>197</v>
      </c>
      <c r="F3116" s="29">
        <v>42134.458507233794</v>
      </c>
      <c r="G3116" s="30"/>
      <c r="H3116" s="113"/>
      <c r="I3116" s="113"/>
    </row>
    <row r="3117" spans="1:9" ht="15" customHeight="1" x14ac:dyDescent="0.25">
      <c r="A3117" s="29">
        <v>42134.500173958331</v>
      </c>
      <c r="B3117" s="30">
        <v>2.4700000000000002</v>
      </c>
      <c r="C3117" s="22" t="s">
        <v>197</v>
      </c>
      <c r="F3117" s="29">
        <v>42134.500173958331</v>
      </c>
      <c r="G3117" s="30"/>
      <c r="H3117" s="113"/>
      <c r="I3117" s="113"/>
    </row>
    <row r="3118" spans="1:9" ht="15" customHeight="1" x14ac:dyDescent="0.25">
      <c r="A3118" s="29">
        <v>42134.541840682868</v>
      </c>
      <c r="B3118" s="30">
        <v>2.48</v>
      </c>
      <c r="C3118" s="22" t="s">
        <v>197</v>
      </c>
      <c r="F3118" s="29">
        <v>42134.541840682868</v>
      </c>
      <c r="G3118" s="30"/>
      <c r="H3118" s="113"/>
      <c r="I3118" s="113"/>
    </row>
    <row r="3119" spans="1:9" ht="15" customHeight="1" x14ac:dyDescent="0.25">
      <c r="A3119" s="29">
        <v>42134.583507407406</v>
      </c>
      <c r="B3119" s="30">
        <v>2.23</v>
      </c>
      <c r="C3119" s="22" t="s">
        <v>197</v>
      </c>
      <c r="F3119" s="29">
        <v>42134.583507407406</v>
      </c>
      <c r="G3119" s="30"/>
      <c r="H3119" s="113"/>
      <c r="I3119" s="113"/>
    </row>
    <row r="3120" spans="1:9" ht="15" customHeight="1" x14ac:dyDescent="0.25">
      <c r="A3120" s="29">
        <v>42134.625174131943</v>
      </c>
      <c r="B3120" s="30">
        <v>2.11</v>
      </c>
      <c r="C3120" s="22" t="s">
        <v>197</v>
      </c>
      <c r="F3120" s="29">
        <v>42134.625174131943</v>
      </c>
      <c r="G3120" s="30"/>
      <c r="H3120" s="113"/>
      <c r="I3120" s="113"/>
    </row>
    <row r="3121" spans="1:9" ht="15" customHeight="1" x14ac:dyDescent="0.25">
      <c r="A3121" s="29">
        <v>42134.66684085648</v>
      </c>
      <c r="B3121" s="30">
        <v>2.11</v>
      </c>
      <c r="C3121" s="22" t="s">
        <v>197</v>
      </c>
      <c r="F3121" s="29">
        <v>42134.66684085648</v>
      </c>
      <c r="G3121" s="30"/>
      <c r="H3121" s="113"/>
      <c r="I3121" s="113"/>
    </row>
    <row r="3122" spans="1:9" ht="15" customHeight="1" x14ac:dyDescent="0.25">
      <c r="A3122" s="29">
        <v>42134.708507581017</v>
      </c>
      <c r="B3122" s="30">
        <v>2.14</v>
      </c>
      <c r="C3122" s="22" t="s">
        <v>197</v>
      </c>
      <c r="F3122" s="29">
        <v>42134.708507581017</v>
      </c>
      <c r="G3122" s="30"/>
      <c r="H3122" s="113"/>
      <c r="I3122" s="113"/>
    </row>
    <row r="3123" spans="1:9" ht="15" customHeight="1" x14ac:dyDescent="0.25">
      <c r="A3123" s="29">
        <v>42134.750174305555</v>
      </c>
      <c r="B3123" s="30">
        <v>2.15</v>
      </c>
      <c r="C3123" s="22" t="s">
        <v>197</v>
      </c>
      <c r="F3123" s="29">
        <v>42134.750174305555</v>
      </c>
      <c r="G3123" s="30"/>
      <c r="H3123" s="113"/>
      <c r="I3123" s="113"/>
    </row>
    <row r="3124" spans="1:9" ht="15" customHeight="1" x14ac:dyDescent="0.25">
      <c r="A3124" s="29">
        <v>42134.791841030092</v>
      </c>
      <c r="B3124" s="30">
        <v>2.14</v>
      </c>
      <c r="C3124" s="22" t="s">
        <v>197</v>
      </c>
      <c r="F3124" s="29">
        <v>42134.791841030092</v>
      </c>
      <c r="G3124" s="30"/>
      <c r="H3124" s="113"/>
      <c r="I3124" s="113"/>
    </row>
    <row r="3125" spans="1:9" ht="15" customHeight="1" x14ac:dyDescent="0.25">
      <c r="A3125" s="29">
        <v>42134.833507754629</v>
      </c>
      <c r="B3125" s="30">
        <v>2.15</v>
      </c>
      <c r="C3125" s="22" t="s">
        <v>197</v>
      </c>
      <c r="F3125" s="29">
        <v>42134.833507754629</v>
      </c>
      <c r="G3125" s="30"/>
      <c r="H3125" s="113"/>
      <c r="I3125" s="113"/>
    </row>
    <row r="3126" spans="1:9" ht="15" customHeight="1" x14ac:dyDescent="0.25">
      <c r="A3126" s="29">
        <v>42134.875174479166</v>
      </c>
      <c r="B3126" s="30">
        <v>2.1800000000000002</v>
      </c>
      <c r="C3126" s="22" t="s">
        <v>197</v>
      </c>
      <c r="F3126" s="29">
        <v>42134.875174479166</v>
      </c>
      <c r="G3126" s="30"/>
      <c r="H3126" s="113"/>
      <c r="I3126" s="113"/>
    </row>
    <row r="3127" spans="1:9" ht="15" customHeight="1" x14ac:dyDescent="0.25">
      <c r="A3127" s="29">
        <v>42134.916841203703</v>
      </c>
      <c r="B3127" s="30">
        <v>2.2000000000000002</v>
      </c>
      <c r="C3127" s="22" t="s">
        <v>197</v>
      </c>
      <c r="F3127" s="29">
        <v>42134.916841203703</v>
      </c>
      <c r="G3127" s="30"/>
      <c r="H3127" s="113"/>
      <c r="I3127" s="113"/>
    </row>
    <row r="3128" spans="1:9" ht="15" customHeight="1" x14ac:dyDescent="0.25">
      <c r="A3128" s="29">
        <v>42134.958507928241</v>
      </c>
      <c r="B3128" s="30">
        <v>2.25</v>
      </c>
      <c r="C3128" s="22" t="s">
        <v>197</v>
      </c>
      <c r="F3128" s="29">
        <v>42134.958507928241</v>
      </c>
      <c r="G3128" s="30"/>
      <c r="H3128" s="113"/>
      <c r="I3128" s="113"/>
    </row>
    <row r="3129" spans="1:9" ht="15" customHeight="1" x14ac:dyDescent="0.25">
      <c r="A3129" s="29">
        <v>42135.000174652778</v>
      </c>
      <c r="B3129" s="30">
        <v>2.23</v>
      </c>
      <c r="C3129" s="22" t="s">
        <v>197</v>
      </c>
      <c r="F3129" s="29">
        <v>42135.000174652778</v>
      </c>
      <c r="G3129" s="30"/>
      <c r="H3129" s="113"/>
      <c r="I3129" s="113"/>
    </row>
    <row r="3130" spans="1:9" ht="15" customHeight="1" x14ac:dyDescent="0.25">
      <c r="A3130" s="29">
        <v>42135.041841377315</v>
      </c>
      <c r="B3130" s="30">
        <v>2.27</v>
      </c>
      <c r="C3130" s="22" t="s">
        <v>197</v>
      </c>
      <c r="F3130" s="29">
        <v>42135.041841377315</v>
      </c>
      <c r="G3130" s="30"/>
      <c r="H3130" s="113"/>
      <c r="I3130" s="113"/>
    </row>
    <row r="3131" spans="1:9" ht="15" customHeight="1" x14ac:dyDescent="0.25">
      <c r="A3131" s="29">
        <v>42135.083508101852</v>
      </c>
      <c r="B3131" s="30">
        <v>2.27</v>
      </c>
      <c r="C3131" s="22" t="s">
        <v>197</v>
      </c>
      <c r="F3131" s="29">
        <v>42135.083508101852</v>
      </c>
      <c r="G3131" s="30"/>
      <c r="H3131" s="113"/>
      <c r="I3131" s="113"/>
    </row>
    <row r="3132" spans="1:9" ht="15" customHeight="1" x14ac:dyDescent="0.25">
      <c r="A3132" s="29">
        <v>42135.125174826389</v>
      </c>
      <c r="B3132" s="30">
        <v>2.27</v>
      </c>
      <c r="C3132" s="22" t="s">
        <v>197</v>
      </c>
      <c r="F3132" s="29">
        <v>42135.125174826389</v>
      </c>
      <c r="G3132" s="30"/>
      <c r="H3132" s="113"/>
      <c r="I3132" s="113"/>
    </row>
    <row r="3133" spans="1:9" ht="15" customHeight="1" x14ac:dyDescent="0.25">
      <c r="A3133" s="29">
        <v>42135.166841550927</v>
      </c>
      <c r="B3133" s="30">
        <v>2.2799999999999998</v>
      </c>
      <c r="C3133" s="22" t="s">
        <v>197</v>
      </c>
      <c r="F3133" s="29">
        <v>42135.166841550927</v>
      </c>
      <c r="G3133" s="30"/>
      <c r="H3133" s="113"/>
      <c r="I3133" s="113"/>
    </row>
    <row r="3134" spans="1:9" ht="15" customHeight="1" x14ac:dyDescent="0.25">
      <c r="A3134" s="29">
        <v>42135.208508275464</v>
      </c>
      <c r="B3134" s="30">
        <v>2.27</v>
      </c>
      <c r="C3134" s="22" t="s">
        <v>197</v>
      </c>
      <c r="F3134" s="29">
        <v>42135.208508275464</v>
      </c>
      <c r="G3134" s="30"/>
      <c r="H3134" s="113"/>
      <c r="I3134" s="113"/>
    </row>
    <row r="3135" spans="1:9" ht="15" customHeight="1" x14ac:dyDescent="0.25">
      <c r="A3135" s="29">
        <v>42135.250175000001</v>
      </c>
      <c r="B3135" s="30">
        <v>2.25</v>
      </c>
      <c r="C3135" s="22" t="s">
        <v>197</v>
      </c>
      <c r="F3135" s="29">
        <v>42135.250175000001</v>
      </c>
      <c r="G3135" s="30"/>
      <c r="H3135" s="113"/>
      <c r="I3135" s="113"/>
    </row>
    <row r="3136" spans="1:9" ht="15" customHeight="1" x14ac:dyDescent="0.25">
      <c r="A3136" s="29">
        <v>42135.291841724538</v>
      </c>
      <c r="B3136" s="30">
        <v>2.2599999999999998</v>
      </c>
      <c r="C3136" s="22" t="s">
        <v>197</v>
      </c>
      <c r="F3136" s="29">
        <v>42135.291841724538</v>
      </c>
      <c r="G3136" s="30"/>
      <c r="H3136" s="113"/>
      <c r="I3136" s="113"/>
    </row>
    <row r="3137" spans="1:9" ht="15" customHeight="1" x14ac:dyDescent="0.25">
      <c r="A3137" s="29">
        <v>42135.333508449075</v>
      </c>
      <c r="B3137" s="30">
        <v>2.29</v>
      </c>
      <c r="C3137" s="22" t="s">
        <v>197</v>
      </c>
      <c r="F3137" s="29">
        <v>42135.333508449075</v>
      </c>
      <c r="G3137" s="30"/>
      <c r="H3137" s="113"/>
      <c r="I3137" s="113"/>
    </row>
    <row r="3138" spans="1:9" ht="15" customHeight="1" x14ac:dyDescent="0.25">
      <c r="A3138" s="29">
        <v>42135.375175173613</v>
      </c>
      <c r="B3138" s="30">
        <v>2.3199999999999998</v>
      </c>
      <c r="C3138" s="22" t="s">
        <v>197</v>
      </c>
      <c r="F3138" s="29">
        <v>42135.375175173613</v>
      </c>
      <c r="G3138" s="30"/>
      <c r="H3138" s="113"/>
      <c r="I3138" s="113"/>
    </row>
    <row r="3139" spans="1:9" ht="15" customHeight="1" x14ac:dyDescent="0.25">
      <c r="A3139" s="29">
        <v>42135.41684189815</v>
      </c>
      <c r="B3139" s="30">
        <v>2.25</v>
      </c>
      <c r="C3139" s="22" t="s">
        <v>197</v>
      </c>
      <c r="F3139" s="29">
        <v>42135.41684189815</v>
      </c>
      <c r="G3139" s="30"/>
      <c r="H3139" s="113"/>
      <c r="I3139" s="113"/>
    </row>
    <row r="3140" spans="1:9" ht="15" customHeight="1" x14ac:dyDescent="0.25">
      <c r="A3140" s="29">
        <v>42135.458508622687</v>
      </c>
      <c r="B3140" s="30">
        <v>2.27</v>
      </c>
      <c r="C3140" s="22" t="s">
        <v>197</v>
      </c>
      <c r="F3140" s="29">
        <v>42135.458508622687</v>
      </c>
      <c r="G3140" s="30"/>
      <c r="H3140" s="113"/>
      <c r="I3140" s="113"/>
    </row>
    <row r="3141" spans="1:9" ht="15" customHeight="1" x14ac:dyDescent="0.25">
      <c r="A3141" s="29">
        <v>42135.500175347224</v>
      </c>
      <c r="B3141" s="30">
        <v>2.2599999999999998</v>
      </c>
      <c r="C3141" s="22" t="s">
        <v>197</v>
      </c>
      <c r="F3141" s="29">
        <v>42135.500175347224</v>
      </c>
      <c r="G3141" s="30"/>
      <c r="H3141" s="113"/>
      <c r="I3141" s="113"/>
    </row>
    <row r="3142" spans="1:9" ht="15" customHeight="1" x14ac:dyDescent="0.25">
      <c r="A3142" s="29">
        <v>42135.541842071761</v>
      </c>
      <c r="B3142" s="30">
        <v>2.2799999999999998</v>
      </c>
      <c r="C3142" s="22" t="s">
        <v>197</v>
      </c>
      <c r="F3142" s="29">
        <v>42135.541842071761</v>
      </c>
      <c r="G3142" s="30"/>
      <c r="H3142" s="113"/>
      <c r="I3142" s="113"/>
    </row>
    <row r="3143" spans="1:9" ht="15" customHeight="1" x14ac:dyDescent="0.25">
      <c r="A3143" s="29">
        <v>42135.583508796299</v>
      </c>
      <c r="B3143" s="30">
        <v>2.2400000000000002</v>
      </c>
      <c r="C3143" s="22" t="s">
        <v>197</v>
      </c>
      <c r="F3143" s="29">
        <v>42135.583508796299</v>
      </c>
      <c r="G3143" s="30"/>
      <c r="H3143" s="113"/>
      <c r="I3143" s="113"/>
    </row>
    <row r="3144" spans="1:9" ht="15" customHeight="1" x14ac:dyDescent="0.25">
      <c r="A3144" s="29">
        <v>42135.625175520836</v>
      </c>
      <c r="B3144" s="30">
        <v>2.33</v>
      </c>
      <c r="C3144" s="22" t="s">
        <v>197</v>
      </c>
      <c r="F3144" s="29">
        <v>42135.625175520836</v>
      </c>
      <c r="G3144" s="30"/>
      <c r="H3144" s="113"/>
      <c r="I3144" s="113"/>
    </row>
    <row r="3145" spans="1:9" ht="15" customHeight="1" x14ac:dyDescent="0.25">
      <c r="A3145" s="29">
        <v>42135.666842245373</v>
      </c>
      <c r="B3145" s="30">
        <v>2.36</v>
      </c>
      <c r="C3145" s="22" t="s">
        <v>197</v>
      </c>
      <c r="F3145" s="29">
        <v>42135.666842245373</v>
      </c>
      <c r="G3145" s="30"/>
      <c r="H3145" s="113"/>
      <c r="I3145" s="113"/>
    </row>
    <row r="3146" spans="1:9" ht="15" customHeight="1" x14ac:dyDescent="0.25">
      <c r="A3146" s="29">
        <v>42135.70850896991</v>
      </c>
      <c r="B3146" s="30">
        <v>2.39</v>
      </c>
      <c r="C3146" s="22" t="s">
        <v>197</v>
      </c>
      <c r="F3146" s="29">
        <v>42135.70850896991</v>
      </c>
      <c r="G3146" s="30"/>
      <c r="H3146" s="113"/>
      <c r="I3146" s="113"/>
    </row>
    <row r="3147" spans="1:9" ht="15" customHeight="1" x14ac:dyDescent="0.25">
      <c r="A3147" s="29">
        <v>42135.750175694448</v>
      </c>
      <c r="B3147" s="30">
        <v>2.41</v>
      </c>
      <c r="C3147" s="22" t="s">
        <v>197</v>
      </c>
      <c r="F3147" s="29">
        <v>42135.750175694448</v>
      </c>
      <c r="G3147" s="30"/>
      <c r="H3147" s="113"/>
      <c r="I3147" s="113"/>
    </row>
    <row r="3148" spans="1:9" ht="15" customHeight="1" x14ac:dyDescent="0.25">
      <c r="A3148" s="29">
        <v>42135.791842418985</v>
      </c>
      <c r="B3148" s="30">
        <v>2.42</v>
      </c>
      <c r="C3148" s="22" t="s">
        <v>197</v>
      </c>
      <c r="F3148" s="29">
        <v>42135.791842418985</v>
      </c>
      <c r="G3148" s="30"/>
      <c r="H3148" s="113"/>
      <c r="I3148" s="113"/>
    </row>
    <row r="3149" spans="1:9" ht="15" customHeight="1" x14ac:dyDescent="0.25">
      <c r="A3149" s="29">
        <v>42135.833509143522</v>
      </c>
      <c r="B3149" s="30">
        <v>2.41</v>
      </c>
      <c r="C3149" s="22" t="s">
        <v>197</v>
      </c>
      <c r="F3149" s="29">
        <v>42135.833509143522</v>
      </c>
      <c r="G3149" s="30"/>
      <c r="H3149" s="113"/>
      <c r="I3149" s="113"/>
    </row>
    <row r="3150" spans="1:9" ht="15" customHeight="1" x14ac:dyDescent="0.25">
      <c r="A3150" s="29">
        <v>42135.875175868059</v>
      </c>
      <c r="B3150" s="30">
        <v>2.93</v>
      </c>
      <c r="C3150" s="22" t="s">
        <v>197</v>
      </c>
      <c r="F3150" s="29">
        <v>42135.875175868059</v>
      </c>
      <c r="G3150" s="30"/>
      <c r="H3150" s="113"/>
      <c r="I3150" s="113"/>
    </row>
    <row r="3151" spans="1:9" ht="15" customHeight="1" x14ac:dyDescent="0.25">
      <c r="A3151" s="29">
        <v>42135.916842592589</v>
      </c>
      <c r="B3151" s="37">
        <v>6.49</v>
      </c>
      <c r="C3151" s="2"/>
      <c r="F3151" s="29">
        <v>42135.916842592589</v>
      </c>
      <c r="G3151" s="37">
        <v>6.49</v>
      </c>
      <c r="H3151" s="113"/>
      <c r="I3151" s="113"/>
    </row>
    <row r="3152" spans="1:9" ht="15" customHeight="1" x14ac:dyDescent="0.25">
      <c r="A3152" s="29">
        <v>42135.958509317126</v>
      </c>
      <c r="B3152" s="37">
        <v>8.75</v>
      </c>
      <c r="C3152" s="2"/>
      <c r="F3152" s="29">
        <v>42135.958509317126</v>
      </c>
      <c r="G3152" s="37">
        <v>8.75</v>
      </c>
      <c r="H3152" s="113"/>
      <c r="I3152" s="113"/>
    </row>
    <row r="3153" spans="1:9" ht="15" customHeight="1" x14ac:dyDescent="0.25">
      <c r="A3153" s="29">
        <v>42136.000176041664</v>
      </c>
      <c r="B3153" s="37">
        <v>9.19</v>
      </c>
      <c r="C3153" s="2"/>
      <c r="F3153" s="29">
        <v>42136.000176041664</v>
      </c>
      <c r="G3153" s="37">
        <v>9.19</v>
      </c>
      <c r="H3153" s="113"/>
      <c r="I3153" s="113"/>
    </row>
    <row r="3154" spans="1:9" ht="15" customHeight="1" x14ac:dyDescent="0.25">
      <c r="A3154" s="29">
        <v>42136.041842766201</v>
      </c>
      <c r="B3154" s="37">
        <v>8.36</v>
      </c>
      <c r="C3154" s="2"/>
      <c r="F3154" s="29">
        <v>42136.041842766201</v>
      </c>
      <c r="G3154" s="37">
        <v>8.36</v>
      </c>
      <c r="H3154" s="113"/>
      <c r="I3154" s="113"/>
    </row>
    <row r="3155" spans="1:9" ht="15" customHeight="1" x14ac:dyDescent="0.25">
      <c r="A3155" s="29">
        <v>42136.083509490738</v>
      </c>
      <c r="B3155" s="37">
        <v>7.47</v>
      </c>
      <c r="C3155" s="2"/>
      <c r="F3155" s="29">
        <v>42136.083509490738</v>
      </c>
      <c r="G3155" s="37">
        <v>7.47</v>
      </c>
      <c r="H3155" s="113"/>
      <c r="I3155" s="113"/>
    </row>
    <row r="3156" spans="1:9" ht="15" customHeight="1" x14ac:dyDescent="0.25">
      <c r="A3156" s="29">
        <v>42136.125176215275</v>
      </c>
      <c r="B3156" s="37">
        <v>9.5399999999999991</v>
      </c>
      <c r="C3156" s="2"/>
      <c r="F3156" s="29">
        <v>42136.125176215275</v>
      </c>
      <c r="G3156" s="37">
        <v>9.5399999999999991</v>
      </c>
      <c r="H3156" s="113"/>
      <c r="I3156" s="113"/>
    </row>
    <row r="3157" spans="1:9" ht="15" customHeight="1" x14ac:dyDescent="0.25">
      <c r="A3157" s="29">
        <v>42136.166842939812</v>
      </c>
      <c r="B3157" s="37">
        <v>9.2799999999999994</v>
      </c>
      <c r="C3157" s="2"/>
      <c r="F3157" s="29">
        <v>42136.166842939812</v>
      </c>
      <c r="G3157" s="37">
        <v>9.2799999999999994</v>
      </c>
      <c r="H3157" s="113"/>
      <c r="I3157" s="113"/>
    </row>
    <row r="3158" spans="1:9" ht="15" customHeight="1" x14ac:dyDescent="0.25">
      <c r="A3158" s="29">
        <v>42136.20850966435</v>
      </c>
      <c r="B3158" s="37">
        <v>9.5</v>
      </c>
      <c r="C3158" s="2"/>
      <c r="F3158" s="29">
        <v>42136.20850966435</v>
      </c>
      <c r="G3158" s="37">
        <v>9.5</v>
      </c>
      <c r="H3158" s="113"/>
      <c r="I3158" s="113"/>
    </row>
    <row r="3159" spans="1:9" ht="15" customHeight="1" x14ac:dyDescent="0.25">
      <c r="A3159" s="29">
        <v>42136.250176388887</v>
      </c>
      <c r="B3159" s="37">
        <v>11.25</v>
      </c>
      <c r="C3159" s="2"/>
      <c r="F3159" s="29">
        <v>42136.250176388887</v>
      </c>
      <c r="G3159" s="37">
        <v>11.25</v>
      </c>
      <c r="H3159" s="113"/>
      <c r="I3159" s="113"/>
    </row>
    <row r="3160" spans="1:9" ht="15" customHeight="1" x14ac:dyDescent="0.25">
      <c r="A3160" s="29">
        <v>42136.291843113424</v>
      </c>
      <c r="B3160" s="37">
        <v>10.67</v>
      </c>
      <c r="C3160" s="2"/>
      <c r="F3160" s="29">
        <v>42136.291843113424</v>
      </c>
      <c r="G3160" s="37">
        <v>10.67</v>
      </c>
      <c r="H3160" s="113"/>
      <c r="I3160" s="113"/>
    </row>
    <row r="3161" spans="1:9" ht="15" customHeight="1" x14ac:dyDescent="0.25">
      <c r="A3161" s="29">
        <v>42136.333509837961</v>
      </c>
      <c r="B3161" s="37">
        <v>32.090000000000003</v>
      </c>
      <c r="C3161" s="2"/>
      <c r="F3161" s="29">
        <v>42136.333509837961</v>
      </c>
      <c r="G3161" s="37">
        <v>32.090000000000003</v>
      </c>
      <c r="H3161" s="113"/>
      <c r="I3161" s="113"/>
    </row>
    <row r="3162" spans="1:9" ht="15" customHeight="1" x14ac:dyDescent="0.25">
      <c r="A3162" s="29">
        <v>42136.375176562498</v>
      </c>
      <c r="B3162" s="37">
        <v>17.22</v>
      </c>
      <c r="C3162" s="2"/>
      <c r="F3162" s="29">
        <v>42136.375176562498</v>
      </c>
      <c r="G3162" s="37">
        <v>17.22</v>
      </c>
      <c r="H3162" s="113"/>
      <c r="I3162" s="113"/>
    </row>
    <row r="3163" spans="1:9" ht="15" customHeight="1" x14ac:dyDescent="0.25">
      <c r="A3163" s="29">
        <v>42136.416843287036</v>
      </c>
      <c r="B3163" s="37">
        <v>16.89</v>
      </c>
      <c r="C3163" s="2"/>
      <c r="F3163" s="29">
        <v>42136.416843287036</v>
      </c>
      <c r="G3163" s="37">
        <v>16.89</v>
      </c>
      <c r="H3163" s="113"/>
      <c r="I3163" s="113"/>
    </row>
    <row r="3164" spans="1:9" ht="15" customHeight="1" x14ac:dyDescent="0.25">
      <c r="A3164" s="29">
        <v>42136.458510011573</v>
      </c>
      <c r="B3164" s="37">
        <v>18.59</v>
      </c>
      <c r="C3164" s="2"/>
      <c r="F3164" s="29">
        <v>42136.458510011573</v>
      </c>
      <c r="G3164" s="37">
        <v>18.59</v>
      </c>
      <c r="H3164" s="113"/>
      <c r="I3164" s="113"/>
    </row>
    <row r="3165" spans="1:9" ht="15" customHeight="1" x14ac:dyDescent="0.25">
      <c r="A3165" s="29">
        <v>42136.50017673611</v>
      </c>
      <c r="B3165" s="37">
        <v>17.420000000000002</v>
      </c>
      <c r="C3165" s="2"/>
      <c r="F3165" s="29">
        <v>42136.50017673611</v>
      </c>
      <c r="G3165" s="37">
        <v>17.420000000000002</v>
      </c>
      <c r="H3165" s="113"/>
      <c r="I3165" s="113"/>
    </row>
    <row r="3166" spans="1:9" ht="15" customHeight="1" x14ac:dyDescent="0.25">
      <c r="A3166" s="29">
        <v>42136.541843460647</v>
      </c>
      <c r="B3166" s="37">
        <v>16.57</v>
      </c>
      <c r="C3166" s="2"/>
      <c r="F3166" s="29">
        <v>42136.541843460647</v>
      </c>
      <c r="G3166" s="37">
        <v>16.57</v>
      </c>
      <c r="H3166" s="113"/>
      <c r="I3166" s="113"/>
    </row>
    <row r="3167" spans="1:9" ht="15" customHeight="1" x14ac:dyDescent="0.25">
      <c r="A3167" s="29">
        <v>42136.583510185184</v>
      </c>
      <c r="B3167" s="37">
        <v>18.28</v>
      </c>
      <c r="C3167" s="2"/>
      <c r="F3167" s="29">
        <v>42136.583510185184</v>
      </c>
      <c r="G3167" s="37">
        <v>18.28</v>
      </c>
      <c r="H3167" s="113"/>
      <c r="I3167" s="113"/>
    </row>
    <row r="3168" spans="1:9" ht="15" customHeight="1" x14ac:dyDescent="0.25">
      <c r="A3168" s="29">
        <v>42136.625176909722</v>
      </c>
      <c r="B3168" s="37">
        <v>17.38</v>
      </c>
      <c r="C3168" s="2"/>
      <c r="F3168" s="29">
        <v>42136.625176909722</v>
      </c>
      <c r="G3168" s="37">
        <v>17.38</v>
      </c>
      <c r="H3168" s="113"/>
      <c r="I3168" s="113"/>
    </row>
    <row r="3169" spans="1:9" ht="15" customHeight="1" x14ac:dyDescent="0.25">
      <c r="A3169" s="29">
        <v>42136.666843634259</v>
      </c>
      <c r="B3169" s="37">
        <v>18.54</v>
      </c>
      <c r="C3169" s="2"/>
      <c r="F3169" s="29">
        <v>42136.666843634259</v>
      </c>
      <c r="G3169" s="37">
        <v>18.54</v>
      </c>
      <c r="H3169" s="113"/>
      <c r="I3169" s="113"/>
    </row>
    <row r="3170" spans="1:9" ht="15" customHeight="1" x14ac:dyDescent="0.25">
      <c r="A3170" s="29">
        <v>42136.708510358796</v>
      </c>
      <c r="B3170" s="37">
        <v>18.75</v>
      </c>
      <c r="C3170" s="2"/>
      <c r="F3170" s="29">
        <v>42136.708510358796</v>
      </c>
      <c r="G3170" s="37">
        <v>18.75</v>
      </c>
      <c r="H3170" s="113"/>
      <c r="I3170" s="113"/>
    </row>
    <row r="3171" spans="1:9" ht="15" customHeight="1" x14ac:dyDescent="0.25">
      <c r="A3171" s="29">
        <v>42136.750177083333</v>
      </c>
      <c r="B3171" s="37">
        <v>19.53</v>
      </c>
      <c r="C3171" s="2"/>
      <c r="F3171" s="29">
        <v>42136.750177083333</v>
      </c>
      <c r="G3171" s="37">
        <v>19.53</v>
      </c>
      <c r="H3171" s="113"/>
      <c r="I3171" s="113"/>
    </row>
    <row r="3172" spans="1:9" ht="15" customHeight="1" x14ac:dyDescent="0.25">
      <c r="A3172" s="29">
        <v>42136.79184380787</v>
      </c>
      <c r="B3172" s="39">
        <v>14.16</v>
      </c>
      <c r="C3172" s="22" t="s">
        <v>200</v>
      </c>
      <c r="F3172" s="29">
        <v>42136.79184380787</v>
      </c>
      <c r="G3172" s="39"/>
      <c r="H3172" s="113"/>
      <c r="I3172" s="113"/>
    </row>
    <row r="3173" spans="1:9" ht="15" customHeight="1" x14ac:dyDescent="0.25">
      <c r="A3173" s="29">
        <v>42136.833510532408</v>
      </c>
      <c r="B3173" s="39">
        <v>6.36</v>
      </c>
      <c r="C3173" s="22" t="s">
        <v>200</v>
      </c>
      <c r="F3173" s="29">
        <v>42136.833510532408</v>
      </c>
      <c r="G3173" s="39"/>
      <c r="H3173" s="113"/>
      <c r="I3173" s="113"/>
    </row>
    <row r="3174" spans="1:9" ht="15" customHeight="1" x14ac:dyDescent="0.25">
      <c r="A3174" s="29">
        <v>42136.875177256945</v>
      </c>
      <c r="B3174" s="39">
        <v>4.13</v>
      </c>
      <c r="C3174" s="22" t="s">
        <v>200</v>
      </c>
      <c r="F3174" s="29">
        <v>42136.875177256945</v>
      </c>
      <c r="G3174" s="39"/>
      <c r="H3174" s="113"/>
      <c r="I3174" s="113"/>
    </row>
    <row r="3175" spans="1:9" ht="15" customHeight="1" x14ac:dyDescent="0.25">
      <c r="A3175" s="29">
        <v>42136.916843981482</v>
      </c>
      <c r="B3175" s="37">
        <v>11.8</v>
      </c>
      <c r="C3175" s="2"/>
      <c r="F3175" s="29">
        <v>42136.916843981482</v>
      </c>
      <c r="G3175" s="37">
        <v>11.8</v>
      </c>
      <c r="H3175" s="113"/>
      <c r="I3175" s="113"/>
    </row>
    <row r="3176" spans="1:9" ht="15" customHeight="1" x14ac:dyDescent="0.25">
      <c r="A3176" s="29">
        <v>42136.958510706019</v>
      </c>
      <c r="B3176" s="37">
        <v>9.7799999999999994</v>
      </c>
      <c r="C3176" s="2"/>
      <c r="F3176" s="29">
        <v>42136.958510706019</v>
      </c>
      <c r="G3176" s="37">
        <v>9.7799999999999994</v>
      </c>
      <c r="H3176" s="113"/>
      <c r="I3176" s="113"/>
    </row>
    <row r="3177" spans="1:9" ht="15" customHeight="1" x14ac:dyDescent="0.25">
      <c r="A3177" s="29">
        <v>42137.000177430557</v>
      </c>
      <c r="B3177" s="37">
        <v>14.77</v>
      </c>
      <c r="C3177" s="2"/>
      <c r="F3177" s="29">
        <v>42137.000177430557</v>
      </c>
      <c r="G3177" s="37">
        <v>14.77</v>
      </c>
      <c r="H3177" s="113"/>
      <c r="I3177" s="113"/>
    </row>
    <row r="3178" spans="1:9" ht="15" customHeight="1" x14ac:dyDescent="0.25">
      <c r="A3178" s="29">
        <v>42137.041844155094</v>
      </c>
      <c r="B3178" s="37">
        <v>14.4</v>
      </c>
      <c r="C3178" s="2"/>
      <c r="F3178" s="29">
        <v>42137.041844155094</v>
      </c>
      <c r="G3178" s="37">
        <v>14.4</v>
      </c>
      <c r="H3178" s="113"/>
      <c r="I3178" s="113"/>
    </row>
    <row r="3179" spans="1:9" ht="15" customHeight="1" x14ac:dyDescent="0.25">
      <c r="A3179" s="29">
        <v>42137.083510879631</v>
      </c>
      <c r="B3179" s="37">
        <v>13.72</v>
      </c>
      <c r="C3179" s="2"/>
      <c r="F3179" s="29">
        <v>42137.083510879631</v>
      </c>
      <c r="G3179" s="37">
        <v>13.72</v>
      </c>
      <c r="H3179" s="113"/>
      <c r="I3179" s="113"/>
    </row>
    <row r="3180" spans="1:9" ht="15" customHeight="1" x14ac:dyDescent="0.25">
      <c r="A3180" s="29">
        <v>42137.125177604168</v>
      </c>
      <c r="B3180" s="37">
        <v>13.56</v>
      </c>
      <c r="C3180" s="2"/>
      <c r="F3180" s="29">
        <v>42137.125177604168</v>
      </c>
      <c r="G3180" s="37">
        <v>13.56</v>
      </c>
      <c r="H3180" s="113"/>
      <c r="I3180" s="113"/>
    </row>
    <row r="3181" spans="1:9" ht="15" customHeight="1" x14ac:dyDescent="0.25">
      <c r="A3181" s="29">
        <v>42137.166844328705</v>
      </c>
      <c r="B3181" s="37">
        <v>13.46</v>
      </c>
      <c r="C3181" s="2"/>
      <c r="F3181" s="29">
        <v>42137.166844328705</v>
      </c>
      <c r="G3181" s="37">
        <v>13.46</v>
      </c>
      <c r="H3181" s="113"/>
      <c r="I3181" s="113"/>
    </row>
    <row r="3182" spans="1:9" ht="15" customHeight="1" x14ac:dyDescent="0.25">
      <c r="A3182" s="29">
        <v>42137.208511053243</v>
      </c>
      <c r="B3182" s="37">
        <v>13.04</v>
      </c>
      <c r="C3182" s="2"/>
      <c r="F3182" s="29">
        <v>42137.208511053243</v>
      </c>
      <c r="G3182" s="37">
        <v>13.04</v>
      </c>
      <c r="H3182" s="113"/>
      <c r="I3182" s="113"/>
    </row>
    <row r="3183" spans="1:9" ht="15" customHeight="1" x14ac:dyDescent="0.25">
      <c r="A3183" s="29">
        <v>42137.25017777778</v>
      </c>
      <c r="B3183" s="37">
        <v>14.29</v>
      </c>
      <c r="C3183" s="2"/>
      <c r="F3183" s="29">
        <v>42137.25017777778</v>
      </c>
      <c r="G3183" s="37">
        <v>14.29</v>
      </c>
      <c r="H3183" s="113"/>
      <c r="I3183" s="113"/>
    </row>
    <row r="3184" spans="1:9" ht="15" customHeight="1" x14ac:dyDescent="0.25">
      <c r="A3184" s="29">
        <v>42137.291844502317</v>
      </c>
      <c r="B3184" s="37">
        <v>14.21</v>
      </c>
      <c r="C3184" s="2"/>
      <c r="F3184" s="29">
        <v>42137.291844502317</v>
      </c>
      <c r="G3184" s="37">
        <v>14.21</v>
      </c>
      <c r="H3184" s="113"/>
      <c r="I3184" s="113"/>
    </row>
    <row r="3185" spans="1:9" ht="15" customHeight="1" x14ac:dyDescent="0.25">
      <c r="A3185" s="29">
        <v>42137.333511226854</v>
      </c>
      <c r="B3185" s="37">
        <v>14.27</v>
      </c>
      <c r="C3185" s="2"/>
      <c r="F3185" s="29">
        <v>42137.333511226854</v>
      </c>
      <c r="G3185" s="37">
        <v>14.27</v>
      </c>
      <c r="H3185" s="113"/>
      <c r="I3185" s="113"/>
    </row>
    <row r="3186" spans="1:9" ht="15" customHeight="1" x14ac:dyDescent="0.25">
      <c r="A3186" s="29">
        <v>42137.375177951391</v>
      </c>
      <c r="B3186" s="37">
        <v>13.35</v>
      </c>
      <c r="C3186" s="2"/>
      <c r="F3186" s="29">
        <v>42137.375177951391</v>
      </c>
      <c r="G3186" s="37">
        <v>13.35</v>
      </c>
      <c r="H3186" s="113"/>
      <c r="I3186" s="113"/>
    </row>
    <row r="3187" spans="1:9" ht="15" customHeight="1" x14ac:dyDescent="0.25">
      <c r="A3187" s="29">
        <v>42137.416844675929</v>
      </c>
      <c r="B3187" s="37">
        <v>14.91</v>
      </c>
      <c r="C3187" s="2"/>
      <c r="F3187" s="29">
        <v>42137.416844675929</v>
      </c>
      <c r="G3187" s="37">
        <v>14.91</v>
      </c>
      <c r="H3187" s="113"/>
      <c r="I3187" s="113"/>
    </row>
    <row r="3188" spans="1:9" ht="15" customHeight="1" x14ac:dyDescent="0.25">
      <c r="A3188" s="29">
        <v>42137.458511400466</v>
      </c>
      <c r="B3188" s="37">
        <v>15.45</v>
      </c>
      <c r="C3188" s="2"/>
      <c r="F3188" s="29">
        <v>42137.458511400466</v>
      </c>
      <c r="G3188" s="37">
        <v>15.45</v>
      </c>
      <c r="H3188" s="113"/>
      <c r="I3188" s="113"/>
    </row>
    <row r="3189" spans="1:9" ht="15" customHeight="1" x14ac:dyDescent="0.25">
      <c r="A3189" s="29">
        <v>42137.500178125003</v>
      </c>
      <c r="B3189" s="37">
        <v>15.63</v>
      </c>
      <c r="C3189" s="2"/>
      <c r="F3189" s="29">
        <v>42137.500178125003</v>
      </c>
      <c r="G3189" s="37">
        <v>15.63</v>
      </c>
      <c r="H3189" s="113"/>
      <c r="I3189" s="113"/>
    </row>
    <row r="3190" spans="1:9" ht="15" customHeight="1" x14ac:dyDescent="0.25">
      <c r="A3190" s="29">
        <v>42137.54184484954</v>
      </c>
      <c r="B3190" s="37">
        <v>15.29</v>
      </c>
      <c r="C3190" s="2"/>
      <c r="F3190" s="29">
        <v>42137.54184484954</v>
      </c>
      <c r="G3190" s="37">
        <v>15.29</v>
      </c>
      <c r="H3190" s="113"/>
      <c r="I3190" s="113"/>
    </row>
    <row r="3191" spans="1:9" ht="15" customHeight="1" x14ac:dyDescent="0.25">
      <c r="A3191" s="29">
        <v>42137.583511574077</v>
      </c>
      <c r="B3191" s="37">
        <v>15.58</v>
      </c>
      <c r="C3191" s="2"/>
      <c r="F3191" s="29">
        <v>42137.583511574077</v>
      </c>
      <c r="G3191" s="37">
        <v>15.58</v>
      </c>
      <c r="H3191" s="113"/>
      <c r="I3191" s="113"/>
    </row>
    <row r="3192" spans="1:9" ht="15" customHeight="1" x14ac:dyDescent="0.25">
      <c r="A3192" s="29">
        <v>42137.625178298615</v>
      </c>
      <c r="B3192" s="37">
        <v>15.94</v>
      </c>
      <c r="C3192" s="2"/>
      <c r="F3192" s="29">
        <v>42137.625178298615</v>
      </c>
      <c r="G3192" s="37">
        <v>15.94</v>
      </c>
      <c r="H3192" s="113"/>
      <c r="I3192" s="113"/>
    </row>
    <row r="3193" spans="1:9" ht="15" customHeight="1" x14ac:dyDescent="0.25">
      <c r="A3193" s="29">
        <v>42137.666845023145</v>
      </c>
      <c r="B3193" s="37">
        <v>15.53</v>
      </c>
      <c r="C3193" s="2"/>
      <c r="F3193" s="29">
        <v>42137.666845023145</v>
      </c>
      <c r="G3193" s="37">
        <v>15.53</v>
      </c>
      <c r="H3193" s="113"/>
      <c r="I3193" s="113"/>
    </row>
    <row r="3194" spans="1:9" ht="15" customHeight="1" x14ac:dyDescent="0.25">
      <c r="A3194" s="29">
        <v>42137.708511747682</v>
      </c>
      <c r="B3194" s="37">
        <v>15.71</v>
      </c>
      <c r="C3194" s="2"/>
      <c r="F3194" s="29">
        <v>42137.708511747682</v>
      </c>
      <c r="G3194" s="37">
        <v>15.71</v>
      </c>
      <c r="H3194" s="113"/>
      <c r="I3194" s="113"/>
    </row>
    <row r="3195" spans="1:9" ht="15" customHeight="1" x14ac:dyDescent="0.25">
      <c r="A3195" s="29">
        <v>42137.750178472219</v>
      </c>
      <c r="B3195" s="37">
        <v>14.93</v>
      </c>
      <c r="C3195" s="2"/>
      <c r="F3195" s="29">
        <v>42137.750178472219</v>
      </c>
      <c r="G3195" s="37">
        <v>14.93</v>
      </c>
      <c r="H3195" s="113"/>
      <c r="I3195" s="113"/>
    </row>
    <row r="3196" spans="1:9" ht="15" customHeight="1" x14ac:dyDescent="0.25">
      <c r="A3196" s="29">
        <v>42137.791845196756</v>
      </c>
      <c r="B3196" s="39">
        <v>9.4</v>
      </c>
      <c r="C3196" s="22" t="s">
        <v>200</v>
      </c>
      <c r="F3196" s="29">
        <v>42137.791845196756</v>
      </c>
      <c r="G3196" s="39"/>
      <c r="H3196" s="113"/>
      <c r="I3196" s="113"/>
    </row>
    <row r="3197" spans="1:9" ht="15" customHeight="1" x14ac:dyDescent="0.25">
      <c r="A3197" s="29">
        <v>42137.833511921293</v>
      </c>
      <c r="B3197" s="39">
        <v>5.46</v>
      </c>
      <c r="C3197" s="22" t="s">
        <v>200</v>
      </c>
      <c r="F3197" s="29">
        <v>42137.833511921293</v>
      </c>
      <c r="G3197" s="39"/>
      <c r="H3197" s="113"/>
      <c r="I3197" s="113"/>
    </row>
    <row r="3198" spans="1:9" ht="15" customHeight="1" x14ac:dyDescent="0.25">
      <c r="A3198" s="29">
        <v>42137.875178645831</v>
      </c>
      <c r="B3198" s="39">
        <v>4.6500000000000004</v>
      </c>
      <c r="C3198" s="22" t="s">
        <v>200</v>
      </c>
      <c r="F3198" s="29">
        <v>42137.875178645831</v>
      </c>
      <c r="G3198" s="39"/>
      <c r="H3198" s="113"/>
      <c r="I3198" s="113"/>
    </row>
    <row r="3199" spans="1:9" ht="15" customHeight="1" x14ac:dyDescent="0.25">
      <c r="A3199" s="29">
        <v>42137.916845370368</v>
      </c>
      <c r="B3199" s="37">
        <v>13.18</v>
      </c>
      <c r="C3199" s="2"/>
      <c r="F3199" s="29">
        <v>42137.916845370368</v>
      </c>
      <c r="G3199" s="37">
        <v>13.18</v>
      </c>
      <c r="H3199" s="113"/>
      <c r="I3199" s="113"/>
    </row>
    <row r="3200" spans="1:9" ht="15" customHeight="1" x14ac:dyDescent="0.25">
      <c r="A3200" s="29">
        <v>42137.958512094905</v>
      </c>
      <c r="B3200" s="37">
        <v>12.43</v>
      </c>
      <c r="C3200" s="2"/>
      <c r="F3200" s="29">
        <v>42137.958512094905</v>
      </c>
      <c r="G3200" s="37">
        <v>12.43</v>
      </c>
      <c r="H3200" s="113"/>
      <c r="I3200" s="113"/>
    </row>
    <row r="3201" spans="1:9" ht="15" customHeight="1" x14ac:dyDescent="0.25">
      <c r="A3201" s="29">
        <v>42138.000178819442</v>
      </c>
      <c r="B3201" s="37">
        <v>12.98</v>
      </c>
      <c r="C3201" s="2"/>
      <c r="F3201" s="29">
        <v>42138.000178819442</v>
      </c>
      <c r="G3201" s="37">
        <v>12.98</v>
      </c>
      <c r="H3201" s="113"/>
      <c r="I3201" s="113"/>
    </row>
    <row r="3202" spans="1:9" ht="15" customHeight="1" x14ac:dyDescent="0.25">
      <c r="A3202" s="29">
        <v>42138.041845543979</v>
      </c>
      <c r="B3202" s="37">
        <v>12.33</v>
      </c>
      <c r="C3202" s="2"/>
      <c r="F3202" s="29">
        <v>42138.041845543979</v>
      </c>
      <c r="G3202" s="37">
        <v>12.33</v>
      </c>
      <c r="H3202" s="113"/>
      <c r="I3202" s="113"/>
    </row>
    <row r="3203" spans="1:9" ht="15" customHeight="1" x14ac:dyDescent="0.25">
      <c r="A3203" s="29">
        <v>42138.083512268517</v>
      </c>
      <c r="B3203" s="37">
        <v>12.85</v>
      </c>
      <c r="C3203" s="2"/>
      <c r="F3203" s="29">
        <v>42138.083512268517</v>
      </c>
      <c r="G3203" s="37">
        <v>12.85</v>
      </c>
      <c r="H3203" s="113"/>
      <c r="I3203" s="113"/>
    </row>
    <row r="3204" spans="1:9" ht="15" customHeight="1" x14ac:dyDescent="0.25">
      <c r="A3204" s="29">
        <v>42138.125178993054</v>
      </c>
      <c r="B3204" s="37">
        <v>14.26</v>
      </c>
      <c r="C3204" s="2"/>
      <c r="F3204" s="29">
        <v>42138.125178993054</v>
      </c>
      <c r="G3204" s="37">
        <v>14.26</v>
      </c>
      <c r="H3204" s="113"/>
      <c r="I3204" s="113"/>
    </row>
    <row r="3205" spans="1:9" ht="15" customHeight="1" x14ac:dyDescent="0.25">
      <c r="A3205" s="29">
        <v>42138.166845717591</v>
      </c>
      <c r="B3205" s="37">
        <v>15.28</v>
      </c>
      <c r="C3205" s="2"/>
      <c r="F3205" s="29">
        <v>42138.166845717591</v>
      </c>
      <c r="G3205" s="37">
        <v>15.28</v>
      </c>
      <c r="H3205" s="113"/>
      <c r="I3205" s="113"/>
    </row>
    <row r="3206" spans="1:9" ht="15" customHeight="1" x14ac:dyDescent="0.25">
      <c r="A3206" s="29">
        <v>42138.208512442128</v>
      </c>
      <c r="B3206" s="37">
        <v>14.3</v>
      </c>
      <c r="C3206" s="2"/>
      <c r="F3206" s="29">
        <v>42138.208512442128</v>
      </c>
      <c r="G3206" s="37">
        <v>14.3</v>
      </c>
      <c r="H3206" s="113"/>
      <c r="I3206" s="113"/>
    </row>
    <row r="3207" spans="1:9" ht="15" customHeight="1" x14ac:dyDescent="0.25">
      <c r="A3207" s="29">
        <v>42138.250179166665</v>
      </c>
      <c r="B3207" s="37">
        <v>10.51</v>
      </c>
      <c r="C3207" s="2"/>
      <c r="F3207" s="29">
        <v>42138.250179166665</v>
      </c>
      <c r="G3207" s="37">
        <v>10.51</v>
      </c>
      <c r="H3207" s="113"/>
      <c r="I3207" s="113"/>
    </row>
    <row r="3208" spans="1:9" ht="15" customHeight="1" x14ac:dyDescent="0.25">
      <c r="A3208" s="29">
        <v>42138.291845891203</v>
      </c>
      <c r="B3208" s="30">
        <v>5.46</v>
      </c>
      <c r="C3208" s="22" t="s">
        <v>197</v>
      </c>
      <c r="F3208" s="29">
        <v>42138.291845891203</v>
      </c>
      <c r="G3208" s="30"/>
      <c r="H3208" s="113"/>
      <c r="I3208" s="113"/>
    </row>
    <row r="3209" spans="1:9" ht="15" customHeight="1" x14ac:dyDescent="0.25">
      <c r="A3209" s="29">
        <v>42138.33351261574</v>
      </c>
      <c r="B3209" s="30">
        <v>3.93</v>
      </c>
      <c r="C3209" s="22" t="s">
        <v>197</v>
      </c>
      <c r="F3209" s="29">
        <v>42138.33351261574</v>
      </c>
      <c r="G3209" s="30"/>
      <c r="H3209" s="113"/>
      <c r="I3209" s="113"/>
    </row>
    <row r="3210" spans="1:9" ht="15" customHeight="1" x14ac:dyDescent="0.25">
      <c r="A3210" s="29">
        <v>42138.375179340277</v>
      </c>
      <c r="B3210" s="30">
        <v>6.16</v>
      </c>
      <c r="C3210" s="22" t="s">
        <v>197</v>
      </c>
      <c r="F3210" s="29">
        <v>42138.375179340277</v>
      </c>
      <c r="G3210" s="30"/>
      <c r="H3210" s="113"/>
      <c r="I3210" s="113"/>
    </row>
    <row r="3211" spans="1:9" ht="15" customHeight="1" x14ac:dyDescent="0.25">
      <c r="A3211" s="29">
        <v>42138.416846064814</v>
      </c>
      <c r="B3211" s="37">
        <v>10.18</v>
      </c>
      <c r="C3211" s="2"/>
      <c r="F3211" s="29">
        <v>42138.416846064814</v>
      </c>
      <c r="G3211" s="37">
        <v>10.18</v>
      </c>
      <c r="H3211" s="113"/>
      <c r="I3211" s="113"/>
    </row>
    <row r="3212" spans="1:9" ht="15" customHeight="1" x14ac:dyDescent="0.25">
      <c r="A3212" s="29">
        <v>42138.458512789352</v>
      </c>
      <c r="B3212" s="37">
        <v>13.54</v>
      </c>
      <c r="C3212" s="2"/>
      <c r="F3212" s="29">
        <v>42138.458512789352</v>
      </c>
      <c r="G3212" s="37">
        <v>13.54</v>
      </c>
      <c r="H3212" s="113"/>
      <c r="I3212" s="113"/>
    </row>
    <row r="3213" spans="1:9" ht="15" customHeight="1" x14ac:dyDescent="0.25">
      <c r="A3213" s="29">
        <v>42138.500179513889</v>
      </c>
      <c r="B3213" s="37">
        <v>13.82</v>
      </c>
      <c r="C3213" s="2"/>
      <c r="F3213" s="29">
        <v>42138.500179513889</v>
      </c>
      <c r="G3213" s="37">
        <v>13.82</v>
      </c>
      <c r="H3213" s="113"/>
      <c r="I3213" s="113"/>
    </row>
    <row r="3214" spans="1:9" ht="15" customHeight="1" x14ac:dyDescent="0.25">
      <c r="A3214" s="29">
        <v>42138.541846238426</v>
      </c>
      <c r="B3214" s="37">
        <v>14.13</v>
      </c>
      <c r="C3214" s="2"/>
      <c r="F3214" s="29">
        <v>42138.541846238426</v>
      </c>
      <c r="G3214" s="37">
        <v>14.13</v>
      </c>
      <c r="H3214" s="113"/>
      <c r="I3214" s="113"/>
    </row>
    <row r="3215" spans="1:9" ht="15" customHeight="1" x14ac:dyDescent="0.25">
      <c r="A3215" s="29">
        <v>42138.583512962963</v>
      </c>
      <c r="B3215" s="37">
        <v>14.96</v>
      </c>
      <c r="C3215" s="2"/>
      <c r="F3215" s="29">
        <v>42138.583512962963</v>
      </c>
      <c r="G3215" s="37">
        <v>14.96</v>
      </c>
      <c r="H3215" s="113"/>
      <c r="I3215" s="113"/>
    </row>
    <row r="3216" spans="1:9" ht="15" customHeight="1" x14ac:dyDescent="0.25">
      <c r="A3216" s="29">
        <v>42138.6251796875</v>
      </c>
      <c r="B3216" s="37">
        <v>14.69</v>
      </c>
      <c r="C3216" s="2"/>
      <c r="F3216" s="29">
        <v>42138.6251796875</v>
      </c>
      <c r="G3216" s="37">
        <v>14.69</v>
      </c>
      <c r="H3216" s="113"/>
      <c r="I3216" s="113"/>
    </row>
    <row r="3217" spans="1:9" ht="15" customHeight="1" x14ac:dyDescent="0.25">
      <c r="A3217" s="29">
        <v>42138.666846412038</v>
      </c>
      <c r="B3217" s="37">
        <v>15.09</v>
      </c>
      <c r="C3217" s="2"/>
      <c r="F3217" s="29">
        <v>42138.666846412038</v>
      </c>
      <c r="G3217" s="37">
        <v>15.09</v>
      </c>
      <c r="H3217" s="113"/>
      <c r="I3217" s="113"/>
    </row>
    <row r="3218" spans="1:9" ht="15" customHeight="1" x14ac:dyDescent="0.25">
      <c r="A3218" s="29">
        <v>42138.708513136575</v>
      </c>
      <c r="B3218" s="37">
        <v>17.22</v>
      </c>
      <c r="C3218" s="2"/>
      <c r="F3218" s="29">
        <v>42138.708513136575</v>
      </c>
      <c r="G3218" s="37">
        <v>17.22</v>
      </c>
      <c r="H3218" s="113"/>
      <c r="I3218" s="113"/>
    </row>
    <row r="3219" spans="1:9" ht="15" customHeight="1" x14ac:dyDescent="0.25">
      <c r="A3219" s="29">
        <v>42138.750179861112</v>
      </c>
      <c r="B3219" s="37">
        <v>15.61</v>
      </c>
      <c r="C3219" s="2"/>
      <c r="F3219" s="29">
        <v>42138.750179861112</v>
      </c>
      <c r="G3219" s="37">
        <v>15.61</v>
      </c>
      <c r="H3219" s="113"/>
      <c r="I3219" s="113"/>
    </row>
    <row r="3220" spans="1:9" ht="15" customHeight="1" x14ac:dyDescent="0.25">
      <c r="A3220" s="29">
        <v>42138.791846585649</v>
      </c>
      <c r="B3220" s="39">
        <v>9.42</v>
      </c>
      <c r="C3220" s="22" t="s">
        <v>200</v>
      </c>
      <c r="F3220" s="29">
        <v>42138.791846585649</v>
      </c>
      <c r="G3220" s="39"/>
      <c r="H3220" s="113"/>
      <c r="I3220" s="113"/>
    </row>
    <row r="3221" spans="1:9" ht="15" customHeight="1" x14ac:dyDescent="0.25">
      <c r="A3221" s="29">
        <v>42138.833513310186</v>
      </c>
      <c r="B3221" s="39">
        <v>5.57</v>
      </c>
      <c r="C3221" s="22" t="s">
        <v>200</v>
      </c>
      <c r="F3221" s="29">
        <v>42138.833513310186</v>
      </c>
      <c r="G3221" s="39"/>
      <c r="H3221" s="113"/>
      <c r="I3221" s="113"/>
    </row>
    <row r="3222" spans="1:9" ht="15" customHeight="1" x14ac:dyDescent="0.25">
      <c r="A3222" s="29">
        <v>42138.875180034724</v>
      </c>
      <c r="B3222" s="39">
        <v>4.75</v>
      </c>
      <c r="C3222" s="22" t="s">
        <v>200</v>
      </c>
      <c r="F3222" s="29">
        <v>42138.875180034724</v>
      </c>
      <c r="G3222" s="39"/>
      <c r="H3222" s="113"/>
      <c r="I3222" s="113"/>
    </row>
    <row r="3223" spans="1:9" ht="15" customHeight="1" x14ac:dyDescent="0.25">
      <c r="A3223" s="29">
        <v>42138.916846759261</v>
      </c>
      <c r="B3223" s="37">
        <v>14.14</v>
      </c>
      <c r="C3223" s="2"/>
      <c r="F3223" s="29">
        <v>42138.916846759261</v>
      </c>
      <c r="G3223" s="37">
        <v>14.14</v>
      </c>
      <c r="H3223" s="113"/>
      <c r="I3223" s="113"/>
    </row>
    <row r="3224" spans="1:9" ht="15" customHeight="1" x14ac:dyDescent="0.25">
      <c r="A3224" s="29">
        <v>42138.958513483798</v>
      </c>
      <c r="B3224" s="37">
        <v>13.03</v>
      </c>
      <c r="C3224" s="2"/>
      <c r="F3224" s="29">
        <v>42138.958513483798</v>
      </c>
      <c r="G3224" s="37">
        <v>13.03</v>
      </c>
      <c r="H3224" s="113"/>
      <c r="I3224" s="113"/>
    </row>
    <row r="3225" spans="1:9" ht="15" customHeight="1" x14ac:dyDescent="0.25">
      <c r="A3225" s="29">
        <v>42139.000180208335</v>
      </c>
      <c r="B3225" s="42">
        <v>13.29</v>
      </c>
      <c r="C3225" s="22" t="s">
        <v>199</v>
      </c>
      <c r="F3225" s="29">
        <v>42139.000180208335</v>
      </c>
      <c r="G3225" s="42"/>
      <c r="H3225" s="113"/>
      <c r="I3225" s="113"/>
    </row>
    <row r="3226" spans="1:9" ht="15" customHeight="1" x14ac:dyDescent="0.25">
      <c r="A3226" s="29">
        <v>42139.041846932872</v>
      </c>
      <c r="B3226" s="42">
        <v>13.53</v>
      </c>
      <c r="C3226" s="22" t="s">
        <v>199</v>
      </c>
      <c r="F3226" s="29">
        <v>42139.041846932872</v>
      </c>
      <c r="G3226" s="42"/>
      <c r="H3226" s="113"/>
      <c r="I3226" s="113"/>
    </row>
    <row r="3227" spans="1:9" ht="15" customHeight="1" x14ac:dyDescent="0.25">
      <c r="A3227" s="29">
        <v>42139.08351365741</v>
      </c>
      <c r="B3227" s="42">
        <v>13.29</v>
      </c>
      <c r="C3227" s="22" t="s">
        <v>199</v>
      </c>
      <c r="F3227" s="29">
        <v>42139.08351365741</v>
      </c>
      <c r="G3227" s="42"/>
      <c r="H3227" s="113"/>
      <c r="I3227" s="113"/>
    </row>
    <row r="3228" spans="1:9" ht="15" customHeight="1" x14ac:dyDescent="0.25">
      <c r="A3228" s="29">
        <v>42139.125180381947</v>
      </c>
      <c r="B3228" s="42">
        <v>13.27</v>
      </c>
      <c r="C3228" s="22" t="s">
        <v>199</v>
      </c>
      <c r="F3228" s="29">
        <v>42139.125180381947</v>
      </c>
      <c r="G3228" s="42"/>
      <c r="H3228" s="113"/>
      <c r="I3228" s="113"/>
    </row>
    <row r="3229" spans="1:9" ht="15" customHeight="1" x14ac:dyDescent="0.25">
      <c r="A3229" s="29">
        <v>42139.166847106484</v>
      </c>
      <c r="B3229" s="42">
        <v>14.35</v>
      </c>
      <c r="C3229" s="22" t="s">
        <v>199</v>
      </c>
      <c r="F3229" s="29">
        <v>42139.166847106484</v>
      </c>
      <c r="G3229" s="42"/>
      <c r="H3229" s="113"/>
      <c r="I3229" s="113"/>
    </row>
    <row r="3230" spans="1:9" ht="15" customHeight="1" x14ac:dyDescent="0.25">
      <c r="A3230" s="29">
        <v>42139.208513831021</v>
      </c>
      <c r="B3230" s="42">
        <v>13.45</v>
      </c>
      <c r="C3230" s="22" t="s">
        <v>199</v>
      </c>
      <c r="F3230" s="29">
        <v>42139.208513831021</v>
      </c>
      <c r="G3230" s="42"/>
      <c r="H3230" s="113"/>
      <c r="I3230" s="113"/>
    </row>
    <row r="3231" spans="1:9" ht="15" customHeight="1" x14ac:dyDescent="0.25">
      <c r="A3231" s="29">
        <v>42139.250180555558</v>
      </c>
      <c r="B3231" s="42">
        <v>12.76</v>
      </c>
      <c r="C3231" s="22" t="s">
        <v>199</v>
      </c>
      <c r="F3231" s="29">
        <v>42139.250180555558</v>
      </c>
      <c r="G3231" s="42"/>
      <c r="H3231" s="113"/>
      <c r="I3231" s="113"/>
    </row>
    <row r="3232" spans="1:9" ht="15" customHeight="1" x14ac:dyDescent="0.25">
      <c r="A3232" s="29">
        <v>42139.291847280096</v>
      </c>
      <c r="B3232" s="42">
        <v>13.84</v>
      </c>
      <c r="C3232" s="22" t="s">
        <v>199</v>
      </c>
      <c r="F3232" s="29">
        <v>42139.291847280096</v>
      </c>
      <c r="G3232" s="42"/>
      <c r="H3232" s="113"/>
      <c r="I3232" s="113"/>
    </row>
    <row r="3233" spans="1:9" ht="15" customHeight="1" x14ac:dyDescent="0.25">
      <c r="A3233" s="29">
        <v>42139.333514004633</v>
      </c>
      <c r="B3233" s="42">
        <v>14.98</v>
      </c>
      <c r="C3233" s="22" t="s">
        <v>199</v>
      </c>
      <c r="F3233" s="29">
        <v>42139.333514004633</v>
      </c>
      <c r="G3233" s="42"/>
      <c r="H3233" s="113"/>
      <c r="I3233" s="113"/>
    </row>
    <row r="3234" spans="1:9" ht="15" customHeight="1" x14ac:dyDescent="0.25">
      <c r="A3234" s="29">
        <v>42139.37518072917</v>
      </c>
      <c r="B3234" s="42">
        <v>14.37</v>
      </c>
      <c r="C3234" s="22" t="s">
        <v>199</v>
      </c>
      <c r="F3234" s="29">
        <v>42139.37518072917</v>
      </c>
      <c r="G3234" s="42"/>
      <c r="H3234" s="113"/>
      <c r="I3234" s="113"/>
    </row>
    <row r="3235" spans="1:9" ht="15" customHeight="1" x14ac:dyDescent="0.25">
      <c r="A3235" s="29">
        <v>42139.416847453707</v>
      </c>
      <c r="B3235" s="42">
        <v>14.38</v>
      </c>
      <c r="C3235" s="22" t="s">
        <v>199</v>
      </c>
      <c r="F3235" s="29">
        <v>42139.416847453707</v>
      </c>
      <c r="G3235" s="42"/>
      <c r="H3235" s="113"/>
      <c r="I3235" s="113"/>
    </row>
    <row r="3236" spans="1:9" ht="15" customHeight="1" x14ac:dyDescent="0.25">
      <c r="A3236" s="29">
        <v>42139.458514178237</v>
      </c>
      <c r="B3236" s="42">
        <v>15.84</v>
      </c>
      <c r="C3236" s="22" t="s">
        <v>199</v>
      </c>
      <c r="F3236" s="29">
        <v>42139.458514178237</v>
      </c>
      <c r="G3236" s="42"/>
      <c r="H3236" s="113"/>
      <c r="I3236" s="113"/>
    </row>
    <row r="3237" spans="1:9" ht="15" customHeight="1" x14ac:dyDescent="0.25">
      <c r="A3237" s="29">
        <v>42139.500180902774</v>
      </c>
      <c r="B3237" s="42">
        <v>16.27</v>
      </c>
      <c r="C3237" s="22" t="s">
        <v>199</v>
      </c>
      <c r="F3237" s="29">
        <v>42139.500180902774</v>
      </c>
      <c r="G3237" s="42"/>
      <c r="H3237" s="113"/>
      <c r="I3237" s="113"/>
    </row>
    <row r="3238" spans="1:9" ht="15" customHeight="1" x14ac:dyDescent="0.25">
      <c r="A3238" s="29">
        <v>42139.541847627312</v>
      </c>
      <c r="B3238" s="42">
        <v>11.43</v>
      </c>
      <c r="C3238" s="22" t="s">
        <v>199</v>
      </c>
      <c r="F3238" s="29">
        <v>42139.541847627312</v>
      </c>
      <c r="G3238" s="42"/>
      <c r="H3238" s="113"/>
      <c r="I3238" s="113"/>
    </row>
    <row r="3239" spans="1:9" ht="15" customHeight="1" x14ac:dyDescent="0.25">
      <c r="A3239" s="29">
        <v>42139.583514351849</v>
      </c>
      <c r="B3239" s="30">
        <v>7.39</v>
      </c>
      <c r="C3239" s="22" t="s">
        <v>197</v>
      </c>
      <c r="F3239" s="29">
        <v>42139.583514351849</v>
      </c>
      <c r="G3239" s="30"/>
      <c r="H3239" s="113"/>
      <c r="I3239" s="113"/>
    </row>
    <row r="3240" spans="1:9" ht="15" customHeight="1" x14ac:dyDescent="0.25">
      <c r="A3240" s="29">
        <v>42139.625181076386</v>
      </c>
      <c r="B3240" s="30">
        <v>5.61</v>
      </c>
      <c r="C3240" s="22" t="s">
        <v>197</v>
      </c>
      <c r="F3240" s="29">
        <v>42139.625181076386</v>
      </c>
      <c r="G3240" s="30"/>
      <c r="H3240" s="113"/>
      <c r="I3240" s="113"/>
    </row>
    <row r="3241" spans="1:9" ht="15" customHeight="1" x14ac:dyDescent="0.25">
      <c r="A3241" s="29">
        <v>42139.666847800923</v>
      </c>
      <c r="B3241" s="30">
        <v>4.75</v>
      </c>
      <c r="C3241" s="22" t="s">
        <v>197</v>
      </c>
      <c r="F3241" s="29">
        <v>42139.666847800923</v>
      </c>
      <c r="G3241" s="30"/>
      <c r="H3241" s="113"/>
      <c r="I3241" s="113"/>
    </row>
    <row r="3242" spans="1:9" ht="15" customHeight="1" x14ac:dyDescent="0.25">
      <c r="A3242" s="29">
        <v>42139.70851452546</v>
      </c>
      <c r="B3242" s="30">
        <v>4.38</v>
      </c>
      <c r="C3242" s="22" t="s">
        <v>197</v>
      </c>
      <c r="F3242" s="29">
        <v>42139.70851452546</v>
      </c>
      <c r="G3242" s="30"/>
      <c r="H3242" s="113"/>
      <c r="I3242" s="113"/>
    </row>
    <row r="3243" spans="1:9" ht="15" customHeight="1" x14ac:dyDescent="0.25">
      <c r="A3243" s="29">
        <v>42139.750181249998</v>
      </c>
      <c r="B3243" s="30">
        <v>3.93</v>
      </c>
      <c r="C3243" s="22" t="s">
        <v>197</v>
      </c>
      <c r="F3243" s="29">
        <v>42139.750181249998</v>
      </c>
      <c r="G3243" s="30"/>
      <c r="H3243" s="113"/>
      <c r="I3243" s="113"/>
    </row>
    <row r="3244" spans="1:9" ht="15" customHeight="1" x14ac:dyDescent="0.25">
      <c r="A3244" s="29">
        <v>42139.791847974535</v>
      </c>
      <c r="B3244" s="39">
        <v>3.93</v>
      </c>
      <c r="C3244" s="22" t="s">
        <v>200</v>
      </c>
      <c r="F3244" s="29">
        <v>42139.791847974535</v>
      </c>
      <c r="G3244" s="39"/>
      <c r="H3244" s="113"/>
      <c r="I3244" s="113"/>
    </row>
    <row r="3245" spans="1:9" ht="15" customHeight="1" x14ac:dyDescent="0.25">
      <c r="A3245" s="29">
        <v>42139.833514699072</v>
      </c>
      <c r="B3245" s="39">
        <v>4.6399999999999997</v>
      </c>
      <c r="C3245" s="22" t="s">
        <v>200</v>
      </c>
      <c r="F3245" s="29">
        <v>42139.833514699072</v>
      </c>
      <c r="G3245" s="39"/>
      <c r="H3245" s="113"/>
      <c r="I3245" s="113"/>
    </row>
    <row r="3246" spans="1:9" ht="15" customHeight="1" x14ac:dyDescent="0.25">
      <c r="A3246" s="29">
        <v>42139.875181423609</v>
      </c>
      <c r="B3246" s="39">
        <v>3.98</v>
      </c>
      <c r="C3246" s="22" t="s">
        <v>200</v>
      </c>
      <c r="F3246" s="29">
        <v>42139.875181423609</v>
      </c>
      <c r="G3246" s="39"/>
      <c r="H3246" s="113"/>
      <c r="I3246" s="113"/>
    </row>
    <row r="3247" spans="1:9" ht="15" customHeight="1" x14ac:dyDescent="0.25">
      <c r="A3247" s="29">
        <v>42139.916848148147</v>
      </c>
      <c r="B3247" s="42">
        <v>11.66</v>
      </c>
      <c r="C3247" s="22" t="s">
        <v>199</v>
      </c>
      <c r="F3247" s="29">
        <v>42139.916848148147</v>
      </c>
      <c r="G3247" s="42"/>
      <c r="H3247" s="113"/>
      <c r="I3247" s="113"/>
    </row>
    <row r="3248" spans="1:9" ht="15" customHeight="1" x14ac:dyDescent="0.25">
      <c r="A3248" s="29">
        <v>42139.958514872684</v>
      </c>
      <c r="B3248" s="42">
        <v>11.83</v>
      </c>
      <c r="C3248" s="22" t="s">
        <v>199</v>
      </c>
      <c r="F3248" s="29">
        <v>42139.958514872684</v>
      </c>
      <c r="G3248" s="42"/>
      <c r="H3248" s="113"/>
      <c r="I3248" s="113"/>
    </row>
    <row r="3249" spans="1:9" ht="15" customHeight="1" x14ac:dyDescent="0.25">
      <c r="A3249" s="29">
        <v>42140.000181597221</v>
      </c>
      <c r="B3249" s="37">
        <v>8.98</v>
      </c>
      <c r="C3249" s="2"/>
      <c r="F3249" s="29">
        <v>42140.000181597221</v>
      </c>
      <c r="G3249" s="37">
        <v>8.98</v>
      </c>
      <c r="H3249" s="113"/>
      <c r="I3249" s="113"/>
    </row>
    <row r="3250" spans="1:9" ht="15" customHeight="1" x14ac:dyDescent="0.25">
      <c r="A3250" s="29">
        <v>42140.041848321758</v>
      </c>
      <c r="B3250" s="30">
        <v>5.77</v>
      </c>
      <c r="C3250" s="22" t="s">
        <v>197</v>
      </c>
      <c r="F3250" s="29">
        <v>42140.041848321758</v>
      </c>
      <c r="G3250" s="30"/>
      <c r="H3250" s="113"/>
      <c r="I3250" s="113"/>
    </row>
    <row r="3251" spans="1:9" ht="15" customHeight="1" x14ac:dyDescent="0.25">
      <c r="A3251" s="29">
        <v>42140.083515046295</v>
      </c>
      <c r="B3251" s="30">
        <v>4.9400000000000004</v>
      </c>
      <c r="C3251" s="22" t="s">
        <v>197</v>
      </c>
      <c r="F3251" s="29">
        <v>42140.083515046295</v>
      </c>
      <c r="G3251" s="30"/>
      <c r="H3251" s="113"/>
      <c r="I3251" s="113"/>
    </row>
    <row r="3252" spans="1:9" ht="15" customHeight="1" x14ac:dyDescent="0.25">
      <c r="A3252" s="29">
        <v>42140.125181770833</v>
      </c>
      <c r="B3252" s="30">
        <v>5.92</v>
      </c>
      <c r="C3252" s="22" t="s">
        <v>197</v>
      </c>
      <c r="F3252" s="29">
        <v>42140.125181770833</v>
      </c>
      <c r="G3252" s="30"/>
      <c r="H3252" s="113"/>
      <c r="I3252" s="113"/>
    </row>
    <row r="3253" spans="1:9" ht="15" customHeight="1" x14ac:dyDescent="0.25">
      <c r="A3253" s="29">
        <v>42140.16684849537</v>
      </c>
      <c r="B3253" s="41">
        <v>9.31</v>
      </c>
      <c r="C3253" s="2"/>
      <c r="F3253" s="29">
        <v>42140.16684849537</v>
      </c>
      <c r="G3253" s="41">
        <v>9.31</v>
      </c>
      <c r="H3253" s="113"/>
      <c r="I3253" s="113"/>
    </row>
    <row r="3254" spans="1:9" ht="15" customHeight="1" x14ac:dyDescent="0.25">
      <c r="A3254" s="29">
        <v>42140.208515219907</v>
      </c>
      <c r="B3254" s="37">
        <v>11.42</v>
      </c>
      <c r="C3254" s="2"/>
      <c r="F3254" s="29">
        <v>42140.208515219907</v>
      </c>
      <c r="G3254" s="37">
        <v>11.42</v>
      </c>
      <c r="H3254" s="113"/>
      <c r="I3254" s="113"/>
    </row>
    <row r="3255" spans="1:9" ht="15" customHeight="1" x14ac:dyDescent="0.25">
      <c r="A3255" s="29">
        <v>42140.250181944444</v>
      </c>
      <c r="B3255" s="37">
        <v>12.03</v>
      </c>
      <c r="C3255" s="2"/>
      <c r="F3255" s="29">
        <v>42140.250181944444</v>
      </c>
      <c r="G3255" s="37">
        <v>12.03</v>
      </c>
      <c r="H3255" s="113"/>
      <c r="I3255" s="113"/>
    </row>
    <row r="3256" spans="1:9" ht="15" customHeight="1" x14ac:dyDescent="0.25">
      <c r="A3256" s="29">
        <v>42140.291848668981</v>
      </c>
      <c r="B3256" s="37">
        <v>12.25</v>
      </c>
      <c r="C3256" s="2"/>
      <c r="F3256" s="29">
        <v>42140.291848668981</v>
      </c>
      <c r="G3256" s="37">
        <v>12.25</v>
      </c>
      <c r="H3256" s="113"/>
      <c r="I3256" s="113"/>
    </row>
    <row r="3257" spans="1:9" ht="15" customHeight="1" x14ac:dyDescent="0.25">
      <c r="A3257" s="29">
        <v>42140.333515393519</v>
      </c>
      <c r="B3257" s="37">
        <v>13.02</v>
      </c>
      <c r="C3257" s="2"/>
      <c r="F3257" s="29">
        <v>42140.333515393519</v>
      </c>
      <c r="G3257" s="37">
        <v>13.02</v>
      </c>
      <c r="H3257" s="113"/>
      <c r="I3257" s="113"/>
    </row>
    <row r="3258" spans="1:9" ht="15" customHeight="1" x14ac:dyDescent="0.25">
      <c r="A3258" s="29">
        <v>42140.375182118056</v>
      </c>
      <c r="B3258" s="37">
        <v>12.51</v>
      </c>
      <c r="C3258" s="2"/>
      <c r="F3258" s="29">
        <v>42140.375182118056</v>
      </c>
      <c r="G3258" s="37">
        <v>12.51</v>
      </c>
      <c r="H3258" s="113"/>
      <c r="I3258" s="113"/>
    </row>
    <row r="3259" spans="1:9" ht="15" customHeight="1" x14ac:dyDescent="0.25">
      <c r="A3259" s="29">
        <v>42140.416848842593</v>
      </c>
      <c r="B3259" s="37">
        <v>12.54</v>
      </c>
      <c r="C3259" s="2"/>
      <c r="F3259" s="29">
        <v>42140.416848842593</v>
      </c>
      <c r="G3259" s="37">
        <v>12.54</v>
      </c>
      <c r="H3259" s="113"/>
      <c r="I3259" s="113"/>
    </row>
    <row r="3260" spans="1:9" ht="15" customHeight="1" x14ac:dyDescent="0.25">
      <c r="A3260" s="29">
        <v>42140.45851556713</v>
      </c>
      <c r="B3260" s="37">
        <v>12.54</v>
      </c>
      <c r="C3260" s="2"/>
      <c r="F3260" s="29">
        <v>42140.45851556713</v>
      </c>
      <c r="G3260" s="37">
        <v>12.54</v>
      </c>
      <c r="H3260" s="113"/>
      <c r="I3260" s="113"/>
    </row>
    <row r="3261" spans="1:9" ht="15" customHeight="1" x14ac:dyDescent="0.25">
      <c r="A3261" s="29">
        <v>42140.500182291667</v>
      </c>
      <c r="B3261" s="37">
        <v>13.05</v>
      </c>
      <c r="C3261" s="2"/>
      <c r="F3261" s="29">
        <v>42140.500182291667</v>
      </c>
      <c r="G3261" s="37">
        <v>13.05</v>
      </c>
      <c r="H3261" s="113"/>
      <c r="I3261" s="113"/>
    </row>
    <row r="3262" spans="1:9" ht="15" customHeight="1" x14ac:dyDescent="0.25">
      <c r="A3262" s="29">
        <v>42140.541849016205</v>
      </c>
      <c r="B3262" s="37">
        <v>14.4</v>
      </c>
      <c r="C3262" s="2"/>
      <c r="F3262" s="29">
        <v>42140.541849016205</v>
      </c>
      <c r="G3262" s="37">
        <v>14.4</v>
      </c>
      <c r="H3262" s="113"/>
      <c r="I3262" s="113"/>
    </row>
    <row r="3263" spans="1:9" ht="15" customHeight="1" x14ac:dyDescent="0.25">
      <c r="A3263" s="29">
        <v>42140.583515740742</v>
      </c>
      <c r="B3263" s="37">
        <v>15.74</v>
      </c>
      <c r="C3263" s="2"/>
      <c r="F3263" s="29">
        <v>42140.583515740742</v>
      </c>
      <c r="G3263" s="37">
        <v>15.74</v>
      </c>
      <c r="H3263" s="113"/>
      <c r="I3263" s="113"/>
    </row>
    <row r="3264" spans="1:9" ht="15" customHeight="1" x14ac:dyDescent="0.25">
      <c r="A3264" s="29">
        <v>42140.625182465279</v>
      </c>
      <c r="B3264" s="37">
        <v>15.36</v>
      </c>
      <c r="C3264" s="2"/>
      <c r="F3264" s="29">
        <v>42140.625182465279</v>
      </c>
      <c r="G3264" s="37">
        <v>15.36</v>
      </c>
      <c r="H3264" s="113"/>
      <c r="I3264" s="113"/>
    </row>
    <row r="3265" spans="1:9" ht="15" customHeight="1" x14ac:dyDescent="0.25">
      <c r="A3265" s="29">
        <v>42140.666849189816</v>
      </c>
      <c r="B3265" s="37">
        <v>15.29</v>
      </c>
      <c r="C3265" s="2"/>
      <c r="F3265" s="29">
        <v>42140.666849189816</v>
      </c>
      <c r="G3265" s="37">
        <v>15.29</v>
      </c>
      <c r="H3265" s="113"/>
      <c r="I3265" s="113"/>
    </row>
    <row r="3266" spans="1:9" ht="15" customHeight="1" x14ac:dyDescent="0.25">
      <c r="A3266" s="29">
        <v>42140.708515914353</v>
      </c>
      <c r="B3266" s="37">
        <v>17.649999999999999</v>
      </c>
      <c r="C3266" s="2"/>
      <c r="F3266" s="29">
        <v>42140.708515914353</v>
      </c>
      <c r="G3266" s="37">
        <v>17.649999999999999</v>
      </c>
      <c r="H3266" s="113"/>
      <c r="I3266" s="113"/>
    </row>
    <row r="3267" spans="1:9" ht="15" customHeight="1" x14ac:dyDescent="0.25">
      <c r="A3267" s="29">
        <v>42140.750182638891</v>
      </c>
      <c r="B3267" s="37">
        <v>16.850000000000001</v>
      </c>
      <c r="C3267" s="2"/>
      <c r="F3267" s="29">
        <v>42140.750182638891</v>
      </c>
      <c r="G3267" s="37">
        <v>16.850000000000001</v>
      </c>
      <c r="H3267" s="113"/>
      <c r="I3267" s="113"/>
    </row>
    <row r="3268" spans="1:9" ht="15" customHeight="1" x14ac:dyDescent="0.25">
      <c r="A3268" s="29">
        <v>42140.791849363428</v>
      </c>
      <c r="B3268" s="37">
        <v>16.850000000000001</v>
      </c>
      <c r="C3268" s="2"/>
      <c r="F3268" s="29">
        <v>42140.791849363428</v>
      </c>
      <c r="G3268" s="37">
        <v>16.850000000000001</v>
      </c>
      <c r="H3268" s="113"/>
      <c r="I3268" s="113"/>
    </row>
    <row r="3269" spans="1:9" ht="15" customHeight="1" x14ac:dyDescent="0.25">
      <c r="A3269" s="29">
        <v>42140.833516087965</v>
      </c>
      <c r="B3269" s="37">
        <v>17.579999999999998</v>
      </c>
      <c r="C3269" s="2"/>
      <c r="F3269" s="29">
        <v>42140.833516087965</v>
      </c>
      <c r="G3269" s="37">
        <v>17.579999999999998</v>
      </c>
      <c r="H3269" s="113"/>
      <c r="I3269" s="113"/>
    </row>
    <row r="3270" spans="1:9" ht="15" customHeight="1" x14ac:dyDescent="0.25">
      <c r="A3270" s="29">
        <v>42140.875182812502</v>
      </c>
      <c r="B3270" s="37">
        <v>17.46</v>
      </c>
      <c r="C3270" s="2"/>
      <c r="F3270" s="29">
        <v>42140.875182812502</v>
      </c>
      <c r="G3270" s="37">
        <v>17.46</v>
      </c>
      <c r="H3270" s="113"/>
      <c r="I3270" s="113"/>
    </row>
    <row r="3271" spans="1:9" ht="15" customHeight="1" x14ac:dyDescent="0.25">
      <c r="A3271" s="29">
        <v>42140.91684953704</v>
      </c>
      <c r="B3271" s="37">
        <v>10.27</v>
      </c>
      <c r="C3271" s="2"/>
      <c r="F3271" s="29">
        <v>42140.91684953704</v>
      </c>
      <c r="G3271" s="37">
        <v>10.27</v>
      </c>
      <c r="H3271" s="113"/>
      <c r="I3271" s="113"/>
    </row>
    <row r="3272" spans="1:9" ht="15" customHeight="1" x14ac:dyDescent="0.25">
      <c r="A3272" s="29">
        <v>42140.958516261577</v>
      </c>
      <c r="B3272" s="37">
        <v>6.66</v>
      </c>
      <c r="C3272" s="2"/>
      <c r="F3272" s="29">
        <v>42140.958516261577</v>
      </c>
      <c r="G3272" s="37">
        <v>6.66</v>
      </c>
      <c r="H3272" s="113"/>
      <c r="I3272" s="113"/>
    </row>
    <row r="3273" spans="1:9" ht="15" customHeight="1" x14ac:dyDescent="0.25">
      <c r="A3273" s="29">
        <v>42141.000182986114</v>
      </c>
      <c r="B3273" s="30">
        <v>3.49</v>
      </c>
      <c r="C3273" s="22" t="s">
        <v>197</v>
      </c>
      <c r="F3273" s="29">
        <v>42141.000182986114</v>
      </c>
      <c r="G3273" s="30"/>
      <c r="H3273" s="113"/>
      <c r="I3273" s="113"/>
    </row>
    <row r="3274" spans="1:9" ht="15" customHeight="1" x14ac:dyDescent="0.25">
      <c r="A3274" s="29">
        <v>42141.041849710651</v>
      </c>
      <c r="B3274" s="30">
        <v>2.83</v>
      </c>
      <c r="C3274" s="22" t="s">
        <v>197</v>
      </c>
      <c r="F3274" s="29">
        <v>42141.041849710651</v>
      </c>
      <c r="G3274" s="30"/>
      <c r="H3274" s="113"/>
      <c r="I3274" s="113"/>
    </row>
    <row r="3275" spans="1:9" ht="15" customHeight="1" x14ac:dyDescent="0.25">
      <c r="A3275" s="29">
        <v>42141.083516435188</v>
      </c>
      <c r="B3275" s="30">
        <v>2.82</v>
      </c>
      <c r="C3275" s="22" t="s">
        <v>197</v>
      </c>
      <c r="F3275" s="29">
        <v>42141.083516435188</v>
      </c>
      <c r="G3275" s="30"/>
      <c r="H3275" s="113"/>
      <c r="I3275" s="113"/>
    </row>
    <row r="3276" spans="1:9" ht="15" customHeight="1" x14ac:dyDescent="0.25">
      <c r="A3276" s="29">
        <v>42141.125183159726</v>
      </c>
      <c r="B3276" s="30">
        <v>2.8</v>
      </c>
      <c r="C3276" s="22" t="s">
        <v>197</v>
      </c>
      <c r="F3276" s="29">
        <v>42141.125183159726</v>
      </c>
      <c r="G3276" s="30"/>
      <c r="H3276" s="113"/>
      <c r="I3276" s="113"/>
    </row>
    <row r="3277" spans="1:9" ht="15" customHeight="1" x14ac:dyDescent="0.25">
      <c r="A3277" s="29">
        <v>42141.166849884263</v>
      </c>
      <c r="B3277" s="30">
        <v>2.78</v>
      </c>
      <c r="C3277" s="22" t="s">
        <v>197</v>
      </c>
      <c r="F3277" s="29">
        <v>42141.166849884263</v>
      </c>
      <c r="G3277" s="30"/>
      <c r="H3277" s="113"/>
      <c r="I3277" s="113"/>
    </row>
    <row r="3278" spans="1:9" ht="15" customHeight="1" x14ac:dyDescent="0.25">
      <c r="A3278" s="29">
        <v>42141.208516608793</v>
      </c>
      <c r="B3278" s="30">
        <v>2.83</v>
      </c>
      <c r="C3278" s="22" t="s">
        <v>197</v>
      </c>
      <c r="F3278" s="29">
        <v>42141.208516608793</v>
      </c>
      <c r="G3278" s="30"/>
      <c r="H3278" s="113"/>
      <c r="I3278" s="113"/>
    </row>
    <row r="3279" spans="1:9" ht="15" customHeight="1" x14ac:dyDescent="0.25">
      <c r="A3279" s="29">
        <v>42141.25018333333</v>
      </c>
      <c r="B3279" s="30">
        <v>2.5499999999999998</v>
      </c>
      <c r="C3279" s="22" t="s">
        <v>197</v>
      </c>
      <c r="F3279" s="29">
        <v>42141.25018333333</v>
      </c>
      <c r="G3279" s="30"/>
      <c r="H3279" s="113"/>
      <c r="I3279" s="113"/>
    </row>
    <row r="3280" spans="1:9" ht="15" customHeight="1" x14ac:dyDescent="0.25">
      <c r="A3280" s="29">
        <v>42141.291850057867</v>
      </c>
      <c r="B3280" s="30">
        <v>2.75</v>
      </c>
      <c r="C3280" s="22" t="s">
        <v>197</v>
      </c>
      <c r="F3280" s="29">
        <v>42141.291850057867</v>
      </c>
      <c r="G3280" s="30"/>
      <c r="H3280" s="113"/>
      <c r="I3280" s="113"/>
    </row>
    <row r="3281" spans="1:9" ht="15" customHeight="1" x14ac:dyDescent="0.25">
      <c r="A3281" s="29">
        <v>42141.333516782404</v>
      </c>
      <c r="B3281" s="30">
        <v>2.8</v>
      </c>
      <c r="C3281" s="22" t="s">
        <v>197</v>
      </c>
      <c r="F3281" s="29">
        <v>42141.333516782404</v>
      </c>
      <c r="G3281" s="30"/>
      <c r="H3281" s="113"/>
      <c r="I3281" s="113"/>
    </row>
    <row r="3282" spans="1:9" ht="15" customHeight="1" x14ac:dyDescent="0.25">
      <c r="A3282" s="29">
        <v>42141.375183506942</v>
      </c>
      <c r="B3282" s="30">
        <v>2.68</v>
      </c>
      <c r="C3282" s="22" t="s">
        <v>197</v>
      </c>
      <c r="F3282" s="29">
        <v>42141.375183506942</v>
      </c>
      <c r="G3282" s="30"/>
      <c r="H3282" s="113"/>
      <c r="I3282" s="113"/>
    </row>
    <row r="3283" spans="1:9" ht="15" customHeight="1" x14ac:dyDescent="0.25">
      <c r="A3283" s="29">
        <v>42141.416850231479</v>
      </c>
      <c r="B3283" s="30">
        <v>2.65</v>
      </c>
      <c r="C3283" s="22" t="s">
        <v>197</v>
      </c>
      <c r="F3283" s="29">
        <v>42141.416850231479</v>
      </c>
      <c r="G3283" s="30"/>
      <c r="H3283" s="113"/>
      <c r="I3283" s="113"/>
    </row>
    <row r="3284" spans="1:9" ht="15" customHeight="1" x14ac:dyDescent="0.25">
      <c r="A3284" s="29">
        <v>42141.458516956016</v>
      </c>
      <c r="B3284" s="30">
        <v>2.61</v>
      </c>
      <c r="C3284" s="22" t="s">
        <v>197</v>
      </c>
      <c r="F3284" s="29">
        <v>42141.458516956016</v>
      </c>
      <c r="G3284" s="30"/>
      <c r="H3284" s="113"/>
      <c r="I3284" s="113"/>
    </row>
    <row r="3285" spans="1:9" ht="15" customHeight="1" x14ac:dyDescent="0.25">
      <c r="A3285" s="29">
        <v>42141.500183680553</v>
      </c>
      <c r="B3285" s="30">
        <v>2.5499999999999998</v>
      </c>
      <c r="C3285" s="22" t="s">
        <v>197</v>
      </c>
      <c r="F3285" s="29">
        <v>42141.500183680553</v>
      </c>
      <c r="G3285" s="30"/>
      <c r="H3285" s="113"/>
      <c r="I3285" s="113"/>
    </row>
    <row r="3286" spans="1:9" ht="15" customHeight="1" x14ac:dyDescent="0.25">
      <c r="A3286" s="29">
        <v>42141.54185040509</v>
      </c>
      <c r="B3286" s="30">
        <v>2.5499999999999998</v>
      </c>
      <c r="C3286" s="22" t="s">
        <v>197</v>
      </c>
      <c r="F3286" s="29">
        <v>42141.54185040509</v>
      </c>
      <c r="G3286" s="30"/>
      <c r="H3286" s="113"/>
      <c r="I3286" s="113"/>
    </row>
    <row r="3287" spans="1:9" ht="15" customHeight="1" x14ac:dyDescent="0.25">
      <c r="A3287" s="29">
        <v>42141.583517129628</v>
      </c>
      <c r="B3287" s="30">
        <v>2.5099999999999998</v>
      </c>
      <c r="C3287" s="22" t="s">
        <v>197</v>
      </c>
      <c r="F3287" s="29">
        <v>42141.583517129628</v>
      </c>
      <c r="G3287" s="30"/>
      <c r="H3287" s="113"/>
      <c r="I3287" s="113"/>
    </row>
    <row r="3288" spans="1:9" ht="15" customHeight="1" x14ac:dyDescent="0.25">
      <c r="A3288" s="29">
        <v>42141.625183854165</v>
      </c>
      <c r="B3288" s="30">
        <v>2.4500000000000002</v>
      </c>
      <c r="C3288" s="22" t="s">
        <v>197</v>
      </c>
      <c r="F3288" s="29">
        <v>42141.625183854165</v>
      </c>
      <c r="G3288" s="30"/>
      <c r="H3288" s="113"/>
      <c r="I3288" s="113"/>
    </row>
    <row r="3289" spans="1:9" ht="15" customHeight="1" x14ac:dyDescent="0.25">
      <c r="A3289" s="29">
        <v>42141.666850578702</v>
      </c>
      <c r="B3289" s="30">
        <v>2.4700000000000002</v>
      </c>
      <c r="C3289" s="22" t="s">
        <v>197</v>
      </c>
      <c r="F3289" s="29">
        <v>42141.666850578702</v>
      </c>
      <c r="G3289" s="30"/>
      <c r="H3289" s="113"/>
      <c r="I3289" s="113"/>
    </row>
    <row r="3290" spans="1:9" ht="15" customHeight="1" x14ac:dyDescent="0.25">
      <c r="A3290" s="29">
        <v>42141.708517303239</v>
      </c>
      <c r="B3290" s="30">
        <v>2.4700000000000002</v>
      </c>
      <c r="C3290" s="22" t="s">
        <v>197</v>
      </c>
      <c r="F3290" s="29">
        <v>42141.708517303239</v>
      </c>
      <c r="G3290" s="30"/>
      <c r="H3290" s="113"/>
      <c r="I3290" s="113"/>
    </row>
    <row r="3291" spans="1:9" ht="15" customHeight="1" x14ac:dyDescent="0.25">
      <c r="A3291" s="29">
        <v>42141.750184027776</v>
      </c>
      <c r="B3291" s="30">
        <v>2.56</v>
      </c>
      <c r="C3291" s="22" t="s">
        <v>197</v>
      </c>
      <c r="F3291" s="29">
        <v>42141.750184027776</v>
      </c>
      <c r="G3291" s="30"/>
      <c r="H3291" s="113"/>
      <c r="I3291" s="113"/>
    </row>
    <row r="3292" spans="1:9" ht="15" customHeight="1" x14ac:dyDescent="0.25">
      <c r="A3292" s="29">
        <v>42141.791850752314</v>
      </c>
      <c r="B3292" s="30">
        <v>3.49</v>
      </c>
      <c r="C3292" s="22" t="s">
        <v>197</v>
      </c>
      <c r="F3292" s="29">
        <v>42141.791850752314</v>
      </c>
      <c r="G3292" s="30"/>
      <c r="H3292" s="113"/>
      <c r="I3292" s="113"/>
    </row>
    <row r="3293" spans="1:9" ht="15" customHeight="1" x14ac:dyDescent="0.25">
      <c r="A3293" s="29">
        <v>42141.833517476851</v>
      </c>
      <c r="B3293" s="30">
        <v>4.28</v>
      </c>
      <c r="C3293" s="22" t="s">
        <v>197</v>
      </c>
      <c r="F3293" s="29">
        <v>42141.833517476851</v>
      </c>
      <c r="G3293" s="30"/>
      <c r="H3293" s="113"/>
      <c r="I3293" s="113"/>
    </row>
    <row r="3294" spans="1:9" ht="15" customHeight="1" x14ac:dyDescent="0.25">
      <c r="A3294" s="29">
        <v>42141.875184201388</v>
      </c>
      <c r="B3294" s="30">
        <v>3.1</v>
      </c>
      <c r="C3294" s="22" t="s">
        <v>197</v>
      </c>
      <c r="F3294" s="29">
        <v>42141.875184201388</v>
      </c>
      <c r="G3294" s="30"/>
      <c r="H3294" s="113"/>
      <c r="I3294" s="113"/>
    </row>
    <row r="3295" spans="1:9" ht="15" customHeight="1" x14ac:dyDescent="0.25">
      <c r="A3295" s="29">
        <v>42141.916850925925</v>
      </c>
      <c r="B3295" s="30">
        <v>2.89</v>
      </c>
      <c r="C3295" s="22" t="s">
        <v>197</v>
      </c>
      <c r="F3295" s="29">
        <v>42141.916850925925</v>
      </c>
      <c r="G3295" s="30"/>
      <c r="H3295" s="113"/>
      <c r="I3295" s="113"/>
    </row>
    <row r="3296" spans="1:9" ht="15" customHeight="1" x14ac:dyDescent="0.25">
      <c r="A3296" s="29">
        <v>42141.958517650462</v>
      </c>
      <c r="B3296" s="30">
        <v>2.83</v>
      </c>
      <c r="C3296" s="22" t="s">
        <v>197</v>
      </c>
      <c r="F3296" s="29">
        <v>42141.958517650462</v>
      </c>
      <c r="G3296" s="30"/>
      <c r="H3296" s="113"/>
      <c r="I3296" s="113"/>
    </row>
    <row r="3297" spans="1:9" ht="15" customHeight="1" x14ac:dyDescent="0.25">
      <c r="A3297" s="29">
        <v>42142.000184375</v>
      </c>
      <c r="B3297" s="30">
        <v>2.83</v>
      </c>
      <c r="C3297" s="22" t="s">
        <v>197</v>
      </c>
      <c r="F3297" s="29">
        <v>42142.000184375</v>
      </c>
      <c r="G3297" s="30"/>
      <c r="H3297" s="113"/>
      <c r="I3297" s="113"/>
    </row>
    <row r="3298" spans="1:9" ht="15" customHeight="1" x14ac:dyDescent="0.25">
      <c r="A3298" s="29">
        <v>42142.041851099537</v>
      </c>
      <c r="B3298" s="30">
        <v>2.78</v>
      </c>
      <c r="C3298" s="22" t="s">
        <v>197</v>
      </c>
      <c r="F3298" s="29">
        <v>42142.041851099537</v>
      </c>
      <c r="G3298" s="30"/>
      <c r="H3298" s="113"/>
      <c r="I3298" s="113"/>
    </row>
    <row r="3299" spans="1:9" ht="15" customHeight="1" x14ac:dyDescent="0.25">
      <c r="A3299" s="29">
        <v>42142.083517824074</v>
      </c>
      <c r="B3299" s="30">
        <v>2.72</v>
      </c>
      <c r="C3299" s="22" t="s">
        <v>197</v>
      </c>
      <c r="F3299" s="29">
        <v>42142.083517824074</v>
      </c>
      <c r="G3299" s="30"/>
      <c r="H3299" s="113"/>
      <c r="I3299" s="113"/>
    </row>
    <row r="3300" spans="1:9" ht="15" customHeight="1" x14ac:dyDescent="0.25">
      <c r="A3300" s="29">
        <v>42142.125184548611</v>
      </c>
      <c r="B3300" s="30">
        <v>2.74</v>
      </c>
      <c r="C3300" s="22" t="s">
        <v>197</v>
      </c>
      <c r="F3300" s="29">
        <v>42142.125184548611</v>
      </c>
      <c r="G3300" s="30"/>
      <c r="H3300" s="113"/>
      <c r="I3300" s="113"/>
    </row>
    <row r="3301" spans="1:9" ht="15" customHeight="1" x14ac:dyDescent="0.25">
      <c r="A3301" s="29">
        <v>42142.166851273148</v>
      </c>
      <c r="B3301" s="30">
        <v>2.76</v>
      </c>
      <c r="C3301" s="22" t="s">
        <v>197</v>
      </c>
      <c r="F3301" s="29">
        <v>42142.166851273148</v>
      </c>
      <c r="G3301" s="30"/>
      <c r="H3301" s="113"/>
      <c r="I3301" s="113"/>
    </row>
    <row r="3302" spans="1:9" ht="15" customHeight="1" x14ac:dyDescent="0.25">
      <c r="A3302" s="29">
        <v>42142.208517997686</v>
      </c>
      <c r="B3302" s="30">
        <v>2.93</v>
      </c>
      <c r="C3302" s="22" t="s">
        <v>197</v>
      </c>
      <c r="F3302" s="29">
        <v>42142.208517997686</v>
      </c>
      <c r="G3302" s="30"/>
      <c r="H3302" s="113"/>
      <c r="I3302" s="113"/>
    </row>
    <row r="3303" spans="1:9" ht="15" customHeight="1" x14ac:dyDescent="0.25">
      <c r="A3303" s="29">
        <v>42142.250184722223</v>
      </c>
      <c r="B3303" s="30">
        <v>2.85</v>
      </c>
      <c r="C3303" s="22" t="s">
        <v>197</v>
      </c>
      <c r="F3303" s="29">
        <v>42142.250184722223</v>
      </c>
      <c r="G3303" s="30"/>
      <c r="H3303" s="113"/>
      <c r="I3303" s="113"/>
    </row>
    <row r="3304" spans="1:9" ht="15" customHeight="1" x14ac:dyDescent="0.25">
      <c r="A3304" s="29">
        <v>42142.29185144676</v>
      </c>
      <c r="B3304" s="30">
        <v>2.91</v>
      </c>
      <c r="C3304" s="22" t="s">
        <v>197</v>
      </c>
      <c r="F3304" s="29">
        <v>42142.29185144676</v>
      </c>
      <c r="G3304" s="30"/>
      <c r="H3304" s="113"/>
      <c r="I3304" s="113"/>
    </row>
    <row r="3305" spans="1:9" ht="15" customHeight="1" x14ac:dyDescent="0.25">
      <c r="A3305" s="29">
        <v>42142.333518171297</v>
      </c>
      <c r="B3305" s="30">
        <v>2.9</v>
      </c>
      <c r="C3305" s="22" t="s">
        <v>197</v>
      </c>
      <c r="F3305" s="29">
        <v>42142.333518171297</v>
      </c>
      <c r="G3305" s="30"/>
      <c r="H3305" s="113"/>
      <c r="I3305" s="113"/>
    </row>
    <row r="3306" spans="1:9" ht="15" customHeight="1" x14ac:dyDescent="0.25">
      <c r="A3306" s="29">
        <v>42142.375184895835</v>
      </c>
      <c r="B3306" s="30">
        <v>2.93</v>
      </c>
      <c r="C3306" s="22" t="s">
        <v>197</v>
      </c>
      <c r="F3306" s="29">
        <v>42142.375184895835</v>
      </c>
      <c r="G3306" s="30"/>
      <c r="H3306" s="113"/>
      <c r="I3306" s="113"/>
    </row>
    <row r="3307" spans="1:9" ht="15" customHeight="1" x14ac:dyDescent="0.25">
      <c r="A3307" s="29">
        <v>42142.416851620372</v>
      </c>
      <c r="B3307" s="30">
        <v>2.91</v>
      </c>
      <c r="C3307" s="22" t="s">
        <v>197</v>
      </c>
      <c r="F3307" s="29">
        <v>42142.416851620372</v>
      </c>
      <c r="G3307" s="30"/>
      <c r="H3307" s="113"/>
      <c r="I3307" s="113"/>
    </row>
    <row r="3308" spans="1:9" ht="15" customHeight="1" x14ac:dyDescent="0.25">
      <c r="A3308" s="29">
        <v>42142.458518344909</v>
      </c>
      <c r="B3308" s="30">
        <v>2.92</v>
      </c>
      <c r="C3308" s="22" t="s">
        <v>197</v>
      </c>
      <c r="F3308" s="29">
        <v>42142.458518344909</v>
      </c>
      <c r="G3308" s="30"/>
      <c r="H3308" s="113"/>
      <c r="I3308" s="113"/>
    </row>
    <row r="3309" spans="1:9" ht="15" customHeight="1" x14ac:dyDescent="0.25">
      <c r="A3309" s="29">
        <v>42142.500185069446</v>
      </c>
      <c r="B3309" s="30">
        <v>2.9</v>
      </c>
      <c r="C3309" s="22" t="s">
        <v>197</v>
      </c>
      <c r="F3309" s="29">
        <v>42142.500185069446</v>
      </c>
      <c r="G3309" s="30"/>
      <c r="H3309" s="113"/>
      <c r="I3309" s="113"/>
    </row>
    <row r="3310" spans="1:9" ht="15" customHeight="1" x14ac:dyDescent="0.25">
      <c r="A3310" s="29">
        <v>42142.541851793983</v>
      </c>
      <c r="B3310" s="30">
        <v>2.91</v>
      </c>
      <c r="C3310" s="22" t="s">
        <v>197</v>
      </c>
      <c r="F3310" s="29">
        <v>42142.541851793983</v>
      </c>
      <c r="G3310" s="30"/>
      <c r="H3310" s="113"/>
      <c r="I3310" s="113"/>
    </row>
    <row r="3311" spans="1:9" ht="15" customHeight="1" x14ac:dyDescent="0.25">
      <c r="A3311" s="29">
        <v>42142.583518518521</v>
      </c>
      <c r="B3311" s="30">
        <v>2.79</v>
      </c>
      <c r="C3311" s="22" t="s">
        <v>197</v>
      </c>
      <c r="F3311" s="29">
        <v>42142.583518518521</v>
      </c>
      <c r="G3311" s="30"/>
      <c r="H3311" s="113"/>
      <c r="I3311" s="113"/>
    </row>
    <row r="3312" spans="1:9" ht="15" customHeight="1" x14ac:dyDescent="0.25">
      <c r="A3312" s="29">
        <v>42142.625185243058</v>
      </c>
      <c r="B3312" s="30">
        <v>2.87</v>
      </c>
      <c r="C3312" s="22" t="s">
        <v>197</v>
      </c>
      <c r="F3312" s="29">
        <v>42142.625185243058</v>
      </c>
      <c r="G3312" s="30"/>
      <c r="H3312" s="113"/>
      <c r="I3312" s="113"/>
    </row>
    <row r="3313" spans="1:9" ht="15" customHeight="1" x14ac:dyDescent="0.25">
      <c r="A3313" s="29">
        <v>42142.666851967595</v>
      </c>
      <c r="B3313" s="30">
        <v>2.91</v>
      </c>
      <c r="C3313" s="22" t="s">
        <v>197</v>
      </c>
      <c r="F3313" s="29">
        <v>42142.666851967595</v>
      </c>
      <c r="G3313" s="30"/>
      <c r="H3313" s="113"/>
      <c r="I3313" s="113"/>
    </row>
    <row r="3314" spans="1:9" ht="15" customHeight="1" x14ac:dyDescent="0.25">
      <c r="A3314" s="29">
        <v>42142.708518692132</v>
      </c>
      <c r="B3314" s="30">
        <v>6.86</v>
      </c>
      <c r="C3314" s="22" t="s">
        <v>197</v>
      </c>
      <c r="F3314" s="29">
        <v>42142.708518692132</v>
      </c>
      <c r="G3314" s="30"/>
      <c r="H3314" s="113"/>
      <c r="I3314" s="113"/>
    </row>
    <row r="3315" spans="1:9" ht="15" customHeight="1" x14ac:dyDescent="0.25">
      <c r="A3315" s="29">
        <v>42142.750185416669</v>
      </c>
      <c r="B3315" s="30">
        <v>6.81</v>
      </c>
      <c r="C3315" s="22" t="s">
        <v>197</v>
      </c>
      <c r="F3315" s="29">
        <v>42142.750185416669</v>
      </c>
      <c r="G3315" s="30"/>
      <c r="H3315" s="113"/>
      <c r="I3315" s="113"/>
    </row>
    <row r="3316" spans="1:9" ht="15" customHeight="1" x14ac:dyDescent="0.25">
      <c r="A3316" s="29">
        <v>42142.791852141207</v>
      </c>
      <c r="B3316" s="30">
        <v>4.51</v>
      </c>
      <c r="C3316" s="22" t="s">
        <v>197</v>
      </c>
      <c r="F3316" s="29">
        <v>42142.791852141207</v>
      </c>
      <c r="G3316" s="30"/>
      <c r="H3316" s="113"/>
      <c r="I3316" s="113"/>
    </row>
    <row r="3317" spans="1:9" ht="15" customHeight="1" x14ac:dyDescent="0.25">
      <c r="A3317" s="29">
        <v>42142.833518865744</v>
      </c>
      <c r="B3317" s="30">
        <v>3.79</v>
      </c>
      <c r="C3317" s="22" t="s">
        <v>197</v>
      </c>
      <c r="F3317" s="29">
        <v>42142.833518865744</v>
      </c>
      <c r="G3317" s="30"/>
      <c r="H3317" s="113"/>
      <c r="I3317" s="113"/>
    </row>
    <row r="3318" spans="1:9" ht="15" customHeight="1" x14ac:dyDescent="0.25">
      <c r="A3318" s="29">
        <v>42142.875185590281</v>
      </c>
      <c r="B3318" s="30">
        <v>3.66</v>
      </c>
      <c r="C3318" s="22" t="s">
        <v>197</v>
      </c>
      <c r="F3318" s="29">
        <v>42142.875185590281</v>
      </c>
      <c r="G3318" s="30"/>
      <c r="H3318" s="113"/>
      <c r="I3318" s="113"/>
    </row>
    <row r="3319" spans="1:9" ht="15" customHeight="1" x14ac:dyDescent="0.25">
      <c r="A3319" s="29">
        <v>42142.916852314818</v>
      </c>
      <c r="B3319" s="42">
        <v>11.2</v>
      </c>
      <c r="C3319" s="22" t="s">
        <v>199</v>
      </c>
      <c r="F3319" s="29">
        <v>42142.916852314818</v>
      </c>
      <c r="G3319" s="42"/>
      <c r="H3319" s="113"/>
      <c r="I3319" s="113"/>
    </row>
    <row r="3320" spans="1:9" ht="15" customHeight="1" x14ac:dyDescent="0.25">
      <c r="A3320" s="29">
        <v>42142.958519039355</v>
      </c>
      <c r="B3320" s="42">
        <v>10.59</v>
      </c>
      <c r="C3320" s="22" t="s">
        <v>199</v>
      </c>
      <c r="F3320" s="29">
        <v>42142.958519039355</v>
      </c>
      <c r="G3320" s="42"/>
      <c r="H3320" s="113"/>
      <c r="I3320" s="113"/>
    </row>
    <row r="3321" spans="1:9" ht="15" customHeight="1" x14ac:dyDescent="0.25">
      <c r="A3321" s="29">
        <v>42143.000185763885</v>
      </c>
      <c r="B3321" s="37">
        <v>12.76</v>
      </c>
      <c r="C3321" s="2"/>
      <c r="F3321" s="29">
        <v>42143.000185763885</v>
      </c>
      <c r="G3321" s="37">
        <v>12.76</v>
      </c>
      <c r="H3321" s="113"/>
      <c r="I3321" s="113"/>
    </row>
    <row r="3322" spans="1:9" ht="15" customHeight="1" x14ac:dyDescent="0.25">
      <c r="A3322" s="29">
        <v>42143.041852488423</v>
      </c>
      <c r="B3322" s="37">
        <v>14.88</v>
      </c>
      <c r="C3322" s="2"/>
      <c r="F3322" s="29">
        <v>42143.041852488423</v>
      </c>
      <c r="G3322" s="37">
        <v>14.88</v>
      </c>
      <c r="H3322" s="113"/>
      <c r="I3322" s="113"/>
    </row>
    <row r="3323" spans="1:9" ht="15" customHeight="1" x14ac:dyDescent="0.25">
      <c r="A3323" s="29">
        <v>42143.08351921296</v>
      </c>
      <c r="B3323" s="37">
        <v>15.77</v>
      </c>
      <c r="C3323" s="2"/>
      <c r="F3323" s="29">
        <v>42143.08351921296</v>
      </c>
      <c r="G3323" s="37">
        <v>15.77</v>
      </c>
      <c r="H3323" s="113"/>
      <c r="I3323" s="113"/>
    </row>
    <row r="3324" spans="1:9" ht="15" customHeight="1" x14ac:dyDescent="0.25">
      <c r="A3324" s="29">
        <v>42143.125185937497</v>
      </c>
      <c r="B3324" s="37">
        <v>16.02</v>
      </c>
      <c r="C3324" s="2"/>
      <c r="F3324" s="29">
        <v>42143.125185937497</v>
      </c>
      <c r="G3324" s="37">
        <v>16.02</v>
      </c>
      <c r="H3324" s="113"/>
      <c r="I3324" s="113"/>
    </row>
    <row r="3325" spans="1:9" ht="15" customHeight="1" x14ac:dyDescent="0.25">
      <c r="A3325" s="29">
        <v>42143.166852662034</v>
      </c>
      <c r="B3325" s="37">
        <v>15.03</v>
      </c>
      <c r="C3325" s="2"/>
      <c r="F3325" s="29">
        <v>42143.166852662034</v>
      </c>
      <c r="G3325" s="37">
        <v>15.03</v>
      </c>
      <c r="H3325" s="113"/>
      <c r="I3325" s="113"/>
    </row>
    <row r="3326" spans="1:9" ht="15" customHeight="1" x14ac:dyDescent="0.25">
      <c r="A3326" s="29">
        <v>42143.208519386571</v>
      </c>
      <c r="B3326" s="37">
        <v>15.74</v>
      </c>
      <c r="C3326" s="2"/>
      <c r="F3326" s="29">
        <v>42143.208519386571</v>
      </c>
      <c r="G3326" s="37">
        <v>15.74</v>
      </c>
      <c r="H3326" s="113"/>
      <c r="I3326" s="113"/>
    </row>
    <row r="3327" spans="1:9" ht="15" customHeight="1" x14ac:dyDescent="0.25">
      <c r="A3327" s="29">
        <v>42143.250186111109</v>
      </c>
      <c r="B3327" s="37">
        <v>16.03</v>
      </c>
      <c r="C3327" s="2"/>
      <c r="F3327" s="29">
        <v>42143.250186111109</v>
      </c>
      <c r="G3327" s="37">
        <v>16.03</v>
      </c>
      <c r="H3327" s="113"/>
      <c r="I3327" s="113"/>
    </row>
    <row r="3328" spans="1:9" ht="15" customHeight="1" x14ac:dyDescent="0.25">
      <c r="A3328" s="29">
        <v>42143.291852835646</v>
      </c>
      <c r="B3328" s="37">
        <v>16.14</v>
      </c>
      <c r="C3328" s="2"/>
      <c r="F3328" s="29">
        <v>42143.291852835646</v>
      </c>
      <c r="G3328" s="37">
        <v>16.14</v>
      </c>
      <c r="H3328" s="113"/>
      <c r="I3328" s="113"/>
    </row>
    <row r="3329" spans="1:9" ht="15" customHeight="1" x14ac:dyDescent="0.25">
      <c r="A3329" s="29">
        <v>42143.333519560183</v>
      </c>
      <c r="B3329" s="37">
        <v>15.42</v>
      </c>
      <c r="C3329" s="2"/>
      <c r="F3329" s="29">
        <v>42143.333519560183</v>
      </c>
      <c r="G3329" s="37">
        <v>15.42</v>
      </c>
      <c r="H3329" s="113"/>
      <c r="I3329" s="113"/>
    </row>
    <row r="3330" spans="1:9" ht="15" customHeight="1" x14ac:dyDescent="0.25">
      <c r="A3330" s="29">
        <v>42143.37518628472</v>
      </c>
      <c r="B3330" s="37">
        <v>16.78</v>
      </c>
      <c r="C3330" s="2"/>
      <c r="F3330" s="29">
        <v>42143.37518628472</v>
      </c>
      <c r="G3330" s="37">
        <v>16.78</v>
      </c>
      <c r="H3330" s="113"/>
      <c r="I3330" s="113"/>
    </row>
    <row r="3331" spans="1:9" ht="15" customHeight="1" x14ac:dyDescent="0.25">
      <c r="A3331" s="29">
        <v>42143.416853009257</v>
      </c>
      <c r="B3331" s="37">
        <v>16.489999999999998</v>
      </c>
      <c r="C3331" s="2"/>
      <c r="F3331" s="29">
        <v>42143.416853009257</v>
      </c>
      <c r="G3331" s="37">
        <v>16.489999999999998</v>
      </c>
      <c r="H3331" s="113"/>
      <c r="I3331" s="113"/>
    </row>
    <row r="3332" spans="1:9" ht="15" customHeight="1" x14ac:dyDescent="0.25">
      <c r="A3332" s="29">
        <v>42143.458519733795</v>
      </c>
      <c r="B3332" s="37">
        <v>18.11</v>
      </c>
      <c r="C3332" s="2"/>
      <c r="F3332" s="29">
        <v>42143.458519733795</v>
      </c>
      <c r="G3332" s="37">
        <v>18.11</v>
      </c>
      <c r="H3332" s="113"/>
      <c r="I3332" s="113"/>
    </row>
    <row r="3333" spans="1:9" ht="15" customHeight="1" x14ac:dyDescent="0.25">
      <c r="A3333" s="29">
        <v>42143.500186458332</v>
      </c>
      <c r="B3333" s="37">
        <v>17.03</v>
      </c>
      <c r="C3333" s="2"/>
      <c r="F3333" s="29">
        <v>42143.500186458332</v>
      </c>
      <c r="G3333" s="37">
        <v>17.03</v>
      </c>
      <c r="H3333" s="113"/>
      <c r="I3333" s="113"/>
    </row>
    <row r="3334" spans="1:9" ht="15" customHeight="1" x14ac:dyDescent="0.25">
      <c r="A3334" s="29">
        <v>42143.541853182869</v>
      </c>
      <c r="B3334" s="37">
        <v>15.13</v>
      </c>
      <c r="C3334" s="2"/>
      <c r="F3334" s="29">
        <v>42143.541853182869</v>
      </c>
      <c r="G3334" s="37">
        <v>15.13</v>
      </c>
      <c r="H3334" s="113"/>
      <c r="I3334" s="113"/>
    </row>
    <row r="3335" spans="1:9" ht="15" customHeight="1" x14ac:dyDescent="0.25">
      <c r="A3335" s="29">
        <v>42143.583519907406</v>
      </c>
      <c r="B3335" s="37">
        <v>16.829999999999998</v>
      </c>
      <c r="C3335" s="2"/>
      <c r="F3335" s="29">
        <v>42143.583519907406</v>
      </c>
      <c r="G3335" s="37">
        <v>16.829999999999998</v>
      </c>
      <c r="H3335" s="113"/>
      <c r="I3335" s="113"/>
    </row>
    <row r="3336" spans="1:9" ht="15" customHeight="1" x14ac:dyDescent="0.25">
      <c r="A3336" s="29">
        <v>42143.625186631944</v>
      </c>
      <c r="B3336" s="37">
        <v>15.46</v>
      </c>
      <c r="C3336" s="2"/>
      <c r="F3336" s="29">
        <v>42143.625186631944</v>
      </c>
      <c r="G3336" s="37">
        <v>15.46</v>
      </c>
      <c r="H3336" s="113"/>
      <c r="I3336" s="113"/>
    </row>
    <row r="3337" spans="1:9" ht="15" customHeight="1" x14ac:dyDescent="0.25">
      <c r="A3337" s="29">
        <v>42143.666853356481</v>
      </c>
      <c r="B3337" s="37">
        <v>18.66</v>
      </c>
      <c r="C3337" s="2"/>
      <c r="F3337" s="29">
        <v>42143.666853356481</v>
      </c>
      <c r="G3337" s="37">
        <v>18.66</v>
      </c>
      <c r="H3337" s="113"/>
      <c r="I3337" s="113"/>
    </row>
    <row r="3338" spans="1:9" ht="15" customHeight="1" x14ac:dyDescent="0.25">
      <c r="A3338" s="29">
        <v>42143.708520081018</v>
      </c>
      <c r="B3338" s="37">
        <v>18.29</v>
      </c>
      <c r="C3338" s="2"/>
      <c r="F3338" s="29">
        <v>42143.708520081018</v>
      </c>
      <c r="G3338" s="37">
        <v>18.29</v>
      </c>
      <c r="H3338" s="113"/>
      <c r="I3338" s="113"/>
    </row>
    <row r="3339" spans="1:9" ht="15" customHeight="1" x14ac:dyDescent="0.25">
      <c r="A3339" s="29">
        <v>42143.750186805555</v>
      </c>
      <c r="B3339" s="37">
        <v>14.97</v>
      </c>
      <c r="C3339" s="2"/>
      <c r="F3339" s="29">
        <v>42143.750186805555</v>
      </c>
      <c r="G3339" s="37">
        <v>14.97</v>
      </c>
      <c r="H3339" s="113"/>
      <c r="I3339" s="113"/>
    </row>
    <row r="3340" spans="1:9" ht="15" customHeight="1" x14ac:dyDescent="0.25">
      <c r="A3340" s="29">
        <v>42143.791853530092</v>
      </c>
      <c r="B3340" s="30">
        <v>10.15</v>
      </c>
      <c r="C3340" s="22" t="s">
        <v>197</v>
      </c>
      <c r="F3340" s="29">
        <v>42143.791853530092</v>
      </c>
      <c r="G3340" s="30"/>
      <c r="H3340" s="113"/>
      <c r="I3340" s="113"/>
    </row>
    <row r="3341" spans="1:9" ht="15" customHeight="1" x14ac:dyDescent="0.25">
      <c r="A3341" s="29">
        <v>42143.83352025463</v>
      </c>
      <c r="B3341" s="30">
        <v>5.92</v>
      </c>
      <c r="C3341" s="22" t="s">
        <v>197</v>
      </c>
      <c r="F3341" s="29">
        <v>42143.83352025463</v>
      </c>
      <c r="G3341" s="30"/>
      <c r="H3341" s="113"/>
      <c r="I3341" s="113"/>
    </row>
    <row r="3342" spans="1:9" ht="15" customHeight="1" x14ac:dyDescent="0.25">
      <c r="A3342" s="29">
        <v>42143.875186979167</v>
      </c>
      <c r="B3342" s="30">
        <v>4.7300000000000004</v>
      </c>
      <c r="C3342" s="22" t="s">
        <v>197</v>
      </c>
      <c r="F3342" s="29">
        <v>42143.875186979167</v>
      </c>
      <c r="G3342" s="30"/>
      <c r="H3342" s="113"/>
      <c r="I3342" s="113"/>
    </row>
    <row r="3343" spans="1:9" ht="15" customHeight="1" x14ac:dyDescent="0.25">
      <c r="A3343" s="29">
        <v>42143.916853703704</v>
      </c>
      <c r="B3343" s="35">
        <v>6.36</v>
      </c>
      <c r="C3343" s="22" t="s">
        <v>197</v>
      </c>
      <c r="F3343" s="29">
        <v>42143.916853703704</v>
      </c>
      <c r="G3343" s="35"/>
      <c r="H3343" s="113"/>
      <c r="I3343" s="113"/>
    </row>
    <row r="3344" spans="1:9" ht="15" customHeight="1" x14ac:dyDescent="0.25">
      <c r="A3344" s="29">
        <v>42143.958520428241</v>
      </c>
      <c r="B3344" s="30">
        <v>4.78</v>
      </c>
      <c r="C3344" s="22" t="s">
        <v>197</v>
      </c>
      <c r="F3344" s="29">
        <v>42143.958520428241</v>
      </c>
      <c r="G3344" s="30"/>
      <c r="H3344" s="113"/>
      <c r="I3344" s="113"/>
    </row>
    <row r="3345" spans="1:9" ht="15" customHeight="1" x14ac:dyDescent="0.25">
      <c r="A3345" s="29">
        <v>42144.000187152778</v>
      </c>
      <c r="B3345" s="30">
        <v>4.6399999999999997</v>
      </c>
      <c r="C3345" s="22" t="s">
        <v>197</v>
      </c>
      <c r="F3345" s="29">
        <v>42144.000187152778</v>
      </c>
      <c r="G3345" s="30"/>
      <c r="H3345" s="113"/>
      <c r="I3345" s="113"/>
    </row>
    <row r="3346" spans="1:9" ht="15" customHeight="1" x14ac:dyDescent="0.25">
      <c r="A3346" s="29">
        <v>42144.041853877316</v>
      </c>
      <c r="B3346" s="30">
        <v>4.46</v>
      </c>
      <c r="C3346" s="22" t="s">
        <v>197</v>
      </c>
      <c r="F3346" s="29">
        <v>42144.041853877316</v>
      </c>
      <c r="G3346" s="30"/>
      <c r="H3346" s="113"/>
      <c r="I3346" s="113"/>
    </row>
    <row r="3347" spans="1:9" ht="15" customHeight="1" x14ac:dyDescent="0.25">
      <c r="A3347" s="29">
        <v>42144.083520601853</v>
      </c>
      <c r="B3347" s="30">
        <v>4.3899999999999997</v>
      </c>
      <c r="C3347" s="22" t="s">
        <v>197</v>
      </c>
      <c r="F3347" s="29">
        <v>42144.083520601853</v>
      </c>
      <c r="G3347" s="30"/>
      <c r="H3347" s="113"/>
      <c r="I3347" s="113"/>
    </row>
    <row r="3348" spans="1:9" ht="15" customHeight="1" x14ac:dyDescent="0.25">
      <c r="A3348" s="29">
        <v>42144.12518732639</v>
      </c>
      <c r="B3348" s="30">
        <v>4.34</v>
      </c>
      <c r="C3348" s="22" t="s">
        <v>197</v>
      </c>
      <c r="F3348" s="29">
        <v>42144.12518732639</v>
      </c>
      <c r="G3348" s="30"/>
      <c r="H3348" s="113"/>
      <c r="I3348" s="113"/>
    </row>
    <row r="3349" spans="1:9" ht="15" customHeight="1" x14ac:dyDescent="0.25">
      <c r="A3349" s="29">
        <v>42144.166854050927</v>
      </c>
      <c r="B3349" s="30">
        <v>4.33</v>
      </c>
      <c r="C3349" s="22" t="s">
        <v>197</v>
      </c>
      <c r="F3349" s="29">
        <v>42144.166854050927</v>
      </c>
      <c r="G3349" s="30"/>
      <c r="H3349" s="113"/>
      <c r="I3349" s="113"/>
    </row>
    <row r="3350" spans="1:9" ht="15" customHeight="1" x14ac:dyDescent="0.25">
      <c r="A3350" s="29">
        <v>42144.208520775464</v>
      </c>
      <c r="B3350" s="30">
        <v>4.29</v>
      </c>
      <c r="C3350" s="22" t="s">
        <v>197</v>
      </c>
      <c r="F3350" s="29">
        <v>42144.208520775464</v>
      </c>
      <c r="G3350" s="30"/>
      <c r="H3350" s="113"/>
      <c r="I3350" s="113"/>
    </row>
    <row r="3351" spans="1:9" ht="15" customHeight="1" x14ac:dyDescent="0.25">
      <c r="A3351" s="29">
        <v>42144.250187500002</v>
      </c>
      <c r="B3351" s="30">
        <v>4.13</v>
      </c>
      <c r="C3351" s="22" t="s">
        <v>197</v>
      </c>
      <c r="F3351" s="29">
        <v>42144.250187500002</v>
      </c>
      <c r="G3351" s="30"/>
      <c r="H3351" s="113"/>
      <c r="I3351" s="113"/>
    </row>
    <row r="3352" spans="1:9" ht="15" customHeight="1" x14ac:dyDescent="0.25">
      <c r="A3352" s="29">
        <v>42144.291854224539</v>
      </c>
      <c r="B3352" s="30">
        <v>3.65</v>
      </c>
      <c r="C3352" s="22" t="s">
        <v>197</v>
      </c>
      <c r="F3352" s="29">
        <v>42144.291854224539</v>
      </c>
      <c r="G3352" s="30"/>
      <c r="H3352" s="113"/>
      <c r="I3352" s="113"/>
    </row>
    <row r="3353" spans="1:9" ht="15" customHeight="1" x14ac:dyDescent="0.25">
      <c r="A3353" s="29">
        <v>42144.333520949076</v>
      </c>
      <c r="B3353" s="30">
        <v>3.62</v>
      </c>
      <c r="C3353" s="22" t="s">
        <v>197</v>
      </c>
      <c r="F3353" s="29">
        <v>42144.333520949076</v>
      </c>
      <c r="G3353" s="30"/>
      <c r="H3353" s="113"/>
      <c r="I3353" s="113"/>
    </row>
    <row r="3354" spans="1:9" ht="15" customHeight="1" x14ac:dyDescent="0.25">
      <c r="A3354" s="29">
        <v>42144.375187673613</v>
      </c>
      <c r="B3354" s="30">
        <v>3.35</v>
      </c>
      <c r="C3354" s="22" t="s">
        <v>197</v>
      </c>
      <c r="F3354" s="29">
        <v>42144.375187673613</v>
      </c>
      <c r="G3354" s="30"/>
      <c r="H3354" s="113"/>
      <c r="I3354" s="113"/>
    </row>
    <row r="3355" spans="1:9" ht="15" customHeight="1" x14ac:dyDescent="0.25">
      <c r="A3355" s="29">
        <v>42144.41685439815</v>
      </c>
      <c r="B3355" s="30">
        <v>3.35</v>
      </c>
      <c r="C3355" s="22" t="s">
        <v>197</v>
      </c>
      <c r="F3355" s="29">
        <v>42144.41685439815</v>
      </c>
      <c r="G3355" s="30"/>
      <c r="H3355" s="113"/>
      <c r="I3355" s="113"/>
    </row>
    <row r="3356" spans="1:9" ht="15" customHeight="1" x14ac:dyDescent="0.25">
      <c r="A3356" s="29">
        <v>42144.458521122688</v>
      </c>
      <c r="B3356" s="30">
        <v>3.36</v>
      </c>
      <c r="C3356" s="22" t="s">
        <v>197</v>
      </c>
      <c r="F3356" s="29">
        <v>42144.458521122688</v>
      </c>
      <c r="G3356" s="30"/>
      <c r="H3356" s="113"/>
      <c r="I3356" s="113"/>
    </row>
    <row r="3357" spans="1:9" ht="15" customHeight="1" x14ac:dyDescent="0.25">
      <c r="A3357" s="29">
        <v>42144.500187847225</v>
      </c>
      <c r="B3357" s="30">
        <v>3.3</v>
      </c>
      <c r="C3357" s="22" t="s">
        <v>197</v>
      </c>
      <c r="F3357" s="29">
        <v>42144.500187847225</v>
      </c>
      <c r="G3357" s="30"/>
      <c r="H3357" s="113"/>
      <c r="I3357" s="113"/>
    </row>
    <row r="3358" spans="1:9" ht="15" customHeight="1" x14ac:dyDescent="0.25">
      <c r="A3358" s="29">
        <v>42144.541854571762</v>
      </c>
      <c r="B3358" s="30">
        <v>3.34</v>
      </c>
      <c r="C3358" s="22" t="s">
        <v>197</v>
      </c>
      <c r="F3358" s="29">
        <v>42144.541854571762</v>
      </c>
      <c r="G3358" s="30"/>
      <c r="H3358" s="113"/>
      <c r="I3358" s="113"/>
    </row>
    <row r="3359" spans="1:9" ht="15" customHeight="1" x14ac:dyDescent="0.25">
      <c r="A3359" s="29">
        <v>42144.583521296299</v>
      </c>
      <c r="B3359" s="30">
        <v>5.77</v>
      </c>
      <c r="C3359" s="22" t="s">
        <v>197</v>
      </c>
      <c r="F3359" s="29">
        <v>42144.583521296299</v>
      </c>
      <c r="G3359" s="30"/>
      <c r="H3359" s="113"/>
      <c r="I3359" s="113"/>
    </row>
    <row r="3360" spans="1:9" ht="15" customHeight="1" x14ac:dyDescent="0.25">
      <c r="A3360" s="29">
        <v>42144.625188020837</v>
      </c>
      <c r="B3360" s="30">
        <v>3.93</v>
      </c>
      <c r="C3360" s="22" t="s">
        <v>197</v>
      </c>
      <c r="F3360" s="29">
        <v>42144.625188020837</v>
      </c>
      <c r="G3360" s="30"/>
      <c r="H3360" s="113"/>
      <c r="I3360" s="113"/>
    </row>
    <row r="3361" spans="1:9" ht="15" customHeight="1" x14ac:dyDescent="0.25">
      <c r="A3361" s="29">
        <v>42144.666854745374</v>
      </c>
      <c r="B3361" s="30">
        <v>4</v>
      </c>
      <c r="C3361" s="22" t="s">
        <v>197</v>
      </c>
      <c r="F3361" s="29">
        <v>42144.666854745374</v>
      </c>
      <c r="G3361" s="30"/>
      <c r="H3361" s="113"/>
      <c r="I3361" s="113"/>
    </row>
    <row r="3362" spans="1:9" ht="15" customHeight="1" x14ac:dyDescent="0.25">
      <c r="A3362" s="29">
        <v>42144.708521469911</v>
      </c>
      <c r="B3362" s="30">
        <v>4.0599999999999996</v>
      </c>
      <c r="C3362" s="22" t="s">
        <v>197</v>
      </c>
      <c r="F3362" s="29">
        <v>42144.708521469911</v>
      </c>
      <c r="G3362" s="30"/>
      <c r="H3362" s="113"/>
      <c r="I3362" s="113"/>
    </row>
    <row r="3363" spans="1:9" ht="15" customHeight="1" x14ac:dyDescent="0.25">
      <c r="A3363" s="29">
        <v>42144.750188194441</v>
      </c>
      <c r="B3363" s="30">
        <v>4.0599999999999996</v>
      </c>
      <c r="C3363" s="22" t="s">
        <v>197</v>
      </c>
      <c r="F3363" s="29">
        <v>42144.750188194441</v>
      </c>
      <c r="G3363" s="30"/>
      <c r="H3363" s="113"/>
      <c r="I3363" s="113"/>
    </row>
    <row r="3364" spans="1:9" ht="15" customHeight="1" x14ac:dyDescent="0.25">
      <c r="A3364" s="29">
        <v>42144.791854918978</v>
      </c>
      <c r="B3364" s="30">
        <v>4.09</v>
      </c>
      <c r="C3364" s="22" t="s">
        <v>197</v>
      </c>
      <c r="F3364" s="29">
        <v>42144.791854918978</v>
      </c>
      <c r="G3364" s="30"/>
      <c r="H3364" s="113"/>
      <c r="I3364" s="113"/>
    </row>
    <row r="3365" spans="1:9" ht="15" customHeight="1" x14ac:dyDescent="0.25">
      <c r="A3365" s="29">
        <v>42144.833521643515</v>
      </c>
      <c r="B3365" s="30">
        <v>4.08</v>
      </c>
      <c r="C3365" s="22" t="s">
        <v>197</v>
      </c>
      <c r="F3365" s="29">
        <v>42144.833521643515</v>
      </c>
      <c r="G3365" s="30"/>
      <c r="H3365" s="113"/>
      <c r="I3365" s="113"/>
    </row>
    <row r="3366" spans="1:9" ht="15" customHeight="1" x14ac:dyDescent="0.25">
      <c r="A3366" s="29">
        <v>42144.875188368052</v>
      </c>
      <c r="B3366" s="30">
        <v>4.0599999999999996</v>
      </c>
      <c r="C3366" s="22" t="s">
        <v>197</v>
      </c>
      <c r="F3366" s="29">
        <v>42144.875188368052</v>
      </c>
      <c r="G3366" s="30"/>
      <c r="H3366" s="113"/>
      <c r="I3366" s="113"/>
    </row>
    <row r="3367" spans="1:9" ht="15" customHeight="1" x14ac:dyDescent="0.25">
      <c r="A3367" s="29">
        <v>42144.91685509259</v>
      </c>
      <c r="B3367" s="30">
        <v>4.17</v>
      </c>
      <c r="C3367" s="22" t="s">
        <v>197</v>
      </c>
      <c r="F3367" s="29">
        <v>42144.91685509259</v>
      </c>
      <c r="G3367" s="30"/>
      <c r="H3367" s="113"/>
      <c r="I3367" s="113"/>
    </row>
    <row r="3368" spans="1:9" ht="15" customHeight="1" x14ac:dyDescent="0.25">
      <c r="A3368" s="29">
        <v>42144.958521817127</v>
      </c>
      <c r="B3368" s="30">
        <v>4.09</v>
      </c>
      <c r="C3368" s="22" t="s">
        <v>197</v>
      </c>
      <c r="F3368" s="29">
        <v>42144.958521817127</v>
      </c>
      <c r="G3368" s="30"/>
      <c r="H3368" s="113"/>
      <c r="I3368" s="113"/>
    </row>
    <row r="3369" spans="1:9" ht="15" customHeight="1" x14ac:dyDescent="0.25">
      <c r="A3369" s="29">
        <v>42145.000188541664</v>
      </c>
      <c r="B3369" s="30">
        <v>4.05</v>
      </c>
      <c r="C3369" s="22" t="s">
        <v>197</v>
      </c>
      <c r="F3369" s="29">
        <v>42145.000188541664</v>
      </c>
      <c r="G3369" s="30"/>
      <c r="H3369" s="113"/>
      <c r="I3369" s="113"/>
    </row>
    <row r="3370" spans="1:9" ht="15" customHeight="1" x14ac:dyDescent="0.25">
      <c r="A3370" s="29">
        <v>42145.041855266201</v>
      </c>
      <c r="B3370" s="30">
        <v>4.04</v>
      </c>
      <c r="C3370" s="22" t="s">
        <v>197</v>
      </c>
      <c r="F3370" s="29">
        <v>42145.041855266201</v>
      </c>
      <c r="G3370" s="30"/>
      <c r="H3370" s="113"/>
      <c r="I3370" s="113"/>
    </row>
    <row r="3371" spans="1:9" ht="15" customHeight="1" x14ac:dyDescent="0.25">
      <c r="A3371" s="29">
        <v>42145.083521990739</v>
      </c>
      <c r="B3371" s="30">
        <v>4.05</v>
      </c>
      <c r="C3371" s="22" t="s">
        <v>197</v>
      </c>
      <c r="F3371" s="29">
        <v>42145.083521990739</v>
      </c>
      <c r="G3371" s="30"/>
      <c r="H3371" s="113"/>
      <c r="I3371" s="113"/>
    </row>
    <row r="3372" spans="1:9" ht="15" customHeight="1" x14ac:dyDescent="0.25">
      <c r="A3372" s="29">
        <v>42145.125188715276</v>
      </c>
      <c r="B3372" s="30">
        <v>4.1100000000000003</v>
      </c>
      <c r="C3372" s="22" t="s">
        <v>197</v>
      </c>
      <c r="F3372" s="29">
        <v>42145.125188715276</v>
      </c>
      <c r="G3372" s="30"/>
      <c r="H3372" s="113"/>
      <c r="I3372" s="113"/>
    </row>
    <row r="3373" spans="1:9" ht="15" customHeight="1" x14ac:dyDescent="0.25">
      <c r="A3373" s="29">
        <v>42145.166855439813</v>
      </c>
      <c r="B3373" s="30">
        <v>4.1900000000000004</v>
      </c>
      <c r="C3373" s="22" t="s">
        <v>197</v>
      </c>
      <c r="F3373" s="29">
        <v>42145.166855439813</v>
      </c>
      <c r="G3373" s="30"/>
      <c r="H3373" s="113"/>
      <c r="I3373" s="113"/>
    </row>
    <row r="3374" spans="1:9" ht="15" customHeight="1" x14ac:dyDescent="0.25">
      <c r="A3374" s="29">
        <v>42145.20852216435</v>
      </c>
      <c r="B3374" s="30">
        <v>4.07</v>
      </c>
      <c r="C3374" s="22" t="s">
        <v>197</v>
      </c>
      <c r="F3374" s="29">
        <v>42145.20852216435</v>
      </c>
      <c r="G3374" s="30"/>
      <c r="H3374" s="113"/>
      <c r="I3374" s="113"/>
    </row>
    <row r="3375" spans="1:9" ht="15" customHeight="1" x14ac:dyDescent="0.25">
      <c r="A3375" s="29">
        <v>42145.250188888887</v>
      </c>
      <c r="B3375" s="30">
        <v>3.83</v>
      </c>
      <c r="C3375" s="22" t="s">
        <v>197</v>
      </c>
      <c r="F3375" s="29">
        <v>42145.250188888887</v>
      </c>
      <c r="G3375" s="30"/>
      <c r="H3375" s="113"/>
      <c r="I3375" s="113"/>
    </row>
    <row r="3376" spans="1:9" ht="15" customHeight="1" x14ac:dyDescent="0.25">
      <c r="A3376" s="29">
        <v>42145.291855613425</v>
      </c>
      <c r="B3376" s="30">
        <v>3.83</v>
      </c>
      <c r="C3376" s="22" t="s">
        <v>197</v>
      </c>
      <c r="F3376" s="29">
        <v>42145.291855613425</v>
      </c>
      <c r="G3376" s="30"/>
      <c r="H3376" s="113"/>
      <c r="I3376" s="113"/>
    </row>
    <row r="3377" spans="1:9" ht="15" customHeight="1" x14ac:dyDescent="0.25">
      <c r="A3377" s="29">
        <v>42145.333522337962</v>
      </c>
      <c r="B3377" s="30">
        <v>3.84</v>
      </c>
      <c r="C3377" s="22" t="s">
        <v>197</v>
      </c>
      <c r="F3377" s="29">
        <v>42145.333522337962</v>
      </c>
      <c r="G3377" s="30"/>
      <c r="H3377" s="113"/>
      <c r="I3377" s="113"/>
    </row>
    <row r="3378" spans="1:9" ht="15" customHeight="1" x14ac:dyDescent="0.25">
      <c r="A3378" s="29">
        <v>42145.375189062499</v>
      </c>
      <c r="B3378" s="30">
        <v>3.8</v>
      </c>
      <c r="C3378" s="22" t="s">
        <v>197</v>
      </c>
      <c r="F3378" s="29">
        <v>42145.375189062499</v>
      </c>
      <c r="G3378" s="30"/>
      <c r="H3378" s="113"/>
      <c r="I3378" s="113"/>
    </row>
    <row r="3379" spans="1:9" ht="15" customHeight="1" x14ac:dyDescent="0.25">
      <c r="A3379" s="29">
        <v>42145.416855787036</v>
      </c>
      <c r="B3379" s="30">
        <v>3.76</v>
      </c>
      <c r="C3379" s="22" t="s">
        <v>197</v>
      </c>
      <c r="F3379" s="29">
        <v>42145.416855787036</v>
      </c>
      <c r="G3379" s="30"/>
      <c r="H3379" s="113"/>
      <c r="I3379" s="113"/>
    </row>
    <row r="3380" spans="1:9" ht="15" customHeight="1" x14ac:dyDescent="0.25">
      <c r="A3380" s="29">
        <v>42145.458522511573</v>
      </c>
      <c r="B3380" s="30">
        <v>3.73</v>
      </c>
      <c r="C3380" s="22" t="s">
        <v>197</v>
      </c>
      <c r="F3380" s="29">
        <v>42145.458522511573</v>
      </c>
      <c r="G3380" s="30"/>
      <c r="H3380" s="113"/>
      <c r="I3380" s="113"/>
    </row>
    <row r="3381" spans="1:9" ht="15" customHeight="1" x14ac:dyDescent="0.25">
      <c r="A3381" s="29">
        <v>42145.500189236111</v>
      </c>
      <c r="B3381" s="30">
        <v>3.75</v>
      </c>
      <c r="C3381" s="22" t="s">
        <v>197</v>
      </c>
      <c r="F3381" s="29">
        <v>42145.500189236111</v>
      </c>
      <c r="G3381" s="30"/>
      <c r="H3381" s="113"/>
      <c r="I3381" s="113"/>
    </row>
    <row r="3382" spans="1:9" ht="15" customHeight="1" x14ac:dyDescent="0.25">
      <c r="A3382" s="29">
        <v>42145.541855960648</v>
      </c>
      <c r="B3382" s="30">
        <v>3.75</v>
      </c>
      <c r="C3382" s="22" t="s">
        <v>197</v>
      </c>
      <c r="F3382" s="29">
        <v>42145.541855960648</v>
      </c>
      <c r="G3382" s="30"/>
      <c r="H3382" s="113"/>
      <c r="I3382" s="113"/>
    </row>
    <row r="3383" spans="1:9" ht="15" customHeight="1" x14ac:dyDescent="0.25">
      <c r="A3383" s="29">
        <v>42145.583522685185</v>
      </c>
      <c r="B3383" s="30">
        <v>3.47</v>
      </c>
      <c r="C3383" s="22" t="s">
        <v>197</v>
      </c>
      <c r="F3383" s="29">
        <v>42145.583522685185</v>
      </c>
      <c r="G3383" s="30"/>
      <c r="H3383" s="113"/>
      <c r="I3383" s="113"/>
    </row>
    <row r="3384" spans="1:9" ht="15" customHeight="1" x14ac:dyDescent="0.25">
      <c r="A3384" s="29">
        <v>42145.625189409722</v>
      </c>
      <c r="B3384" s="30">
        <v>3.43</v>
      </c>
      <c r="C3384" s="22" t="s">
        <v>197</v>
      </c>
      <c r="F3384" s="29">
        <v>42145.625189409722</v>
      </c>
      <c r="G3384" s="30"/>
      <c r="H3384" s="113"/>
      <c r="I3384" s="113"/>
    </row>
    <row r="3385" spans="1:9" ht="15" customHeight="1" x14ac:dyDescent="0.25">
      <c r="A3385" s="29">
        <v>42145.666856134259</v>
      </c>
      <c r="B3385" s="30">
        <v>3.41</v>
      </c>
      <c r="C3385" s="22" t="s">
        <v>197</v>
      </c>
      <c r="F3385" s="29">
        <v>42145.666856134259</v>
      </c>
      <c r="G3385" s="30"/>
      <c r="H3385" s="113"/>
      <c r="I3385" s="113"/>
    </row>
    <row r="3386" spans="1:9" ht="15" customHeight="1" x14ac:dyDescent="0.25">
      <c r="A3386" s="29">
        <v>42145.708522858797</v>
      </c>
      <c r="B3386" s="30">
        <v>3.45</v>
      </c>
      <c r="C3386" s="22" t="s">
        <v>197</v>
      </c>
      <c r="F3386" s="29">
        <v>42145.708522858797</v>
      </c>
      <c r="G3386" s="30"/>
      <c r="H3386" s="113"/>
      <c r="I3386" s="113"/>
    </row>
    <row r="3387" spans="1:9" ht="15" customHeight="1" x14ac:dyDescent="0.25">
      <c r="A3387" s="29">
        <v>42145.750189583334</v>
      </c>
      <c r="B3387" s="30">
        <v>3.55</v>
      </c>
      <c r="C3387" s="22" t="s">
        <v>197</v>
      </c>
      <c r="F3387" s="29">
        <v>42145.750189583334</v>
      </c>
      <c r="G3387" s="30"/>
      <c r="H3387" s="113"/>
      <c r="I3387" s="113"/>
    </row>
    <row r="3388" spans="1:9" ht="15" customHeight="1" x14ac:dyDescent="0.25">
      <c r="A3388" s="29">
        <v>42145.791856307871</v>
      </c>
      <c r="B3388" s="30">
        <v>3.6</v>
      </c>
      <c r="C3388" s="22" t="s">
        <v>197</v>
      </c>
      <c r="F3388" s="29">
        <v>42145.791856307871</v>
      </c>
      <c r="G3388" s="30"/>
      <c r="H3388" s="113"/>
      <c r="I3388" s="113"/>
    </row>
    <row r="3389" spans="1:9" ht="15" customHeight="1" x14ac:dyDescent="0.25">
      <c r="A3389" s="29">
        <v>42145.833523032408</v>
      </c>
      <c r="B3389" s="30">
        <v>3.62</v>
      </c>
      <c r="C3389" s="22" t="s">
        <v>197</v>
      </c>
      <c r="F3389" s="29">
        <v>42145.833523032408</v>
      </c>
      <c r="G3389" s="30"/>
      <c r="H3389" s="113"/>
      <c r="I3389" s="113"/>
    </row>
    <row r="3390" spans="1:9" ht="15" customHeight="1" x14ac:dyDescent="0.25">
      <c r="A3390" s="29">
        <v>42145.875189756945</v>
      </c>
      <c r="B3390" s="30">
        <v>3.74</v>
      </c>
      <c r="C3390" s="22" t="s">
        <v>197</v>
      </c>
      <c r="F3390" s="29">
        <v>42145.875189756945</v>
      </c>
      <c r="G3390" s="30"/>
      <c r="H3390" s="113"/>
      <c r="I3390" s="113"/>
    </row>
    <row r="3391" spans="1:9" ht="15" customHeight="1" x14ac:dyDescent="0.25">
      <c r="A3391" s="29">
        <v>42145.916856481483</v>
      </c>
      <c r="B3391" s="30">
        <v>3.62</v>
      </c>
      <c r="C3391" s="22" t="s">
        <v>197</v>
      </c>
      <c r="F3391" s="29">
        <v>42145.916856481483</v>
      </c>
      <c r="G3391" s="30"/>
      <c r="H3391" s="113"/>
      <c r="I3391" s="113"/>
    </row>
    <row r="3392" spans="1:9" ht="15" customHeight="1" x14ac:dyDescent="0.25">
      <c r="A3392" s="29">
        <v>42145.95852320602</v>
      </c>
      <c r="B3392" s="30">
        <v>3.67</v>
      </c>
      <c r="C3392" s="22" t="s">
        <v>197</v>
      </c>
      <c r="F3392" s="29">
        <v>42145.95852320602</v>
      </c>
      <c r="G3392" s="30"/>
      <c r="H3392" s="113"/>
      <c r="I3392" s="113"/>
    </row>
    <row r="3393" spans="1:9" ht="15" customHeight="1" x14ac:dyDescent="0.25">
      <c r="A3393" s="29">
        <v>42146.000189930557</v>
      </c>
      <c r="B3393" s="30">
        <v>3.74</v>
      </c>
      <c r="C3393" s="22" t="s">
        <v>197</v>
      </c>
      <c r="F3393" s="29">
        <v>42146.000189930557</v>
      </c>
      <c r="G3393" s="30"/>
      <c r="H3393" s="113"/>
      <c r="I3393" s="113"/>
    </row>
    <row r="3394" spans="1:9" ht="15" customHeight="1" x14ac:dyDescent="0.25">
      <c r="A3394" s="29">
        <v>42146.041856655094</v>
      </c>
      <c r="B3394" s="30">
        <v>3.93</v>
      </c>
      <c r="C3394" s="22" t="s">
        <v>197</v>
      </c>
      <c r="F3394" s="29">
        <v>42146.041856655094</v>
      </c>
      <c r="G3394" s="30"/>
      <c r="H3394" s="113"/>
      <c r="I3394" s="113"/>
    </row>
    <row r="3395" spans="1:9" ht="15" customHeight="1" x14ac:dyDescent="0.25">
      <c r="A3395" s="29">
        <v>42146.083523379632</v>
      </c>
      <c r="B3395" s="30">
        <v>3.78</v>
      </c>
      <c r="C3395" s="22" t="s">
        <v>197</v>
      </c>
      <c r="F3395" s="29">
        <v>42146.083523379632</v>
      </c>
      <c r="G3395" s="30"/>
      <c r="H3395" s="113"/>
      <c r="I3395" s="113"/>
    </row>
    <row r="3396" spans="1:9" ht="15" customHeight="1" x14ac:dyDescent="0.25">
      <c r="A3396" s="29">
        <v>42146.125190104169</v>
      </c>
      <c r="B3396" s="30">
        <v>4.0199999999999996</v>
      </c>
      <c r="C3396" s="22" t="s">
        <v>197</v>
      </c>
      <c r="F3396" s="29">
        <v>42146.125190104169</v>
      </c>
      <c r="G3396" s="30"/>
      <c r="H3396" s="113"/>
      <c r="I3396" s="113"/>
    </row>
    <row r="3397" spans="1:9" ht="15" customHeight="1" x14ac:dyDescent="0.25">
      <c r="A3397" s="29">
        <v>42146.166856828706</v>
      </c>
      <c r="B3397" s="30">
        <v>3.81</v>
      </c>
      <c r="C3397" s="22" t="s">
        <v>197</v>
      </c>
      <c r="F3397" s="29">
        <v>42146.166856828706</v>
      </c>
      <c r="G3397" s="30"/>
      <c r="H3397" s="113"/>
      <c r="I3397" s="113"/>
    </row>
    <row r="3398" spans="1:9" ht="15" customHeight="1" x14ac:dyDescent="0.25">
      <c r="A3398" s="29">
        <v>42146.208523553243</v>
      </c>
      <c r="B3398" s="30">
        <v>3.76</v>
      </c>
      <c r="C3398" s="22" t="s">
        <v>197</v>
      </c>
      <c r="F3398" s="29">
        <v>42146.208523553243</v>
      </c>
      <c r="G3398" s="30"/>
      <c r="H3398" s="113"/>
      <c r="I3398" s="113"/>
    </row>
    <row r="3399" spans="1:9" ht="15" customHeight="1" x14ac:dyDescent="0.25">
      <c r="A3399" s="29">
        <v>42146.25019027778</v>
      </c>
      <c r="B3399" s="30">
        <v>3.72</v>
      </c>
      <c r="C3399" s="22" t="s">
        <v>197</v>
      </c>
      <c r="F3399" s="29">
        <v>42146.25019027778</v>
      </c>
      <c r="G3399" s="30"/>
      <c r="H3399" s="113"/>
      <c r="I3399" s="113"/>
    </row>
    <row r="3400" spans="1:9" ht="15" customHeight="1" x14ac:dyDescent="0.25">
      <c r="A3400" s="29">
        <v>42146.291857002318</v>
      </c>
      <c r="B3400" s="30">
        <v>3.75</v>
      </c>
      <c r="C3400" s="22" t="s">
        <v>197</v>
      </c>
      <c r="F3400" s="29">
        <v>42146.291857002318</v>
      </c>
      <c r="G3400" s="30"/>
      <c r="H3400" s="113"/>
      <c r="I3400" s="113"/>
    </row>
    <row r="3401" spans="1:9" ht="15" customHeight="1" x14ac:dyDescent="0.25">
      <c r="A3401" s="29">
        <v>42146.333523726855</v>
      </c>
      <c r="B3401" s="30">
        <v>3.91</v>
      </c>
      <c r="C3401" s="22" t="s">
        <v>197</v>
      </c>
      <c r="F3401" s="29">
        <v>42146.333523726855</v>
      </c>
      <c r="G3401" s="30"/>
      <c r="H3401" s="113"/>
      <c r="I3401" s="113"/>
    </row>
    <row r="3402" spans="1:9" ht="15" customHeight="1" x14ac:dyDescent="0.25">
      <c r="A3402" s="29">
        <v>42146.375190451392</v>
      </c>
      <c r="B3402" s="30">
        <v>3.84</v>
      </c>
      <c r="C3402" s="22" t="s">
        <v>197</v>
      </c>
      <c r="F3402" s="29">
        <v>42146.375190451392</v>
      </c>
      <c r="G3402" s="30"/>
      <c r="H3402" s="113"/>
      <c r="I3402" s="113"/>
    </row>
    <row r="3403" spans="1:9" ht="15" customHeight="1" x14ac:dyDescent="0.25">
      <c r="A3403" s="29">
        <v>42146.416857175929</v>
      </c>
      <c r="B3403" s="30">
        <v>3.77</v>
      </c>
      <c r="C3403" s="22" t="s">
        <v>197</v>
      </c>
      <c r="F3403" s="29">
        <v>42146.416857175929</v>
      </c>
      <c r="G3403" s="30"/>
      <c r="H3403" s="113"/>
      <c r="I3403" s="113"/>
    </row>
    <row r="3404" spans="1:9" ht="15" customHeight="1" x14ac:dyDescent="0.25">
      <c r="A3404" s="29">
        <v>42146.458523900466</v>
      </c>
      <c r="B3404" s="30">
        <v>3.78</v>
      </c>
      <c r="C3404" s="22" t="s">
        <v>197</v>
      </c>
      <c r="F3404" s="29">
        <v>42146.458523900466</v>
      </c>
      <c r="G3404" s="30"/>
      <c r="H3404" s="113"/>
      <c r="I3404" s="113"/>
    </row>
    <row r="3405" spans="1:9" ht="15" customHeight="1" x14ac:dyDescent="0.25">
      <c r="A3405" s="29">
        <v>42146.500190625004</v>
      </c>
      <c r="B3405" s="30">
        <v>3.69</v>
      </c>
      <c r="C3405" s="22" t="s">
        <v>197</v>
      </c>
      <c r="F3405" s="29">
        <v>42146.500190625004</v>
      </c>
      <c r="G3405" s="30"/>
      <c r="H3405" s="113"/>
      <c r="I3405" s="113"/>
    </row>
    <row r="3406" spans="1:9" ht="15" customHeight="1" x14ac:dyDescent="0.25">
      <c r="A3406" s="29">
        <v>42146.541857349534</v>
      </c>
      <c r="B3406" s="30">
        <v>3.66</v>
      </c>
      <c r="C3406" s="22" t="s">
        <v>197</v>
      </c>
      <c r="F3406" s="29">
        <v>42146.541857349534</v>
      </c>
      <c r="G3406" s="30"/>
      <c r="H3406" s="113"/>
      <c r="I3406" s="113"/>
    </row>
    <row r="3407" spans="1:9" ht="15" customHeight="1" x14ac:dyDescent="0.25">
      <c r="A3407" s="29">
        <v>42146.583524074071</v>
      </c>
      <c r="B3407" s="30">
        <v>3.53</v>
      </c>
      <c r="C3407" s="22" t="s">
        <v>197</v>
      </c>
      <c r="F3407" s="29">
        <v>42146.583524074071</v>
      </c>
      <c r="G3407" s="30"/>
      <c r="H3407" s="113"/>
      <c r="I3407" s="113"/>
    </row>
    <row r="3408" spans="1:9" ht="15" customHeight="1" x14ac:dyDescent="0.25">
      <c r="A3408" s="29">
        <v>42146.625190798608</v>
      </c>
      <c r="B3408" s="30">
        <v>3.58</v>
      </c>
      <c r="C3408" s="22" t="s">
        <v>197</v>
      </c>
      <c r="F3408" s="29">
        <v>42146.625190798608</v>
      </c>
      <c r="G3408" s="30"/>
      <c r="H3408" s="113"/>
      <c r="I3408" s="113"/>
    </row>
    <row r="3409" spans="1:9" ht="15" customHeight="1" x14ac:dyDescent="0.25">
      <c r="A3409" s="29">
        <v>42146.666857523145</v>
      </c>
      <c r="B3409" s="30">
        <v>3.64</v>
      </c>
      <c r="C3409" s="22" t="s">
        <v>197</v>
      </c>
      <c r="F3409" s="29">
        <v>42146.666857523145</v>
      </c>
      <c r="G3409" s="30"/>
      <c r="H3409" s="113"/>
      <c r="I3409" s="113"/>
    </row>
    <row r="3410" spans="1:9" ht="15" customHeight="1" x14ac:dyDescent="0.25">
      <c r="A3410" s="29">
        <v>42146.708524247682</v>
      </c>
      <c r="B3410" s="30">
        <v>3.67</v>
      </c>
      <c r="C3410" s="22" t="s">
        <v>197</v>
      </c>
      <c r="F3410" s="29">
        <v>42146.708524247682</v>
      </c>
      <c r="G3410" s="30"/>
      <c r="H3410" s="113"/>
      <c r="I3410" s="113"/>
    </row>
    <row r="3411" spans="1:9" ht="15" customHeight="1" x14ac:dyDescent="0.25">
      <c r="A3411" s="29">
        <v>42146.75019097222</v>
      </c>
      <c r="B3411" s="30">
        <v>3.69</v>
      </c>
      <c r="C3411" s="22" t="s">
        <v>197</v>
      </c>
      <c r="F3411" s="29">
        <v>42146.75019097222</v>
      </c>
      <c r="G3411" s="30"/>
      <c r="H3411" s="113"/>
      <c r="I3411" s="113"/>
    </row>
    <row r="3412" spans="1:9" ht="15" customHeight="1" x14ac:dyDescent="0.25">
      <c r="A3412" s="29">
        <v>42146.791857696757</v>
      </c>
      <c r="B3412" s="30">
        <v>3.71</v>
      </c>
      <c r="C3412" s="22" t="s">
        <v>197</v>
      </c>
      <c r="F3412" s="29">
        <v>42146.791857696757</v>
      </c>
      <c r="G3412" s="30"/>
      <c r="H3412" s="113"/>
      <c r="I3412" s="113"/>
    </row>
    <row r="3413" spans="1:9" ht="15" customHeight="1" x14ac:dyDescent="0.25">
      <c r="A3413" s="29">
        <v>42146.833524421294</v>
      </c>
      <c r="B3413" s="30">
        <v>3.73</v>
      </c>
      <c r="C3413" s="22" t="s">
        <v>197</v>
      </c>
      <c r="F3413" s="29">
        <v>42146.833524421294</v>
      </c>
      <c r="G3413" s="30"/>
      <c r="H3413" s="113"/>
      <c r="I3413" s="113"/>
    </row>
    <row r="3414" spans="1:9" ht="15" customHeight="1" x14ac:dyDescent="0.25">
      <c r="A3414" s="29">
        <v>42146.875191145831</v>
      </c>
      <c r="B3414" s="30">
        <v>3.73</v>
      </c>
      <c r="C3414" s="22" t="s">
        <v>197</v>
      </c>
      <c r="F3414" s="29">
        <v>42146.875191145831</v>
      </c>
      <c r="G3414" s="30"/>
      <c r="H3414" s="113"/>
      <c r="I3414" s="113"/>
    </row>
    <row r="3415" spans="1:9" ht="15" customHeight="1" x14ac:dyDescent="0.25">
      <c r="A3415" s="29">
        <v>42146.916857870368</v>
      </c>
      <c r="B3415" s="30">
        <v>3.73</v>
      </c>
      <c r="C3415" s="22" t="s">
        <v>197</v>
      </c>
      <c r="F3415" s="29">
        <v>42146.916857870368</v>
      </c>
      <c r="G3415" s="30"/>
      <c r="H3415" s="113"/>
      <c r="I3415" s="113"/>
    </row>
    <row r="3416" spans="1:9" ht="15" customHeight="1" x14ac:dyDescent="0.25">
      <c r="A3416" s="29">
        <v>42146.958524594906</v>
      </c>
      <c r="B3416" s="30">
        <v>3.82</v>
      </c>
      <c r="C3416" s="22" t="s">
        <v>197</v>
      </c>
      <c r="F3416" s="29">
        <v>42146.958524594906</v>
      </c>
      <c r="G3416" s="30"/>
      <c r="H3416" s="113"/>
      <c r="I3416" s="113"/>
    </row>
    <row r="3417" spans="1:9" ht="15" customHeight="1" x14ac:dyDescent="0.25">
      <c r="A3417" s="29">
        <v>42147.000191319443</v>
      </c>
      <c r="B3417" s="30">
        <v>3.78</v>
      </c>
      <c r="C3417" s="22" t="s">
        <v>197</v>
      </c>
      <c r="F3417" s="29">
        <v>42147.000191319443</v>
      </c>
      <c r="G3417" s="30"/>
      <c r="H3417" s="113"/>
      <c r="I3417" s="113"/>
    </row>
    <row r="3418" spans="1:9" ht="15" customHeight="1" x14ac:dyDescent="0.25">
      <c r="A3418" s="29">
        <v>42147.04185804398</v>
      </c>
      <c r="B3418" s="30">
        <v>3.78</v>
      </c>
      <c r="C3418" s="22" t="s">
        <v>197</v>
      </c>
      <c r="F3418" s="29">
        <v>42147.04185804398</v>
      </c>
      <c r="G3418" s="30"/>
      <c r="H3418" s="113"/>
      <c r="I3418" s="113"/>
    </row>
    <row r="3419" spans="1:9" ht="15" customHeight="1" x14ac:dyDescent="0.25">
      <c r="A3419" s="29">
        <v>42147.083524768517</v>
      </c>
      <c r="B3419" s="30">
        <v>3.82</v>
      </c>
      <c r="C3419" s="22" t="s">
        <v>197</v>
      </c>
      <c r="F3419" s="29">
        <v>42147.083524768517</v>
      </c>
      <c r="G3419" s="30"/>
      <c r="H3419" s="113"/>
      <c r="I3419" s="113"/>
    </row>
    <row r="3420" spans="1:9" ht="15" customHeight="1" x14ac:dyDescent="0.25">
      <c r="A3420" s="29">
        <v>42147.125191493054</v>
      </c>
      <c r="B3420" s="30">
        <v>3.79</v>
      </c>
      <c r="C3420" s="22" t="s">
        <v>197</v>
      </c>
      <c r="F3420" s="29">
        <v>42147.125191493054</v>
      </c>
      <c r="G3420" s="30"/>
      <c r="H3420" s="113"/>
      <c r="I3420" s="113"/>
    </row>
    <row r="3421" spans="1:9" ht="15" customHeight="1" x14ac:dyDescent="0.25">
      <c r="A3421" s="29">
        <v>42147.166858217592</v>
      </c>
      <c r="B3421" s="30">
        <v>3.77</v>
      </c>
      <c r="C3421" s="22" t="s">
        <v>197</v>
      </c>
      <c r="F3421" s="29">
        <v>42147.166858217592</v>
      </c>
      <c r="G3421" s="30"/>
      <c r="H3421" s="113"/>
      <c r="I3421" s="113"/>
    </row>
    <row r="3422" spans="1:9" ht="15" customHeight="1" x14ac:dyDescent="0.25">
      <c r="A3422" s="29">
        <v>42147.208524942129</v>
      </c>
      <c r="B3422" s="30">
        <v>3.77</v>
      </c>
      <c r="C3422" s="22" t="s">
        <v>197</v>
      </c>
      <c r="F3422" s="29">
        <v>42147.208524942129</v>
      </c>
      <c r="G3422" s="30"/>
      <c r="H3422" s="113"/>
      <c r="I3422" s="113"/>
    </row>
    <row r="3423" spans="1:9" ht="15" customHeight="1" x14ac:dyDescent="0.25">
      <c r="A3423" s="29">
        <v>42147.250191666666</v>
      </c>
      <c r="B3423" s="30">
        <v>3.69</v>
      </c>
      <c r="C3423" s="22" t="s">
        <v>197</v>
      </c>
      <c r="F3423" s="29">
        <v>42147.250191666666</v>
      </c>
      <c r="G3423" s="30"/>
      <c r="H3423" s="113"/>
      <c r="I3423" s="113"/>
    </row>
    <row r="3424" spans="1:9" ht="15" customHeight="1" x14ac:dyDescent="0.25">
      <c r="A3424" s="29">
        <v>42147.291858391203</v>
      </c>
      <c r="B3424" s="30">
        <v>3.72</v>
      </c>
      <c r="C3424" s="22" t="s">
        <v>197</v>
      </c>
      <c r="F3424" s="29">
        <v>42147.291858391203</v>
      </c>
      <c r="G3424" s="30"/>
      <c r="H3424" s="113"/>
      <c r="I3424" s="113"/>
    </row>
    <row r="3425" spans="1:9" ht="15" customHeight="1" x14ac:dyDescent="0.25">
      <c r="A3425" s="29">
        <v>42147.33352511574</v>
      </c>
      <c r="B3425" s="30">
        <v>3.68</v>
      </c>
      <c r="C3425" s="22" t="s">
        <v>197</v>
      </c>
      <c r="F3425" s="29">
        <v>42147.33352511574</v>
      </c>
      <c r="G3425" s="30"/>
      <c r="H3425" s="113"/>
      <c r="I3425" s="113"/>
    </row>
    <row r="3426" spans="1:9" ht="15" customHeight="1" x14ac:dyDescent="0.25">
      <c r="A3426" s="29">
        <v>42147.375191840278</v>
      </c>
      <c r="B3426" s="30">
        <v>3.67</v>
      </c>
      <c r="C3426" s="22" t="s">
        <v>197</v>
      </c>
      <c r="F3426" s="29">
        <v>42147.375191840278</v>
      </c>
      <c r="G3426" s="30"/>
      <c r="H3426" s="113"/>
      <c r="I3426" s="113"/>
    </row>
    <row r="3427" spans="1:9" ht="15" customHeight="1" x14ac:dyDescent="0.25">
      <c r="A3427" s="29">
        <v>42147.416858564815</v>
      </c>
      <c r="B3427" s="30">
        <v>3.61</v>
      </c>
      <c r="C3427" s="22" t="s">
        <v>197</v>
      </c>
      <c r="F3427" s="29">
        <v>42147.416858564815</v>
      </c>
      <c r="G3427" s="30"/>
      <c r="H3427" s="113"/>
      <c r="I3427" s="113"/>
    </row>
    <row r="3428" spans="1:9" ht="15" customHeight="1" x14ac:dyDescent="0.25">
      <c r="A3428" s="29">
        <v>42147.458525289352</v>
      </c>
      <c r="B3428" s="30">
        <v>3.61</v>
      </c>
      <c r="C3428" s="22" t="s">
        <v>197</v>
      </c>
      <c r="F3428" s="29">
        <v>42147.458525289352</v>
      </c>
      <c r="G3428" s="30"/>
      <c r="H3428" s="113"/>
      <c r="I3428" s="113"/>
    </row>
    <row r="3429" spans="1:9" ht="15" customHeight="1" x14ac:dyDescent="0.25">
      <c r="A3429" s="29">
        <v>42147.500192013889</v>
      </c>
      <c r="B3429" s="30">
        <v>3.6</v>
      </c>
      <c r="C3429" s="22" t="s">
        <v>197</v>
      </c>
      <c r="F3429" s="29">
        <v>42147.500192013889</v>
      </c>
      <c r="G3429" s="30"/>
      <c r="H3429" s="113"/>
      <c r="I3429" s="113"/>
    </row>
    <row r="3430" spans="1:9" ht="15" customHeight="1" x14ac:dyDescent="0.25">
      <c r="A3430" s="29">
        <v>42147.541858738427</v>
      </c>
      <c r="B3430" s="30">
        <v>3.62</v>
      </c>
      <c r="C3430" s="22" t="s">
        <v>197</v>
      </c>
      <c r="F3430" s="29">
        <v>42147.541858738427</v>
      </c>
      <c r="G3430" s="30"/>
      <c r="H3430" s="113"/>
      <c r="I3430" s="113"/>
    </row>
    <row r="3431" spans="1:9" ht="15" customHeight="1" x14ac:dyDescent="0.25">
      <c r="A3431" s="29">
        <v>42147.583525462964</v>
      </c>
      <c r="B3431" s="30">
        <v>3.36</v>
      </c>
      <c r="C3431" s="22" t="s">
        <v>197</v>
      </c>
      <c r="F3431" s="29">
        <v>42147.583525462964</v>
      </c>
      <c r="G3431" s="30"/>
      <c r="H3431" s="113"/>
      <c r="I3431" s="113"/>
    </row>
    <row r="3432" spans="1:9" ht="15" customHeight="1" x14ac:dyDescent="0.25">
      <c r="A3432" s="29">
        <v>42147.625192187501</v>
      </c>
      <c r="B3432" s="30">
        <v>3.25</v>
      </c>
      <c r="C3432" s="22" t="s">
        <v>197</v>
      </c>
      <c r="F3432" s="29">
        <v>42147.625192187501</v>
      </c>
      <c r="G3432" s="30"/>
      <c r="H3432" s="113"/>
      <c r="I3432" s="113"/>
    </row>
    <row r="3433" spans="1:9" ht="15" customHeight="1" x14ac:dyDescent="0.25">
      <c r="A3433" s="29">
        <v>42147.666858912038</v>
      </c>
      <c r="B3433" s="30">
        <v>3.3</v>
      </c>
      <c r="C3433" s="22" t="s">
        <v>197</v>
      </c>
      <c r="F3433" s="29">
        <v>42147.666858912038</v>
      </c>
      <c r="G3433" s="30"/>
      <c r="H3433" s="113"/>
      <c r="I3433" s="113"/>
    </row>
    <row r="3434" spans="1:9" ht="15" customHeight="1" x14ac:dyDescent="0.25">
      <c r="A3434" s="29">
        <v>42147.708525636575</v>
      </c>
      <c r="B3434" s="30">
        <v>3.3</v>
      </c>
      <c r="C3434" s="22" t="s">
        <v>197</v>
      </c>
      <c r="F3434" s="29">
        <v>42147.708525636575</v>
      </c>
      <c r="G3434" s="30"/>
      <c r="H3434" s="113"/>
      <c r="I3434" s="113"/>
    </row>
    <row r="3435" spans="1:9" ht="15" customHeight="1" x14ac:dyDescent="0.25">
      <c r="A3435" s="29">
        <v>42147.750192361113</v>
      </c>
      <c r="B3435" s="30">
        <v>3.28</v>
      </c>
      <c r="C3435" s="22" t="s">
        <v>197</v>
      </c>
      <c r="F3435" s="29">
        <v>42147.750192361113</v>
      </c>
      <c r="G3435" s="30"/>
      <c r="H3435" s="113"/>
      <c r="I3435" s="113"/>
    </row>
    <row r="3436" spans="1:9" ht="15" customHeight="1" x14ac:dyDescent="0.25">
      <c r="A3436" s="29">
        <v>42147.79185908565</v>
      </c>
      <c r="B3436" s="30">
        <v>3.3</v>
      </c>
      <c r="C3436" s="22" t="s">
        <v>197</v>
      </c>
      <c r="F3436" s="29">
        <v>42147.79185908565</v>
      </c>
      <c r="G3436" s="30"/>
      <c r="H3436" s="113"/>
      <c r="I3436" s="113"/>
    </row>
    <row r="3437" spans="1:9" ht="15" customHeight="1" x14ac:dyDescent="0.25">
      <c r="A3437" s="29">
        <v>42147.833525810187</v>
      </c>
      <c r="B3437" s="30">
        <v>3.32</v>
      </c>
      <c r="C3437" s="22" t="s">
        <v>197</v>
      </c>
      <c r="F3437" s="29">
        <v>42147.833525810187</v>
      </c>
      <c r="G3437" s="30"/>
      <c r="H3437" s="113"/>
      <c r="I3437" s="113"/>
    </row>
    <row r="3438" spans="1:9" ht="15" customHeight="1" x14ac:dyDescent="0.25">
      <c r="A3438" s="29">
        <v>42147.875192534724</v>
      </c>
      <c r="B3438" s="30">
        <v>3.33</v>
      </c>
      <c r="C3438" s="22" t="s">
        <v>197</v>
      </c>
      <c r="F3438" s="29">
        <v>42147.875192534724</v>
      </c>
      <c r="G3438" s="30"/>
      <c r="H3438" s="113"/>
      <c r="I3438" s="113"/>
    </row>
    <row r="3439" spans="1:9" ht="15" customHeight="1" x14ac:dyDescent="0.25">
      <c r="A3439" s="29">
        <v>42147.916859259261</v>
      </c>
      <c r="B3439" s="30">
        <v>3.52</v>
      </c>
      <c r="C3439" s="22" t="s">
        <v>197</v>
      </c>
      <c r="F3439" s="29">
        <v>42147.916859259261</v>
      </c>
      <c r="G3439" s="30"/>
      <c r="H3439" s="113"/>
      <c r="I3439" s="113"/>
    </row>
    <row r="3440" spans="1:9" ht="15" customHeight="1" x14ac:dyDescent="0.25">
      <c r="A3440" s="29">
        <v>42147.958525983799</v>
      </c>
      <c r="B3440" s="30">
        <v>3.69</v>
      </c>
      <c r="C3440" s="22" t="s">
        <v>197</v>
      </c>
      <c r="F3440" s="29">
        <v>42147.958525983799</v>
      </c>
      <c r="G3440" s="30"/>
      <c r="H3440" s="113"/>
      <c r="I3440" s="113"/>
    </row>
    <row r="3441" spans="1:9" ht="15" customHeight="1" x14ac:dyDescent="0.25">
      <c r="A3441" s="29">
        <v>42148.000192708336</v>
      </c>
      <c r="B3441" s="30">
        <v>3.72</v>
      </c>
      <c r="C3441" s="22" t="s">
        <v>197</v>
      </c>
      <c r="F3441" s="29">
        <v>42148.000192708336</v>
      </c>
      <c r="G3441" s="30"/>
      <c r="H3441" s="113"/>
      <c r="I3441" s="113"/>
    </row>
    <row r="3442" spans="1:9" ht="15" customHeight="1" x14ac:dyDescent="0.25">
      <c r="A3442" s="29">
        <v>42148.041859432873</v>
      </c>
      <c r="B3442" s="30">
        <v>3.75</v>
      </c>
      <c r="C3442" s="22" t="s">
        <v>197</v>
      </c>
      <c r="F3442" s="29">
        <v>42148.041859432873</v>
      </c>
      <c r="G3442" s="30"/>
      <c r="H3442" s="113"/>
      <c r="I3442" s="113"/>
    </row>
    <row r="3443" spans="1:9" ht="15" customHeight="1" x14ac:dyDescent="0.25">
      <c r="A3443" s="29">
        <v>42148.08352615741</v>
      </c>
      <c r="B3443" s="30">
        <v>3.8</v>
      </c>
      <c r="C3443" s="22" t="s">
        <v>197</v>
      </c>
      <c r="F3443" s="29">
        <v>42148.08352615741</v>
      </c>
      <c r="G3443" s="30"/>
      <c r="H3443" s="113"/>
      <c r="I3443" s="113"/>
    </row>
    <row r="3444" spans="1:9" ht="15" customHeight="1" x14ac:dyDescent="0.25">
      <c r="A3444" s="29">
        <v>42148.125192881947</v>
      </c>
      <c r="B3444" s="30">
        <v>3.76</v>
      </c>
      <c r="C3444" s="22" t="s">
        <v>197</v>
      </c>
      <c r="F3444" s="29">
        <v>42148.125192881947</v>
      </c>
      <c r="G3444" s="30"/>
      <c r="H3444" s="113"/>
      <c r="I3444" s="113"/>
    </row>
    <row r="3445" spans="1:9" ht="15" customHeight="1" x14ac:dyDescent="0.25">
      <c r="A3445" s="29">
        <v>42148.166859606485</v>
      </c>
      <c r="B3445" s="30">
        <v>3.73</v>
      </c>
      <c r="C3445" s="22" t="s">
        <v>197</v>
      </c>
      <c r="F3445" s="29">
        <v>42148.166859606485</v>
      </c>
      <c r="G3445" s="30"/>
      <c r="H3445" s="113"/>
      <c r="I3445" s="113"/>
    </row>
    <row r="3446" spans="1:9" ht="15" customHeight="1" x14ac:dyDescent="0.25">
      <c r="A3446" s="29">
        <v>42148.208526331022</v>
      </c>
      <c r="B3446" s="30">
        <v>3.74</v>
      </c>
      <c r="C3446" s="22" t="s">
        <v>197</v>
      </c>
      <c r="F3446" s="29">
        <v>42148.208526331022</v>
      </c>
      <c r="G3446" s="30"/>
      <c r="H3446" s="113"/>
      <c r="I3446" s="113"/>
    </row>
    <row r="3447" spans="1:9" ht="15" customHeight="1" x14ac:dyDescent="0.25">
      <c r="A3447" s="29">
        <v>42148.250193055559</v>
      </c>
      <c r="B3447" s="30">
        <v>3.73</v>
      </c>
      <c r="C3447" s="22" t="s">
        <v>197</v>
      </c>
      <c r="F3447" s="29">
        <v>42148.250193055559</v>
      </c>
      <c r="G3447" s="30"/>
      <c r="H3447" s="113"/>
      <c r="I3447" s="113"/>
    </row>
    <row r="3448" spans="1:9" ht="15" customHeight="1" x14ac:dyDescent="0.25">
      <c r="A3448" s="29">
        <v>42148.291859780089</v>
      </c>
      <c r="B3448" s="30">
        <v>3.75</v>
      </c>
      <c r="C3448" s="22" t="s">
        <v>197</v>
      </c>
      <c r="F3448" s="29">
        <v>42148.291859780089</v>
      </c>
      <c r="G3448" s="30"/>
      <c r="H3448" s="113"/>
      <c r="I3448" s="113"/>
    </row>
    <row r="3449" spans="1:9" ht="15" customHeight="1" x14ac:dyDescent="0.25">
      <c r="A3449" s="29">
        <v>42148.333526504626</v>
      </c>
      <c r="B3449" s="30">
        <v>3.73</v>
      </c>
      <c r="C3449" s="22" t="s">
        <v>197</v>
      </c>
      <c r="F3449" s="29">
        <v>42148.333526504626</v>
      </c>
      <c r="G3449" s="30"/>
      <c r="H3449" s="113"/>
      <c r="I3449" s="113"/>
    </row>
    <row r="3450" spans="1:9" ht="15" customHeight="1" x14ac:dyDescent="0.25">
      <c r="A3450" s="29">
        <v>42148.375193229163</v>
      </c>
      <c r="B3450" s="30">
        <v>3.71</v>
      </c>
      <c r="C3450" s="22" t="s">
        <v>197</v>
      </c>
      <c r="F3450" s="29">
        <v>42148.375193229163</v>
      </c>
      <c r="G3450" s="30"/>
      <c r="H3450" s="113"/>
      <c r="I3450" s="113"/>
    </row>
    <row r="3451" spans="1:9" ht="15" customHeight="1" x14ac:dyDescent="0.25">
      <c r="A3451" s="29">
        <v>42148.416859953701</v>
      </c>
      <c r="B3451" s="30">
        <v>3.71</v>
      </c>
      <c r="C3451" s="22" t="s">
        <v>197</v>
      </c>
      <c r="F3451" s="29">
        <v>42148.416859953701</v>
      </c>
      <c r="G3451" s="30"/>
      <c r="H3451" s="113"/>
      <c r="I3451" s="113"/>
    </row>
    <row r="3452" spans="1:9" ht="15" customHeight="1" x14ac:dyDescent="0.25">
      <c r="A3452" s="29">
        <v>42148.458526678238</v>
      </c>
      <c r="B3452" s="30">
        <v>3.68</v>
      </c>
      <c r="C3452" s="22" t="s">
        <v>197</v>
      </c>
      <c r="F3452" s="29">
        <v>42148.458526678238</v>
      </c>
      <c r="G3452" s="30"/>
      <c r="H3452" s="113"/>
      <c r="I3452" s="113"/>
    </row>
    <row r="3453" spans="1:9" ht="15" customHeight="1" x14ac:dyDescent="0.25">
      <c r="A3453" s="29">
        <v>42148.500193402775</v>
      </c>
      <c r="B3453" s="30">
        <v>3.67</v>
      </c>
      <c r="C3453" s="22" t="s">
        <v>197</v>
      </c>
      <c r="F3453" s="29">
        <v>42148.500193402775</v>
      </c>
      <c r="G3453" s="30"/>
      <c r="H3453" s="113"/>
      <c r="I3453" s="113"/>
    </row>
    <row r="3454" spans="1:9" ht="15" customHeight="1" x14ac:dyDescent="0.25">
      <c r="A3454" s="29">
        <v>42148.541860127312</v>
      </c>
      <c r="B3454" s="30">
        <v>3.75</v>
      </c>
      <c r="C3454" s="22" t="s">
        <v>197</v>
      </c>
      <c r="F3454" s="29">
        <v>42148.541860127312</v>
      </c>
      <c r="G3454" s="30"/>
      <c r="H3454" s="113"/>
      <c r="I3454" s="113"/>
    </row>
    <row r="3455" spans="1:9" ht="15" customHeight="1" x14ac:dyDescent="0.25">
      <c r="A3455" s="29">
        <v>42148.583526851849</v>
      </c>
      <c r="B3455" s="30">
        <v>3.45</v>
      </c>
      <c r="C3455" s="22" t="s">
        <v>197</v>
      </c>
      <c r="F3455" s="29">
        <v>42148.583526851849</v>
      </c>
      <c r="G3455" s="30"/>
      <c r="H3455" s="113"/>
      <c r="I3455" s="113"/>
    </row>
    <row r="3456" spans="1:9" ht="15" customHeight="1" x14ac:dyDescent="0.25">
      <c r="A3456" s="29">
        <v>42148.625193576387</v>
      </c>
      <c r="B3456" s="30">
        <v>3.32</v>
      </c>
      <c r="C3456" s="22" t="s">
        <v>197</v>
      </c>
      <c r="F3456" s="29">
        <v>42148.625193576387</v>
      </c>
      <c r="G3456" s="30"/>
      <c r="H3456" s="113"/>
      <c r="I3456" s="113"/>
    </row>
    <row r="3457" spans="1:9" ht="15" customHeight="1" x14ac:dyDescent="0.25">
      <c r="A3457" s="29">
        <v>42148.666860300924</v>
      </c>
      <c r="B3457" s="30">
        <v>3.33</v>
      </c>
      <c r="C3457" s="22" t="s">
        <v>197</v>
      </c>
      <c r="F3457" s="29">
        <v>42148.666860300924</v>
      </c>
      <c r="G3457" s="30"/>
      <c r="H3457" s="113"/>
      <c r="I3457" s="113"/>
    </row>
    <row r="3458" spans="1:9" ht="15" customHeight="1" x14ac:dyDescent="0.25">
      <c r="A3458" s="29">
        <v>42148.708527025461</v>
      </c>
      <c r="B3458" s="30">
        <v>3.31</v>
      </c>
      <c r="C3458" s="22" t="s">
        <v>197</v>
      </c>
      <c r="F3458" s="29">
        <v>42148.708527025461</v>
      </c>
      <c r="G3458" s="30"/>
      <c r="H3458" s="113"/>
      <c r="I3458" s="113"/>
    </row>
    <row r="3459" spans="1:9" ht="15" customHeight="1" x14ac:dyDescent="0.25">
      <c r="A3459" s="29">
        <v>42148.750193749998</v>
      </c>
      <c r="B3459" s="30">
        <v>3.3</v>
      </c>
      <c r="C3459" s="22" t="s">
        <v>197</v>
      </c>
      <c r="F3459" s="29">
        <v>42148.750193749998</v>
      </c>
      <c r="G3459" s="30"/>
      <c r="H3459" s="113"/>
      <c r="I3459" s="113"/>
    </row>
    <row r="3460" spans="1:9" ht="15" customHeight="1" x14ac:dyDescent="0.25">
      <c r="A3460" s="29">
        <v>42148.791860474535</v>
      </c>
      <c r="B3460" s="30">
        <v>3.33</v>
      </c>
      <c r="C3460" s="22" t="s">
        <v>197</v>
      </c>
      <c r="F3460" s="29">
        <v>42148.791860474535</v>
      </c>
      <c r="G3460" s="30"/>
      <c r="H3460" s="113"/>
      <c r="I3460" s="113"/>
    </row>
    <row r="3461" spans="1:9" ht="15" customHeight="1" x14ac:dyDescent="0.25">
      <c r="A3461" s="29">
        <v>42148.833527199073</v>
      </c>
      <c r="B3461" s="30">
        <v>3.34</v>
      </c>
      <c r="C3461" s="22" t="s">
        <v>197</v>
      </c>
      <c r="F3461" s="29">
        <v>42148.833527199073</v>
      </c>
      <c r="G3461" s="30"/>
      <c r="H3461" s="113"/>
      <c r="I3461" s="113"/>
    </row>
    <row r="3462" spans="1:9" ht="15" customHeight="1" x14ac:dyDescent="0.25">
      <c r="A3462" s="29">
        <v>42148.87519392361</v>
      </c>
      <c r="B3462" s="30">
        <v>3.4</v>
      </c>
      <c r="C3462" s="22" t="s">
        <v>197</v>
      </c>
      <c r="F3462" s="29">
        <v>42148.87519392361</v>
      </c>
      <c r="G3462" s="30"/>
      <c r="H3462" s="113"/>
      <c r="I3462" s="113"/>
    </row>
    <row r="3463" spans="1:9" ht="15" customHeight="1" x14ac:dyDescent="0.25">
      <c r="A3463" s="29">
        <v>42148.916860648147</v>
      </c>
      <c r="B3463" s="30">
        <v>3.55</v>
      </c>
      <c r="C3463" s="22" t="s">
        <v>197</v>
      </c>
      <c r="F3463" s="29">
        <v>42148.916860648147</v>
      </c>
      <c r="G3463" s="30"/>
      <c r="H3463" s="113"/>
      <c r="I3463" s="113"/>
    </row>
    <row r="3464" spans="1:9" ht="15" customHeight="1" x14ac:dyDescent="0.25">
      <c r="A3464" s="29">
        <v>42148.958527372684</v>
      </c>
      <c r="B3464" s="30">
        <v>3.71</v>
      </c>
      <c r="C3464" s="22" t="s">
        <v>197</v>
      </c>
      <c r="F3464" s="29">
        <v>42148.958527372684</v>
      </c>
      <c r="G3464" s="30"/>
      <c r="H3464" s="113"/>
      <c r="I3464" s="113"/>
    </row>
    <row r="3465" spans="1:9" ht="15" customHeight="1" x14ac:dyDescent="0.25">
      <c r="A3465" s="29">
        <v>42149.000194097222</v>
      </c>
      <c r="B3465" s="30">
        <v>3.72</v>
      </c>
      <c r="C3465" s="22" t="s">
        <v>197</v>
      </c>
      <c r="F3465" s="29">
        <v>42149.000194097222</v>
      </c>
      <c r="G3465" s="30"/>
      <c r="H3465" s="113"/>
      <c r="I3465" s="113"/>
    </row>
    <row r="3466" spans="1:9" ht="15" customHeight="1" x14ac:dyDescent="0.25">
      <c r="A3466" s="29">
        <v>42149.041860821759</v>
      </c>
      <c r="B3466" s="30">
        <v>3.7</v>
      </c>
      <c r="C3466" s="22" t="s">
        <v>197</v>
      </c>
      <c r="F3466" s="29">
        <v>42149.041860821759</v>
      </c>
      <c r="G3466" s="30"/>
      <c r="H3466" s="113"/>
      <c r="I3466" s="113"/>
    </row>
    <row r="3467" spans="1:9" ht="15" customHeight="1" x14ac:dyDescent="0.25">
      <c r="A3467" s="29">
        <v>42149.083527546296</v>
      </c>
      <c r="B3467" s="30">
        <v>3.72</v>
      </c>
      <c r="C3467" s="22" t="s">
        <v>197</v>
      </c>
      <c r="F3467" s="29">
        <v>42149.083527546296</v>
      </c>
      <c r="G3467" s="30"/>
      <c r="H3467" s="113"/>
      <c r="I3467" s="113"/>
    </row>
    <row r="3468" spans="1:9" ht="15" customHeight="1" x14ac:dyDescent="0.25">
      <c r="A3468" s="29">
        <v>42149.125194270833</v>
      </c>
      <c r="B3468" s="30">
        <v>3.72</v>
      </c>
      <c r="C3468" s="22" t="s">
        <v>197</v>
      </c>
      <c r="F3468" s="29">
        <v>42149.125194270833</v>
      </c>
      <c r="G3468" s="30"/>
      <c r="H3468" s="113"/>
      <c r="I3468" s="113"/>
    </row>
    <row r="3469" spans="1:9" ht="15" customHeight="1" x14ac:dyDescent="0.25">
      <c r="A3469" s="29">
        <v>42149.16686099537</v>
      </c>
      <c r="B3469" s="30">
        <v>3.69</v>
      </c>
      <c r="C3469" s="22" t="s">
        <v>197</v>
      </c>
      <c r="F3469" s="29">
        <v>42149.16686099537</v>
      </c>
      <c r="G3469" s="30"/>
      <c r="H3469" s="113"/>
      <c r="I3469" s="113"/>
    </row>
    <row r="3470" spans="1:9" ht="15" customHeight="1" x14ac:dyDescent="0.25">
      <c r="A3470" s="29">
        <v>42149.208527719908</v>
      </c>
      <c r="B3470" s="30">
        <v>3.7</v>
      </c>
      <c r="C3470" s="22" t="s">
        <v>197</v>
      </c>
      <c r="F3470" s="29">
        <v>42149.208527719908</v>
      </c>
      <c r="G3470" s="30"/>
      <c r="H3470" s="113"/>
      <c r="I3470" s="113"/>
    </row>
    <row r="3471" spans="1:9" ht="15" customHeight="1" x14ac:dyDescent="0.25">
      <c r="A3471" s="29">
        <v>42149.250194444445</v>
      </c>
      <c r="B3471" s="30">
        <v>3.64</v>
      </c>
      <c r="C3471" s="22" t="s">
        <v>197</v>
      </c>
      <c r="F3471" s="29">
        <v>42149.250194444445</v>
      </c>
      <c r="G3471" s="30"/>
      <c r="H3471" s="113"/>
      <c r="I3471" s="113"/>
    </row>
    <row r="3472" spans="1:9" ht="15" customHeight="1" x14ac:dyDescent="0.25">
      <c r="A3472" s="29">
        <v>42149.291861168982</v>
      </c>
      <c r="B3472" s="30">
        <v>3.63</v>
      </c>
      <c r="C3472" s="22" t="s">
        <v>197</v>
      </c>
      <c r="F3472" s="29">
        <v>42149.291861168982</v>
      </c>
      <c r="G3472" s="30"/>
      <c r="H3472" s="113"/>
      <c r="I3472" s="113"/>
    </row>
    <row r="3473" spans="1:9" ht="15" customHeight="1" x14ac:dyDescent="0.25">
      <c r="A3473" s="29">
        <v>42149.333527893519</v>
      </c>
      <c r="B3473" s="30">
        <v>3.61</v>
      </c>
      <c r="C3473" s="22" t="s">
        <v>197</v>
      </c>
      <c r="F3473" s="29">
        <v>42149.333527893519</v>
      </c>
      <c r="G3473" s="30"/>
      <c r="H3473" s="113"/>
      <c r="I3473" s="113"/>
    </row>
    <row r="3474" spans="1:9" ht="15" customHeight="1" x14ac:dyDescent="0.25">
      <c r="A3474" s="29">
        <v>42149.375194618056</v>
      </c>
      <c r="B3474" s="30">
        <v>3.56</v>
      </c>
      <c r="C3474" s="22" t="s">
        <v>197</v>
      </c>
      <c r="F3474" s="29">
        <v>42149.375194618056</v>
      </c>
      <c r="G3474" s="30"/>
      <c r="H3474" s="113"/>
      <c r="I3474" s="113"/>
    </row>
    <row r="3475" spans="1:9" ht="15" customHeight="1" x14ac:dyDescent="0.25">
      <c r="A3475" s="29">
        <v>42149.416861342594</v>
      </c>
      <c r="B3475" s="30">
        <v>3.57</v>
      </c>
      <c r="C3475" s="22" t="s">
        <v>197</v>
      </c>
      <c r="F3475" s="29">
        <v>42149.416861342594</v>
      </c>
      <c r="G3475" s="30"/>
      <c r="H3475" s="113"/>
      <c r="I3475" s="113"/>
    </row>
    <row r="3476" spans="1:9" ht="15" customHeight="1" x14ac:dyDescent="0.25">
      <c r="A3476" s="29">
        <v>42149.458528067131</v>
      </c>
      <c r="B3476" s="30">
        <v>3.54</v>
      </c>
      <c r="C3476" s="22" t="s">
        <v>197</v>
      </c>
      <c r="F3476" s="29">
        <v>42149.458528067131</v>
      </c>
      <c r="G3476" s="30"/>
      <c r="H3476" s="113"/>
      <c r="I3476" s="113"/>
    </row>
    <row r="3477" spans="1:9" ht="15" customHeight="1" x14ac:dyDescent="0.25">
      <c r="A3477" s="29">
        <v>42149.500194791668</v>
      </c>
      <c r="B3477" s="30">
        <v>3.52</v>
      </c>
      <c r="C3477" s="22" t="s">
        <v>197</v>
      </c>
      <c r="F3477" s="29">
        <v>42149.500194791668</v>
      </c>
      <c r="G3477" s="30"/>
      <c r="H3477" s="113"/>
      <c r="I3477" s="113"/>
    </row>
    <row r="3478" spans="1:9" ht="15" customHeight="1" x14ac:dyDescent="0.25">
      <c r="A3478" s="29">
        <v>42149.541861516205</v>
      </c>
      <c r="B3478" s="30">
        <v>3.54</v>
      </c>
      <c r="C3478" s="22" t="s">
        <v>197</v>
      </c>
      <c r="F3478" s="29">
        <v>42149.541861516205</v>
      </c>
      <c r="G3478" s="30"/>
      <c r="H3478" s="113"/>
      <c r="I3478" s="113"/>
    </row>
    <row r="3479" spans="1:9" ht="15" customHeight="1" x14ac:dyDescent="0.25">
      <c r="A3479" s="29">
        <v>42149.583528240742</v>
      </c>
      <c r="B3479" s="30">
        <v>3.39</v>
      </c>
      <c r="C3479" s="22" t="s">
        <v>197</v>
      </c>
      <c r="F3479" s="29">
        <v>42149.583528240742</v>
      </c>
      <c r="G3479" s="30"/>
      <c r="H3479" s="113"/>
      <c r="I3479" s="113"/>
    </row>
    <row r="3480" spans="1:9" ht="15" customHeight="1" x14ac:dyDescent="0.25">
      <c r="A3480" s="29">
        <v>42149.62519496528</v>
      </c>
      <c r="B3480" s="30">
        <v>3.3</v>
      </c>
      <c r="C3480" s="22" t="s">
        <v>197</v>
      </c>
      <c r="F3480" s="29">
        <v>42149.62519496528</v>
      </c>
      <c r="G3480" s="30"/>
      <c r="H3480" s="113"/>
      <c r="I3480" s="113"/>
    </row>
    <row r="3481" spans="1:9" ht="15" customHeight="1" x14ac:dyDescent="0.25">
      <c r="A3481" s="29">
        <v>42149.666861689817</v>
      </c>
      <c r="B3481" s="30">
        <v>3.31</v>
      </c>
      <c r="C3481" s="22" t="s">
        <v>197</v>
      </c>
      <c r="F3481" s="29">
        <v>42149.666861689817</v>
      </c>
      <c r="G3481" s="30"/>
      <c r="H3481" s="113"/>
      <c r="I3481" s="113"/>
    </row>
    <row r="3482" spans="1:9" ht="15" customHeight="1" x14ac:dyDescent="0.25">
      <c r="A3482" s="29">
        <v>42149.708528414354</v>
      </c>
      <c r="B3482" s="30">
        <v>3.31</v>
      </c>
      <c r="C3482" s="22" t="s">
        <v>197</v>
      </c>
      <c r="F3482" s="29">
        <v>42149.708528414354</v>
      </c>
      <c r="G3482" s="30"/>
      <c r="H3482" s="113"/>
      <c r="I3482" s="113"/>
    </row>
    <row r="3483" spans="1:9" ht="15" customHeight="1" x14ac:dyDescent="0.25">
      <c r="A3483" s="29">
        <v>42149.750195138891</v>
      </c>
      <c r="B3483" s="30">
        <v>3.34</v>
      </c>
      <c r="C3483" s="22" t="s">
        <v>197</v>
      </c>
      <c r="F3483" s="29">
        <v>42149.750195138891</v>
      </c>
      <c r="G3483" s="30"/>
      <c r="H3483" s="113"/>
      <c r="I3483" s="113"/>
    </row>
    <row r="3484" spans="1:9" ht="15" customHeight="1" x14ac:dyDescent="0.25">
      <c r="A3484" s="29">
        <v>42149.791861863428</v>
      </c>
      <c r="B3484" s="30">
        <v>3.35</v>
      </c>
      <c r="C3484" s="22" t="s">
        <v>197</v>
      </c>
      <c r="F3484" s="29">
        <v>42149.791861863428</v>
      </c>
      <c r="G3484" s="30"/>
      <c r="H3484" s="113"/>
      <c r="I3484" s="113"/>
    </row>
    <row r="3485" spans="1:9" ht="15" customHeight="1" x14ac:dyDescent="0.25">
      <c r="A3485" s="29">
        <v>42149.833528587966</v>
      </c>
      <c r="B3485" s="30">
        <v>3.35</v>
      </c>
      <c r="C3485" s="22" t="s">
        <v>197</v>
      </c>
      <c r="F3485" s="29">
        <v>42149.833528587966</v>
      </c>
      <c r="G3485" s="30"/>
      <c r="H3485" s="113"/>
      <c r="I3485" s="113"/>
    </row>
    <row r="3486" spans="1:9" ht="15" customHeight="1" x14ac:dyDescent="0.25">
      <c r="A3486" s="29">
        <v>42149.875195312503</v>
      </c>
      <c r="B3486" s="30">
        <v>3.36</v>
      </c>
      <c r="C3486" s="22" t="s">
        <v>197</v>
      </c>
      <c r="F3486" s="29">
        <v>42149.875195312503</v>
      </c>
      <c r="G3486" s="30"/>
      <c r="H3486" s="113"/>
      <c r="I3486" s="113"/>
    </row>
    <row r="3487" spans="1:9" ht="15" customHeight="1" x14ac:dyDescent="0.25">
      <c r="A3487" s="29">
        <v>42149.91686203704</v>
      </c>
      <c r="B3487" s="30">
        <v>3.52</v>
      </c>
      <c r="C3487" s="22" t="s">
        <v>197</v>
      </c>
      <c r="F3487" s="29">
        <v>42149.91686203704</v>
      </c>
      <c r="G3487" s="30"/>
      <c r="H3487" s="113"/>
      <c r="I3487" s="113"/>
    </row>
    <row r="3488" spans="1:9" ht="15" customHeight="1" x14ac:dyDescent="0.25">
      <c r="A3488" s="29">
        <v>42149.958528761577</v>
      </c>
      <c r="B3488" s="30">
        <v>3.51</v>
      </c>
      <c r="C3488" s="22" t="s">
        <v>197</v>
      </c>
      <c r="F3488" s="29">
        <v>42149.958528761577</v>
      </c>
      <c r="G3488" s="30"/>
      <c r="H3488" s="113"/>
      <c r="I3488" s="113"/>
    </row>
    <row r="3489" spans="1:9" ht="15" customHeight="1" x14ac:dyDescent="0.25">
      <c r="A3489" s="29">
        <v>42150.000195486115</v>
      </c>
      <c r="B3489" s="30">
        <v>3.58</v>
      </c>
      <c r="C3489" s="22" t="s">
        <v>197</v>
      </c>
      <c r="F3489" s="29">
        <v>42150.000195486115</v>
      </c>
      <c r="G3489" s="30"/>
      <c r="H3489" s="113"/>
      <c r="I3489" s="113"/>
    </row>
    <row r="3490" spans="1:9" ht="15" customHeight="1" x14ac:dyDescent="0.25">
      <c r="A3490" s="29">
        <v>42150.041862210652</v>
      </c>
      <c r="B3490" s="30">
        <v>3.6</v>
      </c>
      <c r="C3490" s="22" t="s">
        <v>197</v>
      </c>
      <c r="F3490" s="29">
        <v>42150.041862210652</v>
      </c>
      <c r="G3490" s="30"/>
      <c r="H3490" s="113"/>
      <c r="I3490" s="113"/>
    </row>
    <row r="3491" spans="1:9" ht="15" customHeight="1" x14ac:dyDescent="0.25">
      <c r="A3491" s="29">
        <v>42150.083528935182</v>
      </c>
      <c r="B3491" s="30">
        <v>3.58</v>
      </c>
      <c r="C3491" s="22" t="s">
        <v>197</v>
      </c>
      <c r="F3491" s="29">
        <v>42150.083528935182</v>
      </c>
      <c r="G3491" s="30"/>
      <c r="H3491" s="113"/>
      <c r="I3491" s="113"/>
    </row>
    <row r="3492" spans="1:9" ht="15" customHeight="1" x14ac:dyDescent="0.25">
      <c r="A3492" s="29">
        <v>42150.125195659719</v>
      </c>
      <c r="B3492" s="30">
        <v>3.58</v>
      </c>
      <c r="C3492" s="22" t="s">
        <v>197</v>
      </c>
      <c r="F3492" s="29">
        <v>42150.125195659719</v>
      </c>
      <c r="G3492" s="30"/>
      <c r="H3492" s="113"/>
      <c r="I3492" s="113"/>
    </row>
    <row r="3493" spans="1:9" ht="15" customHeight="1" x14ac:dyDescent="0.25">
      <c r="A3493" s="29">
        <v>42150.166862384256</v>
      </c>
      <c r="B3493" s="30">
        <v>3.58</v>
      </c>
      <c r="C3493" s="22" t="s">
        <v>197</v>
      </c>
      <c r="F3493" s="29">
        <v>42150.166862384256</v>
      </c>
      <c r="G3493" s="30"/>
      <c r="H3493" s="113"/>
      <c r="I3493" s="113"/>
    </row>
    <row r="3494" spans="1:9" ht="15" customHeight="1" x14ac:dyDescent="0.25">
      <c r="A3494" s="29">
        <v>42150.208529108793</v>
      </c>
      <c r="B3494" s="30">
        <v>3.57</v>
      </c>
      <c r="C3494" s="22" t="s">
        <v>197</v>
      </c>
      <c r="F3494" s="29">
        <v>42150.208529108793</v>
      </c>
      <c r="G3494" s="30"/>
      <c r="H3494" s="113"/>
      <c r="I3494" s="113"/>
    </row>
    <row r="3495" spans="1:9" ht="15" customHeight="1" x14ac:dyDescent="0.25">
      <c r="A3495" s="29">
        <v>42150.250195833331</v>
      </c>
      <c r="B3495" s="30">
        <v>3.76</v>
      </c>
      <c r="C3495" s="22" t="s">
        <v>197</v>
      </c>
      <c r="F3495" s="29">
        <v>42150.250195833331</v>
      </c>
      <c r="G3495" s="30"/>
      <c r="H3495" s="113"/>
      <c r="I3495" s="113"/>
    </row>
    <row r="3496" spans="1:9" ht="15" customHeight="1" x14ac:dyDescent="0.25">
      <c r="A3496" s="29">
        <v>42150.291862557868</v>
      </c>
      <c r="B3496" s="30">
        <v>3.93</v>
      </c>
      <c r="C3496" s="22" t="s">
        <v>197</v>
      </c>
      <c r="F3496" s="29">
        <v>42150.291862557868</v>
      </c>
      <c r="G3496" s="30"/>
      <c r="H3496" s="113"/>
      <c r="I3496" s="113"/>
    </row>
    <row r="3497" spans="1:9" ht="15" customHeight="1" x14ac:dyDescent="0.25">
      <c r="A3497" s="29">
        <v>42150.333529282405</v>
      </c>
      <c r="B3497" s="30">
        <v>4</v>
      </c>
      <c r="C3497" s="22" t="s">
        <v>197</v>
      </c>
      <c r="F3497" s="29">
        <v>42150.333529282405</v>
      </c>
      <c r="G3497" s="30"/>
      <c r="H3497" s="113"/>
      <c r="I3497" s="113"/>
    </row>
    <row r="3498" spans="1:9" ht="15" customHeight="1" x14ac:dyDescent="0.25">
      <c r="A3498" s="29">
        <v>42150.375196006942</v>
      </c>
      <c r="B3498" s="30">
        <v>4</v>
      </c>
      <c r="C3498" s="22" t="s">
        <v>197</v>
      </c>
      <c r="F3498" s="29">
        <v>42150.375196006942</v>
      </c>
      <c r="G3498" s="30"/>
      <c r="H3498" s="113"/>
      <c r="I3498" s="113"/>
    </row>
    <row r="3499" spans="1:9" ht="15" customHeight="1" x14ac:dyDescent="0.25">
      <c r="A3499" s="29">
        <v>42150.416862731479</v>
      </c>
      <c r="B3499" s="30">
        <v>3.92</v>
      </c>
      <c r="C3499" s="22" t="s">
        <v>197</v>
      </c>
      <c r="F3499" s="29">
        <v>42150.416862731479</v>
      </c>
      <c r="G3499" s="30"/>
      <c r="H3499" s="113"/>
      <c r="I3499" s="113"/>
    </row>
    <row r="3500" spans="1:9" ht="15" customHeight="1" x14ac:dyDescent="0.25">
      <c r="A3500" s="29">
        <v>42150.458529456017</v>
      </c>
      <c r="B3500" s="30">
        <v>3.9</v>
      </c>
      <c r="C3500" s="22" t="s">
        <v>197</v>
      </c>
      <c r="F3500" s="29">
        <v>42150.458529456017</v>
      </c>
      <c r="G3500" s="30"/>
      <c r="H3500" s="113"/>
      <c r="I3500" s="113"/>
    </row>
    <row r="3501" spans="1:9" ht="15" customHeight="1" x14ac:dyDescent="0.25">
      <c r="A3501" s="29">
        <v>42150.500196180554</v>
      </c>
      <c r="B3501" s="30">
        <v>3.95</v>
      </c>
      <c r="C3501" s="22" t="s">
        <v>197</v>
      </c>
      <c r="F3501" s="29">
        <v>42150.500196180554</v>
      </c>
      <c r="G3501" s="30"/>
      <c r="H3501" s="113"/>
      <c r="I3501" s="113"/>
    </row>
    <row r="3502" spans="1:9" ht="15" customHeight="1" x14ac:dyDescent="0.25">
      <c r="A3502" s="29">
        <v>42150.541862905091</v>
      </c>
      <c r="B3502" s="30">
        <v>3.97</v>
      </c>
      <c r="C3502" s="22" t="s">
        <v>197</v>
      </c>
      <c r="F3502" s="29">
        <v>42150.541862905091</v>
      </c>
      <c r="G3502" s="30"/>
      <c r="H3502" s="113"/>
      <c r="I3502" s="113"/>
    </row>
    <row r="3503" spans="1:9" ht="15" customHeight="1" x14ac:dyDescent="0.25">
      <c r="A3503" s="29">
        <v>42150.583529629628</v>
      </c>
      <c r="B3503" s="30">
        <v>3.6</v>
      </c>
      <c r="C3503" s="22" t="s">
        <v>197</v>
      </c>
      <c r="F3503" s="29">
        <v>42150.583529629628</v>
      </c>
      <c r="G3503" s="30"/>
      <c r="H3503" s="113"/>
      <c r="I3503" s="113"/>
    </row>
    <row r="3504" spans="1:9" ht="15" customHeight="1" x14ac:dyDescent="0.25">
      <c r="A3504" s="29">
        <v>42150.625196354165</v>
      </c>
      <c r="B3504" s="30">
        <v>3.49</v>
      </c>
      <c r="C3504" s="22" t="s">
        <v>197</v>
      </c>
      <c r="F3504" s="29">
        <v>42150.625196354165</v>
      </c>
      <c r="G3504" s="30"/>
      <c r="H3504" s="113"/>
      <c r="I3504" s="113"/>
    </row>
    <row r="3505" spans="1:9" ht="15" customHeight="1" x14ac:dyDescent="0.25">
      <c r="A3505" s="29">
        <v>42150.666863078703</v>
      </c>
      <c r="B3505" s="30">
        <v>3.51</v>
      </c>
      <c r="C3505" s="22" t="s">
        <v>197</v>
      </c>
      <c r="F3505" s="29">
        <v>42150.666863078703</v>
      </c>
      <c r="G3505" s="30"/>
      <c r="H3505" s="113"/>
      <c r="I3505" s="113"/>
    </row>
    <row r="3506" spans="1:9" ht="15" customHeight="1" x14ac:dyDescent="0.25">
      <c r="A3506" s="29">
        <v>42150.70852980324</v>
      </c>
      <c r="B3506" s="30">
        <v>3.69</v>
      </c>
      <c r="C3506" s="22" t="s">
        <v>197</v>
      </c>
      <c r="F3506" s="29">
        <v>42150.70852980324</v>
      </c>
      <c r="G3506" s="30"/>
      <c r="H3506" s="113"/>
      <c r="I3506" s="113"/>
    </row>
    <row r="3507" spans="1:9" ht="15" customHeight="1" x14ac:dyDescent="0.25">
      <c r="A3507" s="29">
        <v>42150.750196527777</v>
      </c>
      <c r="B3507" s="30">
        <v>3.7</v>
      </c>
      <c r="C3507" s="22" t="s">
        <v>197</v>
      </c>
      <c r="F3507" s="29">
        <v>42150.750196527777</v>
      </c>
      <c r="G3507" s="30"/>
      <c r="H3507" s="113"/>
      <c r="I3507" s="113"/>
    </row>
    <row r="3508" spans="1:9" ht="15" customHeight="1" x14ac:dyDescent="0.25">
      <c r="A3508" s="29">
        <v>42150.791863252314</v>
      </c>
      <c r="B3508" s="30">
        <v>3.71</v>
      </c>
      <c r="C3508" s="22" t="s">
        <v>197</v>
      </c>
      <c r="F3508" s="29">
        <v>42150.791863252314</v>
      </c>
      <c r="G3508" s="30"/>
      <c r="H3508" s="113"/>
      <c r="I3508" s="113"/>
    </row>
    <row r="3509" spans="1:9" ht="15" customHeight="1" x14ac:dyDescent="0.25">
      <c r="A3509" s="29">
        <v>42150.833529976851</v>
      </c>
      <c r="B3509" s="30">
        <v>3.76</v>
      </c>
      <c r="C3509" s="22" t="s">
        <v>197</v>
      </c>
      <c r="F3509" s="29">
        <v>42150.833529976851</v>
      </c>
      <c r="G3509" s="30"/>
      <c r="H3509" s="113"/>
      <c r="I3509" s="113"/>
    </row>
    <row r="3510" spans="1:9" ht="15" customHeight="1" x14ac:dyDescent="0.25">
      <c r="A3510" s="29">
        <v>42150.875196701389</v>
      </c>
      <c r="B3510" s="30">
        <v>3.74</v>
      </c>
      <c r="C3510" s="22" t="s">
        <v>197</v>
      </c>
      <c r="F3510" s="29">
        <v>42150.875196701389</v>
      </c>
      <c r="G3510" s="30"/>
      <c r="H3510" s="113"/>
      <c r="I3510" s="113"/>
    </row>
    <row r="3511" spans="1:9" ht="15" customHeight="1" x14ac:dyDescent="0.25">
      <c r="A3511" s="29">
        <v>42150.916863425926</v>
      </c>
      <c r="B3511" s="30">
        <v>3.66</v>
      </c>
      <c r="C3511" s="22" t="s">
        <v>197</v>
      </c>
      <c r="F3511" s="29">
        <v>42150.916863425926</v>
      </c>
      <c r="G3511" s="30"/>
      <c r="H3511" s="113"/>
      <c r="I3511" s="113"/>
    </row>
    <row r="3512" spans="1:9" ht="15" customHeight="1" x14ac:dyDescent="0.25">
      <c r="A3512" s="29">
        <v>42150.958530150463</v>
      </c>
      <c r="B3512" s="30">
        <v>3.71</v>
      </c>
      <c r="C3512" s="22" t="s">
        <v>197</v>
      </c>
      <c r="F3512" s="29">
        <v>42150.958530150463</v>
      </c>
      <c r="G3512" s="30"/>
      <c r="H3512" s="113"/>
      <c r="I3512" s="113"/>
    </row>
    <row r="3513" spans="1:9" ht="15" customHeight="1" x14ac:dyDescent="0.25">
      <c r="A3513" s="29">
        <v>42151.000196875</v>
      </c>
      <c r="B3513" s="30">
        <v>3.71</v>
      </c>
      <c r="C3513" s="22" t="s">
        <v>197</v>
      </c>
      <c r="F3513" s="29">
        <v>42151.000196875</v>
      </c>
      <c r="G3513" s="30"/>
      <c r="H3513" s="113"/>
      <c r="I3513" s="113"/>
    </row>
    <row r="3514" spans="1:9" ht="15" customHeight="1" x14ac:dyDescent="0.25">
      <c r="A3514" s="29">
        <v>42151.041863599537</v>
      </c>
      <c r="B3514" s="30">
        <v>3.72</v>
      </c>
      <c r="C3514" s="22" t="s">
        <v>197</v>
      </c>
      <c r="F3514" s="29">
        <v>42151.041863599537</v>
      </c>
      <c r="G3514" s="30"/>
      <c r="H3514" s="113"/>
      <c r="I3514" s="113"/>
    </row>
    <row r="3515" spans="1:9" ht="15" customHeight="1" x14ac:dyDescent="0.25">
      <c r="A3515" s="29">
        <v>42151.083530324075</v>
      </c>
      <c r="B3515" s="30">
        <v>3.73</v>
      </c>
      <c r="C3515" s="22" t="s">
        <v>197</v>
      </c>
      <c r="F3515" s="29">
        <v>42151.083530324075</v>
      </c>
      <c r="G3515" s="30"/>
      <c r="H3515" s="113"/>
      <c r="I3515" s="113"/>
    </row>
    <row r="3516" spans="1:9" ht="15" customHeight="1" x14ac:dyDescent="0.25">
      <c r="A3516" s="29">
        <v>42151.125197048612</v>
      </c>
      <c r="B3516" s="30">
        <v>3.72</v>
      </c>
      <c r="C3516" s="22" t="s">
        <v>197</v>
      </c>
      <c r="F3516" s="29">
        <v>42151.125197048612</v>
      </c>
      <c r="G3516" s="30"/>
      <c r="H3516" s="113"/>
      <c r="I3516" s="113"/>
    </row>
    <row r="3517" spans="1:9" ht="15" customHeight="1" x14ac:dyDescent="0.25">
      <c r="A3517" s="29">
        <v>42151.166863773149</v>
      </c>
      <c r="B3517" s="30">
        <v>3.7</v>
      </c>
      <c r="C3517" s="22" t="s">
        <v>197</v>
      </c>
      <c r="F3517" s="29">
        <v>42151.166863773149</v>
      </c>
      <c r="G3517" s="30"/>
      <c r="H3517" s="113"/>
      <c r="I3517" s="113"/>
    </row>
    <row r="3518" spans="1:9" ht="15" customHeight="1" x14ac:dyDescent="0.25">
      <c r="A3518" s="29">
        <v>42151.208530497686</v>
      </c>
      <c r="B3518" s="30">
        <v>3.68</v>
      </c>
      <c r="C3518" s="22" t="s">
        <v>197</v>
      </c>
      <c r="F3518" s="29">
        <v>42151.208530497686</v>
      </c>
      <c r="G3518" s="30"/>
      <c r="H3518" s="113"/>
      <c r="I3518" s="113"/>
    </row>
    <row r="3519" spans="1:9" ht="15" customHeight="1" x14ac:dyDescent="0.25">
      <c r="A3519" s="29">
        <v>42151.250197222224</v>
      </c>
      <c r="B3519" s="30">
        <v>3.62</v>
      </c>
      <c r="C3519" s="22" t="s">
        <v>197</v>
      </c>
      <c r="F3519" s="29">
        <v>42151.250197222224</v>
      </c>
      <c r="G3519" s="30"/>
      <c r="H3519" s="113"/>
      <c r="I3519" s="113"/>
    </row>
    <row r="3520" spans="1:9" ht="15" customHeight="1" x14ac:dyDescent="0.25">
      <c r="A3520" s="29">
        <v>42151.291863946761</v>
      </c>
      <c r="B3520" s="30">
        <v>3.63</v>
      </c>
      <c r="C3520" s="22" t="s">
        <v>197</v>
      </c>
      <c r="F3520" s="29">
        <v>42151.291863946761</v>
      </c>
      <c r="G3520" s="30"/>
      <c r="H3520" s="113"/>
      <c r="I3520" s="113"/>
    </row>
    <row r="3521" spans="1:9" ht="15" customHeight="1" x14ac:dyDescent="0.25">
      <c r="A3521" s="29">
        <v>42151.333530671298</v>
      </c>
      <c r="B3521" s="30">
        <v>3.6</v>
      </c>
      <c r="C3521" s="22" t="s">
        <v>197</v>
      </c>
      <c r="F3521" s="29">
        <v>42151.333530671298</v>
      </c>
      <c r="G3521" s="30"/>
      <c r="H3521" s="113"/>
      <c r="I3521" s="113"/>
    </row>
    <row r="3522" spans="1:9" ht="15" customHeight="1" x14ac:dyDescent="0.25">
      <c r="A3522" s="29">
        <v>42151.375197395835</v>
      </c>
      <c r="B3522" s="30">
        <v>3.62</v>
      </c>
      <c r="C3522" s="22" t="s">
        <v>197</v>
      </c>
      <c r="F3522" s="29">
        <v>42151.375197395835</v>
      </c>
      <c r="G3522" s="30"/>
      <c r="H3522" s="113"/>
      <c r="I3522" s="113"/>
    </row>
    <row r="3523" spans="1:9" ht="15" customHeight="1" x14ac:dyDescent="0.25">
      <c r="A3523" s="29">
        <v>42151.416864120372</v>
      </c>
      <c r="B3523" s="30">
        <v>3.62</v>
      </c>
      <c r="C3523" s="22" t="s">
        <v>197</v>
      </c>
      <c r="F3523" s="29">
        <v>42151.416864120372</v>
      </c>
      <c r="G3523" s="30"/>
      <c r="H3523" s="113"/>
      <c r="I3523" s="113"/>
    </row>
    <row r="3524" spans="1:9" ht="15" customHeight="1" x14ac:dyDescent="0.25">
      <c r="A3524" s="29">
        <v>42151.45853084491</v>
      </c>
      <c r="B3524" s="30">
        <v>3.64</v>
      </c>
      <c r="C3524" s="22" t="s">
        <v>197</v>
      </c>
      <c r="F3524" s="29">
        <v>42151.45853084491</v>
      </c>
      <c r="G3524" s="30"/>
      <c r="H3524" s="113"/>
      <c r="I3524" s="113"/>
    </row>
    <row r="3525" spans="1:9" ht="15" customHeight="1" x14ac:dyDescent="0.25">
      <c r="A3525" s="29">
        <v>42151.500197569447</v>
      </c>
      <c r="B3525" s="30">
        <v>3.63</v>
      </c>
      <c r="C3525" s="22" t="s">
        <v>197</v>
      </c>
      <c r="F3525" s="29">
        <v>42151.500197569447</v>
      </c>
      <c r="G3525" s="30"/>
      <c r="H3525" s="113"/>
      <c r="I3525" s="113"/>
    </row>
    <row r="3526" spans="1:9" ht="15" customHeight="1" x14ac:dyDescent="0.25">
      <c r="A3526" s="29">
        <v>42151.541864293984</v>
      </c>
      <c r="B3526" s="30">
        <v>3.64</v>
      </c>
      <c r="C3526" s="22" t="s">
        <v>197</v>
      </c>
      <c r="F3526" s="29">
        <v>42151.541864293984</v>
      </c>
      <c r="G3526" s="30"/>
      <c r="H3526" s="113"/>
      <c r="I3526" s="113"/>
    </row>
    <row r="3527" spans="1:9" ht="15" customHeight="1" x14ac:dyDescent="0.25">
      <c r="A3527" s="29">
        <v>42151.583531018521</v>
      </c>
      <c r="B3527" s="30">
        <v>3.52</v>
      </c>
      <c r="C3527" s="22" t="s">
        <v>197</v>
      </c>
      <c r="F3527" s="29">
        <v>42151.583531018521</v>
      </c>
      <c r="G3527" s="30"/>
      <c r="H3527" s="113"/>
      <c r="I3527" s="113"/>
    </row>
    <row r="3528" spans="1:9" ht="15" customHeight="1" x14ac:dyDescent="0.25">
      <c r="A3528" s="29">
        <v>42151.625197743058</v>
      </c>
      <c r="B3528" s="30">
        <v>3.54</v>
      </c>
      <c r="C3528" s="22" t="s">
        <v>197</v>
      </c>
      <c r="F3528" s="29">
        <v>42151.625197743058</v>
      </c>
      <c r="G3528" s="30"/>
      <c r="H3528" s="113"/>
      <c r="I3528" s="113"/>
    </row>
    <row r="3529" spans="1:9" ht="15" customHeight="1" x14ac:dyDescent="0.25">
      <c r="A3529" s="29">
        <v>42151.666864467596</v>
      </c>
      <c r="B3529" s="30">
        <v>3.58</v>
      </c>
      <c r="C3529" s="22" t="s">
        <v>197</v>
      </c>
      <c r="F3529" s="29">
        <v>42151.666864467596</v>
      </c>
      <c r="G3529" s="30"/>
      <c r="H3529" s="113"/>
      <c r="I3529" s="113"/>
    </row>
    <row r="3530" spans="1:9" ht="15" customHeight="1" x14ac:dyDescent="0.25">
      <c r="A3530" s="29">
        <v>42151.708531192133</v>
      </c>
      <c r="B3530" s="30">
        <v>3.57</v>
      </c>
      <c r="C3530" s="22" t="s">
        <v>197</v>
      </c>
      <c r="F3530" s="29">
        <v>42151.708531192133</v>
      </c>
      <c r="G3530" s="30"/>
      <c r="H3530" s="113"/>
      <c r="I3530" s="113"/>
    </row>
    <row r="3531" spans="1:9" ht="15" customHeight="1" x14ac:dyDescent="0.25">
      <c r="A3531" s="29">
        <v>42151.75019791667</v>
      </c>
      <c r="B3531" s="30">
        <v>3.59</v>
      </c>
      <c r="C3531" s="22" t="s">
        <v>197</v>
      </c>
      <c r="F3531" s="29">
        <v>42151.75019791667</v>
      </c>
      <c r="G3531" s="30"/>
      <c r="H3531" s="113"/>
      <c r="I3531" s="113"/>
    </row>
    <row r="3532" spans="1:9" ht="15" customHeight="1" x14ac:dyDescent="0.25">
      <c r="A3532" s="29">
        <v>42151.791864641207</v>
      </c>
      <c r="B3532" s="30">
        <v>3.6</v>
      </c>
      <c r="C3532" s="22" t="s">
        <v>197</v>
      </c>
      <c r="F3532" s="29">
        <v>42151.791864641207</v>
      </c>
      <c r="G3532" s="30"/>
      <c r="H3532" s="113"/>
      <c r="I3532" s="113"/>
    </row>
    <row r="3533" spans="1:9" ht="15" customHeight="1" x14ac:dyDescent="0.25">
      <c r="A3533" s="29">
        <v>42151.833531365737</v>
      </c>
      <c r="B3533" s="30">
        <v>3.59</v>
      </c>
      <c r="C3533" s="22" t="s">
        <v>197</v>
      </c>
      <c r="F3533" s="29">
        <v>42151.833531365737</v>
      </c>
      <c r="G3533" s="30"/>
      <c r="H3533" s="113"/>
      <c r="I3533" s="113"/>
    </row>
    <row r="3534" spans="1:9" ht="15" customHeight="1" x14ac:dyDescent="0.25">
      <c r="A3534" s="29">
        <v>42151.875198090274</v>
      </c>
      <c r="B3534" s="30">
        <v>3.63</v>
      </c>
      <c r="C3534" s="22" t="s">
        <v>197</v>
      </c>
      <c r="F3534" s="29">
        <v>42151.875198090274</v>
      </c>
      <c r="G3534" s="30"/>
      <c r="H3534" s="113"/>
      <c r="I3534" s="113"/>
    </row>
    <row r="3535" spans="1:9" ht="15" customHeight="1" x14ac:dyDescent="0.25">
      <c r="A3535" s="29">
        <v>42151.916864814812</v>
      </c>
      <c r="B3535" s="30">
        <v>3.74</v>
      </c>
      <c r="C3535" s="22" t="s">
        <v>197</v>
      </c>
      <c r="F3535" s="29">
        <v>42151.916864814812</v>
      </c>
      <c r="G3535" s="30"/>
      <c r="H3535" s="113"/>
      <c r="I3535" s="113"/>
    </row>
    <row r="3536" spans="1:9" ht="15" customHeight="1" x14ac:dyDescent="0.25">
      <c r="A3536" s="29">
        <v>42151.958531539349</v>
      </c>
      <c r="B3536" s="30">
        <v>3.81</v>
      </c>
      <c r="C3536" s="22" t="s">
        <v>197</v>
      </c>
      <c r="F3536" s="29">
        <v>42151.958531539349</v>
      </c>
      <c r="G3536" s="30"/>
      <c r="H3536" s="113"/>
      <c r="I3536" s="113"/>
    </row>
    <row r="3537" spans="1:9" ht="15" customHeight="1" x14ac:dyDescent="0.25">
      <c r="A3537" s="29">
        <v>42152.000198263886</v>
      </c>
      <c r="B3537" s="30">
        <v>3.88</v>
      </c>
      <c r="C3537" s="22" t="s">
        <v>197</v>
      </c>
      <c r="F3537" s="29">
        <v>42152.000198263886</v>
      </c>
      <c r="G3537" s="30"/>
      <c r="H3537" s="113"/>
      <c r="I3537" s="113"/>
    </row>
    <row r="3538" spans="1:9" ht="15" customHeight="1" x14ac:dyDescent="0.25">
      <c r="A3538" s="29">
        <v>42152.041864988423</v>
      </c>
      <c r="B3538" s="30">
        <v>3.95</v>
      </c>
      <c r="C3538" s="22" t="s">
        <v>197</v>
      </c>
      <c r="F3538" s="29">
        <v>42152.041864988423</v>
      </c>
      <c r="G3538" s="30"/>
      <c r="H3538" s="113"/>
      <c r="I3538" s="113"/>
    </row>
    <row r="3539" spans="1:9" ht="15" customHeight="1" x14ac:dyDescent="0.25">
      <c r="A3539" s="29">
        <v>42152.08353171296</v>
      </c>
      <c r="B3539" s="30">
        <v>3.88</v>
      </c>
      <c r="C3539" s="22" t="s">
        <v>197</v>
      </c>
      <c r="F3539" s="29">
        <v>42152.08353171296</v>
      </c>
      <c r="G3539" s="30"/>
      <c r="H3539" s="113"/>
      <c r="I3539" s="113"/>
    </row>
    <row r="3540" spans="1:9" ht="15" customHeight="1" x14ac:dyDescent="0.25">
      <c r="A3540" s="29">
        <v>42152.125198437498</v>
      </c>
      <c r="B3540" s="30">
        <v>3.92</v>
      </c>
      <c r="C3540" s="22" t="s">
        <v>197</v>
      </c>
      <c r="F3540" s="29">
        <v>42152.125198437498</v>
      </c>
      <c r="G3540" s="30"/>
      <c r="H3540" s="113"/>
      <c r="I3540" s="113"/>
    </row>
    <row r="3541" spans="1:9" ht="15" customHeight="1" x14ac:dyDescent="0.25">
      <c r="A3541" s="29">
        <v>42152.166865162035</v>
      </c>
      <c r="B3541" s="30">
        <v>3.93</v>
      </c>
      <c r="C3541" s="22" t="s">
        <v>197</v>
      </c>
      <c r="F3541" s="29">
        <v>42152.166865162035</v>
      </c>
      <c r="G3541" s="30"/>
      <c r="H3541" s="113"/>
      <c r="I3541" s="113"/>
    </row>
    <row r="3542" spans="1:9" ht="15" customHeight="1" x14ac:dyDescent="0.25">
      <c r="A3542" s="29">
        <v>42152.208531886572</v>
      </c>
      <c r="B3542" s="30">
        <v>3.91</v>
      </c>
      <c r="C3542" s="22" t="s">
        <v>197</v>
      </c>
      <c r="F3542" s="29">
        <v>42152.208531886572</v>
      </c>
      <c r="G3542" s="30"/>
      <c r="H3542" s="113"/>
      <c r="I3542" s="113"/>
    </row>
    <row r="3543" spans="1:9" ht="15" customHeight="1" x14ac:dyDescent="0.25">
      <c r="A3543" s="29">
        <v>42152.250198611109</v>
      </c>
      <c r="B3543" s="30">
        <v>4.01</v>
      </c>
      <c r="C3543" s="22" t="s">
        <v>197</v>
      </c>
      <c r="F3543" s="29">
        <v>42152.250198611109</v>
      </c>
      <c r="G3543" s="30"/>
      <c r="H3543" s="113"/>
      <c r="I3543" s="113"/>
    </row>
    <row r="3544" spans="1:9" ht="15" customHeight="1" x14ac:dyDescent="0.25">
      <c r="A3544" s="29">
        <v>42152.291865335646</v>
      </c>
      <c r="B3544" s="30">
        <v>4.1100000000000003</v>
      </c>
      <c r="C3544" s="22" t="s">
        <v>197</v>
      </c>
      <c r="F3544" s="29">
        <v>42152.291865335646</v>
      </c>
      <c r="G3544" s="30"/>
      <c r="H3544" s="113"/>
      <c r="I3544" s="113"/>
    </row>
    <row r="3545" spans="1:9" ht="15" customHeight="1" x14ac:dyDescent="0.25">
      <c r="A3545" s="29">
        <v>42152.333532060184</v>
      </c>
      <c r="B3545" s="30">
        <v>4.05</v>
      </c>
      <c r="C3545" s="22" t="s">
        <v>197</v>
      </c>
      <c r="F3545" s="29">
        <v>42152.333532060184</v>
      </c>
      <c r="G3545" s="30"/>
      <c r="H3545" s="113"/>
      <c r="I3545" s="113"/>
    </row>
    <row r="3546" spans="1:9" ht="15" customHeight="1" x14ac:dyDescent="0.25">
      <c r="A3546" s="29">
        <v>42152.375198784721</v>
      </c>
      <c r="B3546" s="30">
        <v>4.0199999999999996</v>
      </c>
      <c r="C3546" s="22" t="s">
        <v>197</v>
      </c>
      <c r="F3546" s="29">
        <v>42152.375198784721</v>
      </c>
      <c r="G3546" s="30"/>
      <c r="H3546" s="113"/>
      <c r="I3546" s="113"/>
    </row>
    <row r="3547" spans="1:9" ht="15" customHeight="1" x14ac:dyDescent="0.25">
      <c r="A3547" s="29">
        <v>42152.416865509258</v>
      </c>
      <c r="B3547" s="30">
        <v>4.03</v>
      </c>
      <c r="C3547" s="22" t="s">
        <v>197</v>
      </c>
      <c r="F3547" s="29">
        <v>42152.416865509258</v>
      </c>
      <c r="G3547" s="30"/>
      <c r="H3547" s="113"/>
      <c r="I3547" s="113"/>
    </row>
    <row r="3548" spans="1:9" ht="15" customHeight="1" x14ac:dyDescent="0.25">
      <c r="A3548" s="29">
        <v>42152.458532233795</v>
      </c>
      <c r="B3548" s="30">
        <v>4.01</v>
      </c>
      <c r="C3548" s="22" t="s">
        <v>197</v>
      </c>
      <c r="F3548" s="29">
        <v>42152.458532233795</v>
      </c>
      <c r="G3548" s="30"/>
      <c r="H3548" s="113"/>
      <c r="I3548" s="113"/>
    </row>
    <row r="3549" spans="1:9" ht="15" customHeight="1" x14ac:dyDescent="0.25">
      <c r="A3549" s="29">
        <v>42152.500198958332</v>
      </c>
      <c r="B3549" s="30">
        <v>4.01</v>
      </c>
      <c r="C3549" s="22" t="s">
        <v>197</v>
      </c>
      <c r="F3549" s="29">
        <v>42152.500198958332</v>
      </c>
      <c r="G3549" s="30"/>
      <c r="H3549" s="113"/>
      <c r="I3549" s="113"/>
    </row>
    <row r="3550" spans="1:9" ht="15" customHeight="1" x14ac:dyDescent="0.25">
      <c r="A3550" s="29">
        <v>42152.54186568287</v>
      </c>
      <c r="B3550" s="30">
        <v>3.99</v>
      </c>
      <c r="C3550" s="22" t="s">
        <v>197</v>
      </c>
      <c r="F3550" s="29">
        <v>42152.54186568287</v>
      </c>
      <c r="G3550" s="30"/>
      <c r="H3550" s="113"/>
      <c r="I3550" s="113"/>
    </row>
    <row r="3551" spans="1:9" ht="15" customHeight="1" x14ac:dyDescent="0.25">
      <c r="A3551" s="29">
        <v>42152.583532407407</v>
      </c>
      <c r="B3551" s="30">
        <v>3.65</v>
      </c>
      <c r="C3551" s="22" t="s">
        <v>197</v>
      </c>
      <c r="F3551" s="29">
        <v>42152.583532407407</v>
      </c>
      <c r="G3551" s="30"/>
      <c r="H3551" s="113"/>
      <c r="I3551" s="113"/>
    </row>
    <row r="3552" spans="1:9" ht="15" customHeight="1" x14ac:dyDescent="0.25">
      <c r="A3552" s="29">
        <v>42152.625199131944</v>
      </c>
      <c r="B3552" s="30">
        <v>3.5</v>
      </c>
      <c r="C3552" s="22" t="s">
        <v>197</v>
      </c>
      <c r="F3552" s="29">
        <v>42152.625199131944</v>
      </c>
      <c r="G3552" s="30"/>
      <c r="H3552" s="113"/>
      <c r="I3552" s="113"/>
    </row>
    <row r="3553" spans="1:9" ht="15" customHeight="1" x14ac:dyDescent="0.25">
      <c r="A3553" s="29">
        <v>42152.666865856481</v>
      </c>
      <c r="B3553" s="30">
        <v>3.51</v>
      </c>
      <c r="C3553" s="22" t="s">
        <v>197</v>
      </c>
      <c r="F3553" s="29">
        <v>42152.666865856481</v>
      </c>
      <c r="G3553" s="30"/>
      <c r="H3553" s="113"/>
      <c r="I3553" s="113"/>
    </row>
    <row r="3554" spans="1:9" ht="15" customHeight="1" x14ac:dyDescent="0.25">
      <c r="A3554" s="29">
        <v>42152.708532581019</v>
      </c>
      <c r="B3554" s="30">
        <v>3.66</v>
      </c>
      <c r="C3554" s="22" t="s">
        <v>197</v>
      </c>
      <c r="F3554" s="29">
        <v>42152.708532581019</v>
      </c>
      <c r="G3554" s="30"/>
      <c r="H3554" s="113"/>
      <c r="I3554" s="113"/>
    </row>
    <row r="3555" spans="1:9" ht="15" customHeight="1" x14ac:dyDescent="0.25">
      <c r="A3555" s="29">
        <v>42152.750199305556</v>
      </c>
      <c r="B3555" s="30">
        <v>3.73</v>
      </c>
      <c r="C3555" s="22" t="s">
        <v>197</v>
      </c>
      <c r="F3555" s="29">
        <v>42152.750199305556</v>
      </c>
      <c r="G3555" s="30"/>
      <c r="H3555" s="113"/>
      <c r="I3555" s="113"/>
    </row>
    <row r="3556" spans="1:9" ht="15" customHeight="1" x14ac:dyDescent="0.25">
      <c r="A3556" s="29">
        <v>42152.791866030093</v>
      </c>
      <c r="B3556" s="30">
        <v>3.71</v>
      </c>
      <c r="C3556" s="22" t="s">
        <v>197</v>
      </c>
      <c r="F3556" s="29">
        <v>42152.791866030093</v>
      </c>
      <c r="G3556" s="30"/>
      <c r="H3556" s="113"/>
      <c r="I3556" s="113"/>
    </row>
    <row r="3557" spans="1:9" ht="15" customHeight="1" x14ac:dyDescent="0.25">
      <c r="A3557" s="29">
        <v>42152.83353275463</v>
      </c>
      <c r="B3557" s="30">
        <v>3.69</v>
      </c>
      <c r="C3557" s="22" t="s">
        <v>197</v>
      </c>
      <c r="F3557" s="29">
        <v>42152.83353275463</v>
      </c>
      <c r="G3557" s="30"/>
      <c r="H3557" s="113"/>
      <c r="I3557" s="113"/>
    </row>
    <row r="3558" spans="1:9" ht="15" customHeight="1" x14ac:dyDescent="0.25">
      <c r="A3558" s="29">
        <v>42152.875199479167</v>
      </c>
      <c r="B3558" s="30">
        <v>3.69</v>
      </c>
      <c r="C3558" s="22" t="s">
        <v>197</v>
      </c>
      <c r="F3558" s="29">
        <v>42152.875199479167</v>
      </c>
      <c r="G3558" s="30"/>
      <c r="H3558" s="113"/>
      <c r="I3558" s="113"/>
    </row>
    <row r="3559" spans="1:9" ht="15" customHeight="1" x14ac:dyDescent="0.25">
      <c r="A3559" s="29">
        <v>42152.916866203705</v>
      </c>
      <c r="B3559" s="30">
        <v>3.76</v>
      </c>
      <c r="C3559" s="22" t="s">
        <v>197</v>
      </c>
      <c r="F3559" s="29">
        <v>42152.916866203705</v>
      </c>
      <c r="G3559" s="30"/>
      <c r="H3559" s="113"/>
      <c r="I3559" s="113"/>
    </row>
    <row r="3560" spans="1:9" ht="15" customHeight="1" x14ac:dyDescent="0.25">
      <c r="A3560" s="29">
        <v>42152.958532928242</v>
      </c>
      <c r="B3560" s="30">
        <v>3.82</v>
      </c>
      <c r="C3560" s="22" t="s">
        <v>197</v>
      </c>
      <c r="F3560" s="29">
        <v>42152.958532928242</v>
      </c>
      <c r="G3560" s="30"/>
      <c r="H3560" s="113"/>
      <c r="I3560" s="113"/>
    </row>
    <row r="3561" spans="1:9" ht="15" customHeight="1" x14ac:dyDescent="0.25">
      <c r="A3561" s="29">
        <v>42153.000199652779</v>
      </c>
      <c r="B3561" s="30">
        <v>3.83</v>
      </c>
      <c r="C3561" s="22" t="s">
        <v>197</v>
      </c>
      <c r="F3561" s="29">
        <v>42153.000199652779</v>
      </c>
      <c r="G3561" s="30"/>
      <c r="H3561" s="113"/>
      <c r="I3561" s="113"/>
    </row>
    <row r="3562" spans="1:9" ht="15" customHeight="1" x14ac:dyDescent="0.25">
      <c r="A3562" s="29">
        <v>42153.041866377316</v>
      </c>
      <c r="B3562" s="30">
        <v>3.84</v>
      </c>
      <c r="C3562" s="22" t="s">
        <v>197</v>
      </c>
      <c r="F3562" s="29">
        <v>42153.041866377316</v>
      </c>
      <c r="G3562" s="30"/>
      <c r="H3562" s="113"/>
      <c r="I3562" s="113"/>
    </row>
    <row r="3563" spans="1:9" ht="15" customHeight="1" x14ac:dyDescent="0.25">
      <c r="A3563" s="29">
        <v>42153.083533101853</v>
      </c>
      <c r="B3563" s="30">
        <v>3.86</v>
      </c>
      <c r="C3563" s="22" t="s">
        <v>197</v>
      </c>
      <c r="F3563" s="29">
        <v>42153.083533101853</v>
      </c>
      <c r="G3563" s="30"/>
      <c r="H3563" s="113"/>
      <c r="I3563" s="113"/>
    </row>
    <row r="3564" spans="1:9" ht="15" customHeight="1" x14ac:dyDescent="0.25">
      <c r="A3564" s="29">
        <v>42153.125199826391</v>
      </c>
      <c r="B3564" s="30">
        <v>3.89</v>
      </c>
      <c r="C3564" s="22" t="s">
        <v>197</v>
      </c>
      <c r="F3564" s="29">
        <v>42153.125199826391</v>
      </c>
      <c r="G3564" s="30"/>
      <c r="H3564" s="113"/>
      <c r="I3564" s="113"/>
    </row>
    <row r="3565" spans="1:9" ht="15" customHeight="1" x14ac:dyDescent="0.25">
      <c r="A3565" s="29">
        <v>42153.166866550928</v>
      </c>
      <c r="B3565" s="30">
        <v>3.91</v>
      </c>
      <c r="C3565" s="22" t="s">
        <v>197</v>
      </c>
      <c r="F3565" s="29">
        <v>42153.166866550928</v>
      </c>
      <c r="G3565" s="30"/>
      <c r="H3565" s="113"/>
      <c r="I3565" s="113"/>
    </row>
    <row r="3566" spans="1:9" ht="15" customHeight="1" x14ac:dyDescent="0.25">
      <c r="A3566" s="29">
        <v>42153.208533275465</v>
      </c>
      <c r="B3566" s="30">
        <v>3.94</v>
      </c>
      <c r="C3566" s="22" t="s">
        <v>197</v>
      </c>
      <c r="F3566" s="29">
        <v>42153.208533275465</v>
      </c>
      <c r="G3566" s="30"/>
      <c r="H3566" s="113"/>
      <c r="I3566" s="113"/>
    </row>
    <row r="3567" spans="1:9" ht="15" customHeight="1" x14ac:dyDescent="0.25">
      <c r="A3567" s="29">
        <v>42153.250200000002</v>
      </c>
      <c r="B3567" s="30">
        <v>3.92</v>
      </c>
      <c r="C3567" s="22" t="s">
        <v>197</v>
      </c>
      <c r="F3567" s="29">
        <v>42153.250200000002</v>
      </c>
      <c r="G3567" s="30"/>
      <c r="H3567" s="113"/>
      <c r="I3567" s="113"/>
    </row>
    <row r="3568" spans="1:9" ht="15" customHeight="1" x14ac:dyDescent="0.25">
      <c r="A3568" s="29">
        <v>42153.291866724539</v>
      </c>
      <c r="B3568" s="30">
        <v>3.99</v>
      </c>
      <c r="C3568" s="22" t="s">
        <v>197</v>
      </c>
      <c r="F3568" s="29">
        <v>42153.291866724539</v>
      </c>
      <c r="G3568" s="30"/>
      <c r="H3568" s="113"/>
      <c r="I3568" s="113"/>
    </row>
    <row r="3569" spans="1:9" ht="15" customHeight="1" x14ac:dyDescent="0.25">
      <c r="A3569" s="29">
        <v>42153.333533449077</v>
      </c>
      <c r="B3569" s="30">
        <v>3.99</v>
      </c>
      <c r="C3569" s="22" t="s">
        <v>197</v>
      </c>
      <c r="F3569" s="29">
        <v>42153.333533449077</v>
      </c>
      <c r="G3569" s="30"/>
      <c r="H3569" s="113"/>
      <c r="I3569" s="113"/>
    </row>
    <row r="3570" spans="1:9" ht="15" customHeight="1" x14ac:dyDescent="0.25">
      <c r="A3570" s="29">
        <v>42153.375200173614</v>
      </c>
      <c r="B3570" s="30">
        <v>3.99</v>
      </c>
      <c r="C3570" s="22" t="s">
        <v>197</v>
      </c>
      <c r="F3570" s="29">
        <v>42153.375200173614</v>
      </c>
      <c r="G3570" s="30"/>
      <c r="H3570" s="113"/>
      <c r="I3570" s="113"/>
    </row>
    <row r="3571" spans="1:9" ht="15" customHeight="1" x14ac:dyDescent="0.25">
      <c r="A3571" s="29">
        <v>42153.416866898151</v>
      </c>
      <c r="B3571" s="30">
        <v>3.94</v>
      </c>
      <c r="C3571" s="22" t="s">
        <v>197</v>
      </c>
      <c r="F3571" s="29">
        <v>42153.416866898151</v>
      </c>
      <c r="G3571" s="30"/>
      <c r="H3571" s="113"/>
      <c r="I3571" s="113"/>
    </row>
    <row r="3572" spans="1:9" ht="15" customHeight="1" x14ac:dyDescent="0.25">
      <c r="A3572" s="29">
        <v>42153.458533622688</v>
      </c>
      <c r="B3572" s="30">
        <v>3.92</v>
      </c>
      <c r="C3572" s="22" t="s">
        <v>197</v>
      </c>
      <c r="F3572" s="29">
        <v>42153.458533622688</v>
      </c>
      <c r="G3572" s="30"/>
      <c r="H3572" s="113"/>
      <c r="I3572" s="113"/>
    </row>
    <row r="3573" spans="1:9" ht="15" customHeight="1" x14ac:dyDescent="0.25">
      <c r="A3573" s="29">
        <v>42153.500200347225</v>
      </c>
      <c r="B3573" s="30">
        <v>3.98</v>
      </c>
      <c r="C3573" s="22" t="s">
        <v>197</v>
      </c>
      <c r="F3573" s="29">
        <v>42153.500200347225</v>
      </c>
      <c r="G3573" s="30"/>
      <c r="H3573" s="113"/>
      <c r="I3573" s="113"/>
    </row>
    <row r="3574" spans="1:9" ht="15" customHeight="1" x14ac:dyDescent="0.25">
      <c r="A3574" s="29">
        <v>42153.541867071763</v>
      </c>
      <c r="B3574" s="30">
        <v>4.0599999999999996</v>
      </c>
      <c r="C3574" s="22" t="s">
        <v>197</v>
      </c>
      <c r="F3574" s="29">
        <v>42153.541867071763</v>
      </c>
      <c r="G3574" s="30"/>
      <c r="H3574" s="113"/>
      <c r="I3574" s="113"/>
    </row>
    <row r="3575" spans="1:9" ht="15" customHeight="1" x14ac:dyDescent="0.25">
      <c r="A3575" s="29">
        <v>42153.5835337963</v>
      </c>
      <c r="B3575" s="30">
        <v>3.96</v>
      </c>
      <c r="C3575" s="22" t="s">
        <v>197</v>
      </c>
      <c r="F3575" s="29">
        <v>42153.5835337963</v>
      </c>
      <c r="G3575" s="30"/>
      <c r="H3575" s="113"/>
      <c r="I3575" s="113"/>
    </row>
    <row r="3576" spans="1:9" ht="15" customHeight="1" x14ac:dyDescent="0.25">
      <c r="A3576" s="29">
        <v>42153.62520052083</v>
      </c>
      <c r="B3576" s="30">
        <v>3.96</v>
      </c>
      <c r="C3576" s="22" t="s">
        <v>197</v>
      </c>
      <c r="F3576" s="29">
        <v>42153.62520052083</v>
      </c>
      <c r="G3576" s="30"/>
      <c r="H3576" s="113"/>
      <c r="I3576" s="113"/>
    </row>
    <row r="3577" spans="1:9" ht="15" customHeight="1" x14ac:dyDescent="0.25">
      <c r="A3577" s="29">
        <v>42153.666867245367</v>
      </c>
      <c r="B3577" s="30">
        <v>3.96</v>
      </c>
      <c r="C3577" s="22" t="s">
        <v>197</v>
      </c>
      <c r="F3577" s="29">
        <v>42153.666867245367</v>
      </c>
      <c r="G3577" s="30"/>
      <c r="H3577" s="113"/>
      <c r="I3577" s="113"/>
    </row>
    <row r="3578" spans="1:9" ht="15" customHeight="1" x14ac:dyDescent="0.25">
      <c r="A3578" s="29">
        <v>42153.708533969904</v>
      </c>
      <c r="B3578" s="30">
        <v>3.96</v>
      </c>
      <c r="C3578" s="22" t="s">
        <v>197</v>
      </c>
      <c r="F3578" s="29">
        <v>42153.708533969904</v>
      </c>
      <c r="G3578" s="30"/>
      <c r="H3578" s="113"/>
      <c r="I3578" s="113"/>
    </row>
    <row r="3579" spans="1:9" ht="15" customHeight="1" x14ac:dyDescent="0.25">
      <c r="A3579" s="29">
        <v>42153.750200694441</v>
      </c>
      <c r="B3579" s="30">
        <v>3.96</v>
      </c>
      <c r="C3579" s="22" t="s">
        <v>197</v>
      </c>
      <c r="F3579" s="29">
        <v>42153.750200694441</v>
      </c>
      <c r="G3579" s="30"/>
      <c r="H3579" s="113"/>
      <c r="I3579" s="113"/>
    </row>
    <row r="3580" spans="1:9" ht="15" customHeight="1" x14ac:dyDescent="0.25">
      <c r="A3580" s="29">
        <v>42153.791867418979</v>
      </c>
      <c r="B3580" s="30">
        <v>3.96</v>
      </c>
      <c r="C3580" s="22" t="s">
        <v>197</v>
      </c>
      <c r="F3580" s="29">
        <v>42153.791867418979</v>
      </c>
      <c r="G3580" s="30"/>
      <c r="H3580" s="113"/>
      <c r="I3580" s="113"/>
    </row>
    <row r="3581" spans="1:9" ht="15" customHeight="1" x14ac:dyDescent="0.25">
      <c r="A3581" s="29">
        <v>42153.833534143516</v>
      </c>
      <c r="B3581" s="30">
        <v>3.96</v>
      </c>
      <c r="C3581" s="22" t="s">
        <v>197</v>
      </c>
      <c r="F3581" s="29">
        <v>42153.833534143516</v>
      </c>
      <c r="G3581" s="30"/>
      <c r="H3581" s="113"/>
      <c r="I3581" s="113"/>
    </row>
    <row r="3582" spans="1:9" ht="15" customHeight="1" x14ac:dyDescent="0.25">
      <c r="A3582" s="29">
        <v>42153.875200868053</v>
      </c>
      <c r="B3582" s="30">
        <v>3.96</v>
      </c>
      <c r="C3582" s="22" t="s">
        <v>197</v>
      </c>
      <c r="F3582" s="29">
        <v>42153.875200868053</v>
      </c>
      <c r="G3582" s="30"/>
      <c r="H3582" s="113"/>
      <c r="I3582" s="113"/>
    </row>
    <row r="3583" spans="1:9" ht="15" customHeight="1" x14ac:dyDescent="0.25">
      <c r="A3583" s="29">
        <v>42153.91686759259</v>
      </c>
      <c r="B3583" s="30">
        <v>3.96</v>
      </c>
      <c r="C3583" s="22" t="s">
        <v>197</v>
      </c>
      <c r="F3583" s="29">
        <v>42153.91686759259</v>
      </c>
      <c r="G3583" s="30"/>
      <c r="H3583" s="113"/>
      <c r="I3583" s="113"/>
    </row>
    <row r="3584" spans="1:9" ht="15" customHeight="1" x14ac:dyDescent="0.25">
      <c r="A3584" s="29">
        <v>42153.958534317127</v>
      </c>
      <c r="B3584" s="30">
        <v>3.96</v>
      </c>
      <c r="C3584" s="22" t="s">
        <v>197</v>
      </c>
      <c r="F3584" s="29">
        <v>42153.958534317127</v>
      </c>
      <c r="G3584" s="30"/>
      <c r="H3584" s="113"/>
      <c r="I3584" s="113"/>
    </row>
    <row r="3585" spans="1:9" ht="15" customHeight="1" x14ac:dyDescent="0.25">
      <c r="A3585" s="29">
        <v>42154.000201041665</v>
      </c>
      <c r="B3585" s="30">
        <v>3.96</v>
      </c>
      <c r="C3585" s="22" t="s">
        <v>197</v>
      </c>
      <c r="F3585" s="29">
        <v>42154.000201041665</v>
      </c>
      <c r="G3585" s="30"/>
      <c r="H3585" s="113"/>
      <c r="I3585" s="113"/>
    </row>
    <row r="3586" spans="1:9" ht="15" customHeight="1" x14ac:dyDescent="0.25">
      <c r="A3586" s="29">
        <v>42154.041867766202</v>
      </c>
      <c r="B3586" s="30">
        <v>3.96</v>
      </c>
      <c r="C3586" s="22" t="s">
        <v>197</v>
      </c>
      <c r="F3586" s="29">
        <v>42154.041867766202</v>
      </c>
      <c r="G3586" s="30"/>
      <c r="H3586" s="113"/>
      <c r="I3586" s="113"/>
    </row>
    <row r="3587" spans="1:9" ht="15" customHeight="1" x14ac:dyDescent="0.25">
      <c r="A3587" s="29">
        <v>42154.083534490739</v>
      </c>
      <c r="B3587" s="30">
        <v>3.96</v>
      </c>
      <c r="C3587" s="22" t="s">
        <v>197</v>
      </c>
      <c r="F3587" s="29">
        <v>42154.083534490739</v>
      </c>
      <c r="G3587" s="30"/>
      <c r="H3587" s="113"/>
      <c r="I3587" s="113"/>
    </row>
    <row r="3588" spans="1:9" ht="15" customHeight="1" x14ac:dyDescent="0.25">
      <c r="A3588" s="29">
        <v>42154.125201215276</v>
      </c>
      <c r="B3588" s="30">
        <v>3.96</v>
      </c>
      <c r="C3588" s="22" t="s">
        <v>197</v>
      </c>
      <c r="F3588" s="29">
        <v>42154.125201215276</v>
      </c>
      <c r="G3588" s="30"/>
      <c r="H3588" s="113"/>
      <c r="I3588" s="113"/>
    </row>
    <row r="3589" spans="1:9" ht="15" customHeight="1" x14ac:dyDescent="0.25">
      <c r="A3589" s="29">
        <v>42154.166867939814</v>
      </c>
      <c r="B3589" s="30">
        <v>3.96</v>
      </c>
      <c r="C3589" s="22" t="s">
        <v>197</v>
      </c>
      <c r="F3589" s="29">
        <v>42154.166867939814</v>
      </c>
      <c r="G3589" s="30"/>
      <c r="H3589" s="113"/>
      <c r="I3589" s="113"/>
    </row>
    <row r="3590" spans="1:9" ht="15" customHeight="1" x14ac:dyDescent="0.25">
      <c r="A3590" s="29">
        <v>42154.208534664351</v>
      </c>
      <c r="B3590" s="30">
        <v>3.96</v>
      </c>
      <c r="C3590" s="22" t="s">
        <v>197</v>
      </c>
      <c r="F3590" s="29">
        <v>42154.208534664351</v>
      </c>
      <c r="G3590" s="30"/>
      <c r="H3590" s="113"/>
      <c r="I3590" s="113"/>
    </row>
    <row r="3591" spans="1:9" ht="15" customHeight="1" x14ac:dyDescent="0.25">
      <c r="A3591" s="29">
        <v>42154.250201388888</v>
      </c>
      <c r="B3591" s="30">
        <v>3.96</v>
      </c>
      <c r="C3591" s="22" t="s">
        <v>197</v>
      </c>
      <c r="F3591" s="29">
        <v>42154.250201388888</v>
      </c>
      <c r="G3591" s="30"/>
      <c r="H3591" s="113"/>
      <c r="I3591" s="113"/>
    </row>
    <row r="3592" spans="1:9" ht="15" customHeight="1" x14ac:dyDescent="0.25">
      <c r="A3592" s="29">
        <v>42154.291868113425</v>
      </c>
      <c r="B3592" s="30">
        <v>3.96</v>
      </c>
      <c r="C3592" s="22" t="s">
        <v>197</v>
      </c>
      <c r="F3592" s="29">
        <v>42154.291868113425</v>
      </c>
      <c r="G3592" s="30"/>
      <c r="H3592" s="113"/>
      <c r="I3592" s="113"/>
    </row>
    <row r="3593" spans="1:9" ht="15" customHeight="1" x14ac:dyDescent="0.25">
      <c r="A3593" s="29">
        <v>42154.333534837962</v>
      </c>
      <c r="B3593" s="30">
        <v>3.96</v>
      </c>
      <c r="C3593" s="22" t="s">
        <v>197</v>
      </c>
      <c r="F3593" s="29">
        <v>42154.333534837962</v>
      </c>
      <c r="G3593" s="30"/>
      <c r="H3593" s="113"/>
      <c r="I3593" s="113"/>
    </row>
    <row r="3594" spans="1:9" ht="15" customHeight="1" x14ac:dyDescent="0.25">
      <c r="A3594" s="29">
        <v>42154.3752015625</v>
      </c>
      <c r="B3594" s="30">
        <v>3.96</v>
      </c>
      <c r="C3594" s="22" t="s">
        <v>197</v>
      </c>
      <c r="F3594" s="29">
        <v>42154.3752015625</v>
      </c>
      <c r="G3594" s="30"/>
      <c r="H3594" s="113"/>
      <c r="I3594" s="113"/>
    </row>
    <row r="3595" spans="1:9" ht="15" customHeight="1" x14ac:dyDescent="0.25">
      <c r="A3595" s="29">
        <v>42154.416868287037</v>
      </c>
      <c r="B3595" s="30">
        <v>3.96</v>
      </c>
      <c r="C3595" s="22" t="s">
        <v>197</v>
      </c>
      <c r="F3595" s="29">
        <v>42154.416868287037</v>
      </c>
      <c r="G3595" s="30"/>
      <c r="H3595" s="113"/>
      <c r="I3595" s="113"/>
    </row>
    <row r="3596" spans="1:9" ht="15" customHeight="1" x14ac:dyDescent="0.25">
      <c r="A3596" s="29">
        <v>42154.458535011574</v>
      </c>
      <c r="B3596" s="30">
        <v>3.96</v>
      </c>
      <c r="C3596" s="22" t="s">
        <v>197</v>
      </c>
      <c r="F3596" s="29">
        <v>42154.458535011574</v>
      </c>
      <c r="G3596" s="30"/>
      <c r="H3596" s="113"/>
      <c r="I3596" s="113"/>
    </row>
    <row r="3597" spans="1:9" ht="15" customHeight="1" x14ac:dyDescent="0.25">
      <c r="A3597" s="29">
        <v>42154.500201736111</v>
      </c>
      <c r="B3597" s="30">
        <v>3.96</v>
      </c>
      <c r="C3597" s="22" t="s">
        <v>197</v>
      </c>
      <c r="F3597" s="29">
        <v>42154.500201736111</v>
      </c>
      <c r="G3597" s="30"/>
      <c r="H3597" s="113"/>
      <c r="I3597" s="113"/>
    </row>
    <row r="3598" spans="1:9" ht="15" customHeight="1" x14ac:dyDescent="0.25">
      <c r="A3598" s="29">
        <v>42154.541868460648</v>
      </c>
      <c r="B3598" s="30">
        <v>3.96</v>
      </c>
      <c r="C3598" s="22" t="s">
        <v>197</v>
      </c>
      <c r="F3598" s="29">
        <v>42154.541868460648</v>
      </c>
      <c r="G3598" s="30"/>
      <c r="H3598" s="113"/>
      <c r="I3598" s="113"/>
    </row>
    <row r="3599" spans="1:9" ht="15" customHeight="1" x14ac:dyDescent="0.25">
      <c r="A3599" s="29">
        <v>42154.583535185186</v>
      </c>
      <c r="B3599" s="30">
        <v>3.96</v>
      </c>
      <c r="C3599" s="22" t="s">
        <v>197</v>
      </c>
      <c r="F3599" s="29">
        <v>42154.583535185186</v>
      </c>
      <c r="G3599" s="30"/>
      <c r="H3599" s="113"/>
      <c r="I3599" s="113"/>
    </row>
    <row r="3600" spans="1:9" ht="15" customHeight="1" x14ac:dyDescent="0.25">
      <c r="A3600" s="29">
        <v>42154.625201909723</v>
      </c>
      <c r="B3600" s="30">
        <v>3.96</v>
      </c>
      <c r="C3600" s="22" t="s">
        <v>197</v>
      </c>
      <c r="F3600" s="29">
        <v>42154.625201909723</v>
      </c>
      <c r="G3600" s="30"/>
      <c r="H3600" s="113"/>
      <c r="I3600" s="113"/>
    </row>
    <row r="3601" spans="1:9" ht="15" customHeight="1" x14ac:dyDescent="0.25">
      <c r="A3601" s="29">
        <v>42154.66686863426</v>
      </c>
      <c r="B3601" s="30">
        <v>3.96</v>
      </c>
      <c r="C3601" s="22" t="s">
        <v>197</v>
      </c>
      <c r="F3601" s="29">
        <v>42154.66686863426</v>
      </c>
      <c r="G3601" s="30"/>
      <c r="H3601" s="113"/>
      <c r="I3601" s="113"/>
    </row>
    <row r="3602" spans="1:9" ht="15" customHeight="1" x14ac:dyDescent="0.25">
      <c r="A3602" s="29">
        <v>42154.708535358797</v>
      </c>
      <c r="B3602" s="30">
        <v>3.96</v>
      </c>
      <c r="C3602" s="22" t="s">
        <v>197</v>
      </c>
      <c r="F3602" s="29">
        <v>42154.708535358797</v>
      </c>
      <c r="G3602" s="30"/>
      <c r="H3602" s="113"/>
      <c r="I3602" s="113"/>
    </row>
    <row r="3603" spans="1:9" ht="15" customHeight="1" x14ac:dyDescent="0.25">
      <c r="A3603" s="29">
        <v>42154.750202083334</v>
      </c>
      <c r="B3603" s="30">
        <v>3.96</v>
      </c>
      <c r="C3603" s="22" t="s">
        <v>197</v>
      </c>
      <c r="F3603" s="29">
        <v>42154.750202083334</v>
      </c>
      <c r="G3603" s="30"/>
      <c r="H3603" s="113"/>
      <c r="I3603" s="113"/>
    </row>
    <row r="3604" spans="1:9" ht="15" customHeight="1" x14ac:dyDescent="0.25">
      <c r="A3604" s="29">
        <v>42154.791868807872</v>
      </c>
      <c r="B3604" s="30">
        <v>3.96</v>
      </c>
      <c r="C3604" s="22" t="s">
        <v>197</v>
      </c>
      <c r="F3604" s="29">
        <v>42154.791868807872</v>
      </c>
      <c r="G3604" s="30"/>
      <c r="H3604" s="113"/>
      <c r="I3604" s="113"/>
    </row>
    <row r="3605" spans="1:9" ht="15" customHeight="1" x14ac:dyDescent="0.25">
      <c r="A3605" s="29">
        <v>42154.833535532409</v>
      </c>
      <c r="B3605" s="30">
        <v>3.96</v>
      </c>
      <c r="C3605" s="22" t="s">
        <v>197</v>
      </c>
      <c r="F3605" s="29">
        <v>42154.833535532409</v>
      </c>
      <c r="G3605" s="30"/>
      <c r="H3605" s="113"/>
      <c r="I3605" s="113"/>
    </row>
    <row r="3606" spans="1:9" ht="15" customHeight="1" x14ac:dyDescent="0.25">
      <c r="A3606" s="29">
        <v>42154.875202256946</v>
      </c>
      <c r="B3606" s="30">
        <v>3.96</v>
      </c>
      <c r="C3606" s="22" t="s">
        <v>197</v>
      </c>
      <c r="F3606" s="29">
        <v>42154.875202256946</v>
      </c>
      <c r="G3606" s="30"/>
      <c r="H3606" s="113"/>
      <c r="I3606" s="113"/>
    </row>
    <row r="3607" spans="1:9" ht="15" customHeight="1" x14ac:dyDescent="0.25">
      <c r="A3607" s="29">
        <v>42154.916868981483</v>
      </c>
      <c r="B3607" s="30">
        <v>3.96</v>
      </c>
      <c r="C3607" s="22" t="s">
        <v>197</v>
      </c>
      <c r="F3607" s="29">
        <v>42154.916868981483</v>
      </c>
      <c r="G3607" s="30"/>
      <c r="H3607" s="113"/>
      <c r="I3607" s="113"/>
    </row>
    <row r="3608" spans="1:9" ht="15" customHeight="1" x14ac:dyDescent="0.25">
      <c r="A3608" s="29">
        <v>42154.95853570602</v>
      </c>
      <c r="B3608" s="30">
        <v>3.96</v>
      </c>
      <c r="C3608" s="22" t="s">
        <v>197</v>
      </c>
      <c r="F3608" s="29">
        <v>42154.95853570602</v>
      </c>
      <c r="G3608" s="30"/>
      <c r="H3608" s="113"/>
      <c r="I3608" s="113"/>
    </row>
    <row r="3609" spans="1:9" ht="15" customHeight="1" x14ac:dyDescent="0.25">
      <c r="A3609" s="29">
        <v>42155.000202430558</v>
      </c>
      <c r="B3609" s="30">
        <v>3.96</v>
      </c>
      <c r="C3609" s="22" t="s">
        <v>197</v>
      </c>
      <c r="F3609" s="29">
        <v>42155.000202430558</v>
      </c>
      <c r="G3609" s="30"/>
      <c r="H3609" s="113"/>
      <c r="I3609" s="113"/>
    </row>
    <row r="3610" spans="1:9" ht="15" customHeight="1" x14ac:dyDescent="0.25">
      <c r="A3610" s="29">
        <v>42155.041869155095</v>
      </c>
      <c r="B3610" s="30">
        <v>3.96</v>
      </c>
      <c r="C3610" s="22" t="s">
        <v>197</v>
      </c>
      <c r="F3610" s="29">
        <v>42155.041869155095</v>
      </c>
      <c r="G3610" s="30"/>
      <c r="H3610" s="113"/>
      <c r="I3610" s="113"/>
    </row>
    <row r="3611" spans="1:9" ht="15" customHeight="1" x14ac:dyDescent="0.25">
      <c r="A3611" s="29">
        <v>42155.083535879632</v>
      </c>
      <c r="B3611" s="30">
        <v>3.96</v>
      </c>
      <c r="C3611" s="22" t="s">
        <v>197</v>
      </c>
      <c r="F3611" s="29">
        <v>42155.083535879632</v>
      </c>
      <c r="G3611" s="30"/>
      <c r="H3611" s="113"/>
      <c r="I3611" s="113"/>
    </row>
    <row r="3612" spans="1:9" ht="15" customHeight="1" x14ac:dyDescent="0.25">
      <c r="A3612" s="29">
        <v>42155.125202604169</v>
      </c>
      <c r="B3612" s="30">
        <v>3.96</v>
      </c>
      <c r="C3612" s="22" t="s">
        <v>197</v>
      </c>
      <c r="F3612" s="29">
        <v>42155.125202604169</v>
      </c>
      <c r="G3612" s="30"/>
      <c r="H3612" s="113"/>
      <c r="I3612" s="113"/>
    </row>
    <row r="3613" spans="1:9" ht="15" customHeight="1" x14ac:dyDescent="0.25">
      <c r="A3613" s="29">
        <v>42155.166869328707</v>
      </c>
      <c r="B3613" s="30">
        <v>3.96</v>
      </c>
      <c r="C3613" s="22" t="s">
        <v>197</v>
      </c>
      <c r="F3613" s="29">
        <v>42155.166869328707</v>
      </c>
      <c r="G3613" s="30"/>
      <c r="H3613" s="113"/>
      <c r="I3613" s="113"/>
    </row>
    <row r="3614" spans="1:9" ht="15" customHeight="1" x14ac:dyDescent="0.25">
      <c r="A3614" s="29">
        <v>42155.208536053244</v>
      </c>
      <c r="B3614" s="30">
        <v>3.96</v>
      </c>
      <c r="C3614" s="22" t="s">
        <v>197</v>
      </c>
      <c r="F3614" s="29">
        <v>42155.208536053244</v>
      </c>
      <c r="G3614" s="30"/>
      <c r="H3614" s="113"/>
      <c r="I3614" s="113"/>
    </row>
    <row r="3615" spans="1:9" ht="15" customHeight="1" x14ac:dyDescent="0.25">
      <c r="A3615" s="29">
        <v>42155.250202777781</v>
      </c>
      <c r="B3615" s="30">
        <v>3.96</v>
      </c>
      <c r="C3615" s="22" t="s">
        <v>197</v>
      </c>
      <c r="F3615" s="29">
        <v>42155.250202777781</v>
      </c>
      <c r="G3615" s="30"/>
      <c r="H3615" s="113"/>
      <c r="I3615" s="113"/>
    </row>
    <row r="3616" spans="1:9" ht="15" customHeight="1" x14ac:dyDescent="0.25">
      <c r="A3616" s="29">
        <v>42155.291869502318</v>
      </c>
      <c r="B3616" s="30">
        <v>3.96</v>
      </c>
      <c r="C3616" s="22" t="s">
        <v>197</v>
      </c>
      <c r="F3616" s="29">
        <v>42155.291869502318</v>
      </c>
      <c r="G3616" s="30"/>
      <c r="H3616" s="113"/>
      <c r="I3616" s="113"/>
    </row>
    <row r="3617" spans="1:9" ht="15" customHeight="1" x14ac:dyDescent="0.25">
      <c r="A3617" s="29">
        <v>42155.333536226855</v>
      </c>
      <c r="B3617" s="30">
        <v>3.96</v>
      </c>
      <c r="C3617" s="22" t="s">
        <v>197</v>
      </c>
      <c r="F3617" s="29">
        <v>42155.333536226855</v>
      </c>
      <c r="G3617" s="30"/>
      <c r="H3617" s="113"/>
      <c r="I3617" s="113"/>
    </row>
    <row r="3618" spans="1:9" ht="15" customHeight="1" x14ac:dyDescent="0.25">
      <c r="A3618" s="29">
        <v>42155.375202951385</v>
      </c>
      <c r="B3618" s="30">
        <v>3.96</v>
      </c>
      <c r="C3618" s="22" t="s">
        <v>197</v>
      </c>
      <c r="F3618" s="29">
        <v>42155.375202951385</v>
      </c>
      <c r="G3618" s="30"/>
      <c r="H3618" s="113"/>
      <c r="I3618" s="113"/>
    </row>
    <row r="3619" spans="1:9" ht="15" customHeight="1" x14ac:dyDescent="0.25">
      <c r="A3619" s="29">
        <v>42155.416869675922</v>
      </c>
      <c r="B3619" s="30">
        <v>3.96</v>
      </c>
      <c r="C3619" s="22" t="s">
        <v>197</v>
      </c>
      <c r="F3619" s="29">
        <v>42155.416869675922</v>
      </c>
      <c r="G3619" s="30"/>
      <c r="H3619" s="113"/>
      <c r="I3619" s="113"/>
    </row>
    <row r="3620" spans="1:9" ht="15" customHeight="1" x14ac:dyDescent="0.25">
      <c r="A3620" s="29">
        <v>42155.45853640046</v>
      </c>
      <c r="B3620" s="30">
        <v>3.96</v>
      </c>
      <c r="C3620" s="22" t="s">
        <v>197</v>
      </c>
      <c r="F3620" s="29">
        <v>42155.45853640046</v>
      </c>
      <c r="G3620" s="30"/>
      <c r="H3620" s="113"/>
      <c r="I3620" s="113"/>
    </row>
    <row r="3621" spans="1:9" ht="15" customHeight="1" x14ac:dyDescent="0.25">
      <c r="A3621" s="29">
        <v>42155.500203124997</v>
      </c>
      <c r="B3621" s="30">
        <v>3.96</v>
      </c>
      <c r="C3621" s="22" t="s">
        <v>197</v>
      </c>
      <c r="F3621" s="29">
        <v>42155.500203124997</v>
      </c>
      <c r="G3621" s="30"/>
      <c r="H3621" s="113"/>
      <c r="I3621" s="113"/>
    </row>
    <row r="3622" spans="1:9" ht="15" customHeight="1" x14ac:dyDescent="0.25">
      <c r="A3622" s="29">
        <v>42155.541869849534</v>
      </c>
      <c r="B3622" s="30">
        <v>3.96</v>
      </c>
      <c r="C3622" s="22" t="s">
        <v>197</v>
      </c>
      <c r="F3622" s="29">
        <v>42155.541869849534</v>
      </c>
      <c r="G3622" s="30"/>
      <c r="H3622" s="113"/>
      <c r="I3622" s="113"/>
    </row>
    <row r="3623" spans="1:9" ht="15" customHeight="1" x14ac:dyDescent="0.25">
      <c r="A3623" s="29">
        <v>42155.583536574071</v>
      </c>
      <c r="B3623" s="30">
        <v>3.96</v>
      </c>
      <c r="C3623" s="22" t="s">
        <v>197</v>
      </c>
      <c r="F3623" s="29">
        <v>42155.583536574071</v>
      </c>
      <c r="G3623" s="30"/>
      <c r="H3623" s="113"/>
      <c r="I3623" s="113"/>
    </row>
    <row r="3624" spans="1:9" ht="15" customHeight="1" x14ac:dyDescent="0.25">
      <c r="A3624" s="29">
        <v>42155.625203298609</v>
      </c>
      <c r="B3624" s="30">
        <v>3.96</v>
      </c>
      <c r="C3624" s="22" t="s">
        <v>197</v>
      </c>
      <c r="F3624" s="29">
        <v>42155.625203298609</v>
      </c>
      <c r="G3624" s="30"/>
      <c r="H3624" s="113"/>
      <c r="I3624" s="113"/>
    </row>
    <row r="3625" spans="1:9" ht="15" customHeight="1" x14ac:dyDescent="0.25">
      <c r="A3625" s="29">
        <v>42155.666870023146</v>
      </c>
      <c r="B3625" s="30">
        <v>3.96</v>
      </c>
      <c r="C3625" s="22" t="s">
        <v>197</v>
      </c>
      <c r="F3625" s="29">
        <v>42155.666870023146</v>
      </c>
      <c r="G3625" s="30"/>
      <c r="H3625" s="113"/>
      <c r="I3625" s="113"/>
    </row>
    <row r="3626" spans="1:9" ht="15" customHeight="1" x14ac:dyDescent="0.25">
      <c r="A3626" s="29">
        <v>42155.708536747683</v>
      </c>
      <c r="B3626" s="30">
        <v>3.96</v>
      </c>
      <c r="C3626" s="22" t="s">
        <v>197</v>
      </c>
      <c r="F3626" s="29">
        <v>42155.708536747683</v>
      </c>
      <c r="G3626" s="30"/>
      <c r="H3626" s="113"/>
      <c r="I3626" s="113"/>
    </row>
    <row r="3627" spans="1:9" ht="15" customHeight="1" x14ac:dyDescent="0.25">
      <c r="A3627" s="29">
        <v>42155.75020347222</v>
      </c>
      <c r="B3627" s="30">
        <v>3.96</v>
      </c>
      <c r="C3627" s="22" t="s">
        <v>197</v>
      </c>
      <c r="F3627" s="29">
        <v>42155.75020347222</v>
      </c>
      <c r="G3627" s="30"/>
      <c r="H3627" s="113"/>
      <c r="I3627" s="113"/>
    </row>
    <row r="3628" spans="1:9" ht="15" customHeight="1" x14ac:dyDescent="0.25">
      <c r="A3628" s="29">
        <v>42155.791870196757</v>
      </c>
      <c r="B3628" s="30">
        <v>3.96</v>
      </c>
      <c r="C3628" s="22" t="s">
        <v>197</v>
      </c>
      <c r="F3628" s="29">
        <v>42155.791870196757</v>
      </c>
      <c r="G3628" s="30"/>
      <c r="H3628" s="113"/>
      <c r="I3628" s="113"/>
    </row>
    <row r="3629" spans="1:9" ht="15" customHeight="1" x14ac:dyDescent="0.25">
      <c r="A3629" s="29">
        <v>42155.833536921295</v>
      </c>
      <c r="B3629" s="30">
        <v>3.96</v>
      </c>
      <c r="C3629" s="22" t="s">
        <v>197</v>
      </c>
      <c r="F3629" s="29">
        <v>42155.833536921295</v>
      </c>
      <c r="G3629" s="30"/>
      <c r="H3629" s="113"/>
      <c r="I3629" s="113"/>
    </row>
    <row r="3630" spans="1:9" ht="15" customHeight="1" x14ac:dyDescent="0.25">
      <c r="A3630" s="29">
        <v>42155.875203645832</v>
      </c>
      <c r="B3630" s="30">
        <v>3.96</v>
      </c>
      <c r="C3630" s="22" t="s">
        <v>197</v>
      </c>
      <c r="F3630" s="29">
        <v>42155.875203645832</v>
      </c>
      <c r="G3630" s="30"/>
      <c r="H3630" s="113"/>
      <c r="I3630" s="113"/>
    </row>
    <row r="3631" spans="1:9" ht="15" customHeight="1" x14ac:dyDescent="0.25">
      <c r="A3631" s="29">
        <v>42155.916870370369</v>
      </c>
      <c r="B3631" s="30">
        <v>3.96</v>
      </c>
      <c r="C3631" s="22" t="s">
        <v>197</v>
      </c>
      <c r="F3631" s="29">
        <v>42155.916870370369</v>
      </c>
      <c r="G3631" s="30"/>
      <c r="H3631" s="113"/>
      <c r="I3631" s="113"/>
    </row>
    <row r="3632" spans="1:9" ht="15" customHeight="1" x14ac:dyDescent="0.25">
      <c r="A3632" s="29">
        <v>42155.958537094906</v>
      </c>
      <c r="B3632" s="30">
        <v>3.96</v>
      </c>
      <c r="C3632" s="22" t="s">
        <v>197</v>
      </c>
      <c r="F3632" s="29">
        <v>42155.958537094906</v>
      </c>
      <c r="G3632" s="30"/>
      <c r="H3632" s="113"/>
      <c r="I3632" s="113"/>
    </row>
    <row r="3633" spans="1:9" ht="15" customHeight="1" x14ac:dyDescent="0.25">
      <c r="A3633" s="29">
        <v>42156.000203819443</v>
      </c>
      <c r="B3633" s="30">
        <v>3.96</v>
      </c>
      <c r="C3633" s="22" t="s">
        <v>197</v>
      </c>
      <c r="F3633" s="29">
        <v>42156.000203819443</v>
      </c>
      <c r="G3633" s="30"/>
      <c r="H3633" s="113"/>
      <c r="I3633" s="113"/>
    </row>
    <row r="3634" spans="1:9" ht="15" customHeight="1" x14ac:dyDescent="0.25">
      <c r="A3634" s="29">
        <v>42156.041870543981</v>
      </c>
      <c r="B3634" s="30">
        <v>3.96</v>
      </c>
      <c r="C3634" s="22" t="s">
        <v>197</v>
      </c>
      <c r="F3634" s="29">
        <v>42156.041870543981</v>
      </c>
      <c r="G3634" s="30"/>
      <c r="H3634" s="113"/>
      <c r="I3634" s="113"/>
    </row>
    <row r="3635" spans="1:9" ht="15" customHeight="1" x14ac:dyDescent="0.25">
      <c r="A3635" s="29">
        <v>42156.083537268518</v>
      </c>
      <c r="B3635" s="30">
        <v>3.96</v>
      </c>
      <c r="C3635" s="22" t="s">
        <v>197</v>
      </c>
      <c r="F3635" s="29">
        <v>42156.083537268518</v>
      </c>
      <c r="G3635" s="30"/>
      <c r="H3635" s="113"/>
      <c r="I3635" s="113"/>
    </row>
    <row r="3636" spans="1:9" ht="15" customHeight="1" x14ac:dyDescent="0.25">
      <c r="A3636" s="29">
        <v>42156.125203993055</v>
      </c>
      <c r="B3636" s="30">
        <v>3.96</v>
      </c>
      <c r="C3636" s="22" t="s">
        <v>197</v>
      </c>
      <c r="F3636" s="29">
        <v>42156.125203993055</v>
      </c>
      <c r="G3636" s="30"/>
      <c r="H3636" s="113"/>
      <c r="I3636" s="113"/>
    </row>
    <row r="3637" spans="1:9" ht="15" customHeight="1" x14ac:dyDescent="0.25">
      <c r="A3637" s="29">
        <v>42156.166870717592</v>
      </c>
      <c r="B3637" s="30">
        <v>3.96</v>
      </c>
      <c r="C3637" s="22" t="s">
        <v>197</v>
      </c>
      <c r="F3637" s="29">
        <v>42156.166870717592</v>
      </c>
      <c r="G3637" s="30"/>
      <c r="H3637" s="113"/>
      <c r="I3637" s="113"/>
    </row>
    <row r="3638" spans="1:9" ht="15" customHeight="1" x14ac:dyDescent="0.25">
      <c r="A3638" s="29">
        <v>42156.208537442129</v>
      </c>
      <c r="B3638" s="30">
        <v>3.96</v>
      </c>
      <c r="C3638" s="22" t="s">
        <v>197</v>
      </c>
      <c r="F3638" s="29">
        <v>42156.208537442129</v>
      </c>
      <c r="G3638" s="30"/>
      <c r="H3638" s="113"/>
      <c r="I3638" s="113"/>
    </row>
    <row r="3639" spans="1:9" ht="15" customHeight="1" x14ac:dyDescent="0.25">
      <c r="A3639" s="29">
        <v>42156.250204166667</v>
      </c>
      <c r="B3639" s="30">
        <v>3.96</v>
      </c>
      <c r="C3639" s="22" t="s">
        <v>197</v>
      </c>
      <c r="F3639" s="29">
        <v>42156.250204166667</v>
      </c>
      <c r="G3639" s="30"/>
      <c r="H3639" s="113"/>
      <c r="I3639" s="113"/>
    </row>
    <row r="3640" spans="1:9" ht="15" customHeight="1" x14ac:dyDescent="0.25">
      <c r="A3640" s="29">
        <v>42156.291870891204</v>
      </c>
      <c r="B3640" s="30">
        <v>3.96</v>
      </c>
      <c r="C3640" s="22" t="s">
        <v>197</v>
      </c>
      <c r="F3640" s="29">
        <v>42156.291870891204</v>
      </c>
      <c r="G3640" s="30"/>
      <c r="H3640" s="113"/>
      <c r="I3640" s="113"/>
    </row>
    <row r="3641" spans="1:9" ht="15" customHeight="1" x14ac:dyDescent="0.25">
      <c r="A3641" s="29">
        <v>42156.333537615741</v>
      </c>
      <c r="B3641" s="30">
        <v>3.96</v>
      </c>
      <c r="C3641" s="22" t="s">
        <v>197</v>
      </c>
      <c r="F3641" s="29">
        <v>42156.333537615741</v>
      </c>
      <c r="G3641" s="30"/>
      <c r="H3641" s="113"/>
      <c r="I3641" s="113"/>
    </row>
    <row r="3642" spans="1:9" ht="15" customHeight="1" x14ac:dyDescent="0.25">
      <c r="A3642" s="29">
        <v>42156.375204340278</v>
      </c>
      <c r="B3642" s="30">
        <v>3.96</v>
      </c>
      <c r="C3642" s="22" t="s">
        <v>197</v>
      </c>
      <c r="F3642" s="29">
        <v>42156.375204340278</v>
      </c>
      <c r="G3642" s="30"/>
      <c r="H3642" s="113"/>
      <c r="I3642" s="113"/>
    </row>
    <row r="3643" spans="1:9" ht="15" customHeight="1" x14ac:dyDescent="0.25">
      <c r="A3643" s="29">
        <v>42156.416871064815</v>
      </c>
      <c r="B3643" s="30">
        <v>3.96</v>
      </c>
      <c r="C3643" s="22" t="s">
        <v>197</v>
      </c>
      <c r="F3643" s="29">
        <v>42156.416871064815</v>
      </c>
      <c r="G3643" s="30"/>
      <c r="H3643" s="113"/>
      <c r="I3643" s="113"/>
    </row>
    <row r="3644" spans="1:9" ht="15" customHeight="1" x14ac:dyDescent="0.25">
      <c r="A3644" s="29">
        <v>42156.458537789353</v>
      </c>
      <c r="B3644" s="30">
        <v>3.96</v>
      </c>
      <c r="C3644" s="22" t="s">
        <v>197</v>
      </c>
      <c r="F3644" s="29">
        <v>42156.458537789353</v>
      </c>
      <c r="G3644" s="30"/>
      <c r="H3644" s="113"/>
      <c r="I3644" s="113"/>
    </row>
    <row r="3645" spans="1:9" ht="15" customHeight="1" x14ac:dyDescent="0.25">
      <c r="A3645" s="29">
        <v>42156.50020451389</v>
      </c>
      <c r="B3645" s="30">
        <v>3.96</v>
      </c>
      <c r="C3645" s="22" t="s">
        <v>197</v>
      </c>
      <c r="F3645" s="29">
        <v>42156.50020451389</v>
      </c>
      <c r="G3645" s="30"/>
      <c r="H3645" s="113"/>
      <c r="I3645" s="113"/>
    </row>
    <row r="3646" spans="1:9" ht="15" customHeight="1" x14ac:dyDescent="0.25">
      <c r="A3646" s="29">
        <v>42156.541871238427</v>
      </c>
      <c r="B3646" s="30">
        <v>3.96</v>
      </c>
      <c r="C3646" s="22" t="s">
        <v>197</v>
      </c>
      <c r="F3646" s="29">
        <v>42156.541871238427</v>
      </c>
      <c r="G3646" s="30"/>
      <c r="H3646" s="113"/>
      <c r="I3646" s="113"/>
    </row>
    <row r="3647" spans="1:9" ht="15" customHeight="1" x14ac:dyDescent="0.25">
      <c r="A3647" s="29">
        <v>42156.583537962964</v>
      </c>
      <c r="B3647" s="30">
        <v>3.96</v>
      </c>
      <c r="C3647" s="22" t="s">
        <v>197</v>
      </c>
      <c r="F3647" s="29">
        <v>42156.583537962964</v>
      </c>
      <c r="G3647" s="30"/>
      <c r="H3647" s="113"/>
      <c r="I3647" s="113"/>
    </row>
    <row r="3648" spans="1:9" ht="15" customHeight="1" x14ac:dyDescent="0.25">
      <c r="A3648" s="29">
        <v>42156.625204687502</v>
      </c>
      <c r="B3648" s="30">
        <v>3.96</v>
      </c>
      <c r="C3648" s="22" t="s">
        <v>197</v>
      </c>
      <c r="F3648" s="29">
        <v>42156.625204687502</v>
      </c>
      <c r="G3648" s="30"/>
      <c r="H3648" s="113"/>
      <c r="I3648" s="113"/>
    </row>
    <row r="3649" spans="1:9" ht="15" customHeight="1" x14ac:dyDescent="0.25">
      <c r="A3649" s="29">
        <v>42156.666871412039</v>
      </c>
      <c r="B3649" s="30">
        <v>3.96</v>
      </c>
      <c r="C3649" s="22" t="s">
        <v>197</v>
      </c>
      <c r="F3649" s="29">
        <v>42156.666871412039</v>
      </c>
      <c r="G3649" s="30"/>
      <c r="H3649" s="113"/>
      <c r="I3649" s="113"/>
    </row>
    <row r="3650" spans="1:9" ht="15" customHeight="1" x14ac:dyDescent="0.25">
      <c r="A3650" s="29">
        <v>42156.708538136576</v>
      </c>
      <c r="B3650" s="30">
        <v>3.96</v>
      </c>
      <c r="C3650" s="22" t="s">
        <v>197</v>
      </c>
      <c r="F3650" s="29">
        <v>42156.708538136576</v>
      </c>
      <c r="G3650" s="30"/>
      <c r="H3650" s="113"/>
      <c r="I3650" s="113"/>
    </row>
    <row r="3651" spans="1:9" ht="15" customHeight="1" x14ac:dyDescent="0.25">
      <c r="A3651" s="29">
        <v>42156.750204861113</v>
      </c>
      <c r="B3651" s="30">
        <v>3.96</v>
      </c>
      <c r="C3651" s="22" t="s">
        <v>197</v>
      </c>
      <c r="F3651" s="29">
        <v>42156.750204861113</v>
      </c>
      <c r="G3651" s="30"/>
      <c r="H3651" s="113"/>
      <c r="I3651" s="113"/>
    </row>
    <row r="3652" spans="1:9" ht="15" customHeight="1" x14ac:dyDescent="0.25">
      <c r="A3652" s="29">
        <v>42156.79187158565</v>
      </c>
      <c r="B3652" s="30">
        <v>3.96</v>
      </c>
      <c r="C3652" s="22" t="s">
        <v>197</v>
      </c>
      <c r="F3652" s="29">
        <v>42156.79187158565</v>
      </c>
      <c r="G3652" s="30"/>
      <c r="H3652" s="113"/>
      <c r="I3652" s="113"/>
    </row>
    <row r="3653" spans="1:9" ht="15" customHeight="1" x14ac:dyDescent="0.25">
      <c r="A3653" s="29">
        <v>42156.833538310188</v>
      </c>
      <c r="B3653" s="30">
        <v>3.96</v>
      </c>
      <c r="C3653" s="22" t="s">
        <v>197</v>
      </c>
      <c r="F3653" s="29">
        <v>42156.833538310188</v>
      </c>
      <c r="G3653" s="30"/>
      <c r="H3653" s="113"/>
      <c r="I3653" s="113"/>
    </row>
    <row r="3654" spans="1:9" ht="15" customHeight="1" x14ac:dyDescent="0.25">
      <c r="A3654" s="29">
        <v>42156.875205034725</v>
      </c>
      <c r="B3654" s="30">
        <v>3.96</v>
      </c>
      <c r="C3654" s="22" t="s">
        <v>197</v>
      </c>
      <c r="F3654" s="29">
        <v>42156.875205034725</v>
      </c>
      <c r="G3654" s="30"/>
      <c r="H3654" s="113"/>
      <c r="I3654" s="113"/>
    </row>
    <row r="3655" spans="1:9" ht="15" customHeight="1" x14ac:dyDescent="0.25">
      <c r="A3655" s="29">
        <v>42156.916871759262</v>
      </c>
      <c r="B3655" s="30">
        <v>3.96</v>
      </c>
      <c r="C3655" s="22" t="s">
        <v>197</v>
      </c>
      <c r="F3655" s="29">
        <v>42156.916871759262</v>
      </c>
      <c r="G3655" s="30"/>
      <c r="H3655" s="113"/>
      <c r="I3655" s="113"/>
    </row>
    <row r="3656" spans="1:9" ht="15" customHeight="1" x14ac:dyDescent="0.25">
      <c r="A3656" s="29">
        <v>42156.958538483799</v>
      </c>
      <c r="B3656" s="30">
        <v>3.96</v>
      </c>
      <c r="C3656" s="22" t="s">
        <v>197</v>
      </c>
      <c r="F3656" s="29">
        <v>42156.958538483799</v>
      </c>
      <c r="G3656" s="30"/>
      <c r="H3656" s="113"/>
      <c r="I3656" s="113"/>
    </row>
    <row r="3657" spans="1:9" ht="15" customHeight="1" x14ac:dyDescent="0.25">
      <c r="A3657" s="29">
        <v>42157.000205208336</v>
      </c>
      <c r="B3657" s="30">
        <v>3.96</v>
      </c>
      <c r="C3657" s="22" t="s">
        <v>197</v>
      </c>
      <c r="F3657" s="29">
        <v>42157.000205208336</v>
      </c>
      <c r="G3657" s="30"/>
      <c r="H3657" s="113"/>
      <c r="I3657" s="113"/>
    </row>
    <row r="3658" spans="1:9" ht="15" customHeight="1" x14ac:dyDescent="0.25">
      <c r="A3658" s="29">
        <v>42157.041871932874</v>
      </c>
      <c r="B3658" s="30">
        <v>3.96</v>
      </c>
      <c r="C3658" s="22" t="s">
        <v>197</v>
      </c>
      <c r="F3658" s="29">
        <v>42157.041871932874</v>
      </c>
      <c r="G3658" s="30"/>
      <c r="H3658" s="113"/>
      <c r="I3658" s="113"/>
    </row>
    <row r="3659" spans="1:9" ht="15" customHeight="1" x14ac:dyDescent="0.25">
      <c r="A3659" s="29">
        <v>42157.083538657411</v>
      </c>
      <c r="B3659" s="30">
        <v>3.96</v>
      </c>
      <c r="C3659" s="22" t="s">
        <v>197</v>
      </c>
      <c r="F3659" s="29">
        <v>42157.083538657411</v>
      </c>
      <c r="G3659" s="30"/>
      <c r="H3659" s="113"/>
      <c r="I3659" s="113"/>
    </row>
    <row r="3660" spans="1:9" ht="15" customHeight="1" x14ac:dyDescent="0.25">
      <c r="A3660" s="29">
        <v>42157.125205381948</v>
      </c>
      <c r="B3660" s="30">
        <v>3.96</v>
      </c>
      <c r="C3660" s="22" t="s">
        <v>197</v>
      </c>
      <c r="F3660" s="29">
        <v>42157.125205381948</v>
      </c>
      <c r="G3660" s="30"/>
      <c r="H3660" s="113"/>
      <c r="I3660" s="113"/>
    </row>
    <row r="3661" spans="1:9" ht="15" customHeight="1" x14ac:dyDescent="0.25">
      <c r="A3661" s="29">
        <v>42157.166872106478</v>
      </c>
      <c r="B3661" s="30">
        <v>3.96</v>
      </c>
      <c r="C3661" s="22" t="s">
        <v>197</v>
      </c>
      <c r="F3661" s="29">
        <v>42157.166872106478</v>
      </c>
      <c r="G3661" s="30"/>
      <c r="H3661" s="113"/>
      <c r="I3661" s="113"/>
    </row>
    <row r="3662" spans="1:9" ht="15" customHeight="1" x14ac:dyDescent="0.25">
      <c r="A3662" s="29">
        <v>42157.208538831015</v>
      </c>
      <c r="B3662" s="30">
        <v>3.96</v>
      </c>
      <c r="C3662" s="22" t="s">
        <v>197</v>
      </c>
      <c r="F3662" s="29">
        <v>42157.208538831015</v>
      </c>
      <c r="G3662" s="30"/>
      <c r="H3662" s="113"/>
      <c r="I3662" s="113"/>
    </row>
    <row r="3663" spans="1:9" ht="15" customHeight="1" x14ac:dyDescent="0.25">
      <c r="A3663" s="29">
        <v>42157.250205555552</v>
      </c>
      <c r="B3663" s="30">
        <v>3.96</v>
      </c>
      <c r="C3663" s="22" t="s">
        <v>197</v>
      </c>
      <c r="F3663" s="29">
        <v>42157.250205555552</v>
      </c>
      <c r="G3663" s="30"/>
      <c r="H3663" s="113"/>
      <c r="I3663" s="113"/>
    </row>
    <row r="3664" spans="1:9" ht="15" customHeight="1" x14ac:dyDescent="0.25">
      <c r="A3664" s="29">
        <v>42157.29187228009</v>
      </c>
      <c r="B3664" s="30">
        <v>3.96</v>
      </c>
      <c r="C3664" s="22" t="s">
        <v>197</v>
      </c>
      <c r="F3664" s="29">
        <v>42157.29187228009</v>
      </c>
      <c r="G3664" s="30"/>
      <c r="H3664" s="113"/>
      <c r="I3664" s="113"/>
    </row>
    <row r="3665" spans="1:9" ht="15" customHeight="1" x14ac:dyDescent="0.25">
      <c r="A3665" s="29">
        <v>42157.333539004627</v>
      </c>
      <c r="B3665" s="30">
        <v>3.96</v>
      </c>
      <c r="C3665" s="22" t="s">
        <v>197</v>
      </c>
      <c r="F3665" s="29">
        <v>42157.333539004627</v>
      </c>
      <c r="G3665" s="30"/>
      <c r="H3665" s="113"/>
      <c r="I3665" s="113"/>
    </row>
    <row r="3666" spans="1:9" ht="15" customHeight="1" x14ac:dyDescent="0.25">
      <c r="A3666" s="29">
        <v>42157.375205729164</v>
      </c>
      <c r="B3666" s="30">
        <v>3.96</v>
      </c>
      <c r="C3666" s="22" t="s">
        <v>197</v>
      </c>
      <c r="F3666" s="29">
        <v>42157.375205729164</v>
      </c>
      <c r="G3666" s="30"/>
      <c r="H3666" s="113"/>
      <c r="I3666" s="113"/>
    </row>
    <row r="3667" spans="1:9" ht="15" customHeight="1" x14ac:dyDescent="0.25">
      <c r="A3667" s="29">
        <v>42157.416872453701</v>
      </c>
      <c r="B3667" s="30">
        <v>3.96</v>
      </c>
      <c r="C3667" s="22" t="s">
        <v>197</v>
      </c>
      <c r="F3667" s="29">
        <v>42157.416872453701</v>
      </c>
      <c r="G3667" s="30"/>
      <c r="H3667" s="113"/>
      <c r="I3667" s="113"/>
    </row>
    <row r="3668" spans="1:9" ht="15" customHeight="1" x14ac:dyDescent="0.25">
      <c r="A3668" s="29">
        <v>42157.458539178238</v>
      </c>
      <c r="B3668" s="30">
        <v>3.96</v>
      </c>
      <c r="C3668" s="22" t="s">
        <v>197</v>
      </c>
      <c r="F3668" s="29">
        <v>42157.458539178238</v>
      </c>
      <c r="G3668" s="30"/>
      <c r="H3668" s="113"/>
      <c r="I3668" s="113"/>
    </row>
    <row r="3669" spans="1:9" ht="15" customHeight="1" x14ac:dyDescent="0.25">
      <c r="A3669" s="29">
        <v>42157.500205902776</v>
      </c>
      <c r="B3669" s="30">
        <v>3.96</v>
      </c>
      <c r="C3669" s="22" t="s">
        <v>197</v>
      </c>
      <c r="F3669" s="29">
        <v>42157.500205902776</v>
      </c>
      <c r="G3669" s="30"/>
      <c r="H3669" s="113"/>
      <c r="I3669" s="113"/>
    </row>
    <row r="3670" spans="1:9" ht="15" customHeight="1" x14ac:dyDescent="0.25">
      <c r="A3670" s="29">
        <v>42157.541872627313</v>
      </c>
      <c r="B3670" s="30">
        <v>3.96</v>
      </c>
      <c r="C3670" s="22" t="s">
        <v>197</v>
      </c>
      <c r="F3670" s="29">
        <v>42157.541872627313</v>
      </c>
      <c r="G3670" s="30"/>
      <c r="H3670" s="113"/>
      <c r="I3670" s="113"/>
    </row>
    <row r="3671" spans="1:9" ht="15" customHeight="1" x14ac:dyDescent="0.25">
      <c r="A3671" s="29">
        <v>42157.58353935185</v>
      </c>
      <c r="B3671" s="30">
        <v>3.96</v>
      </c>
      <c r="C3671" s="22" t="s">
        <v>197</v>
      </c>
      <c r="F3671" s="29">
        <v>42157.58353935185</v>
      </c>
      <c r="G3671" s="30"/>
      <c r="H3671" s="113"/>
      <c r="I3671" s="113"/>
    </row>
    <row r="3672" spans="1:9" ht="15" customHeight="1" x14ac:dyDescent="0.25">
      <c r="A3672" s="29">
        <v>42157.625206076387</v>
      </c>
      <c r="B3672" s="30">
        <v>3.96</v>
      </c>
      <c r="C3672" s="22" t="s">
        <v>197</v>
      </c>
      <c r="F3672" s="29">
        <v>42157.625206076387</v>
      </c>
      <c r="G3672" s="30"/>
      <c r="H3672" s="113"/>
      <c r="I3672" s="113"/>
    </row>
    <row r="3673" spans="1:9" ht="15" customHeight="1" x14ac:dyDescent="0.25">
      <c r="A3673" s="29">
        <v>42157.666872800924</v>
      </c>
      <c r="B3673" s="30">
        <v>3.96</v>
      </c>
      <c r="C3673" s="22" t="s">
        <v>197</v>
      </c>
      <c r="F3673" s="29">
        <v>42157.666872800924</v>
      </c>
      <c r="G3673" s="30"/>
      <c r="H3673" s="113"/>
      <c r="I3673" s="113"/>
    </row>
    <row r="3674" spans="1:9" ht="15" customHeight="1" x14ac:dyDescent="0.25">
      <c r="A3674" s="29">
        <v>42157.708539525462</v>
      </c>
      <c r="B3674" s="30">
        <v>3.96</v>
      </c>
      <c r="C3674" s="22" t="s">
        <v>197</v>
      </c>
      <c r="F3674" s="29">
        <v>42157.708539525462</v>
      </c>
      <c r="G3674" s="30"/>
      <c r="H3674" s="113"/>
      <c r="I3674" s="113"/>
    </row>
    <row r="3675" spans="1:9" ht="15" customHeight="1" x14ac:dyDescent="0.25">
      <c r="A3675" s="29">
        <v>42157.750206249999</v>
      </c>
      <c r="B3675" s="30">
        <v>3.96</v>
      </c>
      <c r="C3675" s="22" t="s">
        <v>197</v>
      </c>
      <c r="F3675" s="29">
        <v>42157.750206249999</v>
      </c>
      <c r="G3675" s="30"/>
      <c r="H3675" s="113"/>
      <c r="I3675" s="113"/>
    </row>
    <row r="3676" spans="1:9" ht="15" customHeight="1" x14ac:dyDescent="0.25">
      <c r="A3676" s="29">
        <v>42157.791872974536</v>
      </c>
      <c r="B3676" s="30">
        <v>3.96</v>
      </c>
      <c r="C3676" s="22" t="s">
        <v>197</v>
      </c>
      <c r="F3676" s="29">
        <v>42157.791872974536</v>
      </c>
      <c r="G3676" s="30"/>
      <c r="H3676" s="113"/>
      <c r="I3676" s="113"/>
    </row>
    <row r="3677" spans="1:9" ht="15" customHeight="1" x14ac:dyDescent="0.25">
      <c r="A3677" s="29">
        <v>42157.833539699073</v>
      </c>
      <c r="B3677" s="30">
        <v>3.96</v>
      </c>
      <c r="C3677" s="22" t="s">
        <v>197</v>
      </c>
      <c r="F3677" s="29">
        <v>42157.833539699073</v>
      </c>
      <c r="G3677" s="30"/>
      <c r="H3677" s="113"/>
      <c r="I3677" s="113"/>
    </row>
    <row r="3678" spans="1:9" ht="15" customHeight="1" x14ac:dyDescent="0.25">
      <c r="A3678" s="29">
        <v>42157.875206423611</v>
      </c>
      <c r="B3678" s="30">
        <v>3.96</v>
      </c>
      <c r="C3678" s="22" t="s">
        <v>197</v>
      </c>
      <c r="F3678" s="29">
        <v>42157.875206423611</v>
      </c>
      <c r="G3678" s="30"/>
      <c r="H3678" s="113"/>
      <c r="I3678" s="113"/>
    </row>
    <row r="3679" spans="1:9" ht="15" customHeight="1" x14ac:dyDescent="0.25">
      <c r="A3679" s="29">
        <v>42157.916873148148</v>
      </c>
      <c r="B3679" s="30">
        <v>3.96</v>
      </c>
      <c r="C3679" s="22" t="s">
        <v>197</v>
      </c>
      <c r="F3679" s="29">
        <v>42157.916873148148</v>
      </c>
      <c r="G3679" s="30"/>
      <c r="H3679" s="113"/>
      <c r="I3679" s="113"/>
    </row>
    <row r="3680" spans="1:9" ht="15" customHeight="1" x14ac:dyDescent="0.25">
      <c r="A3680" s="29">
        <v>42157.958539872685</v>
      </c>
      <c r="B3680" s="30">
        <v>3.96</v>
      </c>
      <c r="C3680" s="22" t="s">
        <v>197</v>
      </c>
      <c r="F3680" s="29">
        <v>42157.958539872685</v>
      </c>
      <c r="G3680" s="30"/>
      <c r="H3680" s="113"/>
      <c r="I3680" s="113"/>
    </row>
    <row r="3681" spans="1:9" ht="15" customHeight="1" x14ac:dyDescent="0.25">
      <c r="A3681" s="29">
        <v>42158.000206597222</v>
      </c>
      <c r="B3681" s="30">
        <v>3.96</v>
      </c>
      <c r="C3681" s="22" t="s">
        <v>197</v>
      </c>
      <c r="F3681" s="29">
        <v>42158.000206597222</v>
      </c>
      <c r="G3681" s="30"/>
      <c r="H3681" s="113"/>
      <c r="I3681" s="113"/>
    </row>
    <row r="3682" spans="1:9" ht="15" customHeight="1" x14ac:dyDescent="0.25">
      <c r="A3682" s="29">
        <v>42158.041873321759</v>
      </c>
      <c r="B3682" s="30">
        <v>3.96</v>
      </c>
      <c r="C3682" s="22" t="s">
        <v>197</v>
      </c>
      <c r="F3682" s="29">
        <v>42158.041873321759</v>
      </c>
      <c r="G3682" s="30"/>
      <c r="H3682" s="113"/>
      <c r="I3682" s="113"/>
    </row>
    <row r="3683" spans="1:9" ht="15" customHeight="1" x14ac:dyDescent="0.25">
      <c r="A3683" s="29">
        <v>42158.083540046297</v>
      </c>
      <c r="B3683" s="30">
        <v>3.96</v>
      </c>
      <c r="C3683" s="22" t="s">
        <v>197</v>
      </c>
      <c r="F3683" s="29">
        <v>42158.083540046297</v>
      </c>
      <c r="G3683" s="30"/>
      <c r="H3683" s="113"/>
      <c r="I3683" s="113"/>
    </row>
    <row r="3684" spans="1:9" ht="15" customHeight="1" x14ac:dyDescent="0.25">
      <c r="A3684" s="29">
        <v>42158.125206770834</v>
      </c>
      <c r="B3684" s="30">
        <v>3.96</v>
      </c>
      <c r="C3684" s="22" t="s">
        <v>197</v>
      </c>
      <c r="F3684" s="29">
        <v>42158.125206770834</v>
      </c>
      <c r="G3684" s="30"/>
      <c r="H3684" s="113"/>
      <c r="I3684" s="113"/>
    </row>
    <row r="3685" spans="1:9" ht="15" customHeight="1" x14ac:dyDescent="0.25">
      <c r="A3685" s="29">
        <v>42158.166873495371</v>
      </c>
      <c r="B3685" s="30">
        <v>3.96</v>
      </c>
      <c r="C3685" s="22" t="s">
        <v>197</v>
      </c>
      <c r="F3685" s="29">
        <v>42158.166873495371</v>
      </c>
      <c r="G3685" s="30"/>
      <c r="H3685" s="113"/>
      <c r="I3685" s="113"/>
    </row>
    <row r="3686" spans="1:9" ht="15" customHeight="1" x14ac:dyDescent="0.25">
      <c r="A3686" s="29">
        <v>42158.208540219908</v>
      </c>
      <c r="B3686" s="30">
        <v>3.96</v>
      </c>
      <c r="C3686" s="22" t="s">
        <v>197</v>
      </c>
      <c r="F3686" s="29">
        <v>42158.208540219908</v>
      </c>
      <c r="G3686" s="30"/>
      <c r="H3686" s="113"/>
      <c r="I3686" s="113"/>
    </row>
    <row r="3687" spans="1:9" ht="15" customHeight="1" x14ac:dyDescent="0.25">
      <c r="A3687" s="29">
        <v>42158.250206944445</v>
      </c>
      <c r="B3687" s="30">
        <v>3.96</v>
      </c>
      <c r="C3687" s="22" t="s">
        <v>197</v>
      </c>
      <c r="F3687" s="29">
        <v>42158.250206944445</v>
      </c>
      <c r="G3687" s="30"/>
      <c r="H3687" s="113"/>
      <c r="I3687" s="113"/>
    </row>
    <row r="3688" spans="1:9" ht="15" customHeight="1" x14ac:dyDescent="0.25">
      <c r="A3688" s="29">
        <v>42158.291873668983</v>
      </c>
      <c r="B3688" s="30">
        <v>3.96</v>
      </c>
      <c r="C3688" s="22" t="s">
        <v>197</v>
      </c>
      <c r="F3688" s="29">
        <v>42158.291873668983</v>
      </c>
      <c r="G3688" s="30"/>
      <c r="H3688" s="113"/>
      <c r="I3688" s="113"/>
    </row>
    <row r="3689" spans="1:9" ht="15" customHeight="1" x14ac:dyDescent="0.25">
      <c r="A3689" s="29">
        <v>42158.33354039352</v>
      </c>
      <c r="B3689" s="30">
        <v>3.96</v>
      </c>
      <c r="C3689" s="22" t="s">
        <v>197</v>
      </c>
      <c r="F3689" s="29">
        <v>42158.33354039352</v>
      </c>
      <c r="G3689" s="30"/>
      <c r="H3689" s="113"/>
      <c r="I3689" s="113"/>
    </row>
    <row r="3690" spans="1:9" ht="15" customHeight="1" x14ac:dyDescent="0.25">
      <c r="A3690" s="29">
        <v>42158.375207118057</v>
      </c>
      <c r="B3690" s="30">
        <v>3.96</v>
      </c>
      <c r="C3690" s="22" t="s">
        <v>197</v>
      </c>
      <c r="F3690" s="29">
        <v>42158.375207118057</v>
      </c>
      <c r="G3690" s="30"/>
      <c r="H3690" s="113"/>
      <c r="I3690" s="113"/>
    </row>
    <row r="3691" spans="1:9" ht="15" customHeight="1" x14ac:dyDescent="0.25">
      <c r="A3691" s="29">
        <v>42158.416873842594</v>
      </c>
      <c r="B3691" s="30">
        <v>3.96</v>
      </c>
      <c r="C3691" s="22" t="s">
        <v>197</v>
      </c>
      <c r="F3691" s="29">
        <v>42158.416873842594</v>
      </c>
      <c r="G3691" s="30"/>
      <c r="H3691" s="113"/>
      <c r="I3691" s="113"/>
    </row>
    <row r="3692" spans="1:9" ht="15" customHeight="1" x14ac:dyDescent="0.25">
      <c r="A3692" s="29">
        <v>42158.458540567131</v>
      </c>
      <c r="B3692" s="30">
        <v>3.96</v>
      </c>
      <c r="C3692" s="22" t="s">
        <v>197</v>
      </c>
      <c r="F3692" s="29">
        <v>42158.458540567131</v>
      </c>
      <c r="G3692" s="30"/>
      <c r="H3692" s="113"/>
      <c r="I3692" s="113"/>
    </row>
    <row r="3693" spans="1:9" ht="15" customHeight="1" x14ac:dyDescent="0.25">
      <c r="A3693" s="29">
        <v>42158.500207291669</v>
      </c>
      <c r="B3693" s="30">
        <v>3.96</v>
      </c>
      <c r="C3693" s="22" t="s">
        <v>197</v>
      </c>
      <c r="F3693" s="29">
        <v>42158.500207291669</v>
      </c>
      <c r="G3693" s="30"/>
      <c r="H3693" s="113"/>
      <c r="I3693" s="113"/>
    </row>
    <row r="3694" spans="1:9" ht="15" customHeight="1" x14ac:dyDescent="0.25">
      <c r="A3694" s="29">
        <v>42158.541874016206</v>
      </c>
      <c r="B3694" s="30">
        <v>2.85</v>
      </c>
      <c r="C3694" s="22" t="s">
        <v>197</v>
      </c>
      <c r="F3694" s="29">
        <v>42158.541874016206</v>
      </c>
      <c r="G3694" s="30"/>
      <c r="H3694" s="113"/>
      <c r="I3694" s="113"/>
    </row>
    <row r="3695" spans="1:9" ht="15" customHeight="1" x14ac:dyDescent="0.25">
      <c r="A3695" s="29">
        <v>42158.583540740743</v>
      </c>
      <c r="B3695" s="30">
        <v>4.2300000000000004</v>
      </c>
      <c r="C3695" s="22" t="s">
        <v>197</v>
      </c>
      <c r="F3695" s="29">
        <v>42158.583540740743</v>
      </c>
      <c r="G3695" s="30"/>
      <c r="H3695" s="113"/>
      <c r="I3695" s="113"/>
    </row>
    <row r="3696" spans="1:9" ht="15" customHeight="1" x14ac:dyDescent="0.25">
      <c r="A3696" s="29">
        <v>42158.62520746528</v>
      </c>
      <c r="B3696" s="30">
        <v>4.33</v>
      </c>
      <c r="C3696" s="22" t="s">
        <v>197</v>
      </c>
      <c r="F3696" s="29">
        <v>42158.62520746528</v>
      </c>
      <c r="G3696" s="30"/>
      <c r="H3696" s="113"/>
      <c r="I3696" s="113"/>
    </row>
    <row r="3697" spans="1:9" ht="15" customHeight="1" x14ac:dyDescent="0.25">
      <c r="A3697" s="29">
        <v>42158.666874189817</v>
      </c>
      <c r="B3697" s="30">
        <v>4.33</v>
      </c>
      <c r="C3697" s="22" t="s">
        <v>197</v>
      </c>
      <c r="F3697" s="29">
        <v>42158.666874189817</v>
      </c>
      <c r="G3697" s="30"/>
      <c r="H3697" s="113"/>
      <c r="I3697" s="113"/>
    </row>
    <row r="3698" spans="1:9" ht="15" customHeight="1" x14ac:dyDescent="0.25">
      <c r="A3698" s="29">
        <v>42158.708540914355</v>
      </c>
      <c r="B3698" s="30">
        <v>4.32</v>
      </c>
      <c r="C3698" s="22" t="s">
        <v>197</v>
      </c>
      <c r="F3698" s="29">
        <v>42158.708540914355</v>
      </c>
      <c r="G3698" s="30"/>
      <c r="H3698" s="113"/>
      <c r="I3698" s="113"/>
    </row>
    <row r="3699" spans="1:9" ht="15" customHeight="1" x14ac:dyDescent="0.25">
      <c r="A3699" s="29">
        <v>42158.750207638892</v>
      </c>
      <c r="B3699" s="30">
        <v>4.3600000000000003</v>
      </c>
      <c r="C3699" s="22" t="s">
        <v>197</v>
      </c>
      <c r="F3699" s="29">
        <v>42158.750207638892</v>
      </c>
      <c r="G3699" s="30"/>
      <c r="H3699" s="113"/>
      <c r="I3699" s="113"/>
    </row>
    <row r="3700" spans="1:9" ht="15" customHeight="1" x14ac:dyDescent="0.25">
      <c r="A3700" s="29">
        <v>42158.791874363429</v>
      </c>
      <c r="B3700" s="30">
        <v>4.3600000000000003</v>
      </c>
      <c r="C3700" s="22" t="s">
        <v>197</v>
      </c>
      <c r="F3700" s="29">
        <v>42158.791874363429</v>
      </c>
      <c r="G3700" s="30"/>
      <c r="H3700" s="113"/>
      <c r="I3700" s="113"/>
    </row>
    <row r="3701" spans="1:9" ht="15" customHeight="1" x14ac:dyDescent="0.25">
      <c r="A3701" s="29">
        <v>42158.833541087966</v>
      </c>
      <c r="B3701" s="30">
        <v>4.4000000000000004</v>
      </c>
      <c r="C3701" s="22" t="s">
        <v>197</v>
      </c>
      <c r="F3701" s="29">
        <v>42158.833541087966</v>
      </c>
      <c r="G3701" s="30"/>
      <c r="H3701" s="113"/>
      <c r="I3701" s="113"/>
    </row>
    <row r="3702" spans="1:9" ht="15" customHeight="1" x14ac:dyDescent="0.25">
      <c r="A3702" s="29">
        <v>42158.875207812504</v>
      </c>
      <c r="B3702" s="30">
        <v>4.4000000000000004</v>
      </c>
      <c r="C3702" s="22" t="s">
        <v>197</v>
      </c>
      <c r="F3702" s="29">
        <v>42158.875207812504</v>
      </c>
      <c r="G3702" s="30"/>
      <c r="H3702" s="113"/>
      <c r="I3702" s="113"/>
    </row>
    <row r="3703" spans="1:9" ht="15" customHeight="1" x14ac:dyDescent="0.25">
      <c r="A3703" s="29">
        <v>42158.916874537033</v>
      </c>
      <c r="B3703" s="30">
        <v>4.13</v>
      </c>
      <c r="C3703" s="22" t="s">
        <v>197</v>
      </c>
      <c r="F3703" s="29">
        <v>42158.916874537033</v>
      </c>
      <c r="G3703" s="30"/>
      <c r="H3703" s="113"/>
      <c r="I3703" s="113"/>
    </row>
    <row r="3704" spans="1:9" ht="15" customHeight="1" x14ac:dyDescent="0.25">
      <c r="A3704" s="29">
        <v>42158.958541261571</v>
      </c>
      <c r="B3704" s="30">
        <v>3.98</v>
      </c>
      <c r="C3704" s="22" t="s">
        <v>197</v>
      </c>
      <c r="F3704" s="29">
        <v>42158.958541261571</v>
      </c>
      <c r="G3704" s="30"/>
      <c r="H3704" s="113"/>
      <c r="I3704" s="113"/>
    </row>
    <row r="3705" spans="1:9" ht="15" customHeight="1" x14ac:dyDescent="0.25">
      <c r="A3705" s="29">
        <v>42159.000207986108</v>
      </c>
      <c r="B3705" s="30">
        <v>3.97</v>
      </c>
      <c r="C3705" s="22" t="s">
        <v>197</v>
      </c>
      <c r="F3705" s="29">
        <v>42159.000207986108</v>
      </c>
      <c r="G3705" s="30"/>
      <c r="H3705" s="113"/>
      <c r="I3705" s="113"/>
    </row>
    <row r="3706" spans="1:9" ht="15" customHeight="1" x14ac:dyDescent="0.25">
      <c r="A3706" s="29">
        <v>42159.041874710645</v>
      </c>
      <c r="B3706" s="30">
        <v>3.98</v>
      </c>
      <c r="C3706" s="22" t="s">
        <v>197</v>
      </c>
      <c r="F3706" s="29">
        <v>42159.041874710645</v>
      </c>
      <c r="G3706" s="30"/>
      <c r="H3706" s="113"/>
      <c r="I3706" s="113"/>
    </row>
    <row r="3707" spans="1:9" ht="15" customHeight="1" x14ac:dyDescent="0.25">
      <c r="A3707" s="29">
        <v>42159.083541435182</v>
      </c>
      <c r="B3707" s="30">
        <v>3.98</v>
      </c>
      <c r="C3707" s="22" t="s">
        <v>197</v>
      </c>
      <c r="F3707" s="29">
        <v>42159.083541435182</v>
      </c>
      <c r="G3707" s="30"/>
      <c r="H3707" s="113"/>
      <c r="I3707" s="113"/>
    </row>
    <row r="3708" spans="1:9" ht="15" customHeight="1" x14ac:dyDescent="0.25">
      <c r="A3708" s="29">
        <v>42159.125208159719</v>
      </c>
      <c r="B3708" s="30">
        <v>4.0199999999999996</v>
      </c>
      <c r="C3708" s="22" t="s">
        <v>197</v>
      </c>
      <c r="F3708" s="29">
        <v>42159.125208159719</v>
      </c>
      <c r="G3708" s="30"/>
      <c r="H3708" s="113"/>
      <c r="I3708" s="113"/>
    </row>
    <row r="3709" spans="1:9" ht="15" customHeight="1" x14ac:dyDescent="0.25">
      <c r="A3709" s="29">
        <v>42159.166874884257</v>
      </c>
      <c r="B3709" s="30">
        <v>4.01</v>
      </c>
      <c r="C3709" s="22" t="s">
        <v>197</v>
      </c>
      <c r="F3709" s="29">
        <v>42159.166874884257</v>
      </c>
      <c r="G3709" s="30"/>
      <c r="H3709" s="113"/>
      <c r="I3709" s="113"/>
    </row>
    <row r="3710" spans="1:9" ht="15" customHeight="1" x14ac:dyDescent="0.25">
      <c r="A3710" s="29">
        <v>42159.208541608794</v>
      </c>
      <c r="B3710" s="30">
        <v>3.99</v>
      </c>
      <c r="C3710" s="22" t="s">
        <v>197</v>
      </c>
      <c r="F3710" s="29">
        <v>42159.208541608794</v>
      </c>
      <c r="G3710" s="30"/>
      <c r="H3710" s="113"/>
      <c r="I3710" s="113"/>
    </row>
    <row r="3711" spans="1:9" ht="15" customHeight="1" x14ac:dyDescent="0.25">
      <c r="A3711" s="29">
        <v>42159.250208333331</v>
      </c>
      <c r="B3711" s="30">
        <v>3.94</v>
      </c>
      <c r="C3711" s="22" t="s">
        <v>197</v>
      </c>
      <c r="F3711" s="29">
        <v>42159.250208333331</v>
      </c>
      <c r="G3711" s="30"/>
      <c r="H3711" s="113"/>
      <c r="I3711" s="113"/>
    </row>
    <row r="3712" spans="1:9" ht="15" customHeight="1" x14ac:dyDescent="0.25">
      <c r="A3712" s="29">
        <v>42159.291875057868</v>
      </c>
      <c r="B3712" s="30">
        <v>3.95</v>
      </c>
      <c r="C3712" s="22" t="s">
        <v>197</v>
      </c>
      <c r="F3712" s="29">
        <v>42159.291875057868</v>
      </c>
      <c r="G3712" s="30"/>
      <c r="H3712" s="113"/>
      <c r="I3712" s="113"/>
    </row>
    <row r="3713" spans="1:9" ht="15" customHeight="1" x14ac:dyDescent="0.25">
      <c r="A3713" s="29">
        <v>42159.333541782406</v>
      </c>
      <c r="B3713" s="30">
        <v>4.05</v>
      </c>
      <c r="C3713" s="22" t="s">
        <v>197</v>
      </c>
      <c r="F3713" s="29">
        <v>42159.333541782406</v>
      </c>
      <c r="G3713" s="30"/>
      <c r="H3713" s="113"/>
      <c r="I3713" s="113"/>
    </row>
    <row r="3714" spans="1:9" ht="15" customHeight="1" x14ac:dyDescent="0.25">
      <c r="A3714" s="29">
        <v>42159.375208506943</v>
      </c>
      <c r="B3714" s="30">
        <v>3.98</v>
      </c>
      <c r="C3714" s="22" t="s">
        <v>197</v>
      </c>
      <c r="F3714" s="29">
        <v>42159.375208506943</v>
      </c>
      <c r="G3714" s="30"/>
      <c r="H3714" s="113"/>
      <c r="I3714" s="113"/>
    </row>
    <row r="3715" spans="1:9" ht="15" customHeight="1" x14ac:dyDescent="0.25">
      <c r="A3715" s="29">
        <v>42159.41687523148</v>
      </c>
      <c r="B3715" s="30">
        <v>3.94</v>
      </c>
      <c r="C3715" s="22" t="s">
        <v>197</v>
      </c>
      <c r="F3715" s="29">
        <v>42159.41687523148</v>
      </c>
      <c r="G3715" s="30"/>
      <c r="H3715" s="113"/>
      <c r="I3715" s="113"/>
    </row>
    <row r="3716" spans="1:9" ht="15" customHeight="1" x14ac:dyDescent="0.25">
      <c r="A3716" s="29">
        <v>42159.458541956017</v>
      </c>
      <c r="B3716" s="30">
        <v>3.95</v>
      </c>
      <c r="C3716" s="22" t="s">
        <v>197</v>
      </c>
      <c r="F3716" s="29">
        <v>42159.458541956017</v>
      </c>
      <c r="G3716" s="30"/>
      <c r="H3716" s="113"/>
      <c r="I3716" s="113"/>
    </row>
    <row r="3717" spans="1:9" ht="15" customHeight="1" x14ac:dyDescent="0.25">
      <c r="A3717" s="29">
        <v>42159.500208680554</v>
      </c>
      <c r="B3717" s="30">
        <v>3.96</v>
      </c>
      <c r="C3717" s="22" t="s">
        <v>197</v>
      </c>
      <c r="F3717" s="29">
        <v>42159.500208680554</v>
      </c>
      <c r="G3717" s="30"/>
      <c r="H3717" s="113"/>
      <c r="I3717" s="113"/>
    </row>
    <row r="3718" spans="1:9" ht="15" customHeight="1" x14ac:dyDescent="0.25">
      <c r="A3718" s="29">
        <v>42159.541875405092</v>
      </c>
      <c r="B3718" s="30">
        <v>3.96</v>
      </c>
      <c r="C3718" s="22" t="s">
        <v>197</v>
      </c>
      <c r="F3718" s="29">
        <v>42159.541875405092</v>
      </c>
      <c r="G3718" s="30"/>
      <c r="H3718" s="113"/>
      <c r="I3718" s="113"/>
    </row>
    <row r="3719" spans="1:9" ht="15" customHeight="1" x14ac:dyDescent="0.25">
      <c r="A3719" s="29">
        <v>42159.583542129629</v>
      </c>
      <c r="B3719" s="30">
        <v>3.83</v>
      </c>
      <c r="C3719" s="22" t="s">
        <v>197</v>
      </c>
      <c r="F3719" s="29">
        <v>42159.583542129629</v>
      </c>
      <c r="G3719" s="30"/>
      <c r="H3719" s="113"/>
      <c r="I3719" s="113"/>
    </row>
    <row r="3720" spans="1:9" ht="15" customHeight="1" x14ac:dyDescent="0.25">
      <c r="A3720" s="29">
        <v>42159.625208854166</v>
      </c>
      <c r="B3720" s="30">
        <v>3.77</v>
      </c>
      <c r="C3720" s="22" t="s">
        <v>197</v>
      </c>
      <c r="F3720" s="29">
        <v>42159.625208854166</v>
      </c>
      <c r="G3720" s="30"/>
      <c r="H3720" s="113"/>
      <c r="I3720" s="113"/>
    </row>
    <row r="3721" spans="1:9" ht="15" customHeight="1" x14ac:dyDescent="0.25">
      <c r="A3721" s="29">
        <v>42159.666875578703</v>
      </c>
      <c r="B3721" s="30">
        <v>3.82</v>
      </c>
      <c r="C3721" s="22" t="s">
        <v>197</v>
      </c>
      <c r="F3721" s="29">
        <v>42159.666875578703</v>
      </c>
      <c r="G3721" s="30"/>
      <c r="H3721" s="113"/>
      <c r="I3721" s="113"/>
    </row>
    <row r="3722" spans="1:9" ht="15" customHeight="1" x14ac:dyDescent="0.25">
      <c r="A3722" s="29">
        <v>42159.70854230324</v>
      </c>
      <c r="B3722" s="30">
        <v>3.94</v>
      </c>
      <c r="C3722" s="22" t="s">
        <v>197</v>
      </c>
      <c r="F3722" s="29">
        <v>42159.70854230324</v>
      </c>
      <c r="G3722" s="30"/>
      <c r="H3722" s="113"/>
      <c r="I3722" s="113"/>
    </row>
    <row r="3723" spans="1:9" ht="15" customHeight="1" x14ac:dyDescent="0.25">
      <c r="A3723" s="29">
        <v>42159.750209027778</v>
      </c>
      <c r="B3723" s="30">
        <v>3.93</v>
      </c>
      <c r="C3723" s="22" t="s">
        <v>197</v>
      </c>
      <c r="F3723" s="29">
        <v>42159.750209027778</v>
      </c>
      <c r="G3723" s="30"/>
      <c r="H3723" s="113"/>
      <c r="I3723" s="113"/>
    </row>
    <row r="3724" spans="1:9" ht="15" customHeight="1" x14ac:dyDescent="0.25">
      <c r="A3724" s="29">
        <v>42159.791875752315</v>
      </c>
      <c r="B3724" s="30">
        <v>3.97</v>
      </c>
      <c r="C3724" s="22" t="s">
        <v>197</v>
      </c>
      <c r="F3724" s="29">
        <v>42159.791875752315</v>
      </c>
      <c r="G3724" s="30"/>
      <c r="H3724" s="113"/>
      <c r="I3724" s="113"/>
    </row>
    <row r="3725" spans="1:9" ht="15" customHeight="1" x14ac:dyDescent="0.25">
      <c r="A3725" s="29">
        <v>42159.833542476852</v>
      </c>
      <c r="B3725" s="30">
        <v>4</v>
      </c>
      <c r="C3725" s="22" t="s">
        <v>197</v>
      </c>
      <c r="F3725" s="29">
        <v>42159.833542476852</v>
      </c>
      <c r="G3725" s="30"/>
      <c r="H3725" s="113"/>
      <c r="I3725" s="113"/>
    </row>
    <row r="3726" spans="1:9" ht="15" customHeight="1" x14ac:dyDescent="0.25">
      <c r="A3726" s="29">
        <v>42159.875209201389</v>
      </c>
      <c r="B3726" s="30">
        <v>3.98</v>
      </c>
      <c r="C3726" s="22" t="s">
        <v>197</v>
      </c>
      <c r="F3726" s="29">
        <v>42159.875209201389</v>
      </c>
      <c r="G3726" s="30"/>
      <c r="H3726" s="113"/>
      <c r="I3726" s="113"/>
    </row>
    <row r="3727" spans="1:9" ht="15" customHeight="1" x14ac:dyDescent="0.25">
      <c r="A3727" s="29">
        <v>42159.916875925926</v>
      </c>
      <c r="B3727" s="30">
        <v>3.87</v>
      </c>
      <c r="C3727" s="22" t="s">
        <v>197</v>
      </c>
      <c r="F3727" s="29">
        <v>42159.916875925926</v>
      </c>
      <c r="G3727" s="30"/>
      <c r="H3727" s="113"/>
      <c r="I3727" s="113"/>
    </row>
    <row r="3728" spans="1:9" ht="15" customHeight="1" x14ac:dyDescent="0.25">
      <c r="A3728" s="29">
        <v>42159.958542650464</v>
      </c>
      <c r="B3728" s="30">
        <v>3.89</v>
      </c>
      <c r="C3728" s="22" t="s">
        <v>197</v>
      </c>
      <c r="F3728" s="29">
        <v>42159.958542650464</v>
      </c>
      <c r="G3728" s="30"/>
      <c r="H3728" s="113"/>
      <c r="I3728" s="113"/>
    </row>
    <row r="3729" spans="1:9" ht="15" customHeight="1" x14ac:dyDescent="0.25">
      <c r="A3729" s="29">
        <v>42160.000209375001</v>
      </c>
      <c r="B3729" s="30">
        <v>3.9</v>
      </c>
      <c r="C3729" s="22" t="s">
        <v>197</v>
      </c>
      <c r="F3729" s="29">
        <v>42160.000209375001</v>
      </c>
      <c r="G3729" s="30"/>
      <c r="H3729" s="113"/>
      <c r="I3729" s="113"/>
    </row>
    <row r="3730" spans="1:9" ht="15" customHeight="1" x14ac:dyDescent="0.25">
      <c r="A3730" s="29">
        <v>42160.041876099538</v>
      </c>
      <c r="B3730" s="30">
        <v>3.97</v>
      </c>
      <c r="C3730" s="22" t="s">
        <v>197</v>
      </c>
      <c r="F3730" s="29">
        <v>42160.041876099538</v>
      </c>
      <c r="G3730" s="30"/>
      <c r="H3730" s="113"/>
      <c r="I3730" s="113"/>
    </row>
    <row r="3731" spans="1:9" ht="15" customHeight="1" x14ac:dyDescent="0.25">
      <c r="A3731" s="29">
        <v>42160.083542824075</v>
      </c>
      <c r="B3731" s="30">
        <v>3.9</v>
      </c>
      <c r="C3731" s="22" t="s">
        <v>197</v>
      </c>
      <c r="F3731" s="29">
        <v>42160.083542824075</v>
      </c>
      <c r="G3731" s="30"/>
      <c r="H3731" s="113"/>
      <c r="I3731" s="113"/>
    </row>
    <row r="3732" spans="1:9" ht="15" customHeight="1" x14ac:dyDescent="0.25">
      <c r="A3732" s="29">
        <v>42160.125209548612</v>
      </c>
      <c r="B3732" s="30">
        <v>3.94</v>
      </c>
      <c r="C3732" s="22" t="s">
        <v>197</v>
      </c>
      <c r="F3732" s="29">
        <v>42160.125209548612</v>
      </c>
      <c r="G3732" s="30"/>
      <c r="H3732" s="113"/>
      <c r="I3732" s="113"/>
    </row>
    <row r="3733" spans="1:9" ht="15" customHeight="1" x14ac:dyDescent="0.25">
      <c r="A3733" s="29">
        <v>42160.16687627315</v>
      </c>
      <c r="B3733" s="30">
        <v>3.95</v>
      </c>
      <c r="C3733" s="22" t="s">
        <v>197</v>
      </c>
      <c r="F3733" s="29">
        <v>42160.16687627315</v>
      </c>
      <c r="G3733" s="30"/>
      <c r="H3733" s="113"/>
      <c r="I3733" s="113"/>
    </row>
    <row r="3734" spans="1:9" ht="15" customHeight="1" x14ac:dyDescent="0.25">
      <c r="A3734" s="29">
        <v>42160.208542997687</v>
      </c>
      <c r="B3734" s="30">
        <v>3.93</v>
      </c>
      <c r="C3734" s="22" t="s">
        <v>197</v>
      </c>
      <c r="F3734" s="29">
        <v>42160.208542997687</v>
      </c>
      <c r="G3734" s="30"/>
      <c r="H3734" s="113"/>
      <c r="I3734" s="113"/>
    </row>
    <row r="3735" spans="1:9" ht="15" customHeight="1" x14ac:dyDescent="0.25">
      <c r="A3735" s="29">
        <v>42160.250209722224</v>
      </c>
      <c r="B3735" s="30">
        <v>3.86</v>
      </c>
      <c r="C3735" s="22" t="s">
        <v>197</v>
      </c>
      <c r="F3735" s="29">
        <v>42160.250209722224</v>
      </c>
      <c r="G3735" s="30"/>
      <c r="H3735" s="113"/>
      <c r="I3735" s="113"/>
    </row>
    <row r="3736" spans="1:9" ht="15" customHeight="1" x14ac:dyDescent="0.25">
      <c r="A3736" s="29">
        <v>42160.291876446761</v>
      </c>
      <c r="B3736" s="30">
        <v>3.88</v>
      </c>
      <c r="C3736" s="22" t="s">
        <v>197</v>
      </c>
      <c r="F3736" s="29">
        <v>42160.291876446761</v>
      </c>
      <c r="G3736" s="30"/>
      <c r="H3736" s="113"/>
      <c r="I3736" s="113"/>
    </row>
    <row r="3737" spans="1:9" ht="15" customHeight="1" x14ac:dyDescent="0.25">
      <c r="A3737" s="29">
        <v>42160.333543171299</v>
      </c>
      <c r="B3737" s="30">
        <v>3.88</v>
      </c>
      <c r="C3737" s="22" t="s">
        <v>197</v>
      </c>
      <c r="F3737" s="29">
        <v>42160.333543171299</v>
      </c>
      <c r="G3737" s="30"/>
      <c r="H3737" s="113"/>
      <c r="I3737" s="113"/>
    </row>
    <row r="3738" spans="1:9" ht="15" customHeight="1" x14ac:dyDescent="0.25">
      <c r="A3738" s="29">
        <v>42160.375209895836</v>
      </c>
      <c r="B3738" s="30">
        <v>3.79</v>
      </c>
      <c r="C3738" s="22" t="s">
        <v>197</v>
      </c>
      <c r="F3738" s="29">
        <v>42160.375209895836</v>
      </c>
      <c r="G3738" s="30"/>
      <c r="H3738" s="113"/>
      <c r="I3738" s="113"/>
    </row>
    <row r="3739" spans="1:9" ht="15" customHeight="1" x14ac:dyDescent="0.25">
      <c r="A3739" s="29">
        <v>42160.416876620373</v>
      </c>
      <c r="B3739" s="30">
        <v>15.52</v>
      </c>
      <c r="C3739" s="22" t="s">
        <v>197</v>
      </c>
      <c r="F3739" s="29">
        <v>42160.416876620373</v>
      </c>
      <c r="G3739" s="30"/>
      <c r="H3739" s="113"/>
      <c r="I3739" s="113"/>
    </row>
    <row r="3740" spans="1:9" ht="15" customHeight="1" x14ac:dyDescent="0.25">
      <c r="A3740" s="29">
        <v>42160.45854334491</v>
      </c>
      <c r="B3740" s="30">
        <v>5.08</v>
      </c>
      <c r="C3740" s="22" t="s">
        <v>197</v>
      </c>
      <c r="F3740" s="29">
        <v>42160.45854334491</v>
      </c>
      <c r="G3740" s="30"/>
      <c r="H3740" s="113"/>
      <c r="I3740" s="113"/>
    </row>
    <row r="3741" spans="1:9" ht="15" customHeight="1" x14ac:dyDescent="0.25">
      <c r="A3741" s="29">
        <v>42160.500210069447</v>
      </c>
      <c r="B3741" s="30">
        <v>4.6399999999999997</v>
      </c>
      <c r="C3741" s="22" t="s">
        <v>197</v>
      </c>
      <c r="F3741" s="29">
        <v>42160.500210069447</v>
      </c>
      <c r="G3741" s="30"/>
      <c r="H3741" s="113"/>
      <c r="I3741" s="113"/>
    </row>
    <row r="3742" spans="1:9" ht="15" customHeight="1" x14ac:dyDescent="0.25">
      <c r="A3742" s="29">
        <v>42160.541876793985</v>
      </c>
      <c r="B3742" s="30">
        <v>4.07</v>
      </c>
      <c r="C3742" s="22" t="s">
        <v>197</v>
      </c>
      <c r="F3742" s="29">
        <v>42160.541876793985</v>
      </c>
      <c r="G3742" s="30"/>
      <c r="H3742" s="113"/>
      <c r="I3742" s="113"/>
    </row>
    <row r="3743" spans="1:9" ht="15" customHeight="1" x14ac:dyDescent="0.25">
      <c r="A3743" s="29">
        <v>42160.583543518522</v>
      </c>
      <c r="B3743" s="30">
        <v>3.77</v>
      </c>
      <c r="C3743" s="22" t="s">
        <v>197</v>
      </c>
      <c r="F3743" s="29">
        <v>42160.583543518522</v>
      </c>
      <c r="G3743" s="30"/>
      <c r="H3743" s="113"/>
      <c r="I3743" s="113"/>
    </row>
    <row r="3744" spans="1:9" ht="15" customHeight="1" x14ac:dyDescent="0.25">
      <c r="A3744" s="29">
        <v>42160.625210243059</v>
      </c>
      <c r="B3744" s="30">
        <v>3.76</v>
      </c>
      <c r="C3744" s="22" t="s">
        <v>197</v>
      </c>
      <c r="F3744" s="29">
        <v>42160.625210243059</v>
      </c>
      <c r="G3744" s="30"/>
      <c r="H3744" s="113"/>
      <c r="I3744" s="113"/>
    </row>
    <row r="3745" spans="1:9" ht="15" customHeight="1" x14ac:dyDescent="0.25">
      <c r="A3745" s="29">
        <v>42160.666876967596</v>
      </c>
      <c r="B3745" s="30">
        <v>3.8</v>
      </c>
      <c r="C3745" s="22" t="s">
        <v>197</v>
      </c>
      <c r="F3745" s="29">
        <v>42160.666876967596</v>
      </c>
      <c r="G3745" s="30"/>
      <c r="H3745" s="113"/>
      <c r="I3745" s="113"/>
    </row>
    <row r="3746" spans="1:9" ht="15" customHeight="1" x14ac:dyDescent="0.25">
      <c r="A3746" s="29">
        <v>42160.708543692126</v>
      </c>
      <c r="B3746" s="30">
        <v>3.86</v>
      </c>
      <c r="C3746" s="22" t="s">
        <v>197</v>
      </c>
      <c r="F3746" s="29">
        <v>42160.708543692126</v>
      </c>
      <c r="G3746" s="30"/>
      <c r="H3746" s="113"/>
      <c r="I3746" s="113"/>
    </row>
    <row r="3747" spans="1:9" ht="15" customHeight="1" x14ac:dyDescent="0.25">
      <c r="A3747" s="29">
        <v>42160.750210416663</v>
      </c>
      <c r="B3747" s="30">
        <v>3.87</v>
      </c>
      <c r="C3747" s="22" t="s">
        <v>197</v>
      </c>
      <c r="F3747" s="29">
        <v>42160.750210416663</v>
      </c>
      <c r="G3747" s="30"/>
      <c r="H3747" s="113"/>
      <c r="I3747" s="113"/>
    </row>
    <row r="3748" spans="1:9" ht="15" customHeight="1" x14ac:dyDescent="0.25">
      <c r="A3748" s="29">
        <v>42160.791877141201</v>
      </c>
      <c r="B3748" s="30">
        <v>3.94</v>
      </c>
      <c r="C3748" s="22" t="s">
        <v>197</v>
      </c>
      <c r="F3748" s="29">
        <v>42160.791877141201</v>
      </c>
      <c r="G3748" s="30"/>
      <c r="H3748" s="113"/>
      <c r="I3748" s="113"/>
    </row>
    <row r="3749" spans="1:9" ht="15" customHeight="1" x14ac:dyDescent="0.25">
      <c r="A3749" s="29">
        <v>42160.833543865738</v>
      </c>
      <c r="B3749" s="30">
        <v>3.94</v>
      </c>
      <c r="C3749" s="22" t="s">
        <v>197</v>
      </c>
      <c r="F3749" s="29">
        <v>42160.833543865738</v>
      </c>
      <c r="G3749" s="30"/>
      <c r="H3749" s="113"/>
      <c r="I3749" s="113"/>
    </row>
    <row r="3750" spans="1:9" ht="15" customHeight="1" x14ac:dyDescent="0.25">
      <c r="A3750" s="29">
        <v>42160.875210590275</v>
      </c>
      <c r="B3750" s="30">
        <v>3.92</v>
      </c>
      <c r="C3750" s="22" t="s">
        <v>197</v>
      </c>
      <c r="F3750" s="29">
        <v>42160.875210590275</v>
      </c>
      <c r="G3750" s="30"/>
      <c r="H3750" s="113"/>
      <c r="I3750" s="113"/>
    </row>
    <row r="3751" spans="1:9" ht="15" customHeight="1" x14ac:dyDescent="0.25">
      <c r="A3751" s="29">
        <v>42160.916877314812</v>
      </c>
      <c r="B3751" s="30">
        <v>3.92</v>
      </c>
      <c r="C3751" s="22" t="s">
        <v>197</v>
      </c>
      <c r="F3751" s="29">
        <v>42160.916877314812</v>
      </c>
      <c r="G3751" s="30"/>
      <c r="H3751" s="113"/>
      <c r="I3751" s="113"/>
    </row>
    <row r="3752" spans="1:9" ht="15" customHeight="1" x14ac:dyDescent="0.25">
      <c r="A3752" s="29">
        <v>42160.958544039349</v>
      </c>
      <c r="B3752" s="30">
        <v>3.92</v>
      </c>
      <c r="C3752" s="22" t="s">
        <v>197</v>
      </c>
      <c r="F3752" s="29">
        <v>42160.958544039349</v>
      </c>
      <c r="G3752" s="30"/>
      <c r="H3752" s="113"/>
      <c r="I3752" s="113"/>
    </row>
    <row r="3753" spans="1:9" ht="15" customHeight="1" x14ac:dyDescent="0.25">
      <c r="A3753" s="29">
        <v>42161.000210763887</v>
      </c>
      <c r="B3753" s="30">
        <v>3.99</v>
      </c>
      <c r="C3753" s="22" t="s">
        <v>197</v>
      </c>
      <c r="F3753" s="29">
        <v>42161.000210763887</v>
      </c>
      <c r="G3753" s="30"/>
      <c r="H3753" s="113"/>
      <c r="I3753" s="113"/>
    </row>
    <row r="3754" spans="1:9" ht="15" customHeight="1" x14ac:dyDescent="0.25">
      <c r="A3754" s="29">
        <v>42161.041877488424</v>
      </c>
      <c r="B3754" s="30">
        <v>4.05</v>
      </c>
      <c r="C3754" s="22" t="s">
        <v>197</v>
      </c>
      <c r="F3754" s="29">
        <v>42161.041877488424</v>
      </c>
      <c r="G3754" s="30"/>
      <c r="H3754" s="113"/>
      <c r="I3754" s="113"/>
    </row>
    <row r="3755" spans="1:9" ht="15" customHeight="1" x14ac:dyDescent="0.25">
      <c r="A3755" s="29">
        <v>42161.083544212961</v>
      </c>
      <c r="B3755" s="30">
        <v>4.03</v>
      </c>
      <c r="C3755" s="22" t="s">
        <v>197</v>
      </c>
      <c r="F3755" s="29">
        <v>42161.083544212961</v>
      </c>
      <c r="G3755" s="30"/>
      <c r="H3755" s="113"/>
      <c r="I3755" s="113"/>
    </row>
    <row r="3756" spans="1:9" ht="15" customHeight="1" x14ac:dyDescent="0.25">
      <c r="A3756" s="29">
        <v>42161.125210937498</v>
      </c>
      <c r="B3756" s="30">
        <v>4.04</v>
      </c>
      <c r="C3756" s="22" t="s">
        <v>197</v>
      </c>
      <c r="F3756" s="29">
        <v>42161.125210937498</v>
      </c>
      <c r="G3756" s="30"/>
      <c r="H3756" s="113"/>
      <c r="I3756" s="113"/>
    </row>
    <row r="3757" spans="1:9" ht="15" customHeight="1" x14ac:dyDescent="0.25">
      <c r="A3757" s="29">
        <v>42161.166877662035</v>
      </c>
      <c r="B3757" s="30">
        <v>4.03</v>
      </c>
      <c r="C3757" s="22" t="s">
        <v>197</v>
      </c>
      <c r="F3757" s="29">
        <v>42161.166877662035</v>
      </c>
      <c r="G3757" s="30"/>
      <c r="H3757" s="113"/>
      <c r="I3757" s="113"/>
    </row>
    <row r="3758" spans="1:9" ht="15" customHeight="1" x14ac:dyDescent="0.25">
      <c r="A3758" s="29">
        <v>42161.208544386573</v>
      </c>
      <c r="B3758" s="30">
        <v>4.0599999999999996</v>
      </c>
      <c r="C3758" s="22" t="s">
        <v>197</v>
      </c>
      <c r="F3758" s="29">
        <v>42161.208544386573</v>
      </c>
      <c r="G3758" s="30"/>
      <c r="H3758" s="113"/>
      <c r="I3758" s="113"/>
    </row>
    <row r="3759" spans="1:9" ht="15" customHeight="1" x14ac:dyDescent="0.25">
      <c r="A3759" s="29">
        <v>42161.25021111111</v>
      </c>
      <c r="B3759" s="30">
        <v>4.17</v>
      </c>
      <c r="C3759" s="22" t="s">
        <v>197</v>
      </c>
      <c r="F3759" s="29">
        <v>42161.25021111111</v>
      </c>
      <c r="G3759" s="30"/>
      <c r="H3759" s="113"/>
      <c r="I3759" s="113"/>
    </row>
    <row r="3760" spans="1:9" ht="15" customHeight="1" x14ac:dyDescent="0.25">
      <c r="A3760" s="29">
        <v>42161.291877835647</v>
      </c>
      <c r="B3760" s="30">
        <v>4.09</v>
      </c>
      <c r="C3760" s="22" t="s">
        <v>197</v>
      </c>
      <c r="F3760" s="29">
        <v>42161.291877835647</v>
      </c>
      <c r="G3760" s="30"/>
      <c r="H3760" s="113"/>
      <c r="I3760" s="113"/>
    </row>
    <row r="3761" spans="1:9" ht="15" customHeight="1" x14ac:dyDescent="0.25">
      <c r="A3761" s="29">
        <v>42161.333544560184</v>
      </c>
      <c r="B3761" s="30">
        <v>4.13</v>
      </c>
      <c r="C3761" s="22" t="s">
        <v>197</v>
      </c>
      <c r="F3761" s="29">
        <v>42161.333544560184</v>
      </c>
      <c r="G3761" s="30"/>
      <c r="H3761" s="113"/>
      <c r="I3761" s="113"/>
    </row>
    <row r="3762" spans="1:9" ht="15" customHeight="1" x14ac:dyDescent="0.25">
      <c r="A3762" s="29">
        <v>42161.375211284721</v>
      </c>
      <c r="B3762" s="30">
        <v>4.05</v>
      </c>
      <c r="C3762" s="22" t="s">
        <v>197</v>
      </c>
      <c r="F3762" s="29">
        <v>42161.375211284721</v>
      </c>
      <c r="G3762" s="30"/>
      <c r="H3762" s="113"/>
      <c r="I3762" s="113"/>
    </row>
    <row r="3763" spans="1:9" ht="15" customHeight="1" x14ac:dyDescent="0.25">
      <c r="A3763" s="29">
        <v>42161.416878009259</v>
      </c>
      <c r="B3763" s="30">
        <v>4.0599999999999996</v>
      </c>
      <c r="C3763" s="22" t="s">
        <v>197</v>
      </c>
      <c r="F3763" s="29">
        <v>42161.416878009259</v>
      </c>
      <c r="G3763" s="30"/>
      <c r="H3763" s="113"/>
      <c r="I3763" s="113"/>
    </row>
    <row r="3764" spans="1:9" ht="15" customHeight="1" x14ac:dyDescent="0.25">
      <c r="A3764" s="29">
        <v>42161.458544733796</v>
      </c>
      <c r="B3764" s="30">
        <v>4.04</v>
      </c>
      <c r="C3764" s="22" t="s">
        <v>197</v>
      </c>
      <c r="F3764" s="29">
        <v>42161.458544733796</v>
      </c>
      <c r="G3764" s="30"/>
      <c r="H3764" s="113"/>
      <c r="I3764" s="113"/>
    </row>
    <row r="3765" spans="1:9" ht="15" customHeight="1" x14ac:dyDescent="0.25">
      <c r="A3765" s="29">
        <v>42161.500211458333</v>
      </c>
      <c r="B3765" s="30">
        <v>4.08</v>
      </c>
      <c r="C3765" s="22" t="s">
        <v>197</v>
      </c>
      <c r="F3765" s="29">
        <v>42161.500211458333</v>
      </c>
      <c r="G3765" s="30"/>
      <c r="H3765" s="113"/>
      <c r="I3765" s="113"/>
    </row>
    <row r="3766" spans="1:9" ht="15" customHeight="1" x14ac:dyDescent="0.25">
      <c r="A3766" s="29">
        <v>42161.54187818287</v>
      </c>
      <c r="B3766" s="30">
        <v>4.07</v>
      </c>
      <c r="C3766" s="22" t="s">
        <v>197</v>
      </c>
      <c r="F3766" s="29">
        <v>42161.54187818287</v>
      </c>
      <c r="G3766" s="30"/>
      <c r="H3766" s="113"/>
      <c r="I3766" s="113"/>
    </row>
    <row r="3767" spans="1:9" ht="15" customHeight="1" x14ac:dyDescent="0.25">
      <c r="A3767" s="29">
        <v>42161.583544907407</v>
      </c>
      <c r="B3767" s="30">
        <v>3.8</v>
      </c>
      <c r="C3767" s="22" t="s">
        <v>197</v>
      </c>
      <c r="F3767" s="29">
        <v>42161.583544907407</v>
      </c>
      <c r="G3767" s="30"/>
      <c r="H3767" s="113"/>
      <c r="I3767" s="113"/>
    </row>
    <row r="3768" spans="1:9" ht="15" customHeight="1" x14ac:dyDescent="0.25">
      <c r="A3768" s="29">
        <v>42161.625211631945</v>
      </c>
      <c r="B3768" s="30">
        <v>3.68</v>
      </c>
      <c r="C3768" s="22" t="s">
        <v>197</v>
      </c>
      <c r="F3768" s="29">
        <v>42161.625211631945</v>
      </c>
      <c r="G3768" s="30"/>
      <c r="H3768" s="113"/>
      <c r="I3768" s="113"/>
    </row>
    <row r="3769" spans="1:9" ht="15" customHeight="1" x14ac:dyDescent="0.25">
      <c r="A3769" s="29">
        <v>42161.666878356482</v>
      </c>
      <c r="B3769" s="30">
        <v>3.72</v>
      </c>
      <c r="C3769" s="22" t="s">
        <v>197</v>
      </c>
      <c r="F3769" s="29">
        <v>42161.666878356482</v>
      </c>
      <c r="G3769" s="30"/>
      <c r="H3769" s="113"/>
      <c r="I3769" s="113"/>
    </row>
    <row r="3770" spans="1:9" ht="15" customHeight="1" x14ac:dyDescent="0.25">
      <c r="A3770" s="29">
        <v>42161.708545081019</v>
      </c>
      <c r="B3770" s="30">
        <v>3.72</v>
      </c>
      <c r="C3770" s="22" t="s">
        <v>197</v>
      </c>
      <c r="F3770" s="29">
        <v>42161.708545081019</v>
      </c>
      <c r="G3770" s="30"/>
      <c r="H3770" s="113"/>
      <c r="I3770" s="113"/>
    </row>
    <row r="3771" spans="1:9" ht="15" customHeight="1" x14ac:dyDescent="0.25">
      <c r="A3771" s="29">
        <v>42161.750211805556</v>
      </c>
      <c r="B3771" s="30">
        <v>3.72</v>
      </c>
      <c r="C3771" s="22" t="s">
        <v>197</v>
      </c>
      <c r="F3771" s="29">
        <v>42161.750211805556</v>
      </c>
      <c r="G3771" s="30"/>
      <c r="H3771" s="113"/>
      <c r="I3771" s="113"/>
    </row>
    <row r="3772" spans="1:9" ht="15" customHeight="1" x14ac:dyDescent="0.25">
      <c r="A3772" s="29">
        <v>42161.791878530094</v>
      </c>
      <c r="B3772" s="30">
        <v>3.72</v>
      </c>
      <c r="C3772" s="22" t="s">
        <v>197</v>
      </c>
      <c r="F3772" s="29">
        <v>42161.791878530094</v>
      </c>
      <c r="G3772" s="30"/>
      <c r="H3772" s="113"/>
      <c r="I3772" s="113"/>
    </row>
    <row r="3773" spans="1:9" ht="15" customHeight="1" x14ac:dyDescent="0.25">
      <c r="A3773" s="29">
        <v>42161.833545254631</v>
      </c>
      <c r="B3773" s="30">
        <v>3.73</v>
      </c>
      <c r="C3773" s="22" t="s">
        <v>197</v>
      </c>
      <c r="F3773" s="29">
        <v>42161.833545254631</v>
      </c>
      <c r="G3773" s="30"/>
      <c r="H3773" s="113"/>
      <c r="I3773" s="113"/>
    </row>
    <row r="3774" spans="1:9" ht="15" customHeight="1" x14ac:dyDescent="0.25">
      <c r="A3774" s="29">
        <v>42161.875211979168</v>
      </c>
      <c r="B3774" s="30">
        <v>3.72</v>
      </c>
      <c r="C3774" s="22" t="s">
        <v>197</v>
      </c>
      <c r="F3774" s="29">
        <v>42161.875211979168</v>
      </c>
      <c r="G3774" s="30"/>
      <c r="H3774" s="113"/>
      <c r="I3774" s="113"/>
    </row>
    <row r="3775" spans="1:9" ht="15" customHeight="1" x14ac:dyDescent="0.25">
      <c r="A3775" s="29">
        <v>42161.916878703705</v>
      </c>
      <c r="B3775" s="30">
        <v>3.76</v>
      </c>
      <c r="C3775" s="22" t="s">
        <v>197</v>
      </c>
      <c r="F3775" s="29">
        <v>42161.916878703705</v>
      </c>
      <c r="G3775" s="30"/>
      <c r="H3775" s="113"/>
      <c r="I3775" s="113"/>
    </row>
    <row r="3776" spans="1:9" ht="15" customHeight="1" x14ac:dyDescent="0.25">
      <c r="A3776" s="29">
        <v>42161.958545428242</v>
      </c>
      <c r="B3776" s="30">
        <v>3.89</v>
      </c>
      <c r="C3776" s="22" t="s">
        <v>197</v>
      </c>
      <c r="F3776" s="29">
        <v>42161.958545428242</v>
      </c>
      <c r="G3776" s="30"/>
      <c r="H3776" s="113"/>
      <c r="I3776" s="113"/>
    </row>
    <row r="3777" spans="1:9" ht="15" customHeight="1" x14ac:dyDescent="0.25">
      <c r="A3777" s="29">
        <v>42162.00021215278</v>
      </c>
      <c r="B3777" s="30">
        <v>3.93</v>
      </c>
      <c r="C3777" s="22" t="s">
        <v>197</v>
      </c>
      <c r="F3777" s="29">
        <v>42162.00021215278</v>
      </c>
      <c r="G3777" s="30"/>
      <c r="H3777" s="113"/>
      <c r="I3777" s="113"/>
    </row>
    <row r="3778" spans="1:9" ht="15" customHeight="1" x14ac:dyDescent="0.25">
      <c r="A3778" s="29">
        <v>42162.041878877317</v>
      </c>
      <c r="B3778" s="30">
        <v>3.99</v>
      </c>
      <c r="C3778" s="22" t="s">
        <v>197</v>
      </c>
      <c r="F3778" s="29">
        <v>42162.041878877317</v>
      </c>
      <c r="G3778" s="30"/>
      <c r="H3778" s="113"/>
      <c r="I3778" s="113"/>
    </row>
    <row r="3779" spans="1:9" ht="15" customHeight="1" x14ac:dyDescent="0.25">
      <c r="A3779" s="29">
        <v>42162.083545601854</v>
      </c>
      <c r="B3779" s="30">
        <v>4</v>
      </c>
      <c r="C3779" s="22" t="s">
        <v>197</v>
      </c>
      <c r="F3779" s="29">
        <v>42162.083545601854</v>
      </c>
      <c r="G3779" s="30"/>
      <c r="H3779" s="113"/>
      <c r="I3779" s="113"/>
    </row>
    <row r="3780" spans="1:9" ht="15" customHeight="1" x14ac:dyDescent="0.25">
      <c r="A3780" s="29">
        <v>42162.125212326391</v>
      </c>
      <c r="B3780" s="30">
        <v>4.01</v>
      </c>
      <c r="C3780" s="22" t="s">
        <v>197</v>
      </c>
      <c r="F3780" s="29">
        <v>42162.125212326391</v>
      </c>
      <c r="G3780" s="30"/>
      <c r="H3780" s="113"/>
      <c r="I3780" s="113"/>
    </row>
    <row r="3781" spans="1:9" ht="15" customHeight="1" x14ac:dyDescent="0.25">
      <c r="A3781" s="29">
        <v>42162.166879050928</v>
      </c>
      <c r="B3781" s="30">
        <v>4.01</v>
      </c>
      <c r="C3781" s="22" t="s">
        <v>197</v>
      </c>
      <c r="F3781" s="29">
        <v>42162.166879050928</v>
      </c>
      <c r="G3781" s="30"/>
      <c r="H3781" s="113"/>
      <c r="I3781" s="113"/>
    </row>
    <row r="3782" spans="1:9" ht="15" customHeight="1" x14ac:dyDescent="0.25">
      <c r="A3782" s="29">
        <v>42162.208545775466</v>
      </c>
      <c r="B3782" s="30">
        <v>3.99</v>
      </c>
      <c r="C3782" s="22" t="s">
        <v>197</v>
      </c>
      <c r="F3782" s="29">
        <v>42162.208545775466</v>
      </c>
      <c r="G3782" s="30"/>
      <c r="H3782" s="113"/>
      <c r="I3782" s="113"/>
    </row>
    <row r="3783" spans="1:9" ht="15" customHeight="1" x14ac:dyDescent="0.25">
      <c r="A3783" s="29">
        <v>42162.250212500003</v>
      </c>
      <c r="B3783" s="30">
        <v>3.97</v>
      </c>
      <c r="C3783" s="22" t="s">
        <v>197</v>
      </c>
      <c r="F3783" s="29">
        <v>42162.250212500003</v>
      </c>
      <c r="G3783" s="30"/>
      <c r="H3783" s="113"/>
      <c r="I3783" s="113"/>
    </row>
    <row r="3784" spans="1:9" ht="15" customHeight="1" x14ac:dyDescent="0.25">
      <c r="A3784" s="29">
        <v>42162.29187922454</v>
      </c>
      <c r="B3784" s="30">
        <v>3.96</v>
      </c>
      <c r="C3784" s="22" t="s">
        <v>197</v>
      </c>
      <c r="F3784" s="29">
        <v>42162.29187922454</v>
      </c>
      <c r="G3784" s="30"/>
      <c r="H3784" s="113"/>
      <c r="I3784" s="113"/>
    </row>
    <row r="3785" spans="1:9" ht="15" customHeight="1" x14ac:dyDescent="0.25">
      <c r="A3785" s="29">
        <v>42162.333545949077</v>
      </c>
      <c r="B3785" s="30">
        <v>3.96</v>
      </c>
      <c r="C3785" s="22" t="s">
        <v>197</v>
      </c>
      <c r="F3785" s="29">
        <v>42162.333545949077</v>
      </c>
      <c r="G3785" s="30"/>
      <c r="H3785" s="113"/>
      <c r="I3785" s="113"/>
    </row>
    <row r="3786" spans="1:9" ht="15" customHeight="1" x14ac:dyDescent="0.25">
      <c r="A3786" s="29">
        <v>42162.375212673614</v>
      </c>
      <c r="B3786" s="30">
        <v>3.93</v>
      </c>
      <c r="C3786" s="22" t="s">
        <v>197</v>
      </c>
      <c r="F3786" s="29">
        <v>42162.375212673614</v>
      </c>
      <c r="G3786" s="30"/>
      <c r="H3786" s="113"/>
      <c r="I3786" s="113"/>
    </row>
    <row r="3787" spans="1:9" ht="15" customHeight="1" x14ac:dyDescent="0.25">
      <c r="A3787" s="29">
        <v>42162.416879398152</v>
      </c>
      <c r="B3787" s="30">
        <v>3.93</v>
      </c>
      <c r="C3787" s="22" t="s">
        <v>197</v>
      </c>
      <c r="F3787" s="29">
        <v>42162.416879398152</v>
      </c>
      <c r="G3787" s="30"/>
      <c r="H3787" s="113"/>
      <c r="I3787" s="113"/>
    </row>
    <row r="3788" spans="1:9" ht="15" customHeight="1" x14ac:dyDescent="0.25">
      <c r="A3788" s="29">
        <v>42162.458546122682</v>
      </c>
      <c r="B3788" s="30">
        <v>3.87</v>
      </c>
      <c r="C3788" s="22" t="s">
        <v>197</v>
      </c>
      <c r="F3788" s="29">
        <v>42162.458546122682</v>
      </c>
      <c r="G3788" s="30"/>
      <c r="H3788" s="113"/>
      <c r="I3788" s="113"/>
    </row>
    <row r="3789" spans="1:9" ht="15" customHeight="1" x14ac:dyDescent="0.25">
      <c r="A3789" s="29">
        <v>42162.500212847219</v>
      </c>
      <c r="B3789" s="30">
        <v>3.9</v>
      </c>
      <c r="C3789" s="22" t="s">
        <v>197</v>
      </c>
      <c r="F3789" s="29">
        <v>42162.500212847219</v>
      </c>
      <c r="G3789" s="30"/>
      <c r="H3789" s="113"/>
      <c r="I3789" s="113"/>
    </row>
    <row r="3790" spans="1:9" ht="15" customHeight="1" x14ac:dyDescent="0.25">
      <c r="A3790" s="29">
        <v>42162.541879571756</v>
      </c>
      <c r="B3790" s="30">
        <v>3.94</v>
      </c>
      <c r="C3790" s="22" t="s">
        <v>197</v>
      </c>
      <c r="F3790" s="29">
        <v>42162.541879571756</v>
      </c>
      <c r="G3790" s="30"/>
      <c r="H3790" s="113"/>
      <c r="I3790" s="113"/>
    </row>
    <row r="3791" spans="1:9" ht="15" customHeight="1" x14ac:dyDescent="0.25">
      <c r="A3791" s="29">
        <v>42162.583546296293</v>
      </c>
      <c r="B3791" s="30">
        <v>3.68</v>
      </c>
      <c r="C3791" s="22" t="s">
        <v>197</v>
      </c>
      <c r="F3791" s="29">
        <v>42162.583546296293</v>
      </c>
      <c r="G3791" s="30"/>
      <c r="H3791" s="113"/>
      <c r="I3791" s="113"/>
    </row>
    <row r="3792" spans="1:9" ht="15" customHeight="1" x14ac:dyDescent="0.25">
      <c r="A3792" s="29">
        <v>42162.62521302083</v>
      </c>
      <c r="B3792" s="30">
        <v>3.58</v>
      </c>
      <c r="C3792" s="22" t="s">
        <v>197</v>
      </c>
      <c r="F3792" s="29">
        <v>42162.62521302083</v>
      </c>
      <c r="G3792" s="30"/>
      <c r="H3792" s="113"/>
      <c r="I3792" s="113"/>
    </row>
    <row r="3793" spans="1:9" ht="15" customHeight="1" x14ac:dyDescent="0.25">
      <c r="A3793" s="29">
        <v>42162.666879745368</v>
      </c>
      <c r="B3793" s="30">
        <v>3.58</v>
      </c>
      <c r="C3793" s="22" t="s">
        <v>197</v>
      </c>
      <c r="F3793" s="29">
        <v>42162.666879745368</v>
      </c>
      <c r="G3793" s="30"/>
      <c r="H3793" s="113"/>
      <c r="I3793" s="113"/>
    </row>
    <row r="3794" spans="1:9" ht="15" customHeight="1" x14ac:dyDescent="0.25">
      <c r="A3794" s="29">
        <v>42162.708546469905</v>
      </c>
      <c r="B3794" s="30">
        <v>3.62</v>
      </c>
      <c r="C3794" s="22" t="s">
        <v>197</v>
      </c>
      <c r="F3794" s="29">
        <v>42162.708546469905</v>
      </c>
      <c r="G3794" s="30"/>
      <c r="H3794" s="113"/>
      <c r="I3794" s="113"/>
    </row>
    <row r="3795" spans="1:9" ht="15" customHeight="1" x14ac:dyDescent="0.25">
      <c r="A3795" s="29">
        <v>42162.750213194442</v>
      </c>
      <c r="B3795" s="30">
        <v>3.63</v>
      </c>
      <c r="C3795" s="22" t="s">
        <v>197</v>
      </c>
      <c r="F3795" s="29">
        <v>42162.750213194442</v>
      </c>
      <c r="G3795" s="30"/>
      <c r="H3795" s="113"/>
      <c r="I3795" s="113"/>
    </row>
    <row r="3796" spans="1:9" ht="15" customHeight="1" x14ac:dyDescent="0.25">
      <c r="A3796" s="29">
        <v>42162.791879918979</v>
      </c>
      <c r="B3796" s="30">
        <v>3.63</v>
      </c>
      <c r="C3796" s="22" t="s">
        <v>197</v>
      </c>
      <c r="F3796" s="29">
        <v>42162.791879918979</v>
      </c>
      <c r="G3796" s="30"/>
      <c r="H3796" s="113"/>
      <c r="I3796" s="113"/>
    </row>
    <row r="3797" spans="1:9" ht="15" customHeight="1" x14ac:dyDescent="0.25">
      <c r="A3797" s="29">
        <v>42162.833546643516</v>
      </c>
      <c r="B3797" s="30">
        <v>3.65</v>
      </c>
      <c r="C3797" s="22" t="s">
        <v>197</v>
      </c>
      <c r="F3797" s="29">
        <v>42162.833546643516</v>
      </c>
      <c r="G3797" s="30"/>
      <c r="H3797" s="113"/>
      <c r="I3797" s="113"/>
    </row>
    <row r="3798" spans="1:9" ht="15" customHeight="1" x14ac:dyDescent="0.25">
      <c r="A3798" s="29">
        <v>42162.875213368054</v>
      </c>
      <c r="B3798" s="30">
        <v>3.68</v>
      </c>
      <c r="C3798" s="22" t="s">
        <v>197</v>
      </c>
      <c r="F3798" s="29">
        <v>42162.875213368054</v>
      </c>
      <c r="G3798" s="30"/>
      <c r="H3798" s="113"/>
      <c r="I3798" s="113"/>
    </row>
    <row r="3799" spans="1:9" ht="15" customHeight="1" x14ac:dyDescent="0.25">
      <c r="A3799" s="29">
        <v>42162.916880092591</v>
      </c>
      <c r="B3799" s="30">
        <v>3.95</v>
      </c>
      <c r="C3799" s="22" t="s">
        <v>197</v>
      </c>
      <c r="F3799" s="29">
        <v>42162.916880092591</v>
      </c>
      <c r="G3799" s="30"/>
      <c r="H3799" s="113"/>
      <c r="I3799" s="113"/>
    </row>
    <row r="3800" spans="1:9" ht="15" customHeight="1" x14ac:dyDescent="0.25">
      <c r="A3800" s="29">
        <v>42162.958546817128</v>
      </c>
      <c r="B3800" s="30">
        <v>4.13</v>
      </c>
      <c r="C3800" s="22" t="s">
        <v>197</v>
      </c>
      <c r="F3800" s="29">
        <v>42162.958546817128</v>
      </c>
      <c r="G3800" s="30"/>
      <c r="H3800" s="113"/>
      <c r="I3800" s="113"/>
    </row>
    <row r="3801" spans="1:9" ht="15" customHeight="1" x14ac:dyDescent="0.25">
      <c r="A3801" s="29">
        <v>42163.000213541665</v>
      </c>
      <c r="B3801" s="30">
        <v>4.16</v>
      </c>
      <c r="C3801" s="22" t="s">
        <v>197</v>
      </c>
      <c r="F3801" s="29">
        <v>42163.000213541665</v>
      </c>
      <c r="G3801" s="30"/>
      <c r="H3801" s="113"/>
      <c r="I3801" s="113"/>
    </row>
    <row r="3802" spans="1:9" ht="15" customHeight="1" x14ac:dyDescent="0.25">
      <c r="A3802" s="29">
        <v>42163.041880266202</v>
      </c>
      <c r="B3802" s="30">
        <v>4.16</v>
      </c>
      <c r="C3802" s="22" t="s">
        <v>197</v>
      </c>
      <c r="F3802" s="29">
        <v>42163.041880266202</v>
      </c>
      <c r="G3802" s="30"/>
      <c r="H3802" s="113"/>
      <c r="I3802" s="113"/>
    </row>
    <row r="3803" spans="1:9" ht="15" customHeight="1" x14ac:dyDescent="0.25">
      <c r="A3803" s="29">
        <v>42163.08354699074</v>
      </c>
      <c r="B3803" s="30">
        <v>4.1500000000000004</v>
      </c>
      <c r="C3803" s="22" t="s">
        <v>197</v>
      </c>
      <c r="F3803" s="29">
        <v>42163.08354699074</v>
      </c>
      <c r="G3803" s="30"/>
      <c r="H3803" s="113"/>
      <c r="I3803" s="113"/>
    </row>
    <row r="3804" spans="1:9" ht="15" customHeight="1" x14ac:dyDescent="0.25">
      <c r="A3804" s="29">
        <v>42163.125213715277</v>
      </c>
      <c r="B3804" s="30">
        <v>4.18</v>
      </c>
      <c r="C3804" s="22" t="s">
        <v>197</v>
      </c>
      <c r="F3804" s="29">
        <v>42163.125213715277</v>
      </c>
      <c r="G3804" s="30"/>
      <c r="H3804" s="113"/>
      <c r="I3804" s="113"/>
    </row>
    <row r="3805" spans="1:9" ht="15" customHeight="1" x14ac:dyDescent="0.25">
      <c r="A3805" s="29">
        <v>42163.166880439814</v>
      </c>
      <c r="B3805" s="30">
        <v>4.18</v>
      </c>
      <c r="C3805" s="22" t="s">
        <v>197</v>
      </c>
      <c r="F3805" s="29">
        <v>42163.166880439814</v>
      </c>
      <c r="G3805" s="30"/>
      <c r="H3805" s="113"/>
      <c r="I3805" s="113"/>
    </row>
    <row r="3806" spans="1:9" ht="15" customHeight="1" x14ac:dyDescent="0.25">
      <c r="A3806" s="29">
        <v>42163.208547164351</v>
      </c>
      <c r="B3806" s="30">
        <v>4.18</v>
      </c>
      <c r="C3806" s="22" t="s">
        <v>197</v>
      </c>
      <c r="F3806" s="29">
        <v>42163.208547164351</v>
      </c>
      <c r="G3806" s="30"/>
      <c r="H3806" s="113"/>
      <c r="I3806" s="113"/>
    </row>
    <row r="3807" spans="1:9" ht="15" customHeight="1" x14ac:dyDescent="0.25">
      <c r="A3807" s="29">
        <v>42163.250213888889</v>
      </c>
      <c r="B3807" s="30">
        <v>4.32</v>
      </c>
      <c r="C3807" s="22" t="s">
        <v>197</v>
      </c>
      <c r="F3807" s="29">
        <v>42163.250213888889</v>
      </c>
      <c r="G3807" s="30"/>
      <c r="H3807" s="113"/>
      <c r="I3807" s="113"/>
    </row>
    <row r="3808" spans="1:9" ht="15" customHeight="1" x14ac:dyDescent="0.25">
      <c r="A3808" s="29">
        <v>42163.291880613426</v>
      </c>
      <c r="B3808" s="30">
        <v>4.5</v>
      </c>
      <c r="C3808" s="22" t="s">
        <v>197</v>
      </c>
      <c r="F3808" s="29">
        <v>42163.291880613426</v>
      </c>
      <c r="G3808" s="30"/>
      <c r="H3808" s="113"/>
      <c r="I3808" s="113"/>
    </row>
    <row r="3809" spans="1:9" ht="15" customHeight="1" x14ac:dyDescent="0.25">
      <c r="A3809" s="29">
        <v>42163.333547337963</v>
      </c>
      <c r="B3809" s="42">
        <v>7.64</v>
      </c>
      <c r="C3809" s="22" t="s">
        <v>199</v>
      </c>
      <c r="F3809" s="29">
        <v>42163.333547337963</v>
      </c>
      <c r="G3809" s="42"/>
      <c r="H3809" s="113"/>
      <c r="I3809" s="113"/>
    </row>
    <row r="3810" spans="1:9" ht="15" customHeight="1" x14ac:dyDescent="0.25">
      <c r="A3810" s="29">
        <v>42163.3752140625</v>
      </c>
      <c r="B3810" s="42">
        <v>10.97</v>
      </c>
      <c r="C3810" s="22" t="s">
        <v>199</v>
      </c>
      <c r="F3810" s="29">
        <v>42163.3752140625</v>
      </c>
      <c r="G3810" s="42"/>
      <c r="H3810" s="113"/>
      <c r="I3810" s="113"/>
    </row>
    <row r="3811" spans="1:9" ht="15" customHeight="1" x14ac:dyDescent="0.25">
      <c r="A3811" s="29">
        <v>42163.416880787037</v>
      </c>
      <c r="B3811" s="42">
        <v>12.53</v>
      </c>
      <c r="C3811" s="22" t="s">
        <v>199</v>
      </c>
      <c r="F3811" s="29">
        <v>42163.416880787037</v>
      </c>
      <c r="G3811" s="42"/>
      <c r="H3811" s="113"/>
      <c r="I3811" s="113"/>
    </row>
    <row r="3812" spans="1:9" ht="15" customHeight="1" x14ac:dyDescent="0.25">
      <c r="A3812" s="29">
        <v>42163.458547511575</v>
      </c>
      <c r="B3812" s="42">
        <v>10.38</v>
      </c>
      <c r="C3812" s="22" t="s">
        <v>199</v>
      </c>
      <c r="F3812" s="29">
        <v>42163.458547511575</v>
      </c>
      <c r="G3812" s="42"/>
      <c r="H3812" s="113"/>
      <c r="I3812" s="113"/>
    </row>
    <row r="3813" spans="1:9" ht="15" customHeight="1" x14ac:dyDescent="0.25">
      <c r="A3813" s="29">
        <v>42163.500214236112</v>
      </c>
      <c r="B3813" s="42">
        <v>16.420000000000002</v>
      </c>
      <c r="C3813" s="22" t="s">
        <v>199</v>
      </c>
      <c r="F3813" s="29">
        <v>42163.500214236112</v>
      </c>
      <c r="G3813" s="42"/>
      <c r="H3813" s="113"/>
      <c r="I3813" s="113"/>
    </row>
    <row r="3814" spans="1:9" ht="15" customHeight="1" x14ac:dyDescent="0.25">
      <c r="A3814" s="29">
        <v>42163.541880960649</v>
      </c>
      <c r="B3814" s="42">
        <v>16.329999999999998</v>
      </c>
      <c r="C3814" s="22" t="s">
        <v>199</v>
      </c>
      <c r="F3814" s="29">
        <v>42163.541880960649</v>
      </c>
      <c r="G3814" s="42"/>
      <c r="H3814" s="113"/>
      <c r="I3814" s="113"/>
    </row>
    <row r="3815" spans="1:9" ht="15" customHeight="1" x14ac:dyDescent="0.25">
      <c r="A3815" s="29">
        <v>42163.583547685186</v>
      </c>
      <c r="B3815" s="42">
        <v>15.62</v>
      </c>
      <c r="C3815" s="22" t="s">
        <v>199</v>
      </c>
      <c r="F3815" s="29">
        <v>42163.583547685186</v>
      </c>
      <c r="G3815" s="42"/>
      <c r="H3815" s="113"/>
      <c r="I3815" s="113"/>
    </row>
    <row r="3816" spans="1:9" ht="15" customHeight="1" x14ac:dyDescent="0.25">
      <c r="A3816" s="29">
        <v>42163.625214409723</v>
      </c>
      <c r="B3816" s="42">
        <v>15.32</v>
      </c>
      <c r="C3816" s="22" t="s">
        <v>199</v>
      </c>
      <c r="F3816" s="29">
        <v>42163.625214409723</v>
      </c>
      <c r="G3816" s="42"/>
      <c r="H3816" s="113"/>
      <c r="I3816" s="113"/>
    </row>
    <row r="3817" spans="1:9" ht="15" customHeight="1" x14ac:dyDescent="0.25">
      <c r="A3817" s="29">
        <v>42163.666881134261</v>
      </c>
      <c r="B3817" s="42">
        <v>14.72</v>
      </c>
      <c r="C3817" s="22" t="s">
        <v>199</v>
      </c>
      <c r="F3817" s="29">
        <v>42163.666881134261</v>
      </c>
      <c r="G3817" s="42"/>
      <c r="H3817" s="113"/>
      <c r="I3817" s="113"/>
    </row>
    <row r="3818" spans="1:9" ht="15" customHeight="1" x14ac:dyDescent="0.25">
      <c r="A3818" s="29">
        <v>42163.708547858798</v>
      </c>
      <c r="B3818" s="42">
        <v>14.91</v>
      </c>
      <c r="C3818" s="22" t="s">
        <v>199</v>
      </c>
      <c r="F3818" s="29">
        <v>42163.708547858798</v>
      </c>
      <c r="G3818" s="42"/>
      <c r="H3818" s="113"/>
      <c r="I3818" s="113"/>
    </row>
    <row r="3819" spans="1:9" ht="15" customHeight="1" x14ac:dyDescent="0.25">
      <c r="A3819" s="29">
        <v>42163.750214583335</v>
      </c>
      <c r="B3819" s="42">
        <v>15.38</v>
      </c>
      <c r="C3819" s="22" t="s">
        <v>199</v>
      </c>
      <c r="F3819" s="29">
        <v>42163.750214583335</v>
      </c>
      <c r="G3819" s="42"/>
      <c r="H3819" s="113"/>
      <c r="I3819" s="113"/>
    </row>
    <row r="3820" spans="1:9" ht="15" customHeight="1" x14ac:dyDescent="0.25">
      <c r="A3820" s="29">
        <v>42163.791881307872</v>
      </c>
      <c r="B3820" s="36">
        <v>16.170000000000002</v>
      </c>
      <c r="C3820" s="22" t="s">
        <v>200</v>
      </c>
      <c r="F3820" s="29">
        <v>42163.791881307872</v>
      </c>
      <c r="G3820" s="36"/>
      <c r="H3820" s="113"/>
      <c r="I3820" s="113"/>
    </row>
    <row r="3821" spans="1:9" ht="15" customHeight="1" x14ac:dyDescent="0.25">
      <c r="A3821" s="29">
        <v>42163.833548032409</v>
      </c>
      <c r="B3821" s="36">
        <v>7.52</v>
      </c>
      <c r="C3821" s="22" t="s">
        <v>200</v>
      </c>
      <c r="F3821" s="29">
        <v>42163.833548032409</v>
      </c>
      <c r="G3821" s="36"/>
      <c r="H3821" s="113"/>
      <c r="I3821" s="113"/>
    </row>
    <row r="3822" spans="1:9" ht="15" customHeight="1" x14ac:dyDescent="0.25">
      <c r="A3822" s="29">
        <v>42163.875214756947</v>
      </c>
      <c r="B3822" s="36">
        <v>6.89</v>
      </c>
      <c r="C3822" s="22" t="s">
        <v>200</v>
      </c>
      <c r="F3822" s="29">
        <v>42163.875214756947</v>
      </c>
      <c r="G3822" s="36"/>
      <c r="H3822" s="113"/>
      <c r="I3822" s="113"/>
    </row>
    <row r="3823" spans="1:9" ht="15" customHeight="1" x14ac:dyDescent="0.25">
      <c r="A3823" s="29">
        <v>42163.916881481484</v>
      </c>
      <c r="B3823" s="42">
        <v>17.29</v>
      </c>
      <c r="C3823" s="22" t="s">
        <v>199</v>
      </c>
      <c r="F3823" s="29">
        <v>42163.916881481484</v>
      </c>
      <c r="G3823" s="42"/>
      <c r="H3823" s="113"/>
      <c r="I3823" s="113"/>
    </row>
    <row r="3824" spans="1:9" ht="15" customHeight="1" x14ac:dyDescent="0.25">
      <c r="A3824" s="29">
        <v>42163.958548206021</v>
      </c>
      <c r="B3824" s="42">
        <v>16.62</v>
      </c>
      <c r="C3824" s="22" t="s">
        <v>199</v>
      </c>
      <c r="F3824" s="29">
        <v>42163.958548206021</v>
      </c>
      <c r="G3824" s="42"/>
      <c r="H3824" s="113"/>
      <c r="I3824" s="113"/>
    </row>
    <row r="3825" spans="1:9" ht="15" customHeight="1" x14ac:dyDescent="0.25">
      <c r="A3825" s="29">
        <v>42164.000214930558</v>
      </c>
      <c r="B3825" s="37">
        <v>17.760000000000002</v>
      </c>
      <c r="C3825" s="2"/>
      <c r="F3825" s="29">
        <v>42164.000214930558</v>
      </c>
      <c r="G3825" s="37">
        <v>17.760000000000002</v>
      </c>
      <c r="H3825" s="113"/>
      <c r="I3825" s="113"/>
    </row>
    <row r="3826" spans="1:9" ht="15" customHeight="1" x14ac:dyDescent="0.25">
      <c r="A3826" s="29">
        <v>42164.041881655095</v>
      </c>
      <c r="B3826" s="37">
        <v>18.11</v>
      </c>
      <c r="C3826" s="2"/>
      <c r="F3826" s="29">
        <v>42164.041881655095</v>
      </c>
      <c r="G3826" s="37">
        <v>18.11</v>
      </c>
      <c r="H3826" s="113"/>
      <c r="I3826" s="113"/>
    </row>
    <row r="3827" spans="1:9" ht="15" customHeight="1" x14ac:dyDescent="0.25">
      <c r="A3827" s="29">
        <v>42164.083548379633</v>
      </c>
      <c r="B3827" s="37">
        <v>17.16</v>
      </c>
      <c r="C3827" s="2"/>
      <c r="F3827" s="29">
        <v>42164.083548379633</v>
      </c>
      <c r="G3827" s="37">
        <v>17.16</v>
      </c>
      <c r="H3827" s="113"/>
      <c r="I3827" s="113"/>
    </row>
    <row r="3828" spans="1:9" ht="15" customHeight="1" x14ac:dyDescent="0.25">
      <c r="A3828" s="29">
        <v>42164.12521510417</v>
      </c>
      <c r="B3828" s="37">
        <v>18.059999999999999</v>
      </c>
      <c r="C3828" s="2"/>
      <c r="F3828" s="29">
        <v>42164.12521510417</v>
      </c>
      <c r="G3828" s="37">
        <v>18.059999999999999</v>
      </c>
      <c r="H3828" s="113"/>
      <c r="I3828" s="113"/>
    </row>
    <row r="3829" spans="1:9" ht="15" customHeight="1" x14ac:dyDescent="0.25">
      <c r="A3829" s="29">
        <v>42164.166881828707</v>
      </c>
      <c r="B3829" s="37">
        <v>19.03</v>
      </c>
      <c r="C3829" s="2"/>
      <c r="F3829" s="29">
        <v>42164.166881828707</v>
      </c>
      <c r="G3829" s="37">
        <v>19.03</v>
      </c>
      <c r="H3829" s="113"/>
      <c r="I3829" s="113"/>
    </row>
    <row r="3830" spans="1:9" ht="15" customHeight="1" x14ac:dyDescent="0.25">
      <c r="A3830" s="29">
        <v>42164.208548553244</v>
      </c>
      <c r="B3830" s="37">
        <v>16.440000000000001</v>
      </c>
      <c r="C3830" s="2"/>
      <c r="F3830" s="29">
        <v>42164.208548553244</v>
      </c>
      <c r="G3830" s="37">
        <v>16.440000000000001</v>
      </c>
      <c r="H3830" s="113"/>
      <c r="I3830" s="113"/>
    </row>
    <row r="3831" spans="1:9" ht="15" customHeight="1" x14ac:dyDescent="0.25">
      <c r="A3831" s="29">
        <v>42164.250215277774</v>
      </c>
      <c r="B3831" s="37">
        <v>20.68</v>
      </c>
      <c r="C3831" s="2"/>
      <c r="F3831" s="29">
        <v>42164.250215277774</v>
      </c>
      <c r="G3831" s="37">
        <v>20.68</v>
      </c>
      <c r="H3831" s="113"/>
      <c r="I3831" s="113"/>
    </row>
    <row r="3832" spans="1:9" ht="15" customHeight="1" x14ac:dyDescent="0.25">
      <c r="A3832" s="29">
        <v>42164.291882002311</v>
      </c>
      <c r="B3832" s="37">
        <v>15.75</v>
      </c>
      <c r="C3832" s="2"/>
      <c r="F3832" s="29">
        <v>42164.291882002311</v>
      </c>
      <c r="G3832" s="37">
        <v>15.75</v>
      </c>
      <c r="H3832" s="113"/>
      <c r="I3832" s="113"/>
    </row>
    <row r="3833" spans="1:9" ht="15" customHeight="1" x14ac:dyDescent="0.25">
      <c r="A3833" s="29">
        <v>42164.333548726849</v>
      </c>
      <c r="B3833" s="37">
        <v>18.59</v>
      </c>
      <c r="C3833" s="2"/>
      <c r="F3833" s="29">
        <v>42164.333548726849</v>
      </c>
      <c r="G3833" s="37">
        <v>18.59</v>
      </c>
      <c r="H3833" s="113"/>
      <c r="I3833" s="113"/>
    </row>
    <row r="3834" spans="1:9" ht="15" customHeight="1" x14ac:dyDescent="0.25">
      <c r="A3834" s="29">
        <v>42164.375215451386</v>
      </c>
      <c r="B3834" s="37">
        <v>19.420000000000002</v>
      </c>
      <c r="C3834" s="2"/>
      <c r="F3834" s="29">
        <v>42164.375215451386</v>
      </c>
      <c r="G3834" s="37">
        <v>19.420000000000002</v>
      </c>
      <c r="H3834" s="113"/>
      <c r="I3834" s="113"/>
    </row>
    <row r="3835" spans="1:9" ht="15" customHeight="1" x14ac:dyDescent="0.25">
      <c r="A3835" s="29">
        <v>42164.416882175923</v>
      </c>
      <c r="B3835" s="37">
        <v>18.829999999999998</v>
      </c>
      <c r="C3835" s="2"/>
      <c r="F3835" s="29">
        <v>42164.416882175923</v>
      </c>
      <c r="G3835" s="37">
        <v>18.829999999999998</v>
      </c>
      <c r="H3835" s="113"/>
      <c r="I3835" s="113"/>
    </row>
    <row r="3836" spans="1:9" ht="15" customHeight="1" x14ac:dyDescent="0.25">
      <c r="A3836" s="29">
        <v>42164.45854890046</v>
      </c>
      <c r="B3836" s="37">
        <v>18.98</v>
      </c>
      <c r="C3836" s="2"/>
      <c r="F3836" s="29">
        <v>42164.45854890046</v>
      </c>
      <c r="G3836" s="37">
        <v>18.98</v>
      </c>
      <c r="H3836" s="113"/>
      <c r="I3836" s="113"/>
    </row>
    <row r="3837" spans="1:9" ht="15" customHeight="1" x14ac:dyDescent="0.25">
      <c r="A3837" s="29">
        <v>42164.500215624998</v>
      </c>
      <c r="B3837" s="37">
        <v>19.670000000000002</v>
      </c>
      <c r="C3837" s="2"/>
      <c r="F3837" s="29">
        <v>42164.500215624998</v>
      </c>
      <c r="G3837" s="37">
        <v>19.670000000000002</v>
      </c>
      <c r="H3837" s="113"/>
      <c r="I3837" s="113"/>
    </row>
    <row r="3838" spans="1:9" ht="15" customHeight="1" x14ac:dyDescent="0.25">
      <c r="A3838" s="29">
        <v>42164.541882349535</v>
      </c>
      <c r="B3838" s="37">
        <v>17.5</v>
      </c>
      <c r="C3838" s="2"/>
      <c r="F3838" s="29">
        <v>42164.541882349535</v>
      </c>
      <c r="G3838" s="37">
        <v>17.5</v>
      </c>
      <c r="H3838" s="113"/>
      <c r="I3838" s="113"/>
    </row>
    <row r="3839" spans="1:9" ht="15" customHeight="1" x14ac:dyDescent="0.25">
      <c r="A3839" s="29">
        <v>42164.583549074072</v>
      </c>
      <c r="B3839" s="37">
        <v>20.14</v>
      </c>
      <c r="C3839" s="2"/>
      <c r="F3839" s="29">
        <v>42164.583549074072</v>
      </c>
      <c r="G3839" s="37">
        <v>20.14</v>
      </c>
      <c r="H3839" s="113"/>
      <c r="I3839" s="113"/>
    </row>
    <row r="3840" spans="1:9" ht="15" customHeight="1" x14ac:dyDescent="0.25">
      <c r="A3840" s="29">
        <v>42164.625215798609</v>
      </c>
      <c r="B3840" s="37">
        <v>19.43</v>
      </c>
      <c r="C3840" s="2"/>
      <c r="F3840" s="29">
        <v>42164.625215798609</v>
      </c>
      <c r="G3840" s="37">
        <v>19.43</v>
      </c>
      <c r="H3840" s="113"/>
      <c r="I3840" s="113"/>
    </row>
    <row r="3841" spans="1:9" ht="15" customHeight="1" x14ac:dyDescent="0.25">
      <c r="A3841" s="29">
        <v>42164.666882523146</v>
      </c>
      <c r="B3841" s="37">
        <v>17.29</v>
      </c>
      <c r="C3841" s="2"/>
      <c r="F3841" s="29">
        <v>42164.666882523146</v>
      </c>
      <c r="G3841" s="37">
        <v>17.29</v>
      </c>
      <c r="H3841" s="113"/>
      <c r="I3841" s="113"/>
    </row>
    <row r="3842" spans="1:9" ht="15" customHeight="1" x14ac:dyDescent="0.25">
      <c r="A3842" s="29">
        <v>42164.708549247684</v>
      </c>
      <c r="B3842" s="37">
        <v>17.03</v>
      </c>
      <c r="C3842" s="2"/>
      <c r="F3842" s="29">
        <v>42164.708549247684</v>
      </c>
      <c r="G3842" s="37">
        <v>17.03</v>
      </c>
      <c r="H3842" s="113"/>
      <c r="I3842" s="113"/>
    </row>
    <row r="3843" spans="1:9" ht="15" customHeight="1" x14ac:dyDescent="0.25">
      <c r="A3843" s="29">
        <v>42164.750215972221</v>
      </c>
      <c r="B3843" s="37">
        <v>19.149999999999999</v>
      </c>
      <c r="C3843" s="2"/>
      <c r="F3843" s="29">
        <v>42164.750215972221</v>
      </c>
      <c r="G3843" s="37">
        <v>19.149999999999999</v>
      </c>
      <c r="H3843" s="113"/>
      <c r="I3843" s="113"/>
    </row>
    <row r="3844" spans="1:9" ht="15" customHeight="1" x14ac:dyDescent="0.25">
      <c r="A3844" s="29">
        <v>42164.791882696758</v>
      </c>
      <c r="B3844" s="36">
        <v>13.1</v>
      </c>
      <c r="C3844" s="22" t="s">
        <v>200</v>
      </c>
      <c r="F3844" s="29">
        <v>42164.791882696758</v>
      </c>
      <c r="G3844" s="36"/>
      <c r="H3844" s="113"/>
      <c r="I3844" s="113"/>
    </row>
    <row r="3845" spans="1:9" ht="15" customHeight="1" x14ac:dyDescent="0.25">
      <c r="A3845" s="29">
        <v>42164.833549421295</v>
      </c>
      <c r="B3845" s="36">
        <v>8.58</v>
      </c>
      <c r="C3845" s="22" t="s">
        <v>200</v>
      </c>
      <c r="F3845" s="29">
        <v>42164.833549421295</v>
      </c>
      <c r="G3845" s="36"/>
      <c r="H3845" s="113"/>
      <c r="I3845" s="113"/>
    </row>
    <row r="3846" spans="1:9" ht="15" customHeight="1" x14ac:dyDescent="0.25">
      <c r="A3846" s="29">
        <v>42164.875216145832</v>
      </c>
      <c r="B3846" s="36">
        <v>7.2</v>
      </c>
      <c r="C3846" s="22" t="s">
        <v>200</v>
      </c>
      <c r="F3846" s="29">
        <v>42164.875216145832</v>
      </c>
      <c r="G3846" s="36"/>
      <c r="H3846" s="113"/>
      <c r="I3846" s="113"/>
    </row>
    <row r="3847" spans="1:9" ht="15" customHeight="1" x14ac:dyDescent="0.25">
      <c r="A3847" s="29">
        <v>42164.91688287037</v>
      </c>
      <c r="B3847" s="37">
        <v>17.93</v>
      </c>
      <c r="C3847" s="2"/>
      <c r="F3847" s="29">
        <v>42164.91688287037</v>
      </c>
      <c r="G3847" s="37">
        <v>17.93</v>
      </c>
      <c r="H3847" s="113"/>
      <c r="I3847" s="113"/>
    </row>
    <row r="3848" spans="1:9" ht="15" customHeight="1" x14ac:dyDescent="0.25">
      <c r="A3848" s="29">
        <v>42164.958549594907</v>
      </c>
      <c r="B3848" s="37">
        <v>17.63</v>
      </c>
      <c r="C3848" s="2"/>
      <c r="F3848" s="29">
        <v>42164.958549594907</v>
      </c>
      <c r="G3848" s="37">
        <v>17.63</v>
      </c>
      <c r="H3848" s="113"/>
      <c r="I3848" s="113"/>
    </row>
    <row r="3849" spans="1:9" ht="15" customHeight="1" x14ac:dyDescent="0.25">
      <c r="A3849" s="29">
        <v>42165.000216319444</v>
      </c>
      <c r="B3849" s="37">
        <v>18.98</v>
      </c>
      <c r="C3849" s="2"/>
      <c r="F3849" s="29">
        <v>42165.000216319444</v>
      </c>
      <c r="G3849" s="37">
        <v>18.98</v>
      </c>
      <c r="H3849" s="113"/>
      <c r="I3849" s="113"/>
    </row>
    <row r="3850" spans="1:9" ht="15" customHeight="1" x14ac:dyDescent="0.25">
      <c r="A3850" s="29">
        <v>42165.041883043981</v>
      </c>
      <c r="B3850" s="37">
        <v>19.600000000000001</v>
      </c>
      <c r="C3850" s="2"/>
      <c r="F3850" s="29">
        <v>42165.041883043981</v>
      </c>
      <c r="G3850" s="37">
        <v>19.600000000000001</v>
      </c>
      <c r="H3850" s="113"/>
      <c r="I3850" s="113"/>
    </row>
    <row r="3851" spans="1:9" ht="15" customHeight="1" x14ac:dyDescent="0.25">
      <c r="A3851" s="29">
        <v>42165.083549768518</v>
      </c>
      <c r="B3851" s="37">
        <v>19.55</v>
      </c>
      <c r="C3851" s="2"/>
      <c r="F3851" s="29">
        <v>42165.083549768518</v>
      </c>
      <c r="G3851" s="37">
        <v>19.55</v>
      </c>
      <c r="H3851" s="113"/>
      <c r="I3851" s="113"/>
    </row>
    <row r="3852" spans="1:9" ht="15" customHeight="1" x14ac:dyDescent="0.25">
      <c r="A3852" s="29">
        <v>42165.125216493056</v>
      </c>
      <c r="B3852" s="37">
        <v>18.77</v>
      </c>
      <c r="C3852" s="2"/>
      <c r="F3852" s="29">
        <v>42165.125216493056</v>
      </c>
      <c r="G3852" s="37">
        <v>18.77</v>
      </c>
      <c r="H3852" s="113"/>
      <c r="I3852" s="113"/>
    </row>
    <row r="3853" spans="1:9" ht="15" customHeight="1" x14ac:dyDescent="0.25">
      <c r="A3853" s="29">
        <v>42165.166883217593</v>
      </c>
      <c r="B3853" s="37">
        <v>19.79</v>
      </c>
      <c r="C3853" s="2"/>
      <c r="F3853" s="29">
        <v>42165.166883217593</v>
      </c>
      <c r="G3853" s="37">
        <v>19.79</v>
      </c>
      <c r="H3853" s="113"/>
      <c r="I3853" s="113"/>
    </row>
    <row r="3854" spans="1:9" ht="15" customHeight="1" x14ac:dyDescent="0.25">
      <c r="A3854" s="29">
        <v>42165.20854994213</v>
      </c>
      <c r="B3854" s="37">
        <v>19.27</v>
      </c>
      <c r="C3854" s="2"/>
      <c r="F3854" s="29">
        <v>42165.20854994213</v>
      </c>
      <c r="G3854" s="37">
        <v>19.27</v>
      </c>
      <c r="H3854" s="113"/>
      <c r="I3854" s="113"/>
    </row>
    <row r="3855" spans="1:9" ht="15" customHeight="1" x14ac:dyDescent="0.25">
      <c r="A3855" s="29">
        <v>42165.250216666667</v>
      </c>
      <c r="B3855" s="37">
        <v>18.86</v>
      </c>
      <c r="C3855" s="2"/>
      <c r="F3855" s="29">
        <v>42165.250216666667</v>
      </c>
      <c r="G3855" s="37">
        <v>18.86</v>
      </c>
      <c r="H3855" s="113"/>
      <c r="I3855" s="113"/>
    </row>
    <row r="3856" spans="1:9" ht="15" customHeight="1" x14ac:dyDescent="0.25">
      <c r="A3856" s="29">
        <v>42165.291883391204</v>
      </c>
      <c r="B3856" s="37">
        <v>11.59</v>
      </c>
      <c r="C3856" s="2"/>
      <c r="F3856" s="29">
        <v>42165.291883391204</v>
      </c>
      <c r="G3856" s="37">
        <v>11.59</v>
      </c>
      <c r="H3856" s="113"/>
      <c r="I3856" s="113"/>
    </row>
    <row r="3857" spans="1:9" ht="15" customHeight="1" x14ac:dyDescent="0.25">
      <c r="A3857" s="29">
        <v>42165.333550115742</v>
      </c>
      <c r="B3857" s="38">
        <v>8.75</v>
      </c>
      <c r="C3857" s="2"/>
      <c r="F3857" s="29">
        <v>42165.333550115742</v>
      </c>
      <c r="G3857" s="38">
        <v>8.75</v>
      </c>
      <c r="H3857" s="113"/>
      <c r="I3857" s="113"/>
    </row>
    <row r="3858" spans="1:9" ht="15" customHeight="1" x14ac:dyDescent="0.25">
      <c r="A3858" s="29">
        <v>42165.375216840279</v>
      </c>
      <c r="B3858" s="35">
        <v>7.72</v>
      </c>
      <c r="C3858" s="22" t="s">
        <v>197</v>
      </c>
      <c r="F3858" s="29">
        <v>42165.375216840279</v>
      </c>
      <c r="G3858" s="35"/>
      <c r="H3858" s="113"/>
      <c r="I3858" s="113"/>
    </row>
    <row r="3859" spans="1:9" ht="15" customHeight="1" x14ac:dyDescent="0.25">
      <c r="A3859" s="29">
        <v>42165.416883564816</v>
      </c>
      <c r="B3859" s="35">
        <v>7.37</v>
      </c>
      <c r="C3859" s="22" t="s">
        <v>197</v>
      </c>
      <c r="F3859" s="29">
        <v>42165.416883564816</v>
      </c>
      <c r="G3859" s="35"/>
      <c r="H3859" s="113"/>
      <c r="I3859" s="113"/>
    </row>
    <row r="3860" spans="1:9" ht="15" customHeight="1" x14ac:dyDescent="0.25">
      <c r="A3860" s="29">
        <v>42165.458550289353</v>
      </c>
      <c r="B3860" s="35">
        <v>7.61</v>
      </c>
      <c r="C3860" s="22" t="s">
        <v>197</v>
      </c>
      <c r="F3860" s="29">
        <v>42165.458550289353</v>
      </c>
      <c r="G3860" s="35"/>
      <c r="H3860" s="113"/>
      <c r="I3860" s="113"/>
    </row>
    <row r="3861" spans="1:9" ht="15" customHeight="1" x14ac:dyDescent="0.25">
      <c r="A3861" s="29">
        <v>42165.500217013891</v>
      </c>
      <c r="B3861" s="37">
        <v>17.25</v>
      </c>
      <c r="C3861" s="2"/>
      <c r="F3861" s="29">
        <v>42165.500217013891</v>
      </c>
      <c r="G3861" s="37">
        <v>17.25</v>
      </c>
      <c r="H3861" s="113"/>
      <c r="I3861" s="113"/>
    </row>
    <row r="3862" spans="1:9" ht="15" customHeight="1" x14ac:dyDescent="0.25">
      <c r="A3862" s="29">
        <v>42165.541883738428</v>
      </c>
      <c r="B3862" s="37">
        <v>17.91</v>
      </c>
      <c r="C3862" s="2"/>
      <c r="F3862" s="29">
        <v>42165.541883738428</v>
      </c>
      <c r="G3862" s="37">
        <v>17.91</v>
      </c>
      <c r="H3862" s="113"/>
      <c r="I3862" s="113"/>
    </row>
    <row r="3863" spans="1:9" ht="15" customHeight="1" x14ac:dyDescent="0.25">
      <c r="A3863" s="29">
        <v>42165.583550462965</v>
      </c>
      <c r="B3863" s="37">
        <v>18.920000000000002</v>
      </c>
      <c r="C3863" s="2"/>
      <c r="F3863" s="29">
        <v>42165.583550462965</v>
      </c>
      <c r="G3863" s="37">
        <v>18.920000000000002</v>
      </c>
      <c r="H3863" s="113"/>
      <c r="I3863" s="113"/>
    </row>
    <row r="3864" spans="1:9" ht="15" customHeight="1" x14ac:dyDescent="0.25">
      <c r="A3864" s="29">
        <v>42165.625217187502</v>
      </c>
      <c r="B3864" s="37">
        <v>21.26</v>
      </c>
      <c r="C3864" s="2"/>
      <c r="F3864" s="29">
        <v>42165.625217187502</v>
      </c>
      <c r="G3864" s="37">
        <v>21.26</v>
      </c>
      <c r="H3864" s="113"/>
      <c r="I3864" s="113"/>
    </row>
    <row r="3865" spans="1:9" ht="15" customHeight="1" x14ac:dyDescent="0.25">
      <c r="A3865" s="29">
        <v>42165.666883912039</v>
      </c>
      <c r="B3865" s="37">
        <v>21.99</v>
      </c>
      <c r="C3865" s="2"/>
      <c r="F3865" s="29">
        <v>42165.666883912039</v>
      </c>
      <c r="G3865" s="37">
        <v>21.99</v>
      </c>
      <c r="H3865" s="113"/>
      <c r="I3865" s="113"/>
    </row>
    <row r="3866" spans="1:9" ht="15" customHeight="1" x14ac:dyDescent="0.25">
      <c r="A3866" s="29">
        <v>42165.708550636577</v>
      </c>
      <c r="B3866" s="37">
        <v>24.06</v>
      </c>
      <c r="C3866" s="2"/>
      <c r="F3866" s="29">
        <v>42165.708550636577</v>
      </c>
      <c r="G3866" s="37">
        <v>24.06</v>
      </c>
      <c r="H3866" s="113"/>
      <c r="I3866" s="113"/>
    </row>
    <row r="3867" spans="1:9" ht="15" customHeight="1" x14ac:dyDescent="0.25">
      <c r="A3867" s="29">
        <v>42165.750217361114</v>
      </c>
      <c r="B3867" s="37">
        <v>22.14</v>
      </c>
      <c r="C3867" s="2"/>
      <c r="F3867" s="29">
        <v>42165.750217361114</v>
      </c>
      <c r="G3867" s="37">
        <v>22.14</v>
      </c>
      <c r="H3867" s="113"/>
      <c r="I3867" s="113"/>
    </row>
    <row r="3868" spans="1:9" ht="15" customHeight="1" x14ac:dyDescent="0.25">
      <c r="A3868" s="29">
        <v>42165.791884085651</v>
      </c>
      <c r="B3868" s="36">
        <v>16.21</v>
      </c>
      <c r="C3868" s="22" t="s">
        <v>200</v>
      </c>
      <c r="F3868" s="29">
        <v>42165.791884085651</v>
      </c>
      <c r="G3868" s="36"/>
      <c r="H3868" s="113"/>
      <c r="I3868" s="113"/>
    </row>
    <row r="3869" spans="1:9" ht="15" customHeight="1" x14ac:dyDescent="0.25">
      <c r="A3869" s="29">
        <v>42165.833550810188</v>
      </c>
      <c r="B3869" s="36">
        <v>12.91</v>
      </c>
      <c r="C3869" s="22" t="s">
        <v>200</v>
      </c>
      <c r="F3869" s="29">
        <v>42165.833550810188</v>
      </c>
      <c r="G3869" s="36"/>
      <c r="H3869" s="113"/>
      <c r="I3869" s="113"/>
    </row>
    <row r="3870" spans="1:9" ht="15" customHeight="1" x14ac:dyDescent="0.25">
      <c r="A3870" s="29">
        <v>42165.875217534725</v>
      </c>
      <c r="B3870" s="36">
        <v>9.51</v>
      </c>
      <c r="C3870" s="22" t="s">
        <v>200</v>
      </c>
      <c r="F3870" s="29">
        <v>42165.875217534725</v>
      </c>
      <c r="G3870" s="36"/>
      <c r="H3870" s="113"/>
      <c r="I3870" s="113"/>
    </row>
    <row r="3871" spans="1:9" ht="15" customHeight="1" x14ac:dyDescent="0.25">
      <c r="A3871" s="29">
        <v>42165.916884259263</v>
      </c>
      <c r="B3871" s="37">
        <v>19.100000000000001</v>
      </c>
      <c r="C3871" s="2"/>
      <c r="F3871" s="29">
        <v>42165.916884259263</v>
      </c>
      <c r="G3871" s="37">
        <v>19.100000000000001</v>
      </c>
      <c r="H3871" s="113"/>
      <c r="I3871" s="113"/>
    </row>
    <row r="3872" spans="1:9" ht="15" customHeight="1" x14ac:dyDescent="0.25">
      <c r="A3872" s="29">
        <v>42165.9585509838</v>
      </c>
      <c r="B3872" s="37">
        <v>11.22</v>
      </c>
      <c r="C3872" s="2"/>
      <c r="F3872" s="29">
        <v>42165.9585509838</v>
      </c>
      <c r="G3872" s="37">
        <v>11.22</v>
      </c>
      <c r="H3872" s="113"/>
      <c r="I3872" s="113"/>
    </row>
    <row r="3873" spans="1:9" ht="15" customHeight="1" x14ac:dyDescent="0.25">
      <c r="A3873" s="29">
        <v>42166.00021770833</v>
      </c>
      <c r="B3873" s="42">
        <v>9.9700000000000006</v>
      </c>
      <c r="C3873" s="22" t="s">
        <v>199</v>
      </c>
      <c r="F3873" s="29">
        <v>42166.00021770833</v>
      </c>
      <c r="G3873" s="42"/>
      <c r="H3873" s="113"/>
      <c r="I3873" s="113"/>
    </row>
    <row r="3874" spans="1:9" ht="15" customHeight="1" x14ac:dyDescent="0.25">
      <c r="A3874" s="29">
        <v>42166.041884432867</v>
      </c>
      <c r="B3874" s="42">
        <v>11.75</v>
      </c>
      <c r="C3874" s="22" t="s">
        <v>199</v>
      </c>
      <c r="F3874" s="29">
        <v>42166.041884432867</v>
      </c>
      <c r="G3874" s="42"/>
      <c r="H3874" s="113"/>
      <c r="I3874" s="113"/>
    </row>
    <row r="3875" spans="1:9" ht="15" customHeight="1" x14ac:dyDescent="0.25">
      <c r="A3875" s="29">
        <v>42166.083551157404</v>
      </c>
      <c r="B3875" s="42">
        <v>19.02</v>
      </c>
      <c r="C3875" s="22" t="s">
        <v>199</v>
      </c>
      <c r="F3875" s="29">
        <v>42166.083551157404</v>
      </c>
      <c r="G3875" s="42"/>
      <c r="H3875" s="113"/>
      <c r="I3875" s="113"/>
    </row>
    <row r="3876" spans="1:9" ht="15" customHeight="1" x14ac:dyDescent="0.25">
      <c r="A3876" s="29">
        <v>42166.125217881941</v>
      </c>
      <c r="B3876" s="42">
        <v>20.78</v>
      </c>
      <c r="C3876" s="22" t="s">
        <v>199</v>
      </c>
      <c r="F3876" s="29">
        <v>42166.125217881941</v>
      </c>
      <c r="G3876" s="42"/>
      <c r="H3876" s="113"/>
      <c r="I3876" s="113"/>
    </row>
    <row r="3877" spans="1:9" ht="15" customHeight="1" x14ac:dyDescent="0.25">
      <c r="A3877" s="29">
        <v>42166.166884606479</v>
      </c>
      <c r="B3877" s="42">
        <v>19.59</v>
      </c>
      <c r="C3877" s="22" t="s">
        <v>199</v>
      </c>
      <c r="F3877" s="29">
        <v>42166.166884606479</v>
      </c>
      <c r="G3877" s="42"/>
      <c r="H3877" s="113"/>
      <c r="I3877" s="113"/>
    </row>
    <row r="3878" spans="1:9" ht="15" customHeight="1" x14ac:dyDescent="0.25">
      <c r="A3878" s="29">
        <v>42166.208551331016</v>
      </c>
      <c r="B3878" s="42">
        <v>20.81</v>
      </c>
      <c r="C3878" s="22" t="s">
        <v>199</v>
      </c>
      <c r="F3878" s="29">
        <v>42166.208551331016</v>
      </c>
      <c r="G3878" s="42"/>
      <c r="H3878" s="113"/>
      <c r="I3878" s="113"/>
    </row>
    <row r="3879" spans="1:9" ht="15" customHeight="1" x14ac:dyDescent="0.25">
      <c r="A3879" s="29">
        <v>42166.250218055553</v>
      </c>
      <c r="B3879" s="42">
        <v>21.59</v>
      </c>
      <c r="C3879" s="22" t="s">
        <v>199</v>
      </c>
      <c r="F3879" s="29">
        <v>42166.250218055553</v>
      </c>
      <c r="G3879" s="42"/>
      <c r="H3879" s="113"/>
      <c r="I3879" s="113"/>
    </row>
    <row r="3880" spans="1:9" ht="15" customHeight="1" x14ac:dyDescent="0.25">
      <c r="A3880" s="29">
        <v>42166.29188478009</v>
      </c>
      <c r="B3880" s="42">
        <v>15.92</v>
      </c>
      <c r="C3880" s="22" t="s">
        <v>199</v>
      </c>
      <c r="F3880" s="29">
        <v>42166.29188478009</v>
      </c>
      <c r="G3880" s="42"/>
      <c r="H3880" s="113"/>
      <c r="I3880" s="113"/>
    </row>
    <row r="3881" spans="1:9" ht="15" customHeight="1" x14ac:dyDescent="0.25">
      <c r="A3881" s="29">
        <v>42166.333551504627</v>
      </c>
      <c r="B3881" s="30">
        <v>6.88</v>
      </c>
      <c r="C3881" s="22" t="s">
        <v>197</v>
      </c>
      <c r="F3881" s="29">
        <v>42166.333551504627</v>
      </c>
      <c r="G3881" s="30"/>
      <c r="H3881" s="113"/>
      <c r="I3881" s="113"/>
    </row>
    <row r="3882" spans="1:9" ht="15" customHeight="1" x14ac:dyDescent="0.25">
      <c r="A3882" s="29">
        <v>42166.375218229165</v>
      </c>
      <c r="B3882" s="30">
        <v>5.99</v>
      </c>
      <c r="C3882" s="22" t="s">
        <v>197</v>
      </c>
      <c r="F3882" s="29">
        <v>42166.375218229165</v>
      </c>
      <c r="G3882" s="30"/>
      <c r="H3882" s="113"/>
      <c r="I3882" s="113"/>
    </row>
    <row r="3883" spans="1:9" ht="15" customHeight="1" x14ac:dyDescent="0.25">
      <c r="A3883" s="29">
        <v>42166.416884953702</v>
      </c>
      <c r="B3883" s="30">
        <v>6.02</v>
      </c>
      <c r="C3883" s="22" t="s">
        <v>197</v>
      </c>
      <c r="F3883" s="29">
        <v>42166.416884953702</v>
      </c>
      <c r="G3883" s="30"/>
      <c r="H3883" s="113"/>
      <c r="I3883" s="113"/>
    </row>
    <row r="3884" spans="1:9" ht="15" customHeight="1" x14ac:dyDescent="0.25">
      <c r="A3884" s="29">
        <v>42166.458551678239</v>
      </c>
      <c r="B3884" s="30">
        <v>6.02</v>
      </c>
      <c r="C3884" s="22" t="s">
        <v>197</v>
      </c>
      <c r="F3884" s="29">
        <v>42166.458551678239</v>
      </c>
      <c r="G3884" s="30"/>
      <c r="H3884" s="113"/>
      <c r="I3884" s="113"/>
    </row>
    <row r="3885" spans="1:9" ht="15" customHeight="1" x14ac:dyDescent="0.25">
      <c r="A3885" s="29">
        <v>42166.500218402776</v>
      </c>
      <c r="B3885" s="30">
        <v>6.09</v>
      </c>
      <c r="C3885" s="22" t="s">
        <v>197</v>
      </c>
      <c r="F3885" s="29">
        <v>42166.500218402776</v>
      </c>
      <c r="G3885" s="30"/>
      <c r="H3885" s="113"/>
      <c r="I3885" s="113"/>
    </row>
    <row r="3886" spans="1:9" ht="15" customHeight="1" x14ac:dyDescent="0.25">
      <c r="A3886" s="29">
        <v>42166.541885127313</v>
      </c>
      <c r="B3886" s="30">
        <v>6.11</v>
      </c>
      <c r="C3886" s="22" t="s">
        <v>197</v>
      </c>
      <c r="F3886" s="29">
        <v>42166.541885127313</v>
      </c>
      <c r="G3886" s="30"/>
      <c r="H3886" s="113"/>
      <c r="I3886" s="113"/>
    </row>
    <row r="3887" spans="1:9" ht="15" customHeight="1" x14ac:dyDescent="0.25">
      <c r="A3887" s="29">
        <v>42166.583551851851</v>
      </c>
      <c r="B3887" s="30">
        <v>6.75</v>
      </c>
      <c r="C3887" s="22" t="s">
        <v>197</v>
      </c>
      <c r="F3887" s="29">
        <v>42166.583551851851</v>
      </c>
      <c r="G3887" s="30"/>
      <c r="H3887" s="113"/>
      <c r="I3887" s="113"/>
    </row>
    <row r="3888" spans="1:9" ht="15" customHeight="1" x14ac:dyDescent="0.25">
      <c r="A3888" s="29">
        <v>42166.625218576388</v>
      </c>
      <c r="B3888" s="30">
        <v>4.68</v>
      </c>
      <c r="C3888" s="22" t="s">
        <v>197</v>
      </c>
      <c r="F3888" s="29">
        <v>42166.625218576388</v>
      </c>
      <c r="G3888" s="30"/>
      <c r="H3888" s="113"/>
      <c r="I3888" s="113"/>
    </row>
    <row r="3889" spans="1:9" ht="15" customHeight="1" x14ac:dyDescent="0.25">
      <c r="A3889" s="29">
        <v>42166.666885300925</v>
      </c>
      <c r="B3889" s="30">
        <v>4.7699999999999996</v>
      </c>
      <c r="C3889" s="22" t="s">
        <v>197</v>
      </c>
      <c r="F3889" s="29">
        <v>42166.666885300925</v>
      </c>
      <c r="G3889" s="30"/>
      <c r="H3889" s="113"/>
      <c r="I3889" s="113"/>
    </row>
    <row r="3890" spans="1:9" ht="15" customHeight="1" x14ac:dyDescent="0.25">
      <c r="A3890" s="29">
        <v>42166.708552025462</v>
      </c>
      <c r="B3890" s="30">
        <v>5.1100000000000003</v>
      </c>
      <c r="C3890" s="22" t="s">
        <v>197</v>
      </c>
      <c r="F3890" s="29">
        <v>42166.708552025462</v>
      </c>
      <c r="G3890" s="30"/>
      <c r="H3890" s="113"/>
      <c r="I3890" s="113"/>
    </row>
    <row r="3891" spans="1:9" ht="15" customHeight="1" x14ac:dyDescent="0.25">
      <c r="A3891" s="29">
        <v>42166.750218749999</v>
      </c>
      <c r="B3891" s="30">
        <v>5.34</v>
      </c>
      <c r="C3891" s="22" t="s">
        <v>197</v>
      </c>
      <c r="F3891" s="29">
        <v>42166.750218749999</v>
      </c>
      <c r="G3891" s="30"/>
      <c r="H3891" s="113"/>
      <c r="I3891" s="113"/>
    </row>
    <row r="3892" spans="1:9" ht="15" customHeight="1" x14ac:dyDescent="0.25">
      <c r="A3892" s="29">
        <v>42166.791885474537</v>
      </c>
      <c r="B3892" s="30">
        <v>5.15</v>
      </c>
      <c r="C3892" s="22" t="s">
        <v>197</v>
      </c>
      <c r="F3892" s="29">
        <v>42166.791885474537</v>
      </c>
      <c r="G3892" s="30"/>
      <c r="H3892" s="113"/>
      <c r="I3892" s="113"/>
    </row>
    <row r="3893" spans="1:9" ht="15" customHeight="1" x14ac:dyDescent="0.25">
      <c r="A3893" s="29">
        <v>42166.833552199074</v>
      </c>
      <c r="B3893" s="30">
        <v>4.99</v>
      </c>
      <c r="C3893" s="22" t="s">
        <v>197</v>
      </c>
      <c r="F3893" s="29">
        <v>42166.833552199074</v>
      </c>
      <c r="G3893" s="30"/>
      <c r="H3893" s="113"/>
      <c r="I3893" s="113"/>
    </row>
    <row r="3894" spans="1:9" ht="15" customHeight="1" x14ac:dyDescent="0.25">
      <c r="A3894" s="29">
        <v>42166.875218923611</v>
      </c>
      <c r="B3894" s="30">
        <v>4.9400000000000004</v>
      </c>
      <c r="C3894" s="22" t="s">
        <v>197</v>
      </c>
      <c r="F3894" s="29">
        <v>42166.875218923611</v>
      </c>
      <c r="G3894" s="30"/>
      <c r="H3894" s="113"/>
      <c r="I3894" s="113"/>
    </row>
    <row r="3895" spans="1:9" ht="15" customHeight="1" x14ac:dyDescent="0.25">
      <c r="A3895" s="29">
        <v>42166.916885648148</v>
      </c>
      <c r="B3895" s="30">
        <v>4.83</v>
      </c>
      <c r="C3895" s="22" t="s">
        <v>197</v>
      </c>
      <c r="F3895" s="29">
        <v>42166.916885648148</v>
      </c>
      <c r="G3895" s="30"/>
      <c r="H3895" s="113"/>
      <c r="I3895" s="113"/>
    </row>
    <row r="3896" spans="1:9" ht="15" customHeight="1" x14ac:dyDescent="0.25">
      <c r="A3896" s="29">
        <v>42166.958552372686</v>
      </c>
      <c r="B3896" s="30">
        <v>4.8</v>
      </c>
      <c r="C3896" s="22" t="s">
        <v>197</v>
      </c>
      <c r="F3896" s="29">
        <v>42166.958552372686</v>
      </c>
      <c r="G3896" s="30"/>
      <c r="H3896" s="113"/>
      <c r="I3896" s="113"/>
    </row>
    <row r="3897" spans="1:9" ht="15" customHeight="1" x14ac:dyDescent="0.25">
      <c r="A3897" s="29">
        <v>42167.000219097223</v>
      </c>
      <c r="B3897" s="30">
        <v>4.83</v>
      </c>
      <c r="C3897" s="22" t="s">
        <v>197</v>
      </c>
      <c r="F3897" s="29">
        <v>42167.000219097223</v>
      </c>
      <c r="G3897" s="30"/>
      <c r="H3897" s="113"/>
      <c r="I3897" s="113"/>
    </row>
    <row r="3898" spans="1:9" ht="15" customHeight="1" x14ac:dyDescent="0.25">
      <c r="A3898" s="29">
        <v>42167.04188582176</v>
      </c>
      <c r="B3898" s="30">
        <v>4.8099999999999996</v>
      </c>
      <c r="C3898" s="22" t="s">
        <v>197</v>
      </c>
      <c r="F3898" s="29">
        <v>42167.04188582176</v>
      </c>
      <c r="G3898" s="30"/>
      <c r="H3898" s="113"/>
      <c r="I3898" s="113"/>
    </row>
    <row r="3899" spans="1:9" ht="15" customHeight="1" x14ac:dyDescent="0.25">
      <c r="A3899" s="29">
        <v>42167.083552546297</v>
      </c>
      <c r="B3899" s="30">
        <v>4.8</v>
      </c>
      <c r="C3899" s="22" t="s">
        <v>197</v>
      </c>
      <c r="F3899" s="29">
        <v>42167.083552546297</v>
      </c>
      <c r="G3899" s="30"/>
      <c r="H3899" s="113"/>
      <c r="I3899" s="113"/>
    </row>
    <row r="3900" spans="1:9" ht="15" customHeight="1" x14ac:dyDescent="0.25">
      <c r="A3900" s="29">
        <v>42167.125219270834</v>
      </c>
      <c r="B3900" s="30">
        <v>4.79</v>
      </c>
      <c r="C3900" s="22" t="s">
        <v>197</v>
      </c>
      <c r="F3900" s="29">
        <v>42167.125219270834</v>
      </c>
      <c r="G3900" s="30"/>
      <c r="H3900" s="113"/>
      <c r="I3900" s="113"/>
    </row>
    <row r="3901" spans="1:9" ht="15" customHeight="1" x14ac:dyDescent="0.25">
      <c r="A3901" s="29">
        <v>42167.166885995372</v>
      </c>
      <c r="B3901" s="30">
        <v>4.78</v>
      </c>
      <c r="C3901" s="22" t="s">
        <v>197</v>
      </c>
      <c r="F3901" s="29">
        <v>42167.166885995372</v>
      </c>
      <c r="G3901" s="30"/>
      <c r="H3901" s="113"/>
      <c r="I3901" s="113"/>
    </row>
    <row r="3902" spans="1:9" ht="15" customHeight="1" x14ac:dyDescent="0.25">
      <c r="A3902" s="29">
        <v>42167.208552719909</v>
      </c>
      <c r="B3902" s="30">
        <v>4.8099999999999996</v>
      </c>
      <c r="C3902" s="22" t="s">
        <v>197</v>
      </c>
      <c r="F3902" s="29">
        <v>42167.208552719909</v>
      </c>
      <c r="G3902" s="30"/>
      <c r="H3902" s="113"/>
      <c r="I3902" s="113"/>
    </row>
    <row r="3903" spans="1:9" ht="15" customHeight="1" x14ac:dyDescent="0.25">
      <c r="A3903" s="29">
        <v>42167.250219444446</v>
      </c>
      <c r="B3903" s="30">
        <v>4.75</v>
      </c>
      <c r="C3903" s="22" t="s">
        <v>197</v>
      </c>
      <c r="F3903" s="29">
        <v>42167.250219444446</v>
      </c>
      <c r="G3903" s="30"/>
      <c r="H3903" s="113"/>
      <c r="I3903" s="113"/>
    </row>
    <row r="3904" spans="1:9" ht="15" customHeight="1" x14ac:dyDescent="0.25">
      <c r="A3904" s="29">
        <v>42167.291886168983</v>
      </c>
      <c r="B3904" s="30">
        <v>4.7699999999999996</v>
      </c>
      <c r="C3904" s="22" t="s">
        <v>197</v>
      </c>
      <c r="F3904" s="29">
        <v>42167.291886168983</v>
      </c>
      <c r="G3904" s="30"/>
      <c r="H3904" s="113"/>
      <c r="I3904" s="113"/>
    </row>
    <row r="3905" spans="1:9" ht="15" customHeight="1" x14ac:dyDescent="0.25">
      <c r="A3905" s="29">
        <v>42167.33355289352</v>
      </c>
      <c r="B3905" s="30">
        <v>4.84</v>
      </c>
      <c r="C3905" s="22" t="s">
        <v>197</v>
      </c>
      <c r="F3905" s="29">
        <v>42167.33355289352</v>
      </c>
      <c r="G3905" s="30"/>
      <c r="H3905" s="113"/>
      <c r="I3905" s="113"/>
    </row>
    <row r="3906" spans="1:9" ht="15" customHeight="1" x14ac:dyDescent="0.25">
      <c r="A3906" s="29">
        <v>42167.375219618058</v>
      </c>
      <c r="B3906" s="30">
        <v>4.8099999999999996</v>
      </c>
      <c r="C3906" s="22" t="s">
        <v>197</v>
      </c>
      <c r="F3906" s="29">
        <v>42167.375219618058</v>
      </c>
      <c r="G3906" s="30"/>
      <c r="H3906" s="113"/>
      <c r="I3906" s="113"/>
    </row>
    <row r="3907" spans="1:9" ht="15" customHeight="1" x14ac:dyDescent="0.25">
      <c r="A3907" s="29">
        <v>42167.416886342595</v>
      </c>
      <c r="B3907" s="30">
        <v>4.75</v>
      </c>
      <c r="C3907" s="22" t="s">
        <v>197</v>
      </c>
      <c r="F3907" s="29">
        <v>42167.416886342595</v>
      </c>
      <c r="G3907" s="30"/>
      <c r="H3907" s="113"/>
      <c r="I3907" s="113"/>
    </row>
    <row r="3908" spans="1:9" ht="15" customHeight="1" x14ac:dyDescent="0.25">
      <c r="A3908" s="29">
        <v>42167.458553067132</v>
      </c>
      <c r="B3908" s="30">
        <v>4.76</v>
      </c>
      <c r="C3908" s="22" t="s">
        <v>197</v>
      </c>
      <c r="F3908" s="29">
        <v>42167.458553067132</v>
      </c>
      <c r="G3908" s="30"/>
      <c r="H3908" s="113"/>
      <c r="I3908" s="113"/>
    </row>
    <row r="3909" spans="1:9" ht="15" customHeight="1" x14ac:dyDescent="0.25">
      <c r="A3909" s="29">
        <v>42167.500219791669</v>
      </c>
      <c r="B3909" s="30">
        <v>4.7699999999999996</v>
      </c>
      <c r="C3909" s="22" t="s">
        <v>197</v>
      </c>
      <c r="F3909" s="29">
        <v>42167.500219791669</v>
      </c>
      <c r="G3909" s="30"/>
      <c r="H3909" s="113"/>
      <c r="I3909" s="113"/>
    </row>
    <row r="3910" spans="1:9" ht="15" customHeight="1" x14ac:dyDescent="0.25">
      <c r="A3910" s="29">
        <v>42167.541886516206</v>
      </c>
      <c r="B3910" s="30">
        <v>4.7699999999999996</v>
      </c>
      <c r="C3910" s="22" t="s">
        <v>197</v>
      </c>
      <c r="F3910" s="29">
        <v>42167.541886516206</v>
      </c>
      <c r="G3910" s="30"/>
      <c r="H3910" s="113"/>
      <c r="I3910" s="113"/>
    </row>
    <row r="3911" spans="1:9" ht="15" customHeight="1" x14ac:dyDescent="0.25">
      <c r="A3911" s="29">
        <v>42167.583553240744</v>
      </c>
      <c r="B3911" s="30">
        <v>4.17</v>
      </c>
      <c r="C3911" s="22" t="s">
        <v>197</v>
      </c>
      <c r="F3911" s="29">
        <v>42167.583553240744</v>
      </c>
      <c r="G3911" s="30"/>
      <c r="H3911" s="113"/>
      <c r="I3911" s="113"/>
    </row>
    <row r="3912" spans="1:9" ht="15" customHeight="1" x14ac:dyDescent="0.25">
      <c r="A3912" s="29">
        <v>42167.625219965281</v>
      </c>
      <c r="B3912" s="30">
        <v>3.92</v>
      </c>
      <c r="C3912" s="22" t="s">
        <v>197</v>
      </c>
      <c r="F3912" s="29">
        <v>42167.625219965281</v>
      </c>
      <c r="G3912" s="30"/>
      <c r="H3912" s="113"/>
      <c r="I3912" s="113"/>
    </row>
    <row r="3913" spans="1:9" ht="15" customHeight="1" x14ac:dyDescent="0.25">
      <c r="A3913" s="29">
        <v>42167.666886689818</v>
      </c>
      <c r="B3913" s="30">
        <v>3.95</v>
      </c>
      <c r="C3913" s="22" t="s">
        <v>197</v>
      </c>
      <c r="F3913" s="29">
        <v>42167.666886689818</v>
      </c>
      <c r="G3913" s="30"/>
      <c r="H3913" s="113"/>
      <c r="I3913" s="113"/>
    </row>
    <row r="3914" spans="1:9" ht="15" customHeight="1" x14ac:dyDescent="0.25">
      <c r="A3914" s="29">
        <v>42167.708553414355</v>
      </c>
      <c r="B3914" s="30">
        <v>3.96</v>
      </c>
      <c r="C3914" s="22" t="s">
        <v>197</v>
      </c>
      <c r="F3914" s="29">
        <v>42167.708553414355</v>
      </c>
      <c r="G3914" s="30"/>
      <c r="H3914" s="113"/>
      <c r="I3914" s="113"/>
    </row>
    <row r="3915" spans="1:9" ht="15" customHeight="1" x14ac:dyDescent="0.25">
      <c r="A3915" s="29">
        <v>42167.750220138892</v>
      </c>
      <c r="B3915" s="30">
        <v>3.99</v>
      </c>
      <c r="C3915" s="22" t="s">
        <v>197</v>
      </c>
      <c r="F3915" s="29">
        <v>42167.750220138892</v>
      </c>
      <c r="G3915" s="30"/>
      <c r="H3915" s="113"/>
      <c r="I3915" s="113"/>
    </row>
    <row r="3916" spans="1:9" ht="15" customHeight="1" x14ac:dyDescent="0.25">
      <c r="A3916" s="29">
        <v>42167.791886863422</v>
      </c>
      <c r="B3916" s="30">
        <v>4.01</v>
      </c>
      <c r="C3916" s="22" t="s">
        <v>197</v>
      </c>
      <c r="F3916" s="29">
        <v>42167.791886863422</v>
      </c>
      <c r="G3916" s="30"/>
      <c r="H3916" s="113"/>
      <c r="I3916" s="113"/>
    </row>
    <row r="3917" spans="1:9" ht="15" customHeight="1" x14ac:dyDescent="0.25">
      <c r="A3917" s="29">
        <v>42167.83355358796</v>
      </c>
      <c r="B3917" s="30">
        <v>4.57</v>
      </c>
      <c r="C3917" s="22" t="s">
        <v>197</v>
      </c>
      <c r="F3917" s="29">
        <v>42167.83355358796</v>
      </c>
      <c r="G3917" s="30"/>
      <c r="H3917" s="113"/>
      <c r="I3917" s="113"/>
    </row>
    <row r="3918" spans="1:9" ht="15" customHeight="1" x14ac:dyDescent="0.25">
      <c r="A3918" s="29">
        <v>42167.875220312497</v>
      </c>
      <c r="B3918" s="30">
        <v>4.2300000000000004</v>
      </c>
      <c r="C3918" s="22" t="s">
        <v>197</v>
      </c>
      <c r="F3918" s="29">
        <v>42167.875220312497</v>
      </c>
      <c r="G3918" s="30"/>
      <c r="H3918" s="113"/>
      <c r="I3918" s="113"/>
    </row>
    <row r="3919" spans="1:9" ht="15" customHeight="1" x14ac:dyDescent="0.25">
      <c r="A3919" s="29">
        <v>42167.916887037034</v>
      </c>
      <c r="B3919" s="30">
        <v>4.8600000000000003</v>
      </c>
      <c r="C3919" s="22" t="s">
        <v>197</v>
      </c>
      <c r="F3919" s="29">
        <v>42167.916887037034</v>
      </c>
      <c r="G3919" s="30"/>
      <c r="H3919" s="113"/>
      <c r="I3919" s="113"/>
    </row>
    <row r="3920" spans="1:9" ht="15" customHeight="1" x14ac:dyDescent="0.25">
      <c r="A3920" s="29">
        <v>42167.958553761571</v>
      </c>
      <c r="B3920" s="30">
        <v>4.4000000000000004</v>
      </c>
      <c r="C3920" s="22" t="s">
        <v>197</v>
      </c>
      <c r="F3920" s="29">
        <v>42167.958553761571</v>
      </c>
      <c r="G3920" s="30"/>
      <c r="H3920" s="113"/>
      <c r="I3920" s="113"/>
    </row>
    <row r="3921" spans="1:9" ht="15" customHeight="1" x14ac:dyDescent="0.25">
      <c r="A3921" s="29">
        <v>42168.000220486108</v>
      </c>
      <c r="B3921" s="30">
        <v>4.4000000000000004</v>
      </c>
      <c r="C3921" s="22" t="s">
        <v>197</v>
      </c>
      <c r="F3921" s="29">
        <v>42168.000220486108</v>
      </c>
      <c r="G3921" s="30"/>
      <c r="H3921" s="113"/>
      <c r="I3921" s="113"/>
    </row>
    <row r="3922" spans="1:9" ht="15" customHeight="1" x14ac:dyDescent="0.25">
      <c r="A3922" s="29">
        <v>42168.041887210646</v>
      </c>
      <c r="B3922" s="30">
        <v>4.3899999999999997</v>
      </c>
      <c r="C3922" s="22" t="s">
        <v>197</v>
      </c>
      <c r="F3922" s="29">
        <v>42168.041887210646</v>
      </c>
      <c r="G3922" s="30"/>
      <c r="H3922" s="113"/>
      <c r="I3922" s="113"/>
    </row>
    <row r="3923" spans="1:9" ht="15" customHeight="1" x14ac:dyDescent="0.25">
      <c r="A3923" s="29">
        <v>42168.083553935183</v>
      </c>
      <c r="B3923" s="30">
        <v>4.3899999999999997</v>
      </c>
      <c r="C3923" s="22" t="s">
        <v>197</v>
      </c>
      <c r="F3923" s="29">
        <v>42168.083553935183</v>
      </c>
      <c r="G3923" s="30"/>
      <c r="H3923" s="113"/>
      <c r="I3923" s="113"/>
    </row>
    <row r="3924" spans="1:9" ht="15" customHeight="1" x14ac:dyDescent="0.25">
      <c r="A3924" s="29">
        <v>42168.12522065972</v>
      </c>
      <c r="B3924" s="30">
        <v>4.38</v>
      </c>
      <c r="C3924" s="22" t="s">
        <v>197</v>
      </c>
      <c r="F3924" s="29">
        <v>42168.12522065972</v>
      </c>
      <c r="G3924" s="30"/>
      <c r="H3924" s="113"/>
      <c r="I3924" s="113"/>
    </row>
    <row r="3925" spans="1:9" ht="15" customHeight="1" x14ac:dyDescent="0.25">
      <c r="A3925" s="29">
        <v>42168.166887384257</v>
      </c>
      <c r="B3925" s="30">
        <v>4.42</v>
      </c>
      <c r="C3925" s="22" t="s">
        <v>197</v>
      </c>
      <c r="F3925" s="29">
        <v>42168.166887384257</v>
      </c>
      <c r="G3925" s="30"/>
      <c r="H3925" s="113"/>
      <c r="I3925" s="113"/>
    </row>
    <row r="3926" spans="1:9" ht="15" customHeight="1" x14ac:dyDescent="0.25">
      <c r="A3926" s="29">
        <v>42168.208554108794</v>
      </c>
      <c r="B3926" s="30">
        <v>4.42</v>
      </c>
      <c r="C3926" s="22" t="s">
        <v>197</v>
      </c>
      <c r="F3926" s="29">
        <v>42168.208554108794</v>
      </c>
      <c r="G3926" s="30"/>
      <c r="H3926" s="113"/>
      <c r="I3926" s="113"/>
    </row>
    <row r="3927" spans="1:9" ht="15" customHeight="1" x14ac:dyDescent="0.25">
      <c r="A3927" s="29">
        <v>42168.250220833332</v>
      </c>
      <c r="B3927" s="30">
        <v>4.3899999999999997</v>
      </c>
      <c r="C3927" s="22" t="s">
        <v>197</v>
      </c>
      <c r="F3927" s="29">
        <v>42168.250220833332</v>
      </c>
      <c r="G3927" s="30"/>
      <c r="H3927" s="113"/>
      <c r="I3927" s="113"/>
    </row>
    <row r="3928" spans="1:9" ht="15" customHeight="1" x14ac:dyDescent="0.25">
      <c r="A3928" s="29">
        <v>42168.291887557869</v>
      </c>
      <c r="B3928" s="30">
        <v>4.4000000000000004</v>
      </c>
      <c r="C3928" s="22" t="s">
        <v>197</v>
      </c>
      <c r="F3928" s="29">
        <v>42168.291887557869</v>
      </c>
      <c r="G3928" s="30"/>
      <c r="H3928" s="113"/>
      <c r="I3928" s="113"/>
    </row>
    <row r="3929" spans="1:9" ht="15" customHeight="1" x14ac:dyDescent="0.25">
      <c r="A3929" s="29">
        <v>42168.333554282406</v>
      </c>
      <c r="B3929" s="30">
        <v>4.4000000000000004</v>
      </c>
      <c r="C3929" s="22" t="s">
        <v>197</v>
      </c>
      <c r="F3929" s="29">
        <v>42168.333554282406</v>
      </c>
      <c r="G3929" s="30"/>
      <c r="H3929" s="113"/>
      <c r="I3929" s="113"/>
    </row>
    <row r="3930" spans="1:9" ht="15" customHeight="1" x14ac:dyDescent="0.25">
      <c r="A3930" s="29">
        <v>42168.375221006943</v>
      </c>
      <c r="B3930" s="30">
        <v>4.37</v>
      </c>
      <c r="C3930" s="22" t="s">
        <v>197</v>
      </c>
      <c r="F3930" s="29">
        <v>42168.375221006943</v>
      </c>
      <c r="G3930" s="30"/>
      <c r="H3930" s="113"/>
      <c r="I3930" s="113"/>
    </row>
    <row r="3931" spans="1:9" ht="15" customHeight="1" x14ac:dyDescent="0.25">
      <c r="A3931" s="29">
        <v>42168.416887731481</v>
      </c>
      <c r="B3931" s="30">
        <v>4.3899999999999997</v>
      </c>
      <c r="C3931" s="22" t="s">
        <v>197</v>
      </c>
      <c r="F3931" s="29">
        <v>42168.416887731481</v>
      </c>
      <c r="G3931" s="30"/>
      <c r="H3931" s="113"/>
      <c r="I3931" s="113"/>
    </row>
    <row r="3932" spans="1:9" ht="15" customHeight="1" x14ac:dyDescent="0.25">
      <c r="A3932" s="29">
        <v>42168.458554456018</v>
      </c>
      <c r="B3932" s="30">
        <v>4.38</v>
      </c>
      <c r="C3932" s="22" t="s">
        <v>197</v>
      </c>
      <c r="F3932" s="29">
        <v>42168.458554456018</v>
      </c>
      <c r="G3932" s="30"/>
      <c r="H3932" s="113"/>
      <c r="I3932" s="113"/>
    </row>
    <row r="3933" spans="1:9" ht="15" customHeight="1" x14ac:dyDescent="0.25">
      <c r="A3933" s="29">
        <v>42168.500221180555</v>
      </c>
      <c r="B3933" s="30">
        <v>4.34</v>
      </c>
      <c r="C3933" s="22" t="s">
        <v>197</v>
      </c>
      <c r="F3933" s="29">
        <v>42168.500221180555</v>
      </c>
      <c r="G3933" s="30"/>
      <c r="H3933" s="113"/>
      <c r="I3933" s="113"/>
    </row>
    <row r="3934" spans="1:9" ht="15" customHeight="1" x14ac:dyDescent="0.25">
      <c r="A3934" s="29">
        <v>42168.541887905092</v>
      </c>
      <c r="B3934" s="30">
        <v>4.32</v>
      </c>
      <c r="C3934" s="22" t="s">
        <v>197</v>
      </c>
      <c r="F3934" s="29">
        <v>42168.541887905092</v>
      </c>
      <c r="G3934" s="30"/>
      <c r="H3934" s="113"/>
      <c r="I3934" s="113"/>
    </row>
    <row r="3935" spans="1:9" ht="15" customHeight="1" x14ac:dyDescent="0.25">
      <c r="A3935" s="29">
        <v>42168.583554629629</v>
      </c>
      <c r="B3935" s="30">
        <v>4.1399999999999997</v>
      </c>
      <c r="C3935" s="22" t="s">
        <v>197</v>
      </c>
      <c r="F3935" s="29">
        <v>42168.583554629629</v>
      </c>
      <c r="G3935" s="30"/>
      <c r="H3935" s="113"/>
      <c r="I3935" s="113"/>
    </row>
    <row r="3936" spans="1:9" ht="15" customHeight="1" x14ac:dyDescent="0.25">
      <c r="A3936" s="29">
        <v>42168.625221354167</v>
      </c>
      <c r="B3936" s="30">
        <v>4.13</v>
      </c>
      <c r="C3936" s="22" t="s">
        <v>197</v>
      </c>
      <c r="F3936" s="29">
        <v>42168.625221354167</v>
      </c>
      <c r="G3936" s="30"/>
      <c r="H3936" s="113"/>
      <c r="I3936" s="113"/>
    </row>
    <row r="3937" spans="1:9" ht="15" customHeight="1" x14ac:dyDescent="0.25">
      <c r="A3937" s="29">
        <v>42168.666888078704</v>
      </c>
      <c r="B3937" s="30">
        <v>4.25</v>
      </c>
      <c r="C3937" s="22" t="s">
        <v>197</v>
      </c>
      <c r="F3937" s="29">
        <v>42168.666888078704</v>
      </c>
      <c r="G3937" s="30"/>
      <c r="H3937" s="113"/>
      <c r="I3937" s="113"/>
    </row>
    <row r="3938" spans="1:9" ht="15" customHeight="1" x14ac:dyDescent="0.25">
      <c r="A3938" s="29">
        <v>42168.708554803241</v>
      </c>
      <c r="B3938" s="30">
        <v>4.26</v>
      </c>
      <c r="C3938" s="22" t="s">
        <v>197</v>
      </c>
      <c r="F3938" s="29">
        <v>42168.708554803241</v>
      </c>
      <c r="G3938" s="30"/>
      <c r="H3938" s="113"/>
      <c r="I3938" s="113"/>
    </row>
    <row r="3939" spans="1:9" ht="15" customHeight="1" x14ac:dyDescent="0.25">
      <c r="A3939" s="29">
        <v>42168.750221527778</v>
      </c>
      <c r="B3939" s="30">
        <v>4.25</v>
      </c>
      <c r="C3939" s="22" t="s">
        <v>197</v>
      </c>
      <c r="F3939" s="29">
        <v>42168.750221527778</v>
      </c>
      <c r="G3939" s="30"/>
      <c r="H3939" s="113"/>
      <c r="I3939" s="113"/>
    </row>
    <row r="3940" spans="1:9" ht="15" customHeight="1" x14ac:dyDescent="0.25">
      <c r="A3940" s="29">
        <v>42168.791888252315</v>
      </c>
      <c r="B3940" s="30">
        <v>7.32</v>
      </c>
      <c r="C3940" s="22" t="s">
        <v>197</v>
      </c>
      <c r="F3940" s="29">
        <v>42168.791888252315</v>
      </c>
      <c r="G3940" s="30"/>
      <c r="H3940" s="113"/>
      <c r="I3940" s="113"/>
    </row>
    <row r="3941" spans="1:9" ht="15" customHeight="1" x14ac:dyDescent="0.25">
      <c r="A3941" s="29">
        <v>42168.833554976853</v>
      </c>
      <c r="B3941" s="30">
        <v>6.92</v>
      </c>
      <c r="C3941" s="22" t="s">
        <v>197</v>
      </c>
      <c r="F3941" s="29">
        <v>42168.833554976853</v>
      </c>
      <c r="G3941" s="30"/>
      <c r="H3941" s="113"/>
      <c r="I3941" s="113"/>
    </row>
    <row r="3942" spans="1:9" ht="15" customHeight="1" x14ac:dyDescent="0.25">
      <c r="A3942" s="29">
        <v>42168.87522170139</v>
      </c>
      <c r="B3942" s="42">
        <v>9.99</v>
      </c>
      <c r="C3942" s="22" t="s">
        <v>199</v>
      </c>
      <c r="F3942" s="29">
        <v>42168.87522170139</v>
      </c>
      <c r="G3942" s="42"/>
      <c r="H3942" s="113"/>
      <c r="I3942" s="113"/>
    </row>
    <row r="3943" spans="1:9" ht="15" customHeight="1" x14ac:dyDescent="0.25">
      <c r="A3943" s="29">
        <v>42168.916888425927</v>
      </c>
      <c r="B3943" s="42">
        <v>11.36</v>
      </c>
      <c r="C3943" s="22" t="s">
        <v>199</v>
      </c>
      <c r="F3943" s="29">
        <v>42168.916888425927</v>
      </c>
      <c r="G3943" s="42"/>
      <c r="H3943" s="113"/>
      <c r="I3943" s="113"/>
    </row>
    <row r="3944" spans="1:9" ht="15" customHeight="1" x14ac:dyDescent="0.25">
      <c r="A3944" s="29">
        <v>42168.958555150464</v>
      </c>
      <c r="B3944" s="42">
        <v>12.19</v>
      </c>
      <c r="C3944" s="22" t="s">
        <v>199</v>
      </c>
      <c r="F3944" s="29">
        <v>42168.958555150464</v>
      </c>
      <c r="G3944" s="42"/>
      <c r="H3944" s="113"/>
      <c r="I3944" s="113"/>
    </row>
    <row r="3945" spans="1:9" ht="15" customHeight="1" x14ac:dyDescent="0.25">
      <c r="A3945" s="29">
        <v>42169.000221875001</v>
      </c>
      <c r="B3945" s="37">
        <v>12.67</v>
      </c>
      <c r="C3945" s="2"/>
      <c r="F3945" s="29">
        <v>42169.000221875001</v>
      </c>
      <c r="G3945" s="37">
        <v>12.67</v>
      </c>
      <c r="H3945" s="113"/>
      <c r="I3945" s="113"/>
    </row>
    <row r="3946" spans="1:9" ht="15" customHeight="1" x14ac:dyDescent="0.25">
      <c r="A3946" s="29">
        <v>42169.041888599539</v>
      </c>
      <c r="B3946" s="37">
        <v>12.38</v>
      </c>
      <c r="C3946" s="2"/>
      <c r="F3946" s="29">
        <v>42169.041888599539</v>
      </c>
      <c r="G3946" s="37">
        <v>12.38</v>
      </c>
      <c r="H3946" s="113"/>
      <c r="I3946" s="113"/>
    </row>
    <row r="3947" spans="1:9" ht="15" customHeight="1" x14ac:dyDescent="0.25">
      <c r="A3947" s="29">
        <v>42169.083555324076</v>
      </c>
      <c r="B3947" s="37">
        <v>12.92</v>
      </c>
      <c r="C3947" s="2"/>
      <c r="F3947" s="29">
        <v>42169.083555324076</v>
      </c>
      <c r="G3947" s="37">
        <v>12.92</v>
      </c>
      <c r="H3947" s="113"/>
      <c r="I3947" s="113"/>
    </row>
    <row r="3948" spans="1:9" ht="15" customHeight="1" x14ac:dyDescent="0.25">
      <c r="A3948" s="29">
        <v>42169.125222048613</v>
      </c>
      <c r="B3948" s="37">
        <v>13.55</v>
      </c>
      <c r="C3948" s="2"/>
      <c r="F3948" s="29">
        <v>42169.125222048613</v>
      </c>
      <c r="G3948" s="37">
        <v>13.55</v>
      </c>
      <c r="H3948" s="113"/>
      <c r="I3948" s="113"/>
    </row>
    <row r="3949" spans="1:9" ht="15" customHeight="1" x14ac:dyDescent="0.25">
      <c r="A3949" s="29">
        <v>42169.16688877315</v>
      </c>
      <c r="B3949" s="37">
        <v>13.26</v>
      </c>
      <c r="C3949" s="2"/>
      <c r="F3949" s="29">
        <v>42169.16688877315</v>
      </c>
      <c r="G3949" s="37">
        <v>13.26</v>
      </c>
      <c r="H3949" s="113"/>
      <c r="I3949" s="113"/>
    </row>
    <row r="3950" spans="1:9" ht="15" customHeight="1" x14ac:dyDescent="0.25">
      <c r="A3950" s="29">
        <v>42169.208555497687</v>
      </c>
      <c r="B3950" s="37">
        <v>13.48</v>
      </c>
      <c r="C3950" s="2"/>
      <c r="F3950" s="29">
        <v>42169.208555497687</v>
      </c>
      <c r="G3950" s="37">
        <v>13.48</v>
      </c>
      <c r="H3950" s="113"/>
      <c r="I3950" s="113"/>
    </row>
    <row r="3951" spans="1:9" ht="15" customHeight="1" x14ac:dyDescent="0.25">
      <c r="A3951" s="29">
        <v>42169.250222222225</v>
      </c>
      <c r="B3951" s="37">
        <v>13.7</v>
      </c>
      <c r="C3951" s="2"/>
      <c r="F3951" s="29">
        <v>42169.250222222225</v>
      </c>
      <c r="G3951" s="37">
        <v>13.7</v>
      </c>
      <c r="H3951" s="113"/>
      <c r="I3951" s="113"/>
    </row>
    <row r="3952" spans="1:9" ht="15" customHeight="1" x14ac:dyDescent="0.25">
      <c r="A3952" s="29">
        <v>42169.291888946762</v>
      </c>
      <c r="B3952" s="37">
        <v>13.88</v>
      </c>
      <c r="C3952" s="2"/>
      <c r="F3952" s="29">
        <v>42169.291888946762</v>
      </c>
      <c r="G3952" s="37">
        <v>13.88</v>
      </c>
      <c r="H3952" s="113"/>
      <c r="I3952" s="113"/>
    </row>
    <row r="3953" spans="1:9" ht="15" customHeight="1" x14ac:dyDescent="0.25">
      <c r="A3953" s="29">
        <v>42169.333555671299</v>
      </c>
      <c r="B3953" s="37">
        <v>14.41</v>
      </c>
      <c r="C3953" s="2"/>
      <c r="F3953" s="29">
        <v>42169.333555671299</v>
      </c>
      <c r="G3953" s="37">
        <v>14.41</v>
      </c>
      <c r="H3953" s="113"/>
      <c r="I3953" s="113"/>
    </row>
    <row r="3954" spans="1:9" ht="15" customHeight="1" x14ac:dyDescent="0.25">
      <c r="A3954" s="29">
        <v>42169.375222395836</v>
      </c>
      <c r="B3954" s="37">
        <v>15.05</v>
      </c>
      <c r="C3954" s="2"/>
      <c r="F3954" s="29">
        <v>42169.375222395836</v>
      </c>
      <c r="G3954" s="37">
        <v>15.05</v>
      </c>
      <c r="H3954" s="113"/>
      <c r="I3954" s="113"/>
    </row>
    <row r="3955" spans="1:9" ht="15" customHeight="1" x14ac:dyDescent="0.25">
      <c r="A3955" s="29">
        <v>42169.416889120374</v>
      </c>
      <c r="B3955" s="37">
        <v>14.47</v>
      </c>
      <c r="C3955" s="2"/>
      <c r="F3955" s="29">
        <v>42169.416889120374</v>
      </c>
      <c r="G3955" s="37">
        <v>14.47</v>
      </c>
      <c r="H3955" s="113"/>
      <c r="I3955" s="113"/>
    </row>
    <row r="3956" spans="1:9" ht="15" customHeight="1" x14ac:dyDescent="0.25">
      <c r="A3956" s="29">
        <v>42169.458555844911</v>
      </c>
      <c r="B3956" s="37">
        <v>14.8</v>
      </c>
      <c r="C3956" s="2"/>
      <c r="F3956" s="29">
        <v>42169.458555844911</v>
      </c>
      <c r="G3956" s="37">
        <v>14.8</v>
      </c>
      <c r="H3956" s="113"/>
      <c r="I3956" s="113"/>
    </row>
    <row r="3957" spans="1:9" ht="15" customHeight="1" x14ac:dyDescent="0.25">
      <c r="A3957" s="29">
        <v>42169.500222569448</v>
      </c>
      <c r="B3957" s="37">
        <v>14.96</v>
      </c>
      <c r="C3957" s="2"/>
      <c r="F3957" s="29">
        <v>42169.500222569448</v>
      </c>
      <c r="G3957" s="37">
        <v>14.96</v>
      </c>
      <c r="H3957" s="113"/>
      <c r="I3957" s="113"/>
    </row>
    <row r="3958" spans="1:9" ht="15" customHeight="1" x14ac:dyDescent="0.25">
      <c r="A3958" s="29">
        <v>42169.541889293978</v>
      </c>
      <c r="B3958" s="37">
        <v>15.29</v>
      </c>
      <c r="C3958" s="2"/>
      <c r="F3958" s="29">
        <v>42169.541889293978</v>
      </c>
      <c r="G3958" s="37">
        <v>15.29</v>
      </c>
      <c r="H3958" s="113"/>
      <c r="I3958" s="113"/>
    </row>
    <row r="3959" spans="1:9" ht="15" customHeight="1" x14ac:dyDescent="0.25">
      <c r="A3959" s="29">
        <v>42169.583556018515</v>
      </c>
      <c r="B3959" s="37">
        <v>15.55</v>
      </c>
      <c r="C3959" s="2"/>
      <c r="F3959" s="29">
        <v>42169.583556018515</v>
      </c>
      <c r="G3959" s="37">
        <v>15.55</v>
      </c>
      <c r="H3959" s="113"/>
      <c r="I3959" s="113"/>
    </row>
    <row r="3960" spans="1:9" ht="15" customHeight="1" x14ac:dyDescent="0.25">
      <c r="A3960" s="29">
        <v>42169.625222743052</v>
      </c>
      <c r="B3960" s="37">
        <v>18.21</v>
      </c>
      <c r="C3960" s="2"/>
      <c r="F3960" s="29">
        <v>42169.625222743052</v>
      </c>
      <c r="G3960" s="37">
        <v>18.21</v>
      </c>
      <c r="H3960" s="113"/>
      <c r="I3960" s="113"/>
    </row>
    <row r="3961" spans="1:9" ht="15" customHeight="1" x14ac:dyDescent="0.25">
      <c r="A3961" s="29">
        <v>42169.666889467589</v>
      </c>
      <c r="B3961" s="37">
        <v>12.48</v>
      </c>
      <c r="C3961" s="2"/>
      <c r="F3961" s="29">
        <v>42169.666889467589</v>
      </c>
      <c r="G3961" s="37">
        <v>12.48</v>
      </c>
      <c r="H3961" s="113"/>
      <c r="I3961" s="113"/>
    </row>
    <row r="3962" spans="1:9" ht="15" customHeight="1" x14ac:dyDescent="0.25">
      <c r="A3962" s="29">
        <v>42169.708556192127</v>
      </c>
      <c r="B3962" s="37">
        <v>14.55</v>
      </c>
      <c r="C3962" s="2"/>
      <c r="F3962" s="29">
        <v>42169.708556192127</v>
      </c>
      <c r="G3962" s="37">
        <v>14.55</v>
      </c>
      <c r="H3962" s="113"/>
      <c r="I3962" s="113"/>
    </row>
    <row r="3963" spans="1:9" ht="15" customHeight="1" x14ac:dyDescent="0.25">
      <c r="A3963" s="29">
        <v>42169.750222916664</v>
      </c>
      <c r="B3963" s="37">
        <v>14.22</v>
      </c>
      <c r="C3963" s="2"/>
      <c r="F3963" s="29">
        <v>42169.750222916664</v>
      </c>
      <c r="G3963" s="37">
        <v>14.22</v>
      </c>
      <c r="H3963" s="113"/>
      <c r="I3963" s="113"/>
    </row>
    <row r="3964" spans="1:9" ht="15" customHeight="1" x14ac:dyDescent="0.25">
      <c r="A3964" s="29">
        <v>42169.791889641201</v>
      </c>
      <c r="B3964" s="37">
        <v>15.09</v>
      </c>
      <c r="C3964" s="2"/>
      <c r="F3964" s="29">
        <v>42169.791889641201</v>
      </c>
      <c r="G3964" s="37">
        <v>15.09</v>
      </c>
      <c r="H3964" s="113"/>
      <c r="I3964" s="113"/>
    </row>
    <row r="3965" spans="1:9" ht="15" customHeight="1" x14ac:dyDescent="0.25">
      <c r="A3965" s="29">
        <v>42169.833556365738</v>
      </c>
      <c r="B3965" s="37">
        <v>15.43</v>
      </c>
      <c r="C3965" s="2"/>
      <c r="F3965" s="29">
        <v>42169.833556365738</v>
      </c>
      <c r="G3965" s="37">
        <v>15.43</v>
      </c>
      <c r="H3965" s="113"/>
      <c r="I3965" s="113"/>
    </row>
    <row r="3966" spans="1:9" ht="15" customHeight="1" x14ac:dyDescent="0.25">
      <c r="A3966" s="29">
        <v>42169.875223090276</v>
      </c>
      <c r="B3966" s="37">
        <v>15.55</v>
      </c>
      <c r="C3966" s="2"/>
      <c r="F3966" s="29">
        <v>42169.875223090276</v>
      </c>
      <c r="G3966" s="37">
        <v>15.55</v>
      </c>
      <c r="H3966" s="113"/>
      <c r="I3966" s="113"/>
    </row>
    <row r="3967" spans="1:9" ht="15" customHeight="1" x14ac:dyDescent="0.25">
      <c r="A3967" s="29">
        <v>42169.916889814813</v>
      </c>
      <c r="B3967" s="37">
        <v>14.96</v>
      </c>
      <c r="C3967" s="2"/>
      <c r="F3967" s="29">
        <v>42169.916889814813</v>
      </c>
      <c r="G3967" s="37">
        <v>14.96</v>
      </c>
      <c r="H3967" s="113"/>
      <c r="I3967" s="113"/>
    </row>
    <row r="3968" spans="1:9" ht="15" customHeight="1" x14ac:dyDescent="0.25">
      <c r="A3968" s="29">
        <v>42169.95855653935</v>
      </c>
      <c r="B3968" s="37">
        <v>15.01</v>
      </c>
      <c r="C3968" s="2"/>
      <c r="F3968" s="29">
        <v>42169.95855653935</v>
      </c>
      <c r="G3968" s="37">
        <v>15.01</v>
      </c>
      <c r="H3968" s="113"/>
      <c r="I3968" s="113"/>
    </row>
    <row r="3969" spans="1:9" ht="15" customHeight="1" x14ac:dyDescent="0.25">
      <c r="A3969" s="29">
        <v>42170.000223263887</v>
      </c>
      <c r="B3969" s="37">
        <v>14.34</v>
      </c>
      <c r="C3969" s="2"/>
      <c r="F3969" s="29">
        <v>42170.000223263887</v>
      </c>
      <c r="G3969" s="37">
        <v>14.34</v>
      </c>
      <c r="H3969" s="113"/>
      <c r="I3969" s="113"/>
    </row>
    <row r="3970" spans="1:9" ht="15" customHeight="1" x14ac:dyDescent="0.25">
      <c r="A3970" s="29">
        <v>42170.041889988424</v>
      </c>
      <c r="B3970" s="37">
        <v>14.69</v>
      </c>
      <c r="C3970" s="2"/>
      <c r="F3970" s="29">
        <v>42170.041889988424</v>
      </c>
      <c r="G3970" s="37">
        <v>14.69</v>
      </c>
      <c r="H3970" s="113"/>
      <c r="I3970" s="113"/>
    </row>
    <row r="3971" spans="1:9" ht="15" customHeight="1" x14ac:dyDescent="0.25">
      <c r="A3971" s="29">
        <v>42170.083556712962</v>
      </c>
      <c r="B3971" s="37">
        <v>14.86</v>
      </c>
      <c r="C3971" s="2"/>
      <c r="F3971" s="29">
        <v>42170.083556712962</v>
      </c>
      <c r="G3971" s="37">
        <v>14.86</v>
      </c>
      <c r="H3971" s="113"/>
      <c r="I3971" s="113"/>
    </row>
    <row r="3972" spans="1:9" ht="15" customHeight="1" x14ac:dyDescent="0.25">
      <c r="A3972" s="29">
        <v>42170.125223437499</v>
      </c>
      <c r="B3972" s="37">
        <v>14.82</v>
      </c>
      <c r="C3972" s="2"/>
      <c r="F3972" s="29">
        <v>42170.125223437499</v>
      </c>
      <c r="G3972" s="37">
        <v>14.82</v>
      </c>
      <c r="H3972" s="113"/>
      <c r="I3972" s="113"/>
    </row>
    <row r="3973" spans="1:9" ht="15" customHeight="1" x14ac:dyDescent="0.25">
      <c r="A3973" s="29">
        <v>42170.166890162036</v>
      </c>
      <c r="B3973" s="37">
        <v>15.06</v>
      </c>
      <c r="C3973" s="2"/>
      <c r="F3973" s="29">
        <v>42170.166890162036</v>
      </c>
      <c r="G3973" s="37">
        <v>15.06</v>
      </c>
      <c r="H3973" s="113"/>
      <c r="I3973" s="113"/>
    </row>
    <row r="3974" spans="1:9" ht="15" customHeight="1" x14ac:dyDescent="0.25">
      <c r="A3974" s="29">
        <v>42170.208556886573</v>
      </c>
      <c r="B3974" s="37">
        <v>14.49</v>
      </c>
      <c r="C3974" s="2"/>
      <c r="F3974" s="29">
        <v>42170.208556886573</v>
      </c>
      <c r="G3974" s="37">
        <v>14.49</v>
      </c>
      <c r="H3974" s="113"/>
      <c r="I3974" s="113"/>
    </row>
    <row r="3975" spans="1:9" ht="15" customHeight="1" x14ac:dyDescent="0.25">
      <c r="A3975" s="29">
        <v>42170.25022361111</v>
      </c>
      <c r="B3975" s="37">
        <v>14.83</v>
      </c>
      <c r="C3975" s="2"/>
      <c r="F3975" s="29">
        <v>42170.25022361111</v>
      </c>
      <c r="G3975" s="37">
        <v>14.83</v>
      </c>
      <c r="H3975" s="113"/>
      <c r="I3975" s="113"/>
    </row>
    <row r="3976" spans="1:9" ht="15" customHeight="1" x14ac:dyDescent="0.25">
      <c r="A3976" s="29">
        <v>42170.291890335648</v>
      </c>
      <c r="B3976" s="37">
        <v>15.64</v>
      </c>
      <c r="C3976" s="2"/>
      <c r="F3976" s="29">
        <v>42170.291890335648</v>
      </c>
      <c r="G3976" s="37">
        <v>15.64</v>
      </c>
      <c r="H3976" s="113"/>
      <c r="I3976" s="113"/>
    </row>
    <row r="3977" spans="1:9" ht="15" customHeight="1" x14ac:dyDescent="0.25">
      <c r="A3977" s="29">
        <v>42170.333557060185</v>
      </c>
      <c r="B3977" s="37">
        <v>15.45</v>
      </c>
      <c r="C3977" s="2"/>
      <c r="F3977" s="29">
        <v>42170.333557060185</v>
      </c>
      <c r="G3977" s="37">
        <v>15.45</v>
      </c>
      <c r="H3977" s="113"/>
      <c r="I3977" s="113"/>
    </row>
    <row r="3978" spans="1:9" ht="15" customHeight="1" x14ac:dyDescent="0.25">
      <c r="A3978" s="29">
        <v>42170.375223784722</v>
      </c>
      <c r="B3978" s="37">
        <v>17.309999999999999</v>
      </c>
      <c r="C3978" s="2"/>
      <c r="F3978" s="29">
        <v>42170.375223784722</v>
      </c>
      <c r="G3978" s="37">
        <v>17.309999999999999</v>
      </c>
      <c r="H3978" s="113"/>
      <c r="I3978" s="113"/>
    </row>
    <row r="3979" spans="1:9" ht="15" customHeight="1" x14ac:dyDescent="0.25">
      <c r="A3979" s="29">
        <v>42170.416890509259</v>
      </c>
      <c r="B3979" s="37">
        <v>15.96</v>
      </c>
      <c r="C3979" s="2"/>
      <c r="F3979" s="29">
        <v>42170.416890509259</v>
      </c>
      <c r="G3979" s="37">
        <v>15.96</v>
      </c>
      <c r="H3979" s="113"/>
      <c r="I3979" s="113"/>
    </row>
    <row r="3980" spans="1:9" ht="15" customHeight="1" x14ac:dyDescent="0.25">
      <c r="A3980" s="29">
        <v>42170.458557233796</v>
      </c>
      <c r="B3980" s="37">
        <v>16.239999999999998</v>
      </c>
      <c r="C3980" s="2"/>
      <c r="F3980" s="29">
        <v>42170.458557233796</v>
      </c>
      <c r="G3980" s="37">
        <v>16.239999999999998</v>
      </c>
      <c r="H3980" s="113"/>
      <c r="I3980" s="113"/>
    </row>
    <row r="3981" spans="1:9" ht="15" customHeight="1" x14ac:dyDescent="0.25">
      <c r="A3981" s="29">
        <v>42170.500223958334</v>
      </c>
      <c r="B3981" s="37">
        <v>16.600000000000001</v>
      </c>
      <c r="C3981" s="2"/>
      <c r="F3981" s="29">
        <v>42170.500223958334</v>
      </c>
      <c r="G3981" s="37">
        <v>16.600000000000001</v>
      </c>
      <c r="H3981" s="113"/>
      <c r="I3981" s="113"/>
    </row>
    <row r="3982" spans="1:9" ht="15" customHeight="1" x14ac:dyDescent="0.25">
      <c r="A3982" s="29">
        <v>42170.541890682871</v>
      </c>
      <c r="B3982" s="37">
        <v>18.899999999999999</v>
      </c>
      <c r="C3982" s="2"/>
      <c r="F3982" s="29">
        <v>42170.541890682871</v>
      </c>
      <c r="G3982" s="37">
        <v>18.899999999999999</v>
      </c>
      <c r="H3982" s="113"/>
      <c r="I3982" s="113"/>
    </row>
    <row r="3983" spans="1:9" ht="15" customHeight="1" x14ac:dyDescent="0.25">
      <c r="A3983" s="29">
        <v>42170.583557407408</v>
      </c>
      <c r="B3983" s="37">
        <v>14.79</v>
      </c>
      <c r="C3983" s="2"/>
      <c r="F3983" s="29">
        <v>42170.583557407408</v>
      </c>
      <c r="G3983" s="37">
        <v>14.79</v>
      </c>
      <c r="H3983" s="113"/>
      <c r="I3983" s="113"/>
    </row>
    <row r="3984" spans="1:9" ht="15" customHeight="1" x14ac:dyDescent="0.25">
      <c r="A3984" s="29">
        <v>42170.625224131945</v>
      </c>
      <c r="B3984" s="37">
        <v>14.85</v>
      </c>
      <c r="C3984" s="2"/>
      <c r="F3984" s="29">
        <v>42170.625224131945</v>
      </c>
      <c r="G3984" s="37">
        <v>14.85</v>
      </c>
      <c r="H3984" s="113"/>
      <c r="I3984" s="113"/>
    </row>
    <row r="3985" spans="1:9" ht="15" customHeight="1" x14ac:dyDescent="0.25">
      <c r="A3985" s="29">
        <v>42170.666890856482</v>
      </c>
      <c r="B3985" s="37">
        <v>15.92</v>
      </c>
      <c r="C3985" s="2"/>
      <c r="F3985" s="29">
        <v>42170.666890856482</v>
      </c>
      <c r="G3985" s="37">
        <v>15.92</v>
      </c>
      <c r="H3985" s="113"/>
      <c r="I3985" s="113"/>
    </row>
    <row r="3986" spans="1:9" ht="15" customHeight="1" x14ac:dyDescent="0.25">
      <c r="A3986" s="29">
        <v>42170.70855758102</v>
      </c>
      <c r="B3986" s="37">
        <v>15.16</v>
      </c>
      <c r="C3986" s="2"/>
      <c r="F3986" s="29">
        <v>42170.70855758102</v>
      </c>
      <c r="G3986" s="37">
        <v>15.16</v>
      </c>
      <c r="H3986" s="113"/>
      <c r="I3986" s="113"/>
    </row>
    <row r="3987" spans="1:9" ht="15" customHeight="1" x14ac:dyDescent="0.25">
      <c r="A3987" s="29">
        <v>42170.750224305557</v>
      </c>
      <c r="B3987" s="37">
        <v>10.8</v>
      </c>
      <c r="C3987" s="2"/>
      <c r="F3987" s="29">
        <v>42170.750224305557</v>
      </c>
      <c r="G3987" s="37">
        <v>10.8</v>
      </c>
      <c r="H3987" s="113"/>
      <c r="I3987" s="113"/>
    </row>
    <row r="3988" spans="1:9" ht="15" customHeight="1" x14ac:dyDescent="0.25">
      <c r="A3988" s="29">
        <v>42170.791891030094</v>
      </c>
      <c r="B3988" s="30">
        <v>7.5</v>
      </c>
      <c r="C3988" s="22" t="s">
        <v>197</v>
      </c>
      <c r="F3988" s="29">
        <v>42170.791891030094</v>
      </c>
      <c r="G3988" s="30"/>
      <c r="H3988" s="113"/>
      <c r="I3988" s="113"/>
    </row>
    <row r="3989" spans="1:9" ht="15" customHeight="1" x14ac:dyDescent="0.25">
      <c r="A3989" s="29">
        <v>42170.833557754631</v>
      </c>
      <c r="B3989" s="30">
        <v>5.96</v>
      </c>
      <c r="C3989" s="22" t="s">
        <v>197</v>
      </c>
      <c r="F3989" s="29">
        <v>42170.833557754631</v>
      </c>
      <c r="G3989" s="30"/>
      <c r="H3989" s="113"/>
      <c r="I3989" s="113"/>
    </row>
    <row r="3990" spans="1:9" ht="15" customHeight="1" x14ac:dyDescent="0.25">
      <c r="A3990" s="29">
        <v>42170.875224479169</v>
      </c>
      <c r="B3990" s="30">
        <v>5.78</v>
      </c>
      <c r="C3990" s="22" t="s">
        <v>197</v>
      </c>
      <c r="F3990" s="29">
        <v>42170.875224479169</v>
      </c>
      <c r="G3990" s="30"/>
      <c r="H3990" s="113"/>
      <c r="I3990" s="113"/>
    </row>
    <row r="3991" spans="1:9" ht="15" customHeight="1" x14ac:dyDescent="0.25">
      <c r="A3991" s="29">
        <v>42170.916891203706</v>
      </c>
      <c r="B3991" s="30">
        <v>4.83</v>
      </c>
      <c r="C3991" s="22" t="s">
        <v>197</v>
      </c>
      <c r="F3991" s="29">
        <v>42170.916891203706</v>
      </c>
      <c r="G3991" s="30"/>
      <c r="H3991" s="113"/>
      <c r="I3991" s="113"/>
    </row>
    <row r="3992" spans="1:9" ht="15" customHeight="1" x14ac:dyDescent="0.25">
      <c r="A3992" s="29">
        <v>42170.958557928243</v>
      </c>
      <c r="B3992" s="30">
        <v>4.82</v>
      </c>
      <c r="C3992" s="22" t="s">
        <v>197</v>
      </c>
      <c r="F3992" s="29">
        <v>42170.958557928243</v>
      </c>
      <c r="G3992" s="30"/>
      <c r="H3992" s="113"/>
      <c r="I3992" s="113"/>
    </row>
    <row r="3993" spans="1:9" ht="15" customHeight="1" x14ac:dyDescent="0.25">
      <c r="A3993" s="29">
        <v>42171.00022465278</v>
      </c>
      <c r="B3993" s="30">
        <v>4.82</v>
      </c>
      <c r="C3993" s="22" t="s">
        <v>197</v>
      </c>
      <c r="F3993" s="29">
        <v>42171.00022465278</v>
      </c>
      <c r="G3993" s="30"/>
      <c r="H3993" s="113"/>
      <c r="I3993" s="113"/>
    </row>
    <row r="3994" spans="1:9" ht="15" customHeight="1" x14ac:dyDescent="0.25">
      <c r="A3994" s="29">
        <v>42171.041891377317</v>
      </c>
      <c r="B3994" s="30">
        <v>4.82</v>
      </c>
      <c r="C3994" s="22" t="s">
        <v>197</v>
      </c>
      <c r="F3994" s="29">
        <v>42171.041891377317</v>
      </c>
      <c r="G3994" s="30"/>
      <c r="H3994" s="113"/>
      <c r="I3994" s="113"/>
    </row>
    <row r="3995" spans="1:9" ht="15" customHeight="1" x14ac:dyDescent="0.25">
      <c r="A3995" s="29">
        <v>42171.083558101855</v>
      </c>
      <c r="B3995" s="30">
        <v>4.82</v>
      </c>
      <c r="C3995" s="22" t="s">
        <v>197</v>
      </c>
      <c r="F3995" s="29">
        <v>42171.083558101855</v>
      </c>
      <c r="G3995" s="30"/>
      <c r="H3995" s="113"/>
      <c r="I3995" s="113"/>
    </row>
    <row r="3996" spans="1:9" ht="15" customHeight="1" x14ac:dyDescent="0.25">
      <c r="A3996" s="29">
        <v>42171.125224826392</v>
      </c>
      <c r="B3996" s="30">
        <v>4.82</v>
      </c>
      <c r="C3996" s="22" t="s">
        <v>197</v>
      </c>
      <c r="F3996" s="29">
        <v>42171.125224826392</v>
      </c>
      <c r="G3996" s="30"/>
      <c r="H3996" s="113"/>
      <c r="I3996" s="113"/>
    </row>
    <row r="3997" spans="1:9" ht="15" customHeight="1" x14ac:dyDescent="0.25">
      <c r="A3997" s="29">
        <v>42171.166891550929</v>
      </c>
      <c r="B3997" s="30">
        <v>4.82</v>
      </c>
      <c r="C3997" s="22" t="s">
        <v>197</v>
      </c>
      <c r="F3997" s="29">
        <v>42171.166891550929</v>
      </c>
      <c r="G3997" s="30"/>
      <c r="H3997" s="113"/>
      <c r="I3997" s="113"/>
    </row>
    <row r="3998" spans="1:9" ht="15" customHeight="1" x14ac:dyDescent="0.25">
      <c r="A3998" s="29">
        <v>42171.208558275466</v>
      </c>
      <c r="B3998" s="30">
        <v>4.82</v>
      </c>
      <c r="C3998" s="22" t="s">
        <v>197</v>
      </c>
      <c r="F3998" s="29">
        <v>42171.208558275466</v>
      </c>
      <c r="G3998" s="30"/>
      <c r="H3998" s="113"/>
      <c r="I3998" s="113"/>
    </row>
    <row r="3999" spans="1:9" ht="15" customHeight="1" x14ac:dyDescent="0.25">
      <c r="A3999" s="29">
        <v>42171.250225000003</v>
      </c>
      <c r="B3999" s="30">
        <v>4.82</v>
      </c>
      <c r="C3999" s="22" t="s">
        <v>197</v>
      </c>
      <c r="F3999" s="29">
        <v>42171.250225000003</v>
      </c>
      <c r="G3999" s="30"/>
      <c r="H3999" s="113"/>
      <c r="I3999" s="113"/>
    </row>
    <row r="4000" spans="1:9" ht="15" customHeight="1" x14ac:dyDescent="0.25">
      <c r="A4000" s="29">
        <v>42171.291891724541</v>
      </c>
      <c r="B4000" s="30">
        <v>4.82</v>
      </c>
      <c r="C4000" s="22" t="s">
        <v>197</v>
      </c>
      <c r="F4000" s="29">
        <v>42171.291891724541</v>
      </c>
      <c r="G4000" s="30"/>
      <c r="H4000" s="113"/>
      <c r="I4000" s="113"/>
    </row>
    <row r="4001" spans="1:9" ht="15" customHeight="1" x14ac:dyDescent="0.25">
      <c r="A4001" s="29">
        <v>42171.333558449071</v>
      </c>
      <c r="B4001" s="30">
        <v>4.82</v>
      </c>
      <c r="C4001" s="22" t="s">
        <v>197</v>
      </c>
      <c r="F4001" s="29">
        <v>42171.333558449071</v>
      </c>
      <c r="G4001" s="30"/>
      <c r="H4001" s="113"/>
      <c r="I4001" s="113"/>
    </row>
    <row r="4002" spans="1:9" ht="15" customHeight="1" x14ac:dyDescent="0.25">
      <c r="A4002" s="29">
        <v>42171.375225173608</v>
      </c>
      <c r="B4002" s="30">
        <v>4.57</v>
      </c>
      <c r="C4002" s="22" t="s">
        <v>197</v>
      </c>
      <c r="F4002" s="29">
        <v>42171.375225173608</v>
      </c>
      <c r="G4002" s="30"/>
      <c r="H4002" s="113"/>
      <c r="I4002" s="113"/>
    </row>
    <row r="4003" spans="1:9" ht="15" customHeight="1" x14ac:dyDescent="0.25">
      <c r="A4003" s="29">
        <v>42171.416891898145</v>
      </c>
      <c r="B4003" s="30">
        <v>5.73</v>
      </c>
      <c r="C4003" s="22" t="s">
        <v>197</v>
      </c>
      <c r="F4003" s="29">
        <v>42171.416891898145</v>
      </c>
      <c r="G4003" s="30"/>
      <c r="H4003" s="113"/>
      <c r="I4003" s="113"/>
    </row>
    <row r="4004" spans="1:9" ht="15" customHeight="1" x14ac:dyDescent="0.25">
      <c r="A4004" s="29">
        <v>42171.458558622682</v>
      </c>
      <c r="B4004" s="30">
        <v>4.7300000000000004</v>
      </c>
      <c r="C4004" s="22" t="s">
        <v>197</v>
      </c>
      <c r="F4004" s="29">
        <v>42171.458558622682</v>
      </c>
      <c r="G4004" s="30"/>
      <c r="H4004" s="113"/>
      <c r="I4004" s="113"/>
    </row>
    <row r="4005" spans="1:9" ht="15" customHeight="1" x14ac:dyDescent="0.25">
      <c r="A4005" s="29">
        <v>42171.500225347219</v>
      </c>
      <c r="B4005" s="30">
        <v>4.6900000000000004</v>
      </c>
      <c r="C4005" s="22" t="s">
        <v>197</v>
      </c>
      <c r="F4005" s="29">
        <v>42171.500225347219</v>
      </c>
      <c r="G4005" s="30"/>
      <c r="H4005" s="113"/>
      <c r="I4005" s="113"/>
    </row>
    <row r="4006" spans="1:9" ht="15" customHeight="1" x14ac:dyDescent="0.25">
      <c r="A4006" s="29">
        <v>42171.541892071757</v>
      </c>
      <c r="B4006" s="30">
        <v>4.71</v>
      </c>
      <c r="C4006" s="22" t="s">
        <v>197</v>
      </c>
      <c r="F4006" s="29">
        <v>42171.541892071757</v>
      </c>
      <c r="G4006" s="30"/>
      <c r="H4006" s="113"/>
      <c r="I4006" s="113"/>
    </row>
    <row r="4007" spans="1:9" ht="15" customHeight="1" x14ac:dyDescent="0.25">
      <c r="A4007" s="29">
        <v>42171.583558796294</v>
      </c>
      <c r="B4007" s="30">
        <v>4.38</v>
      </c>
      <c r="C4007" s="22" t="s">
        <v>197</v>
      </c>
      <c r="F4007" s="29">
        <v>42171.583558796294</v>
      </c>
      <c r="G4007" s="30"/>
      <c r="H4007" s="113"/>
      <c r="I4007" s="113"/>
    </row>
    <row r="4008" spans="1:9" ht="15" customHeight="1" x14ac:dyDescent="0.25">
      <c r="A4008" s="29">
        <v>42171.625225520831</v>
      </c>
      <c r="B4008" s="30">
        <v>4.32</v>
      </c>
      <c r="C4008" s="22" t="s">
        <v>197</v>
      </c>
      <c r="F4008" s="29">
        <v>42171.625225520831</v>
      </c>
      <c r="G4008" s="30"/>
      <c r="H4008" s="113"/>
      <c r="I4008" s="113"/>
    </row>
    <row r="4009" spans="1:9" ht="15" customHeight="1" x14ac:dyDescent="0.25">
      <c r="A4009" s="29">
        <v>42171.666892245368</v>
      </c>
      <c r="B4009" s="30">
        <v>4.4000000000000004</v>
      </c>
      <c r="C4009" s="22" t="s">
        <v>197</v>
      </c>
      <c r="F4009" s="29">
        <v>42171.666892245368</v>
      </c>
      <c r="G4009" s="30"/>
      <c r="H4009" s="113"/>
      <c r="I4009" s="113"/>
    </row>
    <row r="4010" spans="1:9" ht="15" customHeight="1" x14ac:dyDescent="0.25">
      <c r="A4010" s="29">
        <v>42171.708558969905</v>
      </c>
      <c r="B4010" s="30">
        <v>4.3</v>
      </c>
      <c r="C4010" s="22" t="s">
        <v>197</v>
      </c>
      <c r="F4010" s="29">
        <v>42171.708558969905</v>
      </c>
      <c r="G4010" s="30"/>
      <c r="H4010" s="113"/>
      <c r="I4010" s="113"/>
    </row>
    <row r="4011" spans="1:9" ht="15" customHeight="1" x14ac:dyDescent="0.25">
      <c r="A4011" s="29">
        <v>42171.750225694443</v>
      </c>
      <c r="B4011" s="30">
        <v>4.38</v>
      </c>
      <c r="C4011" s="22" t="s">
        <v>197</v>
      </c>
      <c r="F4011" s="29">
        <v>42171.750225694443</v>
      </c>
      <c r="G4011" s="30"/>
      <c r="H4011" s="113"/>
      <c r="I4011" s="113"/>
    </row>
    <row r="4012" spans="1:9" ht="15" customHeight="1" x14ac:dyDescent="0.25">
      <c r="A4012" s="29">
        <v>42171.79189241898</v>
      </c>
      <c r="B4012" s="30">
        <v>4.41</v>
      </c>
      <c r="C4012" s="22" t="s">
        <v>197</v>
      </c>
      <c r="F4012" s="29">
        <v>42171.79189241898</v>
      </c>
      <c r="G4012" s="30"/>
      <c r="H4012" s="113"/>
      <c r="I4012" s="113"/>
    </row>
    <row r="4013" spans="1:9" ht="15" customHeight="1" x14ac:dyDescent="0.25">
      <c r="A4013" s="29">
        <v>42171.833559143517</v>
      </c>
      <c r="B4013" s="30">
        <v>4.4400000000000004</v>
      </c>
      <c r="C4013" s="22" t="s">
        <v>197</v>
      </c>
      <c r="F4013" s="29">
        <v>42171.833559143517</v>
      </c>
      <c r="G4013" s="30"/>
      <c r="H4013" s="113"/>
      <c r="I4013" s="113"/>
    </row>
    <row r="4014" spans="1:9" ht="15" customHeight="1" x14ac:dyDescent="0.25">
      <c r="A4014" s="29">
        <v>42171.875225868054</v>
      </c>
      <c r="B4014" s="30">
        <v>4.4000000000000004</v>
      </c>
      <c r="C4014" s="22" t="s">
        <v>197</v>
      </c>
      <c r="F4014" s="29">
        <v>42171.875225868054</v>
      </c>
      <c r="G4014" s="30"/>
      <c r="H4014" s="113"/>
      <c r="I4014" s="113"/>
    </row>
    <row r="4015" spans="1:9" ht="15" customHeight="1" x14ac:dyDescent="0.25">
      <c r="A4015" s="29">
        <v>42171.916892592591</v>
      </c>
      <c r="B4015" s="30">
        <v>4.3499999999999996</v>
      </c>
      <c r="C4015" s="22" t="s">
        <v>197</v>
      </c>
      <c r="F4015" s="29">
        <v>42171.916892592591</v>
      </c>
      <c r="G4015" s="30"/>
      <c r="H4015" s="113"/>
      <c r="I4015" s="113"/>
    </row>
    <row r="4016" spans="1:9" ht="15" customHeight="1" x14ac:dyDescent="0.25">
      <c r="A4016" s="29">
        <v>42171.958559317129</v>
      </c>
      <c r="B4016" s="30">
        <v>4.3899999999999997</v>
      </c>
      <c r="C4016" s="22" t="s">
        <v>197</v>
      </c>
      <c r="F4016" s="29">
        <v>42171.958559317129</v>
      </c>
      <c r="G4016" s="30"/>
      <c r="H4016" s="113"/>
      <c r="I4016" s="113"/>
    </row>
    <row r="4017" spans="1:9" ht="15" customHeight="1" x14ac:dyDescent="0.25">
      <c r="A4017" s="29">
        <v>42172.000226041666</v>
      </c>
      <c r="B4017" s="30">
        <v>4.42</v>
      </c>
      <c r="C4017" s="22" t="s">
        <v>197</v>
      </c>
      <c r="F4017" s="29">
        <v>42172.000226041666</v>
      </c>
      <c r="G4017" s="30"/>
      <c r="H4017" s="113"/>
      <c r="I4017" s="113"/>
    </row>
    <row r="4018" spans="1:9" ht="15" customHeight="1" x14ac:dyDescent="0.25">
      <c r="A4018" s="29">
        <v>42172.041892766203</v>
      </c>
      <c r="B4018" s="30">
        <v>4.46</v>
      </c>
      <c r="C4018" s="22" t="s">
        <v>197</v>
      </c>
      <c r="F4018" s="29">
        <v>42172.041892766203</v>
      </c>
      <c r="G4018" s="30"/>
      <c r="H4018" s="113"/>
      <c r="I4018" s="113"/>
    </row>
    <row r="4019" spans="1:9" ht="15" customHeight="1" x14ac:dyDescent="0.25">
      <c r="A4019" s="29">
        <v>42172.08355949074</v>
      </c>
      <c r="B4019" s="30">
        <v>4.47</v>
      </c>
      <c r="C4019" s="22" t="s">
        <v>197</v>
      </c>
      <c r="F4019" s="29">
        <v>42172.08355949074</v>
      </c>
      <c r="G4019" s="30"/>
      <c r="H4019" s="113"/>
      <c r="I4019" s="113"/>
    </row>
    <row r="4020" spans="1:9" ht="15" customHeight="1" x14ac:dyDescent="0.25">
      <c r="A4020" s="29">
        <v>42172.125226215278</v>
      </c>
      <c r="B4020" s="30">
        <v>4.46</v>
      </c>
      <c r="C4020" s="22" t="s">
        <v>197</v>
      </c>
      <c r="F4020" s="29">
        <v>42172.125226215278</v>
      </c>
      <c r="G4020" s="30"/>
      <c r="H4020" s="113"/>
      <c r="I4020" s="113"/>
    </row>
    <row r="4021" spans="1:9" ht="15" customHeight="1" x14ac:dyDescent="0.25">
      <c r="A4021" s="29">
        <v>42172.166892939815</v>
      </c>
      <c r="B4021" s="30">
        <v>4.5</v>
      </c>
      <c r="C4021" s="22" t="s">
        <v>197</v>
      </c>
      <c r="F4021" s="29">
        <v>42172.166892939815</v>
      </c>
      <c r="G4021" s="30"/>
      <c r="H4021" s="113"/>
      <c r="I4021" s="113"/>
    </row>
    <row r="4022" spans="1:9" ht="15" customHeight="1" x14ac:dyDescent="0.25">
      <c r="A4022" s="29">
        <v>42172.208559664352</v>
      </c>
      <c r="B4022" s="30">
        <v>4.5</v>
      </c>
      <c r="C4022" s="22" t="s">
        <v>197</v>
      </c>
      <c r="F4022" s="29">
        <v>42172.208559664352</v>
      </c>
      <c r="G4022" s="30"/>
      <c r="H4022" s="113"/>
      <c r="I4022" s="113"/>
    </row>
    <row r="4023" spans="1:9" ht="15" customHeight="1" x14ac:dyDescent="0.25">
      <c r="A4023" s="29">
        <v>42172.250226388889</v>
      </c>
      <c r="B4023" s="30">
        <v>4.2300000000000004</v>
      </c>
      <c r="C4023" s="22" t="s">
        <v>197</v>
      </c>
      <c r="F4023" s="29">
        <v>42172.250226388889</v>
      </c>
      <c r="G4023" s="30"/>
      <c r="H4023" s="113"/>
      <c r="I4023" s="113"/>
    </row>
    <row r="4024" spans="1:9" ht="15" customHeight="1" x14ac:dyDescent="0.25">
      <c r="A4024" s="29">
        <v>42172.291893113426</v>
      </c>
      <c r="B4024" s="30">
        <v>4.16</v>
      </c>
      <c r="C4024" s="22" t="s">
        <v>197</v>
      </c>
      <c r="F4024" s="29">
        <v>42172.291893113426</v>
      </c>
      <c r="G4024" s="30"/>
      <c r="H4024" s="113"/>
      <c r="I4024" s="113"/>
    </row>
    <row r="4025" spans="1:9" ht="15" customHeight="1" x14ac:dyDescent="0.25">
      <c r="A4025" s="29">
        <v>42172.333559837964</v>
      </c>
      <c r="B4025" s="30">
        <v>4.22</v>
      </c>
      <c r="C4025" s="22" t="s">
        <v>197</v>
      </c>
      <c r="F4025" s="29">
        <v>42172.333559837964</v>
      </c>
      <c r="G4025" s="30"/>
      <c r="H4025" s="113"/>
      <c r="I4025" s="113"/>
    </row>
    <row r="4026" spans="1:9" ht="15" customHeight="1" x14ac:dyDescent="0.25">
      <c r="A4026" s="29">
        <v>42172.375226562501</v>
      </c>
      <c r="B4026" s="30">
        <v>4.18</v>
      </c>
      <c r="C4026" s="22" t="s">
        <v>197</v>
      </c>
      <c r="F4026" s="29">
        <v>42172.375226562501</v>
      </c>
      <c r="G4026" s="30"/>
      <c r="H4026" s="113"/>
      <c r="I4026" s="113"/>
    </row>
    <row r="4027" spans="1:9" ht="15" customHeight="1" x14ac:dyDescent="0.25">
      <c r="A4027" s="29">
        <v>42172.416893287038</v>
      </c>
      <c r="B4027" s="30">
        <v>4.1900000000000004</v>
      </c>
      <c r="C4027" s="22" t="s">
        <v>197</v>
      </c>
      <c r="F4027" s="29">
        <v>42172.416893287038</v>
      </c>
      <c r="G4027" s="30"/>
      <c r="H4027" s="113"/>
      <c r="I4027" s="113"/>
    </row>
    <row r="4028" spans="1:9" ht="15" customHeight="1" x14ac:dyDescent="0.25">
      <c r="A4028" s="29">
        <v>42172.458560011575</v>
      </c>
      <c r="B4028" s="30">
        <v>4.2300000000000004</v>
      </c>
      <c r="C4028" s="22" t="s">
        <v>197</v>
      </c>
      <c r="F4028" s="29">
        <v>42172.458560011575</v>
      </c>
      <c r="G4028" s="30"/>
      <c r="H4028" s="113"/>
      <c r="I4028" s="113"/>
    </row>
    <row r="4029" spans="1:9" ht="15" customHeight="1" x14ac:dyDescent="0.25">
      <c r="A4029" s="29">
        <v>42172.500226736112</v>
      </c>
      <c r="B4029" s="30">
        <v>4.22</v>
      </c>
      <c r="C4029" s="22" t="s">
        <v>197</v>
      </c>
      <c r="F4029" s="29">
        <v>42172.500226736112</v>
      </c>
      <c r="G4029" s="30"/>
      <c r="H4029" s="113"/>
      <c r="I4029" s="113"/>
    </row>
    <row r="4030" spans="1:9" ht="15" customHeight="1" x14ac:dyDescent="0.25">
      <c r="A4030" s="29">
        <v>42172.54189346065</v>
      </c>
      <c r="B4030" s="30">
        <v>4.21</v>
      </c>
      <c r="C4030" s="22" t="s">
        <v>197</v>
      </c>
      <c r="F4030" s="29">
        <v>42172.54189346065</v>
      </c>
      <c r="G4030" s="30"/>
      <c r="H4030" s="113"/>
      <c r="I4030" s="113"/>
    </row>
    <row r="4031" spans="1:9" ht="15" customHeight="1" x14ac:dyDescent="0.25">
      <c r="A4031" s="29">
        <v>42172.583560185187</v>
      </c>
      <c r="B4031" s="30">
        <v>4.1399999999999997</v>
      </c>
      <c r="C4031" s="22" t="s">
        <v>197</v>
      </c>
      <c r="F4031" s="29">
        <v>42172.583560185187</v>
      </c>
      <c r="G4031" s="30"/>
      <c r="H4031" s="113"/>
      <c r="I4031" s="113"/>
    </row>
    <row r="4032" spans="1:9" ht="15" customHeight="1" x14ac:dyDescent="0.25">
      <c r="A4032" s="29">
        <v>42172.625226909724</v>
      </c>
      <c r="B4032" s="30">
        <v>4.12</v>
      </c>
      <c r="C4032" s="22" t="s">
        <v>197</v>
      </c>
      <c r="F4032" s="29">
        <v>42172.625226909724</v>
      </c>
      <c r="G4032" s="30"/>
      <c r="H4032" s="113"/>
      <c r="I4032" s="113"/>
    </row>
    <row r="4033" spans="1:9" ht="15" customHeight="1" x14ac:dyDescent="0.25">
      <c r="A4033" s="29">
        <v>42172.666893634261</v>
      </c>
      <c r="B4033" s="30">
        <v>4.74</v>
      </c>
      <c r="C4033" s="22" t="s">
        <v>197</v>
      </c>
      <c r="F4033" s="29">
        <v>42172.666893634261</v>
      </c>
      <c r="G4033" s="30"/>
      <c r="H4033" s="113"/>
      <c r="I4033" s="113"/>
    </row>
    <row r="4034" spans="1:9" ht="15" customHeight="1" x14ac:dyDescent="0.25">
      <c r="A4034" s="29">
        <v>42172.708560358798</v>
      </c>
      <c r="B4034" s="30">
        <v>4.6900000000000004</v>
      </c>
      <c r="C4034" s="22" t="s">
        <v>197</v>
      </c>
      <c r="F4034" s="29">
        <v>42172.708560358798</v>
      </c>
      <c r="G4034" s="30"/>
      <c r="H4034" s="113"/>
      <c r="I4034" s="113"/>
    </row>
    <row r="4035" spans="1:9" ht="15" customHeight="1" x14ac:dyDescent="0.25">
      <c r="A4035" s="29">
        <v>42172.750227083336</v>
      </c>
      <c r="B4035" s="30">
        <v>4.7</v>
      </c>
      <c r="C4035" s="22" t="s">
        <v>197</v>
      </c>
      <c r="F4035" s="29">
        <v>42172.750227083336</v>
      </c>
      <c r="G4035" s="30"/>
      <c r="H4035" s="113"/>
      <c r="I4035" s="113"/>
    </row>
    <row r="4036" spans="1:9" ht="15" customHeight="1" x14ac:dyDescent="0.25">
      <c r="A4036" s="29">
        <v>42172.791893807873</v>
      </c>
      <c r="B4036" s="30">
        <v>4.7300000000000004</v>
      </c>
      <c r="C4036" s="22" t="s">
        <v>197</v>
      </c>
      <c r="F4036" s="29">
        <v>42172.791893807873</v>
      </c>
      <c r="G4036" s="30"/>
      <c r="H4036" s="113"/>
      <c r="I4036" s="113"/>
    </row>
    <row r="4037" spans="1:9" ht="15" customHeight="1" x14ac:dyDescent="0.25">
      <c r="A4037" s="29">
        <v>42172.83356053241</v>
      </c>
      <c r="B4037" s="30">
        <v>5.03</v>
      </c>
      <c r="C4037" s="22" t="s">
        <v>197</v>
      </c>
      <c r="F4037" s="29">
        <v>42172.83356053241</v>
      </c>
      <c r="G4037" s="30"/>
      <c r="H4037" s="113"/>
      <c r="I4037" s="113"/>
    </row>
    <row r="4038" spans="1:9" ht="15" customHeight="1" x14ac:dyDescent="0.25">
      <c r="A4038" s="29">
        <v>42172.875227256947</v>
      </c>
      <c r="B4038" s="30">
        <v>4.88</v>
      </c>
      <c r="C4038" s="22" t="s">
        <v>197</v>
      </c>
      <c r="F4038" s="29">
        <v>42172.875227256947</v>
      </c>
      <c r="G4038" s="30"/>
      <c r="H4038" s="113"/>
      <c r="I4038" s="113"/>
    </row>
    <row r="4039" spans="1:9" ht="15" customHeight="1" x14ac:dyDescent="0.25">
      <c r="A4039" s="29">
        <v>42172.916893981484</v>
      </c>
      <c r="B4039" s="30">
        <v>6.47</v>
      </c>
      <c r="C4039" s="22" t="s">
        <v>197</v>
      </c>
      <c r="F4039" s="29">
        <v>42172.916893981484</v>
      </c>
      <c r="G4039" s="30"/>
      <c r="H4039" s="113"/>
      <c r="I4039" s="113"/>
    </row>
    <row r="4040" spans="1:9" ht="15" customHeight="1" x14ac:dyDescent="0.25">
      <c r="A4040" s="29">
        <v>42172.958560706022</v>
      </c>
      <c r="B4040" s="30">
        <v>5.56</v>
      </c>
      <c r="C4040" s="22" t="s">
        <v>197</v>
      </c>
      <c r="F4040" s="29">
        <v>42172.958560706022</v>
      </c>
      <c r="G4040" s="30"/>
      <c r="H4040" s="113"/>
      <c r="I4040" s="113"/>
    </row>
    <row r="4041" spans="1:9" ht="15" customHeight="1" x14ac:dyDescent="0.25">
      <c r="A4041" s="29">
        <v>42173.000227430559</v>
      </c>
      <c r="B4041" s="35">
        <v>5.0999999999999996</v>
      </c>
      <c r="C4041" s="22" t="s">
        <v>197</v>
      </c>
      <c r="F4041" s="29">
        <v>42173.000227430559</v>
      </c>
      <c r="G4041" s="35"/>
      <c r="H4041" s="113"/>
      <c r="I4041" s="113"/>
    </row>
    <row r="4042" spans="1:9" ht="15" customHeight="1" x14ac:dyDescent="0.25">
      <c r="A4042" s="29">
        <v>42173.041894155096</v>
      </c>
      <c r="B4042" s="35">
        <v>5.01</v>
      </c>
      <c r="C4042" s="22" t="s">
        <v>197</v>
      </c>
      <c r="F4042" s="29">
        <v>42173.041894155096</v>
      </c>
      <c r="G4042" s="35"/>
      <c r="H4042" s="113"/>
      <c r="I4042" s="113"/>
    </row>
    <row r="4043" spans="1:9" ht="15" customHeight="1" x14ac:dyDescent="0.25">
      <c r="A4043" s="29">
        <v>42173.083560879626</v>
      </c>
      <c r="B4043" s="35">
        <v>5.0199999999999996</v>
      </c>
      <c r="C4043" s="22" t="s">
        <v>197</v>
      </c>
      <c r="F4043" s="29">
        <v>42173.083560879626</v>
      </c>
      <c r="G4043" s="35"/>
      <c r="H4043" s="113"/>
      <c r="I4043" s="113"/>
    </row>
    <row r="4044" spans="1:9" ht="15" customHeight="1" x14ac:dyDescent="0.25">
      <c r="A4044" s="29">
        <v>42173.125227604163</v>
      </c>
      <c r="B4044" s="35">
        <v>5.04</v>
      </c>
      <c r="C4044" s="22" t="s">
        <v>197</v>
      </c>
      <c r="F4044" s="29">
        <v>42173.125227604163</v>
      </c>
      <c r="G4044" s="35"/>
      <c r="H4044" s="113"/>
      <c r="I4044" s="113"/>
    </row>
    <row r="4045" spans="1:9" ht="15" customHeight="1" x14ac:dyDescent="0.25">
      <c r="A4045" s="29">
        <v>42173.1668943287</v>
      </c>
      <c r="B4045" s="35">
        <v>6.76</v>
      </c>
      <c r="C4045" s="22" t="s">
        <v>197</v>
      </c>
      <c r="F4045" s="29">
        <v>42173.1668943287</v>
      </c>
      <c r="G4045" s="35"/>
      <c r="H4045" s="113"/>
      <c r="I4045" s="113"/>
    </row>
    <row r="4046" spans="1:9" ht="15" customHeight="1" x14ac:dyDescent="0.25">
      <c r="A4046" s="29">
        <v>42173.208561053238</v>
      </c>
      <c r="B4046" s="42">
        <v>12.27</v>
      </c>
      <c r="C4046" s="22" t="s">
        <v>199</v>
      </c>
      <c r="F4046" s="29">
        <v>42173.208561053238</v>
      </c>
      <c r="G4046" s="42"/>
      <c r="H4046" s="113"/>
      <c r="I4046" s="113"/>
    </row>
    <row r="4047" spans="1:9" ht="15" customHeight="1" x14ac:dyDescent="0.25">
      <c r="A4047" s="29">
        <v>42173.250227777775</v>
      </c>
      <c r="B4047" s="42">
        <v>12.49</v>
      </c>
      <c r="C4047" s="22" t="s">
        <v>199</v>
      </c>
      <c r="F4047" s="29">
        <v>42173.250227777775</v>
      </c>
      <c r="G4047" s="42"/>
      <c r="H4047" s="113"/>
      <c r="I4047" s="113"/>
    </row>
    <row r="4048" spans="1:9" ht="15" customHeight="1" x14ac:dyDescent="0.25">
      <c r="A4048" s="29">
        <v>42173.291894502312</v>
      </c>
      <c r="B4048" s="42">
        <v>13.12</v>
      </c>
      <c r="C4048" s="22" t="s">
        <v>199</v>
      </c>
      <c r="F4048" s="29">
        <v>42173.291894502312</v>
      </c>
      <c r="G4048" s="42"/>
      <c r="H4048" s="113"/>
      <c r="I4048" s="113"/>
    </row>
    <row r="4049" spans="1:9" ht="15" customHeight="1" x14ac:dyDescent="0.25">
      <c r="A4049" s="29">
        <v>42173.333561226849</v>
      </c>
      <c r="B4049" s="42">
        <v>12.68</v>
      </c>
      <c r="C4049" s="22" t="s">
        <v>199</v>
      </c>
      <c r="F4049" s="29">
        <v>42173.333561226849</v>
      </c>
      <c r="G4049" s="42"/>
      <c r="H4049" s="113"/>
      <c r="I4049" s="113"/>
    </row>
    <row r="4050" spans="1:9" ht="15" customHeight="1" x14ac:dyDescent="0.25">
      <c r="A4050" s="29">
        <v>42173.375227951386</v>
      </c>
      <c r="B4050" s="42">
        <v>13.86</v>
      </c>
      <c r="C4050" s="22" t="s">
        <v>199</v>
      </c>
      <c r="F4050" s="29">
        <v>42173.375227951386</v>
      </c>
      <c r="G4050" s="42"/>
      <c r="H4050" s="113"/>
      <c r="I4050" s="113"/>
    </row>
    <row r="4051" spans="1:9" ht="15" customHeight="1" x14ac:dyDescent="0.25">
      <c r="A4051" s="29">
        <v>42173.416894675924</v>
      </c>
      <c r="B4051" s="42">
        <v>12.73</v>
      </c>
      <c r="C4051" s="22" t="s">
        <v>199</v>
      </c>
      <c r="F4051" s="29">
        <v>42173.416894675924</v>
      </c>
      <c r="G4051" s="42"/>
      <c r="H4051" s="113"/>
      <c r="I4051" s="113"/>
    </row>
    <row r="4052" spans="1:9" ht="15" customHeight="1" x14ac:dyDescent="0.25">
      <c r="A4052" s="29">
        <v>42173.458561400461</v>
      </c>
      <c r="B4052" s="42">
        <v>14.48</v>
      </c>
      <c r="C4052" s="22" t="s">
        <v>199</v>
      </c>
      <c r="F4052" s="29">
        <v>42173.458561400461</v>
      </c>
      <c r="G4052" s="42"/>
      <c r="H4052" s="113"/>
      <c r="I4052" s="113"/>
    </row>
    <row r="4053" spans="1:9" ht="15" customHeight="1" x14ac:dyDescent="0.25">
      <c r="A4053" s="29">
        <v>42173.500228124998</v>
      </c>
      <c r="B4053" s="42">
        <v>14.2</v>
      </c>
      <c r="C4053" s="22" t="s">
        <v>199</v>
      </c>
      <c r="F4053" s="29">
        <v>42173.500228124998</v>
      </c>
      <c r="G4053" s="42"/>
      <c r="H4053" s="113"/>
      <c r="I4053" s="113"/>
    </row>
    <row r="4054" spans="1:9" ht="15" customHeight="1" x14ac:dyDescent="0.25">
      <c r="A4054" s="29">
        <v>42173.541894849535</v>
      </c>
      <c r="B4054" s="42">
        <v>10.29</v>
      </c>
      <c r="C4054" s="22" t="s">
        <v>199</v>
      </c>
      <c r="F4054" s="29">
        <v>42173.541894849535</v>
      </c>
      <c r="G4054" s="42"/>
      <c r="H4054" s="113"/>
      <c r="I4054" s="113"/>
    </row>
    <row r="4055" spans="1:9" ht="15" customHeight="1" x14ac:dyDescent="0.25">
      <c r="A4055" s="29">
        <v>42173.583561574073</v>
      </c>
      <c r="B4055" s="42">
        <v>15.18</v>
      </c>
      <c r="C4055" s="22" t="s">
        <v>199</v>
      </c>
      <c r="F4055" s="29">
        <v>42173.583561574073</v>
      </c>
      <c r="G4055" s="42"/>
      <c r="H4055" s="113"/>
      <c r="I4055" s="113"/>
    </row>
    <row r="4056" spans="1:9" ht="15" customHeight="1" x14ac:dyDescent="0.25">
      <c r="A4056" s="29">
        <v>42173.62522829861</v>
      </c>
      <c r="B4056" s="42">
        <v>15.74</v>
      </c>
      <c r="C4056" s="22" t="s">
        <v>199</v>
      </c>
      <c r="F4056" s="29">
        <v>42173.62522829861</v>
      </c>
      <c r="G4056" s="42"/>
      <c r="H4056" s="113"/>
      <c r="I4056" s="113"/>
    </row>
    <row r="4057" spans="1:9" ht="15" customHeight="1" x14ac:dyDescent="0.25">
      <c r="A4057" s="29">
        <v>42173.666895023147</v>
      </c>
      <c r="B4057" s="42">
        <v>15.77</v>
      </c>
      <c r="C4057" s="22" t="s">
        <v>199</v>
      </c>
      <c r="F4057" s="29">
        <v>42173.666895023147</v>
      </c>
      <c r="G4057" s="42"/>
      <c r="H4057" s="113"/>
      <c r="I4057" s="113"/>
    </row>
    <row r="4058" spans="1:9" ht="15" customHeight="1" x14ac:dyDescent="0.25">
      <c r="A4058" s="29">
        <v>42173.708561747684</v>
      </c>
      <c r="B4058" s="42">
        <v>16.48</v>
      </c>
      <c r="C4058" s="22" t="s">
        <v>199</v>
      </c>
      <c r="F4058" s="29">
        <v>42173.708561747684</v>
      </c>
      <c r="G4058" s="42"/>
      <c r="H4058" s="113"/>
      <c r="I4058" s="113"/>
    </row>
    <row r="4059" spans="1:9" ht="15" customHeight="1" x14ac:dyDescent="0.25">
      <c r="A4059" s="29">
        <v>42173.750228472221</v>
      </c>
      <c r="B4059" s="42">
        <v>15.14</v>
      </c>
      <c r="C4059" s="22" t="s">
        <v>199</v>
      </c>
      <c r="F4059" s="29">
        <v>42173.750228472221</v>
      </c>
      <c r="G4059" s="42"/>
      <c r="H4059" s="113"/>
      <c r="I4059" s="113"/>
    </row>
    <row r="4060" spans="1:9" ht="15" customHeight="1" x14ac:dyDescent="0.25">
      <c r="A4060" s="29">
        <v>42173.791895196759</v>
      </c>
      <c r="B4060" s="36">
        <v>11.17</v>
      </c>
      <c r="C4060" s="22" t="s">
        <v>200</v>
      </c>
      <c r="F4060" s="29">
        <v>42173.791895196759</v>
      </c>
      <c r="G4060" s="36"/>
      <c r="H4060" s="113"/>
      <c r="I4060" s="113"/>
    </row>
    <row r="4061" spans="1:9" ht="15" customHeight="1" x14ac:dyDescent="0.25">
      <c r="A4061" s="29">
        <v>42173.833561921296</v>
      </c>
      <c r="B4061" s="36">
        <v>7.66</v>
      </c>
      <c r="C4061" s="22" t="s">
        <v>200</v>
      </c>
      <c r="F4061" s="29">
        <v>42173.833561921296</v>
      </c>
      <c r="G4061" s="36"/>
      <c r="H4061" s="113"/>
      <c r="I4061" s="113"/>
    </row>
    <row r="4062" spans="1:9" ht="15" customHeight="1" x14ac:dyDescent="0.25">
      <c r="A4062" s="29">
        <v>42173.875228645833</v>
      </c>
      <c r="B4062" s="36">
        <v>6.8</v>
      </c>
      <c r="C4062" s="22" t="s">
        <v>200</v>
      </c>
      <c r="F4062" s="29">
        <v>42173.875228645833</v>
      </c>
      <c r="G4062" s="36"/>
      <c r="H4062" s="113"/>
      <c r="I4062" s="113"/>
    </row>
    <row r="4063" spans="1:9" ht="15" customHeight="1" x14ac:dyDescent="0.25">
      <c r="A4063" s="29">
        <v>42173.91689537037</v>
      </c>
      <c r="B4063" s="42">
        <v>13.76</v>
      </c>
      <c r="C4063" s="22" t="s">
        <v>199</v>
      </c>
      <c r="F4063" s="29">
        <v>42173.91689537037</v>
      </c>
      <c r="G4063" s="42"/>
      <c r="H4063" s="113"/>
      <c r="I4063" s="113"/>
    </row>
    <row r="4064" spans="1:9" ht="15" customHeight="1" x14ac:dyDescent="0.25">
      <c r="A4064" s="29">
        <v>42173.958562094907</v>
      </c>
      <c r="B4064" s="42">
        <v>14.47</v>
      </c>
      <c r="C4064" s="22" t="s">
        <v>199</v>
      </c>
      <c r="F4064" s="29">
        <v>42173.958562094907</v>
      </c>
      <c r="G4064" s="42"/>
      <c r="H4064" s="113"/>
      <c r="I4064" s="113"/>
    </row>
    <row r="4065" spans="1:9" ht="15" customHeight="1" x14ac:dyDescent="0.25">
      <c r="A4065" s="29">
        <v>42174.000228819445</v>
      </c>
      <c r="B4065" s="37">
        <v>14.98</v>
      </c>
      <c r="C4065" s="2"/>
      <c r="F4065" s="29">
        <v>42174.000228819445</v>
      </c>
      <c r="G4065" s="37">
        <v>14.98</v>
      </c>
      <c r="H4065" s="113"/>
      <c r="I4065" s="113"/>
    </row>
    <row r="4066" spans="1:9" ht="15" customHeight="1" x14ac:dyDescent="0.25">
      <c r="A4066" s="29">
        <v>42174.041895543982</v>
      </c>
      <c r="B4066" s="37">
        <v>15.46</v>
      </c>
      <c r="C4066" s="2"/>
      <c r="F4066" s="29">
        <v>42174.041895543982</v>
      </c>
      <c r="G4066" s="37">
        <v>15.46</v>
      </c>
      <c r="H4066" s="113"/>
      <c r="I4066" s="113"/>
    </row>
    <row r="4067" spans="1:9" ht="15" customHeight="1" x14ac:dyDescent="0.25">
      <c r="A4067" s="29">
        <v>42174.083562268519</v>
      </c>
      <c r="B4067" s="37">
        <v>15.43</v>
      </c>
      <c r="C4067" s="2"/>
      <c r="F4067" s="29">
        <v>42174.083562268519</v>
      </c>
      <c r="G4067" s="37">
        <v>15.43</v>
      </c>
      <c r="H4067" s="113"/>
      <c r="I4067" s="113"/>
    </row>
    <row r="4068" spans="1:9" ht="15" customHeight="1" x14ac:dyDescent="0.25">
      <c r="A4068" s="29">
        <v>42174.125228993056</v>
      </c>
      <c r="B4068" s="37">
        <v>16.059999999999999</v>
      </c>
      <c r="C4068" s="2"/>
      <c r="F4068" s="29">
        <v>42174.125228993056</v>
      </c>
      <c r="G4068" s="37">
        <v>16.059999999999999</v>
      </c>
      <c r="H4068" s="113"/>
      <c r="I4068" s="113"/>
    </row>
    <row r="4069" spans="1:9" ht="15" customHeight="1" x14ac:dyDescent="0.25">
      <c r="A4069" s="29">
        <v>42174.166895717593</v>
      </c>
      <c r="B4069" s="37">
        <v>15.68</v>
      </c>
      <c r="C4069" s="2"/>
      <c r="F4069" s="29">
        <v>42174.166895717593</v>
      </c>
      <c r="G4069" s="37">
        <v>15.68</v>
      </c>
      <c r="H4069" s="113"/>
      <c r="I4069" s="113"/>
    </row>
    <row r="4070" spans="1:9" ht="15" customHeight="1" x14ac:dyDescent="0.25">
      <c r="A4070" s="29">
        <v>42174.208562442131</v>
      </c>
      <c r="B4070" s="37">
        <v>16.170000000000002</v>
      </c>
      <c r="C4070" s="2"/>
      <c r="F4070" s="29">
        <v>42174.208562442131</v>
      </c>
      <c r="G4070" s="37">
        <v>16.170000000000002</v>
      </c>
      <c r="H4070" s="113"/>
      <c r="I4070" s="113"/>
    </row>
    <row r="4071" spans="1:9" ht="15" customHeight="1" x14ac:dyDescent="0.25">
      <c r="A4071" s="29">
        <v>42174.250229166668</v>
      </c>
      <c r="B4071" s="37">
        <v>16.170000000000002</v>
      </c>
      <c r="C4071" s="2"/>
      <c r="F4071" s="29">
        <v>42174.250229166668</v>
      </c>
      <c r="G4071" s="37">
        <v>16.170000000000002</v>
      </c>
      <c r="H4071" s="113"/>
      <c r="I4071" s="113"/>
    </row>
    <row r="4072" spans="1:9" ht="15" customHeight="1" x14ac:dyDescent="0.25">
      <c r="A4072" s="29">
        <v>42174.291895891205</v>
      </c>
      <c r="B4072" s="37">
        <v>16.03</v>
      </c>
      <c r="C4072" s="2"/>
      <c r="F4072" s="29">
        <v>42174.291895891205</v>
      </c>
      <c r="G4072" s="37">
        <v>16.03</v>
      </c>
      <c r="H4072" s="113"/>
      <c r="I4072" s="113"/>
    </row>
    <row r="4073" spans="1:9" ht="15" customHeight="1" x14ac:dyDescent="0.25">
      <c r="A4073" s="29">
        <v>42174.333562615742</v>
      </c>
      <c r="B4073" s="37">
        <v>16.87</v>
      </c>
      <c r="C4073" s="2"/>
      <c r="F4073" s="29">
        <v>42174.333562615742</v>
      </c>
      <c r="G4073" s="37">
        <v>16.87</v>
      </c>
      <c r="H4073" s="113"/>
      <c r="I4073" s="113"/>
    </row>
    <row r="4074" spans="1:9" ht="15" customHeight="1" x14ac:dyDescent="0.25">
      <c r="A4074" s="29">
        <v>42174.375229340279</v>
      </c>
      <c r="B4074" s="37">
        <v>16.77</v>
      </c>
      <c r="C4074" s="2"/>
      <c r="F4074" s="29">
        <v>42174.375229340279</v>
      </c>
      <c r="G4074" s="37">
        <v>16.77</v>
      </c>
      <c r="H4074" s="113"/>
      <c r="I4074" s="113"/>
    </row>
    <row r="4075" spans="1:9" ht="15" customHeight="1" x14ac:dyDescent="0.25">
      <c r="A4075" s="29">
        <v>42174.416896064817</v>
      </c>
      <c r="B4075" s="37">
        <v>16.510000000000002</v>
      </c>
      <c r="C4075" s="2"/>
      <c r="F4075" s="29">
        <v>42174.416896064817</v>
      </c>
      <c r="G4075" s="37">
        <v>16.510000000000002</v>
      </c>
      <c r="H4075" s="113"/>
      <c r="I4075" s="113"/>
    </row>
    <row r="4076" spans="1:9" ht="15" customHeight="1" x14ac:dyDescent="0.25">
      <c r="A4076" s="29">
        <v>42174.458562789354</v>
      </c>
      <c r="B4076" s="37">
        <v>16.7</v>
      </c>
      <c r="C4076" s="2"/>
      <c r="F4076" s="29">
        <v>42174.458562789354</v>
      </c>
      <c r="G4076" s="37">
        <v>16.7</v>
      </c>
      <c r="H4076" s="113"/>
      <c r="I4076" s="113"/>
    </row>
    <row r="4077" spans="1:9" ht="15" customHeight="1" x14ac:dyDescent="0.25">
      <c r="A4077" s="29">
        <v>42174.500229513891</v>
      </c>
      <c r="B4077" s="37">
        <v>16.78</v>
      </c>
      <c r="C4077" s="2"/>
      <c r="F4077" s="29">
        <v>42174.500229513891</v>
      </c>
      <c r="G4077" s="37">
        <v>16.78</v>
      </c>
      <c r="H4077" s="113"/>
      <c r="I4077" s="113"/>
    </row>
    <row r="4078" spans="1:9" ht="15" customHeight="1" x14ac:dyDescent="0.25">
      <c r="A4078" s="29">
        <v>42174.541896238428</v>
      </c>
      <c r="B4078" s="37">
        <v>15.76</v>
      </c>
      <c r="C4078" s="2"/>
      <c r="F4078" s="29">
        <v>42174.541896238428</v>
      </c>
      <c r="G4078" s="37">
        <v>15.76</v>
      </c>
      <c r="H4078" s="113"/>
      <c r="I4078" s="113"/>
    </row>
    <row r="4079" spans="1:9" ht="15" customHeight="1" x14ac:dyDescent="0.25">
      <c r="A4079" s="29">
        <v>42174.583562962966</v>
      </c>
      <c r="B4079" s="37">
        <v>14.95</v>
      </c>
      <c r="C4079" s="2"/>
      <c r="F4079" s="29">
        <v>42174.583562962966</v>
      </c>
      <c r="G4079" s="37">
        <v>14.95</v>
      </c>
      <c r="H4079" s="113"/>
      <c r="I4079" s="113"/>
    </row>
    <row r="4080" spans="1:9" ht="15" customHeight="1" x14ac:dyDescent="0.25">
      <c r="A4080" s="29">
        <v>42174.625229687503</v>
      </c>
      <c r="B4080" s="37">
        <v>15.2</v>
      </c>
      <c r="C4080" s="2"/>
      <c r="F4080" s="29">
        <v>42174.625229687503</v>
      </c>
      <c r="G4080" s="37">
        <v>15.2</v>
      </c>
      <c r="H4080" s="113"/>
      <c r="I4080" s="113"/>
    </row>
    <row r="4081" spans="1:9" ht="15" customHeight="1" x14ac:dyDescent="0.25">
      <c r="A4081" s="29">
        <v>42174.66689641204</v>
      </c>
      <c r="B4081" s="37">
        <v>16.73</v>
      </c>
      <c r="C4081" s="2"/>
      <c r="F4081" s="29">
        <v>42174.66689641204</v>
      </c>
      <c r="G4081" s="37">
        <v>16.73</v>
      </c>
      <c r="H4081" s="113"/>
      <c r="I4081" s="113"/>
    </row>
    <row r="4082" spans="1:9" ht="15" customHeight="1" x14ac:dyDescent="0.25">
      <c r="A4082" s="29">
        <v>42174.708563136577</v>
      </c>
      <c r="B4082" s="37">
        <v>15.62</v>
      </c>
      <c r="C4082" s="2"/>
      <c r="F4082" s="29">
        <v>42174.708563136577</v>
      </c>
      <c r="G4082" s="37">
        <v>15.62</v>
      </c>
      <c r="H4082" s="113"/>
      <c r="I4082" s="113"/>
    </row>
    <row r="4083" spans="1:9" ht="15" customHeight="1" x14ac:dyDescent="0.25">
      <c r="A4083" s="29">
        <v>42174.750229861114</v>
      </c>
      <c r="B4083" s="37">
        <v>12.14</v>
      </c>
      <c r="C4083" s="2"/>
      <c r="F4083" s="29">
        <v>42174.750229861114</v>
      </c>
      <c r="G4083" s="37">
        <v>12.14</v>
      </c>
      <c r="H4083" s="113"/>
      <c r="I4083" s="113"/>
    </row>
    <row r="4084" spans="1:9" ht="15" customHeight="1" x14ac:dyDescent="0.25">
      <c r="A4084" s="29">
        <v>42174.791896585652</v>
      </c>
      <c r="B4084" s="30">
        <v>8.56</v>
      </c>
      <c r="C4084" s="22" t="s">
        <v>197</v>
      </c>
      <c r="F4084" s="29">
        <v>42174.791896585652</v>
      </c>
      <c r="G4084" s="30"/>
      <c r="H4084" s="113"/>
      <c r="I4084" s="113"/>
    </row>
    <row r="4085" spans="1:9" ht="15" customHeight="1" x14ac:dyDescent="0.25">
      <c r="A4085" s="29">
        <v>42174.833563310189</v>
      </c>
      <c r="B4085" s="30">
        <v>6.79</v>
      </c>
      <c r="C4085" s="22" t="s">
        <v>197</v>
      </c>
      <c r="F4085" s="29">
        <v>42174.833563310189</v>
      </c>
      <c r="G4085" s="30"/>
      <c r="H4085" s="113"/>
      <c r="I4085" s="113"/>
    </row>
    <row r="4086" spans="1:9" ht="15" customHeight="1" x14ac:dyDescent="0.25">
      <c r="A4086" s="29">
        <v>42174.875230034719</v>
      </c>
      <c r="B4086" s="30">
        <v>6.33</v>
      </c>
      <c r="C4086" s="22" t="s">
        <v>197</v>
      </c>
      <c r="F4086" s="29">
        <v>42174.875230034719</v>
      </c>
      <c r="G4086" s="30"/>
      <c r="H4086" s="113"/>
      <c r="I4086" s="113"/>
    </row>
    <row r="4087" spans="1:9" ht="15" customHeight="1" x14ac:dyDescent="0.25">
      <c r="A4087" s="29">
        <v>42174.916896759256</v>
      </c>
      <c r="B4087" s="30">
        <v>5.26</v>
      </c>
      <c r="C4087" s="22" t="s">
        <v>197</v>
      </c>
      <c r="F4087" s="29">
        <v>42174.916896759256</v>
      </c>
      <c r="G4087" s="30"/>
      <c r="H4087" s="113"/>
      <c r="I4087" s="113"/>
    </row>
    <row r="4088" spans="1:9" ht="15" customHeight="1" x14ac:dyDescent="0.25">
      <c r="A4088" s="29">
        <v>42174.958563483793</v>
      </c>
      <c r="B4088" s="30">
        <v>4.8899999999999997</v>
      </c>
      <c r="C4088" s="22" t="s">
        <v>197</v>
      </c>
      <c r="F4088" s="29">
        <v>42174.958563483793</v>
      </c>
      <c r="G4088" s="30"/>
      <c r="H4088" s="113"/>
      <c r="I4088" s="113"/>
    </row>
    <row r="4089" spans="1:9" ht="15" customHeight="1" x14ac:dyDescent="0.25">
      <c r="A4089" s="29">
        <v>42175.00023020833</v>
      </c>
      <c r="B4089" s="30">
        <v>4.9400000000000004</v>
      </c>
      <c r="C4089" s="22" t="s">
        <v>197</v>
      </c>
      <c r="F4089" s="29">
        <v>42175.00023020833</v>
      </c>
      <c r="G4089" s="30"/>
      <c r="H4089" s="113"/>
      <c r="I4089" s="113"/>
    </row>
    <row r="4090" spans="1:9" ht="15" customHeight="1" x14ac:dyDescent="0.25">
      <c r="A4090" s="29">
        <v>42175.041896932868</v>
      </c>
      <c r="B4090" s="30">
        <v>4.9400000000000004</v>
      </c>
      <c r="C4090" s="22" t="s">
        <v>197</v>
      </c>
      <c r="F4090" s="29">
        <v>42175.041896932868</v>
      </c>
      <c r="G4090" s="30"/>
      <c r="H4090" s="113"/>
      <c r="I4090" s="113"/>
    </row>
    <row r="4091" spans="1:9" ht="15" customHeight="1" x14ac:dyDescent="0.25">
      <c r="A4091" s="29">
        <v>42175.083563657405</v>
      </c>
      <c r="B4091" s="30">
        <v>4.9400000000000004</v>
      </c>
      <c r="C4091" s="22" t="s">
        <v>197</v>
      </c>
      <c r="F4091" s="29">
        <v>42175.083563657405</v>
      </c>
      <c r="G4091" s="30"/>
      <c r="H4091" s="113"/>
      <c r="I4091" s="113"/>
    </row>
    <row r="4092" spans="1:9" ht="15" customHeight="1" x14ac:dyDescent="0.25">
      <c r="A4092" s="29">
        <v>42175.125230381942</v>
      </c>
      <c r="B4092" s="30">
        <v>4.9400000000000004</v>
      </c>
      <c r="C4092" s="22" t="s">
        <v>197</v>
      </c>
      <c r="F4092" s="29">
        <v>42175.125230381942</v>
      </c>
      <c r="G4092" s="30"/>
      <c r="H4092" s="113"/>
      <c r="I4092" s="113"/>
    </row>
    <row r="4093" spans="1:9" ht="15" customHeight="1" x14ac:dyDescent="0.25">
      <c r="A4093" s="29">
        <v>42175.166897106479</v>
      </c>
      <c r="B4093" s="30">
        <v>4.9400000000000004</v>
      </c>
      <c r="C4093" s="22" t="s">
        <v>197</v>
      </c>
      <c r="F4093" s="29">
        <v>42175.166897106479</v>
      </c>
      <c r="G4093" s="30"/>
      <c r="H4093" s="113"/>
      <c r="I4093" s="113"/>
    </row>
    <row r="4094" spans="1:9" ht="15" customHeight="1" x14ac:dyDescent="0.25">
      <c r="A4094" s="29">
        <v>42175.208563831016</v>
      </c>
      <c r="B4094" s="30">
        <v>4.9400000000000004</v>
      </c>
      <c r="C4094" s="22" t="s">
        <v>197</v>
      </c>
      <c r="F4094" s="29">
        <v>42175.208563831016</v>
      </c>
      <c r="G4094" s="30"/>
      <c r="H4094" s="113"/>
      <c r="I4094" s="113"/>
    </row>
    <row r="4095" spans="1:9" ht="15" customHeight="1" x14ac:dyDescent="0.25">
      <c r="A4095" s="29">
        <v>42175.250230555554</v>
      </c>
      <c r="B4095" s="30">
        <v>4.9400000000000004</v>
      </c>
      <c r="C4095" s="22" t="s">
        <v>197</v>
      </c>
      <c r="F4095" s="29">
        <v>42175.250230555554</v>
      </c>
      <c r="G4095" s="30"/>
      <c r="H4095" s="113"/>
      <c r="I4095" s="113"/>
    </row>
    <row r="4096" spans="1:9" ht="15" customHeight="1" x14ac:dyDescent="0.25">
      <c r="A4096" s="29">
        <v>42175.291897280091</v>
      </c>
      <c r="B4096" s="30">
        <v>4.9400000000000004</v>
      </c>
      <c r="C4096" s="22" t="s">
        <v>197</v>
      </c>
      <c r="F4096" s="29">
        <v>42175.291897280091</v>
      </c>
      <c r="G4096" s="30"/>
      <c r="H4096" s="113"/>
      <c r="I4096" s="113"/>
    </row>
    <row r="4097" spans="1:9" ht="15" customHeight="1" x14ac:dyDescent="0.25">
      <c r="A4097" s="29">
        <v>42175.333564004628</v>
      </c>
      <c r="B4097" s="30">
        <v>4.9400000000000004</v>
      </c>
      <c r="C4097" s="22" t="s">
        <v>197</v>
      </c>
      <c r="F4097" s="29">
        <v>42175.333564004628</v>
      </c>
      <c r="G4097" s="30"/>
      <c r="H4097" s="113"/>
      <c r="I4097" s="113"/>
    </row>
    <row r="4098" spans="1:9" ht="15" customHeight="1" x14ac:dyDescent="0.25">
      <c r="A4098" s="29">
        <v>42175.375230729165</v>
      </c>
      <c r="B4098" s="30">
        <v>4.9400000000000004</v>
      </c>
      <c r="C4098" s="22" t="s">
        <v>197</v>
      </c>
      <c r="F4098" s="29">
        <v>42175.375230729165</v>
      </c>
      <c r="G4098" s="30"/>
      <c r="H4098" s="113"/>
      <c r="I4098" s="113"/>
    </row>
    <row r="4099" spans="1:9" ht="15" customHeight="1" x14ac:dyDescent="0.25">
      <c r="A4099" s="29">
        <v>42175.416897453702</v>
      </c>
      <c r="B4099" s="30">
        <v>4.9400000000000004</v>
      </c>
      <c r="C4099" s="22" t="s">
        <v>197</v>
      </c>
      <c r="F4099" s="29">
        <v>42175.416897453702</v>
      </c>
      <c r="G4099" s="30"/>
      <c r="H4099" s="113"/>
      <c r="I4099" s="113"/>
    </row>
    <row r="4100" spans="1:9" ht="15" customHeight="1" x14ac:dyDescent="0.25">
      <c r="A4100" s="29">
        <v>42175.45856417824</v>
      </c>
      <c r="B4100" s="30">
        <v>4.9400000000000004</v>
      </c>
      <c r="C4100" s="22" t="s">
        <v>197</v>
      </c>
      <c r="F4100" s="29">
        <v>42175.45856417824</v>
      </c>
      <c r="G4100" s="30"/>
      <c r="H4100" s="113"/>
      <c r="I4100" s="113"/>
    </row>
    <row r="4101" spans="1:9" ht="15" customHeight="1" x14ac:dyDescent="0.25">
      <c r="A4101" s="29">
        <v>42175.500230902777</v>
      </c>
      <c r="B4101" s="30">
        <v>4.9400000000000004</v>
      </c>
      <c r="C4101" s="22" t="s">
        <v>197</v>
      </c>
      <c r="F4101" s="29">
        <v>42175.500230902777</v>
      </c>
      <c r="G4101" s="30"/>
      <c r="H4101" s="113"/>
      <c r="I4101" s="113"/>
    </row>
    <row r="4102" spans="1:9" ht="15" customHeight="1" x14ac:dyDescent="0.25">
      <c r="A4102" s="29">
        <v>42175.541897627314</v>
      </c>
      <c r="B4102" s="30">
        <v>4.9400000000000004</v>
      </c>
      <c r="C4102" s="22" t="s">
        <v>197</v>
      </c>
      <c r="F4102" s="29">
        <v>42175.541897627314</v>
      </c>
      <c r="G4102" s="30"/>
      <c r="H4102" s="113"/>
      <c r="I4102" s="113"/>
    </row>
    <row r="4103" spans="1:9" ht="15" customHeight="1" x14ac:dyDescent="0.25">
      <c r="A4103" s="29">
        <v>42175.583564351851</v>
      </c>
      <c r="B4103" s="30">
        <v>4.9400000000000004</v>
      </c>
      <c r="C4103" s="22" t="s">
        <v>197</v>
      </c>
      <c r="F4103" s="29">
        <v>42175.583564351851</v>
      </c>
      <c r="G4103" s="30"/>
      <c r="H4103" s="113"/>
      <c r="I4103" s="113"/>
    </row>
    <row r="4104" spans="1:9" ht="15" customHeight="1" x14ac:dyDescent="0.25">
      <c r="A4104" s="29">
        <v>42175.625231076388</v>
      </c>
      <c r="B4104" s="30">
        <v>4.9400000000000004</v>
      </c>
      <c r="C4104" s="22" t="s">
        <v>197</v>
      </c>
      <c r="F4104" s="29">
        <v>42175.625231076388</v>
      </c>
      <c r="G4104" s="30"/>
      <c r="H4104" s="113"/>
      <c r="I4104" s="113"/>
    </row>
    <row r="4105" spans="1:9" ht="15" customHeight="1" x14ac:dyDescent="0.25">
      <c r="A4105" s="29">
        <v>42175.666897800926</v>
      </c>
      <c r="B4105" s="30">
        <v>4.9400000000000004</v>
      </c>
      <c r="C4105" s="22" t="s">
        <v>197</v>
      </c>
      <c r="F4105" s="29">
        <v>42175.666897800926</v>
      </c>
      <c r="G4105" s="30"/>
      <c r="H4105" s="113"/>
      <c r="I4105" s="113"/>
    </row>
    <row r="4106" spans="1:9" ht="15" customHeight="1" x14ac:dyDescent="0.25">
      <c r="A4106" s="29">
        <v>42175.708564525463</v>
      </c>
      <c r="B4106" s="30">
        <v>4.9400000000000004</v>
      </c>
      <c r="C4106" s="22" t="s">
        <v>197</v>
      </c>
      <c r="F4106" s="29">
        <v>42175.708564525463</v>
      </c>
      <c r="G4106" s="30"/>
      <c r="H4106" s="113"/>
      <c r="I4106" s="113"/>
    </row>
    <row r="4107" spans="1:9" ht="15" customHeight="1" x14ac:dyDescent="0.25">
      <c r="A4107" s="29">
        <v>42175.75023125</v>
      </c>
      <c r="B4107" s="30">
        <v>4.9400000000000004</v>
      </c>
      <c r="C4107" s="22" t="s">
        <v>197</v>
      </c>
      <c r="F4107" s="29">
        <v>42175.75023125</v>
      </c>
      <c r="G4107" s="30"/>
      <c r="H4107" s="113"/>
      <c r="I4107" s="113"/>
    </row>
    <row r="4108" spans="1:9" ht="15" customHeight="1" x14ac:dyDescent="0.25">
      <c r="A4108" s="29">
        <v>42175.791897974537</v>
      </c>
      <c r="B4108" s="30">
        <v>4.9400000000000004</v>
      </c>
      <c r="C4108" s="22" t="s">
        <v>197</v>
      </c>
      <c r="F4108" s="29">
        <v>42175.791897974537</v>
      </c>
      <c r="G4108" s="30"/>
      <c r="H4108" s="113"/>
      <c r="I4108" s="113"/>
    </row>
    <row r="4109" spans="1:9" ht="15" customHeight="1" x14ac:dyDescent="0.25">
      <c r="A4109" s="29">
        <v>42175.833564699074</v>
      </c>
      <c r="B4109" s="30">
        <v>4.9400000000000004</v>
      </c>
      <c r="C4109" s="22" t="s">
        <v>197</v>
      </c>
      <c r="F4109" s="29">
        <v>42175.833564699074</v>
      </c>
      <c r="G4109" s="30"/>
      <c r="H4109" s="113"/>
      <c r="I4109" s="113"/>
    </row>
    <row r="4110" spans="1:9" ht="15" customHeight="1" x14ac:dyDescent="0.25">
      <c r="A4110" s="29">
        <v>42175.875231423612</v>
      </c>
      <c r="B4110" s="30">
        <v>4.8899999999999997</v>
      </c>
      <c r="C4110" s="22" t="s">
        <v>197</v>
      </c>
      <c r="F4110" s="29">
        <v>42175.875231423612</v>
      </c>
      <c r="G4110" s="30"/>
      <c r="H4110" s="113"/>
      <c r="I4110" s="113"/>
    </row>
    <row r="4111" spans="1:9" ht="15" customHeight="1" x14ac:dyDescent="0.25">
      <c r="A4111" s="29">
        <v>42175.916898148149</v>
      </c>
      <c r="B4111" s="30">
        <v>4.45</v>
      </c>
      <c r="C4111" s="22" t="s">
        <v>197</v>
      </c>
      <c r="F4111" s="29">
        <v>42175.916898148149</v>
      </c>
      <c r="G4111" s="30"/>
      <c r="H4111" s="113"/>
      <c r="I4111" s="113"/>
    </row>
    <row r="4112" spans="1:9" ht="15" customHeight="1" x14ac:dyDescent="0.25">
      <c r="A4112" s="29">
        <v>42175.958564872686</v>
      </c>
      <c r="B4112" s="30">
        <v>4.4400000000000004</v>
      </c>
      <c r="C4112" s="22" t="s">
        <v>197</v>
      </c>
      <c r="F4112" s="29">
        <v>42175.958564872686</v>
      </c>
      <c r="G4112" s="30"/>
      <c r="H4112" s="113"/>
      <c r="I4112" s="113"/>
    </row>
    <row r="4113" spans="1:9" ht="15" customHeight="1" x14ac:dyDescent="0.25">
      <c r="A4113" s="29">
        <v>42176.000231597223</v>
      </c>
      <c r="B4113" s="30">
        <v>4.43</v>
      </c>
      <c r="C4113" s="22" t="s">
        <v>197</v>
      </c>
      <c r="F4113" s="29">
        <v>42176.000231597223</v>
      </c>
      <c r="G4113" s="30"/>
      <c r="H4113" s="113"/>
      <c r="I4113" s="113"/>
    </row>
    <row r="4114" spans="1:9" ht="15" customHeight="1" x14ac:dyDescent="0.25">
      <c r="A4114" s="29">
        <v>42176.041898321761</v>
      </c>
      <c r="B4114" s="30">
        <v>4.42</v>
      </c>
      <c r="C4114" s="22" t="s">
        <v>197</v>
      </c>
      <c r="F4114" s="29">
        <v>42176.041898321761</v>
      </c>
      <c r="G4114" s="30"/>
      <c r="H4114" s="113"/>
      <c r="I4114" s="113"/>
    </row>
    <row r="4115" spans="1:9" ht="15" customHeight="1" x14ac:dyDescent="0.25">
      <c r="A4115" s="29">
        <v>42176.083565046298</v>
      </c>
      <c r="B4115" s="30">
        <v>4.46</v>
      </c>
      <c r="C4115" s="22" t="s">
        <v>197</v>
      </c>
      <c r="F4115" s="29">
        <v>42176.083565046298</v>
      </c>
      <c r="G4115" s="30"/>
      <c r="H4115" s="113"/>
      <c r="I4115" s="113"/>
    </row>
    <row r="4116" spans="1:9" ht="15" customHeight="1" x14ac:dyDescent="0.25">
      <c r="A4116" s="29">
        <v>42176.125231770835</v>
      </c>
      <c r="B4116" s="30">
        <v>4.49</v>
      </c>
      <c r="C4116" s="22" t="s">
        <v>197</v>
      </c>
      <c r="F4116" s="29">
        <v>42176.125231770835</v>
      </c>
      <c r="G4116" s="30"/>
      <c r="H4116" s="113"/>
      <c r="I4116" s="113"/>
    </row>
    <row r="4117" spans="1:9" ht="15" customHeight="1" x14ac:dyDescent="0.25">
      <c r="A4117" s="29">
        <v>42176.166898495372</v>
      </c>
      <c r="B4117" s="30">
        <v>4.53</v>
      </c>
      <c r="C4117" s="22" t="s">
        <v>197</v>
      </c>
      <c r="F4117" s="29">
        <v>42176.166898495372</v>
      </c>
      <c r="G4117" s="30"/>
      <c r="H4117" s="113"/>
      <c r="I4117" s="113"/>
    </row>
    <row r="4118" spans="1:9" ht="15" customHeight="1" x14ac:dyDescent="0.25">
      <c r="A4118" s="29">
        <v>42176.208565219909</v>
      </c>
      <c r="B4118" s="30">
        <v>4.6900000000000004</v>
      </c>
      <c r="C4118" s="22" t="s">
        <v>197</v>
      </c>
      <c r="F4118" s="29">
        <v>42176.208565219909</v>
      </c>
      <c r="G4118" s="30"/>
      <c r="H4118" s="113"/>
      <c r="I4118" s="113"/>
    </row>
    <row r="4119" spans="1:9" ht="15" customHeight="1" x14ac:dyDescent="0.25">
      <c r="A4119" s="29">
        <v>42176.250231944447</v>
      </c>
      <c r="B4119" s="30">
        <v>4.5</v>
      </c>
      <c r="C4119" s="22" t="s">
        <v>197</v>
      </c>
      <c r="F4119" s="29">
        <v>42176.250231944447</v>
      </c>
      <c r="G4119" s="30"/>
      <c r="H4119" s="113"/>
      <c r="I4119" s="113"/>
    </row>
    <row r="4120" spans="1:9" ht="15" customHeight="1" x14ac:dyDescent="0.25">
      <c r="A4120" s="29">
        <v>42176.291898668984</v>
      </c>
      <c r="B4120" s="30">
        <v>4.38</v>
      </c>
      <c r="C4120" s="22" t="s">
        <v>197</v>
      </c>
      <c r="F4120" s="29">
        <v>42176.291898668984</v>
      </c>
      <c r="G4120" s="30"/>
      <c r="H4120" s="113"/>
      <c r="I4120" s="113"/>
    </row>
    <row r="4121" spans="1:9" ht="15" customHeight="1" x14ac:dyDescent="0.25">
      <c r="A4121" s="29">
        <v>42176.333565393521</v>
      </c>
      <c r="B4121" s="42">
        <v>8.73</v>
      </c>
      <c r="C4121" s="22" t="s">
        <v>199</v>
      </c>
      <c r="F4121" s="29">
        <v>42176.333565393521</v>
      </c>
      <c r="G4121" s="42"/>
      <c r="H4121" s="113"/>
      <c r="I4121" s="113"/>
    </row>
    <row r="4122" spans="1:9" ht="15" customHeight="1" x14ac:dyDescent="0.25">
      <c r="A4122" s="29">
        <v>42176.375232118058</v>
      </c>
      <c r="B4122" s="42">
        <v>7.68</v>
      </c>
      <c r="C4122" s="22" t="s">
        <v>199</v>
      </c>
      <c r="F4122" s="29">
        <v>42176.375232118058</v>
      </c>
      <c r="G4122" s="42"/>
      <c r="H4122" s="113"/>
      <c r="I4122" s="113"/>
    </row>
    <row r="4123" spans="1:9" ht="15" customHeight="1" x14ac:dyDescent="0.25">
      <c r="A4123" s="29">
        <v>42176.416898842595</v>
      </c>
      <c r="B4123" s="42">
        <v>11.82</v>
      </c>
      <c r="C4123" s="22" t="s">
        <v>199</v>
      </c>
      <c r="F4123" s="29">
        <v>42176.416898842595</v>
      </c>
      <c r="G4123" s="42"/>
      <c r="H4123" s="113"/>
      <c r="I4123" s="113"/>
    </row>
    <row r="4124" spans="1:9" ht="15" customHeight="1" x14ac:dyDescent="0.25">
      <c r="A4124" s="29">
        <v>42176.458565567133</v>
      </c>
      <c r="B4124" s="42">
        <v>12.65</v>
      </c>
      <c r="C4124" s="22" t="s">
        <v>199</v>
      </c>
      <c r="F4124" s="29">
        <v>42176.458565567133</v>
      </c>
      <c r="G4124" s="42"/>
      <c r="H4124" s="113"/>
      <c r="I4124" s="113"/>
    </row>
    <row r="4125" spans="1:9" ht="15" customHeight="1" x14ac:dyDescent="0.25">
      <c r="A4125" s="29">
        <v>42176.50023229167</v>
      </c>
      <c r="B4125" s="42">
        <v>9.36</v>
      </c>
      <c r="C4125" s="22" t="s">
        <v>199</v>
      </c>
      <c r="F4125" s="29">
        <v>42176.50023229167</v>
      </c>
      <c r="G4125" s="42"/>
      <c r="H4125" s="113"/>
      <c r="I4125" s="113"/>
    </row>
    <row r="4126" spans="1:9" ht="15" customHeight="1" x14ac:dyDescent="0.25">
      <c r="A4126" s="29">
        <v>42176.541899016207</v>
      </c>
      <c r="B4126" s="42">
        <v>7.67</v>
      </c>
      <c r="C4126" s="22" t="s">
        <v>199</v>
      </c>
      <c r="F4126" s="29">
        <v>42176.541899016207</v>
      </c>
      <c r="G4126" s="42"/>
      <c r="H4126" s="113"/>
      <c r="I4126" s="113"/>
    </row>
    <row r="4127" spans="1:9" ht="15" customHeight="1" x14ac:dyDescent="0.25">
      <c r="A4127" s="29">
        <v>42176.583565740744</v>
      </c>
      <c r="B4127" s="42">
        <v>7.28</v>
      </c>
      <c r="C4127" s="22" t="s">
        <v>199</v>
      </c>
      <c r="F4127" s="29">
        <v>42176.583565740744</v>
      </c>
      <c r="G4127" s="42"/>
      <c r="H4127" s="113"/>
      <c r="I4127" s="113"/>
    </row>
    <row r="4128" spans="1:9" ht="15" customHeight="1" x14ac:dyDescent="0.25">
      <c r="A4128" s="29">
        <v>42176.625232465274</v>
      </c>
      <c r="B4128" s="42">
        <v>13.28</v>
      </c>
      <c r="C4128" s="22" t="s">
        <v>199</v>
      </c>
      <c r="F4128" s="29">
        <v>42176.625232465274</v>
      </c>
      <c r="G4128" s="42"/>
      <c r="H4128" s="113"/>
      <c r="I4128" s="113"/>
    </row>
    <row r="4129" spans="1:9" ht="15" customHeight="1" x14ac:dyDescent="0.25">
      <c r="A4129" s="29">
        <v>42176.666899189811</v>
      </c>
      <c r="B4129" s="42">
        <v>15.2</v>
      </c>
      <c r="C4129" s="22" t="s">
        <v>199</v>
      </c>
      <c r="F4129" s="29">
        <v>42176.666899189811</v>
      </c>
      <c r="G4129" s="42"/>
      <c r="H4129" s="113"/>
      <c r="I4129" s="113"/>
    </row>
    <row r="4130" spans="1:9" ht="15" customHeight="1" x14ac:dyDescent="0.25">
      <c r="A4130" s="29">
        <v>42176.708565914349</v>
      </c>
      <c r="B4130" s="42">
        <v>15.55</v>
      </c>
      <c r="C4130" s="22" t="s">
        <v>199</v>
      </c>
      <c r="F4130" s="29">
        <v>42176.708565914349</v>
      </c>
      <c r="G4130" s="42"/>
      <c r="H4130" s="113"/>
      <c r="I4130" s="113"/>
    </row>
    <row r="4131" spans="1:9" ht="15" customHeight="1" x14ac:dyDescent="0.25">
      <c r="A4131" s="29">
        <v>42176.750232638886</v>
      </c>
      <c r="B4131" s="42">
        <v>15.15</v>
      </c>
      <c r="C4131" s="22" t="s">
        <v>199</v>
      </c>
      <c r="F4131" s="29">
        <v>42176.750232638886</v>
      </c>
      <c r="G4131" s="42"/>
      <c r="H4131" s="113"/>
      <c r="I4131" s="113"/>
    </row>
    <row r="4132" spans="1:9" ht="15" customHeight="1" x14ac:dyDescent="0.25">
      <c r="A4132" s="29">
        <v>42176.791899363423</v>
      </c>
      <c r="B4132" s="42">
        <v>15.16</v>
      </c>
      <c r="C4132" s="22" t="s">
        <v>199</v>
      </c>
      <c r="F4132" s="29">
        <v>42176.791899363423</v>
      </c>
      <c r="G4132" s="42"/>
      <c r="H4132" s="113"/>
      <c r="I4132" s="113"/>
    </row>
    <row r="4133" spans="1:9" ht="15" customHeight="1" x14ac:dyDescent="0.25">
      <c r="A4133" s="29">
        <v>42176.83356608796</v>
      </c>
      <c r="B4133" s="42">
        <v>15.2</v>
      </c>
      <c r="C4133" s="22" t="s">
        <v>199</v>
      </c>
      <c r="F4133" s="29">
        <v>42176.83356608796</v>
      </c>
      <c r="G4133" s="42"/>
      <c r="H4133" s="113"/>
      <c r="I4133" s="113"/>
    </row>
    <row r="4134" spans="1:9" ht="15" customHeight="1" x14ac:dyDescent="0.25">
      <c r="A4134" s="29">
        <v>42176.875232812497</v>
      </c>
      <c r="B4134" s="42">
        <v>14.8</v>
      </c>
      <c r="C4134" s="22" t="s">
        <v>199</v>
      </c>
      <c r="F4134" s="29">
        <v>42176.875232812497</v>
      </c>
      <c r="G4134" s="42"/>
      <c r="H4134" s="113"/>
      <c r="I4134" s="113"/>
    </row>
    <row r="4135" spans="1:9" ht="15" customHeight="1" x14ac:dyDescent="0.25">
      <c r="A4135" s="29">
        <v>42176.916899537035</v>
      </c>
      <c r="B4135" s="42">
        <v>14.22</v>
      </c>
      <c r="C4135" s="22" t="s">
        <v>199</v>
      </c>
      <c r="F4135" s="29">
        <v>42176.916899537035</v>
      </c>
      <c r="G4135" s="42"/>
      <c r="H4135" s="113"/>
      <c r="I4135" s="113"/>
    </row>
    <row r="4136" spans="1:9" ht="15" customHeight="1" x14ac:dyDescent="0.25">
      <c r="A4136" s="29">
        <v>42176.958566261572</v>
      </c>
      <c r="B4136" s="42">
        <v>14.52</v>
      </c>
      <c r="C4136" s="22" t="s">
        <v>199</v>
      </c>
      <c r="F4136" s="29">
        <v>42176.958566261572</v>
      </c>
      <c r="G4136" s="42"/>
      <c r="H4136" s="113"/>
      <c r="I4136" s="113"/>
    </row>
    <row r="4137" spans="1:9" ht="15" customHeight="1" x14ac:dyDescent="0.25">
      <c r="A4137" s="29">
        <v>42177.000232986109</v>
      </c>
      <c r="B4137" s="37">
        <v>15.01</v>
      </c>
      <c r="C4137" s="2"/>
      <c r="F4137" s="29">
        <v>42177.000232986109</v>
      </c>
      <c r="G4137" s="37">
        <v>15.01</v>
      </c>
      <c r="H4137" s="113"/>
      <c r="I4137" s="113"/>
    </row>
    <row r="4138" spans="1:9" ht="15" customHeight="1" x14ac:dyDescent="0.25">
      <c r="A4138" s="29">
        <v>42177.041899710646</v>
      </c>
      <c r="B4138" s="37">
        <v>14.66</v>
      </c>
      <c r="C4138" s="2"/>
      <c r="F4138" s="29">
        <v>42177.041899710646</v>
      </c>
      <c r="G4138" s="37">
        <v>14.66</v>
      </c>
      <c r="H4138" s="113"/>
      <c r="I4138" s="113"/>
    </row>
    <row r="4139" spans="1:9" ht="15" customHeight="1" x14ac:dyDescent="0.25">
      <c r="A4139" s="29">
        <v>42177.083566435183</v>
      </c>
      <c r="B4139" s="37">
        <v>15.17</v>
      </c>
      <c r="C4139" s="2"/>
      <c r="F4139" s="29">
        <v>42177.083566435183</v>
      </c>
      <c r="G4139" s="37">
        <v>15.17</v>
      </c>
      <c r="H4139" s="113"/>
      <c r="I4139" s="113"/>
    </row>
    <row r="4140" spans="1:9" ht="15" customHeight="1" x14ac:dyDescent="0.25">
      <c r="A4140" s="29">
        <v>42177.125233159721</v>
      </c>
      <c r="B4140" s="37">
        <v>15.58</v>
      </c>
      <c r="C4140" s="2"/>
      <c r="F4140" s="29">
        <v>42177.125233159721</v>
      </c>
      <c r="G4140" s="37">
        <v>15.58</v>
      </c>
      <c r="H4140" s="113"/>
      <c r="I4140" s="113"/>
    </row>
    <row r="4141" spans="1:9" ht="15" customHeight="1" x14ac:dyDescent="0.25">
      <c r="A4141" s="29">
        <v>42177.166899884258</v>
      </c>
      <c r="B4141" s="37">
        <v>15.65</v>
      </c>
      <c r="C4141" s="2"/>
      <c r="F4141" s="29">
        <v>42177.166899884258</v>
      </c>
      <c r="G4141" s="37">
        <v>15.65</v>
      </c>
      <c r="H4141" s="113"/>
      <c r="I4141" s="113"/>
    </row>
    <row r="4142" spans="1:9" ht="15" customHeight="1" x14ac:dyDescent="0.25">
      <c r="A4142" s="29">
        <v>42177.208566608795</v>
      </c>
      <c r="B4142" s="37">
        <v>15.11</v>
      </c>
      <c r="C4142" s="2"/>
      <c r="F4142" s="29">
        <v>42177.208566608795</v>
      </c>
      <c r="G4142" s="37">
        <v>15.11</v>
      </c>
      <c r="H4142" s="113"/>
      <c r="I4142" s="113"/>
    </row>
    <row r="4143" spans="1:9" ht="15" customHeight="1" x14ac:dyDescent="0.25">
      <c r="A4143" s="29">
        <v>42177.250233333332</v>
      </c>
      <c r="B4143" s="37">
        <v>14.93</v>
      </c>
      <c r="C4143" s="2"/>
      <c r="F4143" s="29">
        <v>42177.250233333332</v>
      </c>
      <c r="G4143" s="37">
        <v>14.93</v>
      </c>
      <c r="H4143" s="113"/>
      <c r="I4143" s="113"/>
    </row>
    <row r="4144" spans="1:9" ht="15" customHeight="1" x14ac:dyDescent="0.25">
      <c r="A4144" s="29">
        <v>42177.291900057869</v>
      </c>
      <c r="B4144" s="37">
        <v>16.11</v>
      </c>
      <c r="C4144" s="2"/>
      <c r="F4144" s="29">
        <v>42177.291900057869</v>
      </c>
      <c r="G4144" s="37">
        <v>16.11</v>
      </c>
      <c r="H4144" s="113"/>
      <c r="I4144" s="113"/>
    </row>
    <row r="4145" spans="1:9" ht="15" customHeight="1" x14ac:dyDescent="0.25">
      <c r="A4145" s="29">
        <v>42177.333566782407</v>
      </c>
      <c r="B4145" s="37">
        <v>16.239999999999998</v>
      </c>
      <c r="C4145" s="2"/>
      <c r="F4145" s="29">
        <v>42177.333566782407</v>
      </c>
      <c r="G4145" s="37">
        <v>16.239999999999998</v>
      </c>
      <c r="H4145" s="113"/>
      <c r="I4145" s="113"/>
    </row>
    <row r="4146" spans="1:9" ht="15" customHeight="1" x14ac:dyDescent="0.25">
      <c r="A4146" s="29">
        <v>42177.375233506944</v>
      </c>
      <c r="B4146" s="37">
        <v>16.09</v>
      </c>
      <c r="C4146" s="2"/>
      <c r="F4146" s="29">
        <v>42177.375233506944</v>
      </c>
      <c r="G4146" s="37">
        <v>16.09</v>
      </c>
      <c r="H4146" s="113"/>
      <c r="I4146" s="113"/>
    </row>
    <row r="4147" spans="1:9" ht="15" customHeight="1" x14ac:dyDescent="0.25">
      <c r="A4147" s="29">
        <v>42177.416900231481</v>
      </c>
      <c r="B4147" s="37">
        <v>16.190000000000001</v>
      </c>
      <c r="C4147" s="2"/>
      <c r="F4147" s="29">
        <v>42177.416900231481</v>
      </c>
      <c r="G4147" s="37">
        <v>16.190000000000001</v>
      </c>
      <c r="H4147" s="113"/>
      <c r="I4147" s="113"/>
    </row>
    <row r="4148" spans="1:9" ht="15" customHeight="1" x14ac:dyDescent="0.25">
      <c r="A4148" s="29">
        <v>42177.458566956018</v>
      </c>
      <c r="B4148" s="37">
        <v>16.8</v>
      </c>
      <c r="C4148" s="2"/>
      <c r="F4148" s="29">
        <v>42177.458566956018</v>
      </c>
      <c r="G4148" s="37">
        <v>16.8</v>
      </c>
      <c r="H4148" s="113"/>
      <c r="I4148" s="113"/>
    </row>
    <row r="4149" spans="1:9" ht="15" customHeight="1" x14ac:dyDescent="0.25">
      <c r="A4149" s="29">
        <v>42177.500233680556</v>
      </c>
      <c r="B4149" s="37">
        <v>16.21</v>
      </c>
      <c r="C4149" s="2"/>
      <c r="F4149" s="29">
        <v>42177.500233680556</v>
      </c>
      <c r="G4149" s="37">
        <v>16.21</v>
      </c>
      <c r="H4149" s="113"/>
      <c r="I4149" s="113"/>
    </row>
    <row r="4150" spans="1:9" ht="15" customHeight="1" x14ac:dyDescent="0.25">
      <c r="A4150" s="29">
        <v>42177.541900405093</v>
      </c>
      <c r="B4150" s="37">
        <v>16.3</v>
      </c>
      <c r="C4150" s="2"/>
      <c r="F4150" s="29">
        <v>42177.541900405093</v>
      </c>
      <c r="G4150" s="37">
        <v>16.3</v>
      </c>
      <c r="H4150" s="113"/>
      <c r="I4150" s="113"/>
    </row>
    <row r="4151" spans="1:9" ht="15" customHeight="1" x14ac:dyDescent="0.25">
      <c r="A4151" s="29">
        <v>42177.58356712963</v>
      </c>
      <c r="B4151" s="37">
        <v>16.71</v>
      </c>
      <c r="C4151" s="2"/>
      <c r="F4151" s="29">
        <v>42177.58356712963</v>
      </c>
      <c r="G4151" s="37">
        <v>16.71</v>
      </c>
      <c r="H4151" s="113"/>
      <c r="I4151" s="113"/>
    </row>
    <row r="4152" spans="1:9" ht="15" customHeight="1" x14ac:dyDescent="0.25">
      <c r="A4152" s="29">
        <v>42177.625233854167</v>
      </c>
      <c r="B4152" s="37">
        <v>16.399999999999999</v>
      </c>
      <c r="C4152" s="2"/>
      <c r="F4152" s="29">
        <v>42177.625233854167</v>
      </c>
      <c r="G4152" s="37">
        <v>16.399999999999999</v>
      </c>
      <c r="H4152" s="113"/>
      <c r="I4152" s="113"/>
    </row>
    <row r="4153" spans="1:9" ht="15" customHeight="1" x14ac:dyDescent="0.25">
      <c r="A4153" s="29">
        <v>42177.666900578704</v>
      </c>
      <c r="B4153" s="37">
        <v>16.760000000000002</v>
      </c>
      <c r="C4153" s="2"/>
      <c r="F4153" s="29">
        <v>42177.666900578704</v>
      </c>
      <c r="G4153" s="37">
        <v>16.760000000000002</v>
      </c>
      <c r="H4153" s="113"/>
      <c r="I4153" s="113"/>
    </row>
    <row r="4154" spans="1:9" ht="15" customHeight="1" x14ac:dyDescent="0.25">
      <c r="A4154" s="29">
        <v>42177.708567303242</v>
      </c>
      <c r="B4154" s="37">
        <v>17.25</v>
      </c>
      <c r="C4154" s="2"/>
      <c r="F4154" s="29">
        <v>42177.708567303242</v>
      </c>
      <c r="G4154" s="37">
        <v>17.25</v>
      </c>
      <c r="H4154" s="113"/>
      <c r="I4154" s="113"/>
    </row>
    <row r="4155" spans="1:9" ht="15" customHeight="1" x14ac:dyDescent="0.25">
      <c r="A4155" s="29">
        <v>42177.750234027779</v>
      </c>
      <c r="B4155" s="37">
        <v>15.18</v>
      </c>
      <c r="C4155" s="2"/>
      <c r="F4155" s="29">
        <v>42177.750234027779</v>
      </c>
      <c r="G4155" s="37">
        <v>15.18</v>
      </c>
      <c r="H4155" s="113"/>
      <c r="I4155" s="113"/>
    </row>
    <row r="4156" spans="1:9" ht="15" customHeight="1" x14ac:dyDescent="0.25">
      <c r="A4156" s="29">
        <v>42177.791900752316</v>
      </c>
      <c r="B4156" s="36">
        <v>12.88</v>
      </c>
      <c r="C4156" s="22" t="s">
        <v>200</v>
      </c>
      <c r="F4156" s="29">
        <v>42177.791900752316</v>
      </c>
      <c r="G4156" s="36"/>
      <c r="H4156" s="113"/>
      <c r="I4156" s="113"/>
    </row>
    <row r="4157" spans="1:9" ht="15" customHeight="1" x14ac:dyDescent="0.25">
      <c r="A4157" s="29">
        <v>42177.833567476853</v>
      </c>
      <c r="B4157" s="36">
        <v>8.4499999999999993</v>
      </c>
      <c r="C4157" s="22" t="s">
        <v>200</v>
      </c>
      <c r="F4157" s="29">
        <v>42177.833567476853</v>
      </c>
      <c r="G4157" s="36"/>
      <c r="H4157" s="113"/>
      <c r="I4157" s="113"/>
    </row>
    <row r="4158" spans="1:9" ht="15" customHeight="1" x14ac:dyDescent="0.25">
      <c r="A4158" s="29">
        <v>42177.87523420139</v>
      </c>
      <c r="B4158" s="36">
        <v>7.31</v>
      </c>
      <c r="C4158" s="22" t="s">
        <v>200</v>
      </c>
      <c r="F4158" s="29">
        <v>42177.87523420139</v>
      </c>
      <c r="G4158" s="36"/>
      <c r="H4158" s="113"/>
      <c r="I4158" s="113"/>
    </row>
    <row r="4159" spans="1:9" ht="15" customHeight="1" x14ac:dyDescent="0.25">
      <c r="A4159" s="29">
        <v>42177.916900925928</v>
      </c>
      <c r="B4159" s="37">
        <v>11.97</v>
      </c>
      <c r="C4159" s="2"/>
      <c r="F4159" s="29">
        <v>42177.916900925928</v>
      </c>
      <c r="G4159" s="37">
        <v>11.97</v>
      </c>
      <c r="H4159" s="113"/>
      <c r="I4159" s="113"/>
    </row>
    <row r="4160" spans="1:9" ht="15" customHeight="1" x14ac:dyDescent="0.25">
      <c r="A4160" s="29">
        <v>42177.958567650465</v>
      </c>
      <c r="B4160" s="37">
        <v>15.11</v>
      </c>
      <c r="C4160" s="2"/>
      <c r="F4160" s="29">
        <v>42177.958567650465</v>
      </c>
      <c r="G4160" s="37">
        <v>15.11</v>
      </c>
      <c r="H4160" s="113"/>
      <c r="I4160" s="113"/>
    </row>
    <row r="4161" spans="1:9" ht="15" customHeight="1" x14ac:dyDescent="0.25">
      <c r="A4161" s="29">
        <v>42178.000234375002</v>
      </c>
      <c r="B4161" s="42">
        <v>14.94</v>
      </c>
      <c r="C4161" s="22" t="s">
        <v>199</v>
      </c>
      <c r="F4161" s="29">
        <v>42178.000234375002</v>
      </c>
      <c r="G4161" s="42"/>
      <c r="H4161" s="113"/>
      <c r="I4161" s="113"/>
    </row>
    <row r="4162" spans="1:9" ht="15" customHeight="1" x14ac:dyDescent="0.25">
      <c r="A4162" s="29">
        <v>42178.041901099539</v>
      </c>
      <c r="B4162" s="42">
        <v>14.88</v>
      </c>
      <c r="C4162" s="22" t="s">
        <v>199</v>
      </c>
      <c r="F4162" s="29">
        <v>42178.041901099539</v>
      </c>
      <c r="G4162" s="42"/>
      <c r="H4162" s="113"/>
      <c r="I4162" s="113"/>
    </row>
    <row r="4163" spans="1:9" ht="15" customHeight="1" x14ac:dyDescent="0.25">
      <c r="A4163" s="29">
        <v>42178.083567824076</v>
      </c>
      <c r="B4163" s="42">
        <v>15.5</v>
      </c>
      <c r="C4163" s="22" t="s">
        <v>199</v>
      </c>
      <c r="F4163" s="29">
        <v>42178.083567824076</v>
      </c>
      <c r="G4163" s="42"/>
      <c r="H4163" s="113"/>
      <c r="I4163" s="113"/>
    </row>
    <row r="4164" spans="1:9" ht="15" customHeight="1" x14ac:dyDescent="0.25">
      <c r="A4164" s="29">
        <v>42178.125234548614</v>
      </c>
      <c r="B4164" s="42">
        <v>16.16</v>
      </c>
      <c r="C4164" s="22" t="s">
        <v>199</v>
      </c>
      <c r="F4164" s="29">
        <v>42178.125234548614</v>
      </c>
      <c r="G4164" s="42"/>
      <c r="H4164" s="113"/>
      <c r="I4164" s="113"/>
    </row>
    <row r="4165" spans="1:9" ht="15" customHeight="1" x14ac:dyDescent="0.25">
      <c r="A4165" s="29">
        <v>42178.166901273151</v>
      </c>
      <c r="B4165" s="42">
        <v>16.239999999999998</v>
      </c>
      <c r="C4165" s="22" t="s">
        <v>199</v>
      </c>
      <c r="F4165" s="29">
        <v>42178.166901273151</v>
      </c>
      <c r="G4165" s="42"/>
      <c r="H4165" s="113"/>
      <c r="I4165" s="113"/>
    </row>
    <row r="4166" spans="1:9" ht="15" customHeight="1" x14ac:dyDescent="0.25">
      <c r="A4166" s="29">
        <v>42178.208567997688</v>
      </c>
      <c r="B4166" s="42">
        <v>16.809999999999999</v>
      </c>
      <c r="C4166" s="22" t="s">
        <v>199</v>
      </c>
      <c r="F4166" s="29">
        <v>42178.208567997688</v>
      </c>
      <c r="G4166" s="42"/>
      <c r="H4166" s="113"/>
      <c r="I4166" s="113"/>
    </row>
    <row r="4167" spans="1:9" ht="15" customHeight="1" x14ac:dyDescent="0.25">
      <c r="A4167" s="29">
        <v>42178.250234722225</v>
      </c>
      <c r="B4167" s="42">
        <v>16.690000000000001</v>
      </c>
      <c r="C4167" s="22" t="s">
        <v>199</v>
      </c>
      <c r="F4167" s="29">
        <v>42178.250234722225</v>
      </c>
      <c r="G4167" s="42"/>
      <c r="H4167" s="113"/>
      <c r="I4167" s="113"/>
    </row>
    <row r="4168" spans="1:9" ht="15" customHeight="1" x14ac:dyDescent="0.25">
      <c r="A4168" s="29">
        <v>42178.291901446762</v>
      </c>
      <c r="B4168" s="42">
        <v>16.07</v>
      </c>
      <c r="C4168" s="22" t="s">
        <v>199</v>
      </c>
      <c r="F4168" s="29">
        <v>42178.291901446762</v>
      </c>
      <c r="G4168" s="42"/>
      <c r="H4168" s="113"/>
      <c r="I4168" s="113"/>
    </row>
    <row r="4169" spans="1:9" ht="15" customHeight="1" x14ac:dyDescent="0.25">
      <c r="A4169" s="29">
        <v>42178.3335681713</v>
      </c>
      <c r="B4169" s="42">
        <v>15.5</v>
      </c>
      <c r="C4169" s="22" t="s">
        <v>199</v>
      </c>
      <c r="F4169" s="29">
        <v>42178.3335681713</v>
      </c>
      <c r="G4169" s="42"/>
      <c r="H4169" s="113"/>
      <c r="I4169" s="113"/>
    </row>
    <row r="4170" spans="1:9" ht="15" customHeight="1" x14ac:dyDescent="0.25">
      <c r="A4170" s="29">
        <v>42178.375234895837</v>
      </c>
      <c r="B4170" s="42">
        <v>11.23</v>
      </c>
      <c r="C4170" s="22" t="s">
        <v>199</v>
      </c>
      <c r="F4170" s="29">
        <v>42178.375234895837</v>
      </c>
      <c r="G4170" s="42"/>
      <c r="H4170" s="113"/>
      <c r="I4170" s="113"/>
    </row>
    <row r="4171" spans="1:9" ht="15" customHeight="1" x14ac:dyDescent="0.25">
      <c r="A4171" s="29">
        <v>42178.416901620367</v>
      </c>
      <c r="B4171" s="30">
        <v>7.45</v>
      </c>
      <c r="C4171" s="22" t="s">
        <v>197</v>
      </c>
      <c r="F4171" s="29">
        <v>42178.416901620367</v>
      </c>
      <c r="G4171" s="30"/>
      <c r="H4171" s="113"/>
      <c r="I4171" s="113"/>
    </row>
    <row r="4172" spans="1:9" ht="15" customHeight="1" x14ac:dyDescent="0.25">
      <c r="A4172" s="29">
        <v>42178.458568344904</v>
      </c>
      <c r="B4172" s="30">
        <v>6.32</v>
      </c>
      <c r="C4172" s="22" t="s">
        <v>197</v>
      </c>
      <c r="F4172" s="29">
        <v>42178.458568344904</v>
      </c>
      <c r="G4172" s="30"/>
      <c r="H4172" s="113"/>
      <c r="I4172" s="113"/>
    </row>
    <row r="4173" spans="1:9" ht="15" customHeight="1" x14ac:dyDescent="0.25">
      <c r="A4173" s="29">
        <v>42178.500235069441</v>
      </c>
      <c r="B4173" s="30">
        <v>6.26</v>
      </c>
      <c r="C4173" s="22" t="s">
        <v>197</v>
      </c>
      <c r="F4173" s="29">
        <v>42178.500235069441</v>
      </c>
      <c r="G4173" s="30"/>
      <c r="H4173" s="113"/>
      <c r="I4173" s="113"/>
    </row>
    <row r="4174" spans="1:9" ht="15" customHeight="1" x14ac:dyDescent="0.25">
      <c r="A4174" s="29">
        <v>42178.541901793978</v>
      </c>
      <c r="B4174" s="30">
        <v>6.18</v>
      </c>
      <c r="C4174" s="22" t="s">
        <v>197</v>
      </c>
      <c r="F4174" s="29">
        <v>42178.541901793978</v>
      </c>
      <c r="G4174" s="30"/>
      <c r="H4174" s="113"/>
      <c r="I4174" s="113"/>
    </row>
    <row r="4175" spans="1:9" ht="15" customHeight="1" x14ac:dyDescent="0.25">
      <c r="A4175" s="29">
        <v>42178.583568518516</v>
      </c>
      <c r="B4175" s="30">
        <v>5.74</v>
      </c>
      <c r="C4175" s="22" t="s">
        <v>197</v>
      </c>
      <c r="F4175" s="29">
        <v>42178.583568518516</v>
      </c>
      <c r="G4175" s="30"/>
      <c r="H4175" s="113"/>
      <c r="I4175" s="113"/>
    </row>
    <row r="4176" spans="1:9" ht="15" customHeight="1" x14ac:dyDescent="0.25">
      <c r="A4176" s="29">
        <v>42178.625235243053</v>
      </c>
      <c r="B4176" s="30">
        <v>4.7</v>
      </c>
      <c r="C4176" s="22" t="s">
        <v>197</v>
      </c>
      <c r="F4176" s="29">
        <v>42178.625235243053</v>
      </c>
      <c r="G4176" s="30"/>
      <c r="H4176" s="113"/>
      <c r="I4176" s="113"/>
    </row>
    <row r="4177" spans="1:9" ht="15" customHeight="1" x14ac:dyDescent="0.25">
      <c r="A4177" s="29">
        <v>42178.66690196759</v>
      </c>
      <c r="B4177" s="30">
        <v>6.15</v>
      </c>
      <c r="C4177" s="22" t="s">
        <v>197</v>
      </c>
      <c r="F4177" s="29">
        <v>42178.66690196759</v>
      </c>
      <c r="G4177" s="30"/>
      <c r="H4177" s="113"/>
      <c r="I4177" s="113"/>
    </row>
    <row r="4178" spans="1:9" ht="15" customHeight="1" x14ac:dyDescent="0.25">
      <c r="A4178" s="29">
        <v>42178.708568692127</v>
      </c>
      <c r="B4178" s="30">
        <v>5.38</v>
      </c>
      <c r="C4178" s="22" t="s">
        <v>197</v>
      </c>
      <c r="F4178" s="29">
        <v>42178.708568692127</v>
      </c>
      <c r="G4178" s="30"/>
      <c r="H4178" s="113"/>
      <c r="I4178" s="113"/>
    </row>
    <row r="4179" spans="1:9" ht="15" customHeight="1" x14ac:dyDescent="0.25">
      <c r="A4179" s="29">
        <v>42178.750235416665</v>
      </c>
      <c r="B4179" s="30">
        <v>5.39</v>
      </c>
      <c r="C4179" s="22" t="s">
        <v>197</v>
      </c>
      <c r="F4179" s="29">
        <v>42178.750235416665</v>
      </c>
      <c r="G4179" s="30"/>
      <c r="H4179" s="113"/>
      <c r="I4179" s="113"/>
    </row>
    <row r="4180" spans="1:9" ht="15" customHeight="1" x14ac:dyDescent="0.25">
      <c r="A4180" s="29">
        <v>42178.791902141202</v>
      </c>
      <c r="B4180" s="30">
        <v>5.35</v>
      </c>
      <c r="C4180" s="22" t="s">
        <v>197</v>
      </c>
      <c r="F4180" s="29">
        <v>42178.791902141202</v>
      </c>
      <c r="G4180" s="30"/>
      <c r="H4180" s="113"/>
      <c r="I4180" s="113"/>
    </row>
    <row r="4181" spans="1:9" ht="15" customHeight="1" x14ac:dyDescent="0.25">
      <c r="A4181" s="29">
        <v>42178.833568865739</v>
      </c>
      <c r="B4181" s="30">
        <v>5.26</v>
      </c>
      <c r="C4181" s="22" t="s">
        <v>197</v>
      </c>
      <c r="F4181" s="29">
        <v>42178.833568865739</v>
      </c>
      <c r="G4181" s="30"/>
      <c r="H4181" s="113"/>
      <c r="I4181" s="113"/>
    </row>
    <row r="4182" spans="1:9" ht="15" customHeight="1" x14ac:dyDescent="0.25">
      <c r="A4182" s="29">
        <v>42178.875235590276</v>
      </c>
      <c r="B4182" s="30">
        <v>5.07</v>
      </c>
      <c r="C4182" s="22" t="s">
        <v>197</v>
      </c>
      <c r="F4182" s="29">
        <v>42178.875235590276</v>
      </c>
      <c r="G4182" s="30"/>
      <c r="H4182" s="113"/>
      <c r="I4182" s="113"/>
    </row>
    <row r="4183" spans="1:9" ht="15" customHeight="1" x14ac:dyDescent="0.25">
      <c r="A4183" s="29">
        <v>42178.916902314813</v>
      </c>
      <c r="B4183" s="30">
        <v>4.71</v>
      </c>
      <c r="C4183" s="22" t="s">
        <v>197</v>
      </c>
      <c r="F4183" s="29">
        <v>42178.916902314813</v>
      </c>
      <c r="G4183" s="30"/>
      <c r="H4183" s="113"/>
      <c r="I4183" s="113"/>
    </row>
    <row r="4184" spans="1:9" ht="15" customHeight="1" x14ac:dyDescent="0.25">
      <c r="A4184" s="29">
        <v>42178.958569039351</v>
      </c>
      <c r="B4184" s="30">
        <v>4.58</v>
      </c>
      <c r="C4184" s="22" t="s">
        <v>197</v>
      </c>
      <c r="F4184" s="29">
        <v>42178.958569039351</v>
      </c>
      <c r="G4184" s="30"/>
      <c r="H4184" s="113"/>
      <c r="I4184" s="113"/>
    </row>
    <row r="4185" spans="1:9" ht="15" customHeight="1" x14ac:dyDescent="0.25">
      <c r="A4185" s="29">
        <v>42179.000235763888</v>
      </c>
      <c r="B4185" s="30">
        <v>4.6399999999999997</v>
      </c>
      <c r="C4185" s="22" t="s">
        <v>197</v>
      </c>
      <c r="F4185" s="29">
        <v>42179.000235763888</v>
      </c>
      <c r="G4185" s="30"/>
      <c r="H4185" s="113"/>
      <c r="I4185" s="113"/>
    </row>
    <row r="4186" spans="1:9" ht="15" customHeight="1" x14ac:dyDescent="0.25">
      <c r="A4186" s="29">
        <v>42179.041902488425</v>
      </c>
      <c r="B4186" s="30">
        <v>4.6399999999999997</v>
      </c>
      <c r="C4186" s="22" t="s">
        <v>197</v>
      </c>
      <c r="F4186" s="29">
        <v>42179.041902488425</v>
      </c>
      <c r="G4186" s="30"/>
      <c r="H4186" s="113"/>
      <c r="I4186" s="113"/>
    </row>
    <row r="4187" spans="1:9" ht="15" customHeight="1" x14ac:dyDescent="0.25">
      <c r="A4187" s="29">
        <v>42179.083569212962</v>
      </c>
      <c r="B4187" s="30">
        <v>4.6399999999999997</v>
      </c>
      <c r="C4187" s="22" t="s">
        <v>197</v>
      </c>
      <c r="F4187" s="29">
        <v>42179.083569212962</v>
      </c>
      <c r="G4187" s="30"/>
      <c r="H4187" s="113"/>
      <c r="I4187" s="113"/>
    </row>
    <row r="4188" spans="1:9" ht="15" customHeight="1" x14ac:dyDescent="0.25">
      <c r="A4188" s="29">
        <v>42179.125235937499</v>
      </c>
      <c r="B4188" s="30">
        <v>4.6399999999999997</v>
      </c>
      <c r="C4188" s="22" t="s">
        <v>197</v>
      </c>
      <c r="F4188" s="29">
        <v>42179.125235937499</v>
      </c>
      <c r="G4188" s="30"/>
      <c r="H4188" s="113"/>
      <c r="I4188" s="113"/>
    </row>
    <row r="4189" spans="1:9" ht="15" customHeight="1" x14ac:dyDescent="0.25">
      <c r="A4189" s="29">
        <v>42179.166902662037</v>
      </c>
      <c r="B4189" s="30">
        <v>4.6399999999999997</v>
      </c>
      <c r="C4189" s="22" t="s">
        <v>197</v>
      </c>
      <c r="F4189" s="29">
        <v>42179.166902662037</v>
      </c>
      <c r="G4189" s="30"/>
      <c r="H4189" s="113"/>
      <c r="I4189" s="113"/>
    </row>
    <row r="4190" spans="1:9" ht="15" customHeight="1" x14ac:dyDescent="0.25">
      <c r="A4190" s="29">
        <v>42179.208569386574</v>
      </c>
      <c r="B4190" s="30">
        <v>4.6399999999999997</v>
      </c>
      <c r="C4190" s="22" t="s">
        <v>197</v>
      </c>
      <c r="F4190" s="29">
        <v>42179.208569386574</v>
      </c>
      <c r="G4190" s="30"/>
      <c r="H4190" s="113"/>
      <c r="I4190" s="113"/>
    </row>
    <row r="4191" spans="1:9" ht="15" customHeight="1" x14ac:dyDescent="0.25">
      <c r="A4191" s="29">
        <v>42179.250236111111</v>
      </c>
      <c r="B4191" s="30">
        <v>4.6399999999999997</v>
      </c>
      <c r="C4191" s="22" t="s">
        <v>197</v>
      </c>
      <c r="F4191" s="29">
        <v>42179.250236111111</v>
      </c>
      <c r="G4191" s="30"/>
      <c r="H4191" s="113"/>
      <c r="I4191" s="113"/>
    </row>
    <row r="4192" spans="1:9" ht="15" customHeight="1" x14ac:dyDescent="0.25">
      <c r="A4192" s="29">
        <v>42179.291902835648</v>
      </c>
      <c r="B4192" s="30">
        <v>4.6399999999999997</v>
      </c>
      <c r="C4192" s="22" t="s">
        <v>197</v>
      </c>
      <c r="F4192" s="29">
        <v>42179.291902835648</v>
      </c>
      <c r="G4192" s="30"/>
      <c r="H4192" s="113"/>
      <c r="I4192" s="113"/>
    </row>
    <row r="4193" spans="1:9" ht="15" customHeight="1" x14ac:dyDescent="0.25">
      <c r="A4193" s="29">
        <v>42179.333569560185</v>
      </c>
      <c r="B4193" s="30">
        <v>4.6399999999999997</v>
      </c>
      <c r="C4193" s="22" t="s">
        <v>197</v>
      </c>
      <c r="F4193" s="29">
        <v>42179.333569560185</v>
      </c>
      <c r="G4193" s="30"/>
      <c r="H4193" s="113"/>
      <c r="I4193" s="113"/>
    </row>
    <row r="4194" spans="1:9" ht="15" customHeight="1" x14ac:dyDescent="0.25">
      <c r="A4194" s="29">
        <v>42179.375236284723</v>
      </c>
      <c r="B4194" s="30">
        <v>4.6399999999999997</v>
      </c>
      <c r="C4194" s="22" t="s">
        <v>197</v>
      </c>
      <c r="F4194" s="29">
        <v>42179.375236284723</v>
      </c>
      <c r="G4194" s="30"/>
      <c r="H4194" s="113"/>
      <c r="I4194" s="113"/>
    </row>
    <row r="4195" spans="1:9" ht="15" customHeight="1" x14ac:dyDescent="0.25">
      <c r="A4195" s="29">
        <v>42179.41690300926</v>
      </c>
      <c r="B4195" s="30">
        <v>4.6399999999999997</v>
      </c>
      <c r="C4195" s="22" t="s">
        <v>197</v>
      </c>
      <c r="F4195" s="29">
        <v>42179.41690300926</v>
      </c>
      <c r="G4195" s="30"/>
      <c r="H4195" s="113"/>
      <c r="I4195" s="113"/>
    </row>
    <row r="4196" spans="1:9" ht="15" customHeight="1" x14ac:dyDescent="0.25">
      <c r="A4196" s="29">
        <v>42179.458569733797</v>
      </c>
      <c r="B4196" s="30">
        <v>4.6399999999999997</v>
      </c>
      <c r="C4196" s="22" t="s">
        <v>197</v>
      </c>
      <c r="F4196" s="29">
        <v>42179.458569733797</v>
      </c>
      <c r="G4196" s="30"/>
      <c r="H4196" s="113"/>
      <c r="I4196" s="113"/>
    </row>
    <row r="4197" spans="1:9" ht="15" customHeight="1" x14ac:dyDescent="0.25">
      <c r="A4197" s="29">
        <v>42179.500236458334</v>
      </c>
      <c r="B4197" s="30">
        <v>4.6399999999999997</v>
      </c>
      <c r="C4197" s="22" t="s">
        <v>197</v>
      </c>
      <c r="F4197" s="29">
        <v>42179.500236458334</v>
      </c>
      <c r="G4197" s="30"/>
      <c r="H4197" s="113"/>
      <c r="I4197" s="113"/>
    </row>
    <row r="4198" spans="1:9" ht="15" customHeight="1" x14ac:dyDescent="0.25">
      <c r="A4198" s="29">
        <v>42179.541903182871</v>
      </c>
      <c r="B4198" s="30">
        <v>4.6399999999999997</v>
      </c>
      <c r="C4198" s="22" t="s">
        <v>197</v>
      </c>
      <c r="F4198" s="29">
        <v>42179.541903182871</v>
      </c>
      <c r="G4198" s="30"/>
      <c r="H4198" s="113"/>
      <c r="I4198" s="113"/>
    </row>
    <row r="4199" spans="1:9" ht="15" customHeight="1" x14ac:dyDescent="0.25">
      <c r="A4199" s="29">
        <v>42179.583569907409</v>
      </c>
      <c r="B4199" s="30">
        <v>4.6399999999999997</v>
      </c>
      <c r="C4199" s="22" t="s">
        <v>197</v>
      </c>
      <c r="F4199" s="29">
        <v>42179.583569907409</v>
      </c>
      <c r="G4199" s="30"/>
      <c r="H4199" s="113"/>
      <c r="I4199" s="113"/>
    </row>
    <row r="4200" spans="1:9" ht="15" customHeight="1" x14ac:dyDescent="0.25">
      <c r="A4200" s="29">
        <v>42179.625236631946</v>
      </c>
      <c r="B4200" s="30">
        <v>4.6399999999999997</v>
      </c>
      <c r="C4200" s="22" t="s">
        <v>197</v>
      </c>
      <c r="F4200" s="29">
        <v>42179.625236631946</v>
      </c>
      <c r="G4200" s="30"/>
      <c r="H4200" s="113"/>
      <c r="I4200" s="113"/>
    </row>
    <row r="4201" spans="1:9" ht="15" customHeight="1" x14ac:dyDescent="0.25">
      <c r="A4201" s="29">
        <v>42179.666903356483</v>
      </c>
      <c r="B4201" s="30">
        <v>4.6399999999999997</v>
      </c>
      <c r="C4201" s="22" t="s">
        <v>197</v>
      </c>
      <c r="F4201" s="29">
        <v>42179.666903356483</v>
      </c>
      <c r="G4201" s="30"/>
      <c r="H4201" s="113"/>
      <c r="I4201" s="113"/>
    </row>
    <row r="4202" spans="1:9" ht="15" customHeight="1" x14ac:dyDescent="0.25">
      <c r="A4202" s="29">
        <v>42179.70857008102</v>
      </c>
      <c r="B4202" s="30">
        <v>4.6399999999999997</v>
      </c>
      <c r="C4202" s="22" t="s">
        <v>197</v>
      </c>
      <c r="F4202" s="29">
        <v>42179.70857008102</v>
      </c>
      <c r="G4202" s="30"/>
      <c r="H4202" s="113"/>
      <c r="I4202" s="113"/>
    </row>
    <row r="4203" spans="1:9" ht="15" customHeight="1" x14ac:dyDescent="0.25">
      <c r="A4203" s="29">
        <v>42179.750236805558</v>
      </c>
      <c r="B4203" s="30">
        <v>4.6399999999999997</v>
      </c>
      <c r="C4203" s="22" t="s">
        <v>197</v>
      </c>
      <c r="F4203" s="29">
        <v>42179.750236805558</v>
      </c>
      <c r="G4203" s="30"/>
      <c r="H4203" s="113"/>
      <c r="I4203" s="113"/>
    </row>
    <row r="4204" spans="1:9" ht="15" customHeight="1" x14ac:dyDescent="0.25">
      <c r="A4204" s="29">
        <v>42179.791903530095</v>
      </c>
      <c r="B4204" s="30">
        <v>4.6399999999999997</v>
      </c>
      <c r="C4204" s="22" t="s">
        <v>197</v>
      </c>
      <c r="F4204" s="29">
        <v>42179.791903530095</v>
      </c>
      <c r="G4204" s="30"/>
      <c r="H4204" s="113"/>
      <c r="I4204" s="113"/>
    </row>
    <row r="4205" spans="1:9" ht="15" customHeight="1" x14ac:dyDescent="0.25">
      <c r="A4205" s="29">
        <v>42179.833570254632</v>
      </c>
      <c r="B4205" s="30">
        <v>4.6399999999999997</v>
      </c>
      <c r="C4205" s="22" t="s">
        <v>197</v>
      </c>
      <c r="F4205" s="29">
        <v>42179.833570254632</v>
      </c>
      <c r="G4205" s="30"/>
      <c r="H4205" s="113"/>
      <c r="I4205" s="113"/>
    </row>
    <row r="4206" spans="1:9" ht="15" customHeight="1" x14ac:dyDescent="0.25">
      <c r="A4206" s="29">
        <v>42179.875236979169</v>
      </c>
      <c r="B4206" s="30">
        <v>4.6399999999999997</v>
      </c>
      <c r="C4206" s="22" t="s">
        <v>197</v>
      </c>
      <c r="F4206" s="29">
        <v>42179.875236979169</v>
      </c>
      <c r="G4206" s="30"/>
      <c r="H4206" s="113"/>
      <c r="I4206" s="113"/>
    </row>
    <row r="4207" spans="1:9" ht="15" customHeight="1" x14ac:dyDescent="0.25">
      <c r="A4207" s="29">
        <v>42179.916903703706</v>
      </c>
      <c r="B4207" s="30">
        <v>4.6399999999999997</v>
      </c>
      <c r="C4207" s="22" t="s">
        <v>197</v>
      </c>
      <c r="F4207" s="29">
        <v>42179.916903703706</v>
      </c>
      <c r="G4207" s="30"/>
      <c r="H4207" s="113"/>
      <c r="I4207" s="113"/>
    </row>
    <row r="4208" spans="1:9" ht="15" customHeight="1" x14ac:dyDescent="0.25">
      <c r="A4208" s="29">
        <v>42179.958570428244</v>
      </c>
      <c r="B4208" s="30">
        <v>4.6399999999999997</v>
      </c>
      <c r="C4208" s="22" t="s">
        <v>197</v>
      </c>
      <c r="F4208" s="29">
        <v>42179.958570428244</v>
      </c>
      <c r="G4208" s="30"/>
      <c r="H4208" s="113"/>
      <c r="I4208" s="113"/>
    </row>
    <row r="4209" spans="1:9" ht="15" customHeight="1" x14ac:dyDescent="0.25">
      <c r="A4209" s="29">
        <v>42180.000237152781</v>
      </c>
      <c r="B4209" s="30">
        <v>4.6399999999999997</v>
      </c>
      <c r="C4209" s="22" t="s">
        <v>197</v>
      </c>
      <c r="F4209" s="29">
        <v>42180.000237152781</v>
      </c>
      <c r="G4209" s="30"/>
      <c r="H4209" s="113"/>
      <c r="I4209" s="113"/>
    </row>
    <row r="4210" spans="1:9" ht="15" customHeight="1" x14ac:dyDescent="0.25">
      <c r="A4210" s="29">
        <v>42180.041903877318</v>
      </c>
      <c r="B4210" s="30">
        <v>4.6399999999999997</v>
      </c>
      <c r="C4210" s="22" t="s">
        <v>197</v>
      </c>
      <c r="F4210" s="29">
        <v>42180.041903877318</v>
      </c>
      <c r="G4210" s="30"/>
      <c r="H4210" s="113"/>
      <c r="I4210" s="113"/>
    </row>
    <row r="4211" spans="1:9" ht="15" customHeight="1" x14ac:dyDescent="0.25">
      <c r="A4211" s="29">
        <v>42180.083570601855</v>
      </c>
      <c r="B4211" s="30">
        <v>4.6399999999999997</v>
      </c>
      <c r="C4211" s="22" t="s">
        <v>197</v>
      </c>
      <c r="F4211" s="29">
        <v>42180.083570601855</v>
      </c>
      <c r="G4211" s="30"/>
      <c r="H4211" s="113"/>
      <c r="I4211" s="113"/>
    </row>
    <row r="4212" spans="1:9" ht="15" customHeight="1" x14ac:dyDescent="0.25">
      <c r="A4212" s="29">
        <v>42180.125237326392</v>
      </c>
      <c r="B4212" s="30">
        <v>4.6399999999999997</v>
      </c>
      <c r="C4212" s="22" t="s">
        <v>197</v>
      </c>
      <c r="F4212" s="29">
        <v>42180.125237326392</v>
      </c>
      <c r="G4212" s="30"/>
      <c r="H4212" s="113"/>
      <c r="I4212" s="113"/>
    </row>
    <row r="4213" spans="1:9" ht="15" customHeight="1" x14ac:dyDescent="0.25">
      <c r="A4213" s="29">
        <v>42180.166904050922</v>
      </c>
      <c r="B4213" s="30">
        <v>4.6399999999999997</v>
      </c>
      <c r="C4213" s="22" t="s">
        <v>197</v>
      </c>
      <c r="F4213" s="29">
        <v>42180.166904050922</v>
      </c>
      <c r="G4213" s="30"/>
      <c r="H4213" s="113"/>
      <c r="I4213" s="113"/>
    </row>
    <row r="4214" spans="1:9" ht="15" customHeight="1" x14ac:dyDescent="0.25">
      <c r="A4214" s="29">
        <v>42180.20857077546</v>
      </c>
      <c r="B4214" s="30">
        <v>4.6399999999999997</v>
      </c>
      <c r="C4214" s="22" t="s">
        <v>197</v>
      </c>
      <c r="F4214" s="29">
        <v>42180.20857077546</v>
      </c>
      <c r="G4214" s="30"/>
      <c r="H4214" s="113"/>
      <c r="I4214" s="113"/>
    </row>
    <row r="4215" spans="1:9" ht="15" customHeight="1" x14ac:dyDescent="0.25">
      <c r="A4215" s="29">
        <v>42180.250237499997</v>
      </c>
      <c r="B4215" s="30">
        <v>4.6399999999999997</v>
      </c>
      <c r="C4215" s="22" t="s">
        <v>197</v>
      </c>
      <c r="F4215" s="29">
        <v>42180.250237499997</v>
      </c>
      <c r="G4215" s="30"/>
      <c r="H4215" s="113"/>
      <c r="I4215" s="113"/>
    </row>
    <row r="4216" spans="1:9" ht="15" customHeight="1" x14ac:dyDescent="0.25">
      <c r="A4216" s="29">
        <v>42180.291904224534</v>
      </c>
      <c r="B4216" s="30">
        <v>4.6399999999999997</v>
      </c>
      <c r="C4216" s="22" t="s">
        <v>197</v>
      </c>
      <c r="F4216" s="29">
        <v>42180.291904224534</v>
      </c>
      <c r="G4216" s="30"/>
      <c r="H4216" s="113"/>
      <c r="I4216" s="113"/>
    </row>
    <row r="4217" spans="1:9" ht="15" customHeight="1" x14ac:dyDescent="0.25">
      <c r="A4217" s="29">
        <v>42180.333570949071</v>
      </c>
      <c r="B4217" s="30">
        <v>4.6399999999999997</v>
      </c>
      <c r="C4217" s="22" t="s">
        <v>197</v>
      </c>
      <c r="F4217" s="29">
        <v>42180.333570949071</v>
      </c>
      <c r="G4217" s="30"/>
      <c r="H4217" s="113"/>
      <c r="I4217" s="113"/>
    </row>
    <row r="4218" spans="1:9" ht="15" customHeight="1" x14ac:dyDescent="0.25">
      <c r="A4218" s="29">
        <v>42180.375237673608</v>
      </c>
      <c r="B4218" s="30">
        <v>4.6399999999999997</v>
      </c>
      <c r="C4218" s="22" t="s">
        <v>197</v>
      </c>
      <c r="F4218" s="29">
        <v>42180.375237673608</v>
      </c>
      <c r="G4218" s="30"/>
      <c r="H4218" s="113"/>
      <c r="I4218" s="113"/>
    </row>
    <row r="4219" spans="1:9" ht="15" customHeight="1" x14ac:dyDescent="0.25">
      <c r="A4219" s="29">
        <v>42180.416904398146</v>
      </c>
      <c r="B4219" s="30">
        <v>4.6399999999999997</v>
      </c>
      <c r="C4219" s="22" t="s">
        <v>197</v>
      </c>
      <c r="F4219" s="29">
        <v>42180.416904398146</v>
      </c>
      <c r="G4219" s="30"/>
      <c r="H4219" s="113"/>
      <c r="I4219" s="113"/>
    </row>
    <row r="4220" spans="1:9" ht="15" customHeight="1" x14ac:dyDescent="0.25">
      <c r="A4220" s="29">
        <v>42180.458571122683</v>
      </c>
      <c r="B4220" s="30">
        <v>4.6399999999999997</v>
      </c>
      <c r="C4220" s="22" t="s">
        <v>197</v>
      </c>
      <c r="F4220" s="29">
        <v>42180.458571122683</v>
      </c>
      <c r="G4220" s="30"/>
      <c r="H4220" s="113"/>
      <c r="I4220" s="113"/>
    </row>
    <row r="4221" spans="1:9" ht="15" customHeight="1" x14ac:dyDescent="0.25">
      <c r="A4221" s="29">
        <v>42180.50023784722</v>
      </c>
      <c r="B4221" s="30">
        <v>4.6399999999999997</v>
      </c>
      <c r="C4221" s="22" t="s">
        <v>197</v>
      </c>
      <c r="F4221" s="29">
        <v>42180.50023784722</v>
      </c>
      <c r="G4221" s="30"/>
      <c r="H4221" s="113"/>
      <c r="I4221" s="113"/>
    </row>
    <row r="4222" spans="1:9" ht="15" customHeight="1" x14ac:dyDescent="0.25">
      <c r="A4222" s="29">
        <v>42180.541904571757</v>
      </c>
      <c r="B4222" s="30">
        <v>4.6399999999999997</v>
      </c>
      <c r="C4222" s="22" t="s">
        <v>197</v>
      </c>
      <c r="F4222" s="29">
        <v>42180.541904571757</v>
      </c>
      <c r="G4222" s="30"/>
      <c r="H4222" s="113"/>
      <c r="I4222" s="113"/>
    </row>
    <row r="4223" spans="1:9" ht="15" customHeight="1" x14ac:dyDescent="0.25">
      <c r="A4223" s="29">
        <v>42180.583571296294</v>
      </c>
      <c r="B4223" s="30">
        <v>4.6399999999999997</v>
      </c>
      <c r="C4223" s="22" t="s">
        <v>197</v>
      </c>
      <c r="F4223" s="29">
        <v>42180.583571296294</v>
      </c>
      <c r="G4223" s="30"/>
      <c r="H4223" s="113"/>
      <c r="I4223" s="113"/>
    </row>
    <row r="4224" spans="1:9" ht="15" customHeight="1" x14ac:dyDescent="0.25">
      <c r="A4224" s="29">
        <v>42180.625238020832</v>
      </c>
      <c r="B4224" s="30">
        <v>4.6399999999999997</v>
      </c>
      <c r="C4224" s="22" t="s">
        <v>197</v>
      </c>
      <c r="F4224" s="29">
        <v>42180.625238020832</v>
      </c>
      <c r="G4224" s="30"/>
      <c r="H4224" s="113"/>
      <c r="I4224" s="113"/>
    </row>
    <row r="4225" spans="1:9" ht="15" customHeight="1" x14ac:dyDescent="0.25">
      <c r="A4225" s="29">
        <v>42180.666904745369</v>
      </c>
      <c r="B4225" s="30">
        <v>4.6399999999999997</v>
      </c>
      <c r="C4225" s="22" t="s">
        <v>197</v>
      </c>
      <c r="F4225" s="29">
        <v>42180.666904745369</v>
      </c>
      <c r="G4225" s="30"/>
      <c r="H4225" s="113"/>
      <c r="I4225" s="113"/>
    </row>
    <row r="4226" spans="1:9" ht="15" customHeight="1" x14ac:dyDescent="0.25">
      <c r="A4226" s="29">
        <v>42180.708571469906</v>
      </c>
      <c r="B4226" s="30">
        <v>4.6399999999999997</v>
      </c>
      <c r="C4226" s="22" t="s">
        <v>197</v>
      </c>
      <c r="F4226" s="29">
        <v>42180.708571469906</v>
      </c>
      <c r="G4226" s="30"/>
      <c r="H4226" s="113"/>
      <c r="I4226" s="113"/>
    </row>
    <row r="4227" spans="1:9" ht="15" customHeight="1" x14ac:dyDescent="0.25">
      <c r="A4227" s="29">
        <v>42180.750238194443</v>
      </c>
      <c r="B4227" s="30">
        <v>4.6399999999999997</v>
      </c>
      <c r="C4227" s="22" t="s">
        <v>197</v>
      </c>
      <c r="F4227" s="29">
        <v>42180.750238194443</v>
      </c>
      <c r="G4227" s="30"/>
      <c r="H4227" s="113"/>
      <c r="I4227" s="113"/>
    </row>
    <row r="4228" spans="1:9" ht="15" customHeight="1" x14ac:dyDescent="0.25">
      <c r="A4228" s="29">
        <v>42180.79190491898</v>
      </c>
      <c r="B4228" s="30">
        <v>4.6399999999999997</v>
      </c>
      <c r="C4228" s="22" t="s">
        <v>197</v>
      </c>
      <c r="F4228" s="29">
        <v>42180.79190491898</v>
      </c>
      <c r="G4228" s="30"/>
      <c r="H4228" s="113"/>
      <c r="I4228" s="113"/>
    </row>
    <row r="4229" spans="1:9" ht="15" customHeight="1" x14ac:dyDescent="0.25">
      <c r="A4229" s="29">
        <v>42180.833571643518</v>
      </c>
      <c r="B4229" s="30">
        <v>4.6399999999999997</v>
      </c>
      <c r="C4229" s="22" t="s">
        <v>197</v>
      </c>
      <c r="F4229" s="29">
        <v>42180.833571643518</v>
      </c>
      <c r="G4229" s="30"/>
      <c r="H4229" s="113"/>
      <c r="I4229" s="113"/>
    </row>
    <row r="4230" spans="1:9" ht="15" customHeight="1" x14ac:dyDescent="0.25">
      <c r="A4230" s="29">
        <v>42180.875238368055</v>
      </c>
      <c r="B4230" s="30">
        <v>4.6399999999999997</v>
      </c>
      <c r="C4230" s="22" t="s">
        <v>197</v>
      </c>
      <c r="F4230" s="29">
        <v>42180.875238368055</v>
      </c>
      <c r="G4230" s="30"/>
      <c r="H4230" s="113"/>
      <c r="I4230" s="113"/>
    </row>
    <row r="4231" spans="1:9" ht="15" customHeight="1" x14ac:dyDescent="0.25">
      <c r="A4231" s="29">
        <v>42180.916905092592</v>
      </c>
      <c r="B4231" s="30">
        <v>4.6399999999999997</v>
      </c>
      <c r="C4231" s="22" t="s">
        <v>197</v>
      </c>
      <c r="F4231" s="29">
        <v>42180.916905092592</v>
      </c>
      <c r="G4231" s="30"/>
      <c r="H4231" s="113"/>
      <c r="I4231" s="113"/>
    </row>
    <row r="4232" spans="1:9" ht="15" customHeight="1" x14ac:dyDescent="0.25">
      <c r="A4232" s="29">
        <v>42180.958571817129</v>
      </c>
      <c r="B4232" s="30">
        <v>4.6399999999999997</v>
      </c>
      <c r="C4232" s="22" t="s">
        <v>197</v>
      </c>
      <c r="F4232" s="29">
        <v>42180.958571817129</v>
      </c>
      <c r="G4232" s="30"/>
      <c r="H4232" s="113"/>
      <c r="I4232" s="113"/>
    </row>
    <row r="4233" spans="1:9" ht="15" customHeight="1" x14ac:dyDescent="0.25">
      <c r="A4233" s="29">
        <v>42181.000238541666</v>
      </c>
      <c r="B4233" s="30">
        <v>4.6399999999999997</v>
      </c>
      <c r="C4233" s="22" t="s">
        <v>197</v>
      </c>
      <c r="F4233" s="29">
        <v>42181.000238541666</v>
      </c>
      <c r="G4233" s="30"/>
      <c r="H4233" s="113"/>
      <c r="I4233" s="113"/>
    </row>
    <row r="4234" spans="1:9" ht="15" customHeight="1" x14ac:dyDescent="0.25">
      <c r="A4234" s="29">
        <v>42181.041905266204</v>
      </c>
      <c r="B4234" s="30">
        <v>4.6399999999999997</v>
      </c>
      <c r="C4234" s="22" t="s">
        <v>197</v>
      </c>
      <c r="F4234" s="29">
        <v>42181.041905266204</v>
      </c>
      <c r="G4234" s="30"/>
      <c r="H4234" s="113"/>
      <c r="I4234" s="113"/>
    </row>
    <row r="4235" spans="1:9" ht="15" customHeight="1" x14ac:dyDescent="0.25">
      <c r="A4235" s="29">
        <v>42181.083571990741</v>
      </c>
      <c r="B4235" s="30">
        <v>4.6399999999999997</v>
      </c>
      <c r="C4235" s="22" t="s">
        <v>197</v>
      </c>
      <c r="F4235" s="29">
        <v>42181.083571990741</v>
      </c>
      <c r="G4235" s="30"/>
      <c r="H4235" s="113"/>
      <c r="I4235" s="113"/>
    </row>
    <row r="4236" spans="1:9" ht="15" customHeight="1" x14ac:dyDescent="0.25">
      <c r="A4236" s="29">
        <v>42181.125238715278</v>
      </c>
      <c r="B4236" s="30">
        <v>4.6399999999999997</v>
      </c>
      <c r="C4236" s="22" t="s">
        <v>197</v>
      </c>
      <c r="F4236" s="29">
        <v>42181.125238715278</v>
      </c>
      <c r="G4236" s="30"/>
      <c r="H4236" s="113"/>
      <c r="I4236" s="113"/>
    </row>
    <row r="4237" spans="1:9" ht="15" customHeight="1" x14ac:dyDescent="0.25">
      <c r="A4237" s="29">
        <v>42181.166905439815</v>
      </c>
      <c r="B4237" s="30">
        <v>4.6399999999999997</v>
      </c>
      <c r="C4237" s="22" t="s">
        <v>197</v>
      </c>
      <c r="F4237" s="29">
        <v>42181.166905439815</v>
      </c>
      <c r="G4237" s="30"/>
      <c r="H4237" s="113"/>
      <c r="I4237" s="113"/>
    </row>
    <row r="4238" spans="1:9" ht="15" customHeight="1" x14ac:dyDescent="0.25">
      <c r="A4238" s="29">
        <v>42181.208572164353</v>
      </c>
      <c r="B4238" s="30">
        <v>4.6399999999999997</v>
      </c>
      <c r="C4238" s="22" t="s">
        <v>197</v>
      </c>
      <c r="F4238" s="29">
        <v>42181.208572164353</v>
      </c>
      <c r="G4238" s="30"/>
      <c r="H4238" s="113"/>
      <c r="I4238" s="113"/>
    </row>
    <row r="4239" spans="1:9" ht="15" customHeight="1" x14ac:dyDescent="0.25">
      <c r="A4239" s="29">
        <v>42181.25023888889</v>
      </c>
      <c r="B4239" s="30">
        <v>4.6399999999999997</v>
      </c>
      <c r="C4239" s="22" t="s">
        <v>197</v>
      </c>
      <c r="F4239" s="29">
        <v>42181.25023888889</v>
      </c>
      <c r="G4239" s="30"/>
      <c r="H4239" s="113"/>
      <c r="I4239" s="113"/>
    </row>
    <row r="4240" spans="1:9" ht="15" customHeight="1" x14ac:dyDescent="0.25">
      <c r="A4240" s="29">
        <v>42181.291905613427</v>
      </c>
      <c r="B4240" s="30">
        <v>4.6399999999999997</v>
      </c>
      <c r="C4240" s="22" t="s">
        <v>197</v>
      </c>
      <c r="F4240" s="29">
        <v>42181.291905613427</v>
      </c>
      <c r="G4240" s="30"/>
      <c r="H4240" s="113"/>
      <c r="I4240" s="113"/>
    </row>
    <row r="4241" spans="1:9" ht="15" customHeight="1" x14ac:dyDescent="0.25">
      <c r="A4241" s="29">
        <v>42181.333572337964</v>
      </c>
      <c r="B4241" s="30">
        <v>4.6399999999999997</v>
      </c>
      <c r="C4241" s="22" t="s">
        <v>197</v>
      </c>
      <c r="F4241" s="29">
        <v>42181.333572337964</v>
      </c>
      <c r="G4241" s="30"/>
      <c r="H4241" s="113"/>
      <c r="I4241" s="113"/>
    </row>
    <row r="4242" spans="1:9" ht="15" customHeight="1" x14ac:dyDescent="0.25">
      <c r="A4242" s="29">
        <v>42181.375239062501</v>
      </c>
      <c r="B4242" s="30">
        <v>4.6399999999999997</v>
      </c>
      <c r="C4242" s="22" t="s">
        <v>197</v>
      </c>
      <c r="F4242" s="29">
        <v>42181.375239062501</v>
      </c>
      <c r="G4242" s="30"/>
      <c r="H4242" s="113"/>
      <c r="I4242" s="113"/>
    </row>
    <row r="4243" spans="1:9" ht="15" customHeight="1" x14ac:dyDescent="0.25">
      <c r="A4243" s="29">
        <v>42181.416905787039</v>
      </c>
      <c r="B4243" s="30">
        <v>4.6399999999999997</v>
      </c>
      <c r="C4243" s="22" t="s">
        <v>197</v>
      </c>
      <c r="F4243" s="29">
        <v>42181.416905787039</v>
      </c>
      <c r="G4243" s="30"/>
      <c r="H4243" s="113"/>
      <c r="I4243" s="113"/>
    </row>
    <row r="4244" spans="1:9" ht="15" customHeight="1" x14ac:dyDescent="0.25">
      <c r="A4244" s="29">
        <v>42181.458572511576</v>
      </c>
      <c r="B4244" s="30">
        <v>4.6399999999999997</v>
      </c>
      <c r="C4244" s="22" t="s">
        <v>197</v>
      </c>
      <c r="F4244" s="29">
        <v>42181.458572511576</v>
      </c>
      <c r="G4244" s="30"/>
      <c r="H4244" s="113"/>
      <c r="I4244" s="113"/>
    </row>
    <row r="4245" spans="1:9" ht="15" customHeight="1" x14ac:dyDescent="0.25">
      <c r="A4245" s="29">
        <v>42181.500239236113</v>
      </c>
      <c r="B4245" s="30">
        <v>4.6399999999999997</v>
      </c>
      <c r="C4245" s="22" t="s">
        <v>197</v>
      </c>
      <c r="F4245" s="29">
        <v>42181.500239236113</v>
      </c>
      <c r="G4245" s="30"/>
      <c r="H4245" s="113"/>
      <c r="I4245" s="113"/>
    </row>
    <row r="4246" spans="1:9" ht="15" customHeight="1" x14ac:dyDescent="0.25">
      <c r="A4246" s="29">
        <v>42181.54190596065</v>
      </c>
      <c r="B4246" s="30">
        <v>4.6399999999999997</v>
      </c>
      <c r="C4246" s="22" t="s">
        <v>197</v>
      </c>
      <c r="F4246" s="29">
        <v>42181.54190596065</v>
      </c>
      <c r="G4246" s="30"/>
      <c r="H4246" s="113"/>
      <c r="I4246" s="113"/>
    </row>
    <row r="4247" spans="1:9" ht="15" customHeight="1" x14ac:dyDescent="0.25">
      <c r="A4247" s="29">
        <v>42181.583572685187</v>
      </c>
      <c r="B4247" s="30">
        <v>4.6399999999999997</v>
      </c>
      <c r="C4247" s="22" t="s">
        <v>197</v>
      </c>
      <c r="F4247" s="29">
        <v>42181.583572685187</v>
      </c>
      <c r="G4247" s="30"/>
      <c r="H4247" s="113"/>
      <c r="I4247" s="113"/>
    </row>
    <row r="4248" spans="1:9" ht="15" customHeight="1" x14ac:dyDescent="0.25">
      <c r="A4248" s="29">
        <v>42181.625239409725</v>
      </c>
      <c r="B4248" s="30">
        <v>4.6399999999999997</v>
      </c>
      <c r="C4248" s="22" t="s">
        <v>197</v>
      </c>
      <c r="F4248" s="29">
        <v>42181.625239409725</v>
      </c>
      <c r="G4248" s="30"/>
      <c r="H4248" s="113"/>
      <c r="I4248" s="113"/>
    </row>
    <row r="4249" spans="1:9" ht="15" customHeight="1" x14ac:dyDescent="0.25">
      <c r="A4249" s="29">
        <v>42181.666906134262</v>
      </c>
      <c r="B4249" s="30">
        <v>4.6399999999999997</v>
      </c>
      <c r="C4249" s="22" t="s">
        <v>197</v>
      </c>
      <c r="F4249" s="29">
        <v>42181.666906134262</v>
      </c>
      <c r="G4249" s="30"/>
      <c r="H4249" s="113"/>
      <c r="I4249" s="113"/>
    </row>
    <row r="4250" spans="1:9" ht="15" customHeight="1" x14ac:dyDescent="0.25">
      <c r="A4250" s="29">
        <v>42181.708572858799</v>
      </c>
      <c r="B4250" s="30">
        <v>4.6399999999999997</v>
      </c>
      <c r="C4250" s="22" t="s">
        <v>197</v>
      </c>
      <c r="F4250" s="29">
        <v>42181.708572858799</v>
      </c>
      <c r="G4250" s="30"/>
      <c r="H4250" s="113"/>
      <c r="I4250" s="113"/>
    </row>
    <row r="4251" spans="1:9" ht="15" customHeight="1" x14ac:dyDescent="0.25">
      <c r="A4251" s="29">
        <v>42181.750239583336</v>
      </c>
      <c r="B4251" s="30">
        <v>4.6399999999999997</v>
      </c>
      <c r="C4251" s="22" t="s">
        <v>197</v>
      </c>
      <c r="F4251" s="29">
        <v>42181.750239583336</v>
      </c>
      <c r="G4251" s="30"/>
      <c r="H4251" s="113"/>
      <c r="I4251" s="113"/>
    </row>
    <row r="4252" spans="1:9" ht="15" customHeight="1" x14ac:dyDescent="0.25">
      <c r="A4252" s="29">
        <v>42181.791906307873</v>
      </c>
      <c r="B4252" s="30">
        <v>4.6399999999999997</v>
      </c>
      <c r="C4252" s="22" t="s">
        <v>197</v>
      </c>
      <c r="F4252" s="29">
        <v>42181.791906307873</v>
      </c>
      <c r="G4252" s="30"/>
      <c r="H4252" s="113"/>
      <c r="I4252" s="113"/>
    </row>
    <row r="4253" spans="1:9" ht="15" customHeight="1" x14ac:dyDescent="0.25">
      <c r="A4253" s="29">
        <v>42181.833573032411</v>
      </c>
      <c r="B4253" s="30">
        <v>4.6399999999999997</v>
      </c>
      <c r="C4253" s="22" t="s">
        <v>197</v>
      </c>
      <c r="F4253" s="29">
        <v>42181.833573032411</v>
      </c>
      <c r="G4253" s="30"/>
      <c r="H4253" s="113"/>
      <c r="I4253" s="113"/>
    </row>
    <row r="4254" spans="1:9" ht="15" customHeight="1" x14ac:dyDescent="0.25">
      <c r="A4254" s="29">
        <v>42181.875239756948</v>
      </c>
      <c r="B4254" s="30">
        <v>4.6399999999999997</v>
      </c>
      <c r="C4254" s="22" t="s">
        <v>197</v>
      </c>
      <c r="F4254" s="29">
        <v>42181.875239756948</v>
      </c>
      <c r="G4254" s="30"/>
      <c r="H4254" s="113"/>
      <c r="I4254" s="113"/>
    </row>
    <row r="4255" spans="1:9" ht="15" customHeight="1" x14ac:dyDescent="0.25">
      <c r="A4255" s="29">
        <v>42181.916906481485</v>
      </c>
      <c r="B4255" s="30">
        <v>4.6399999999999997</v>
      </c>
      <c r="C4255" s="22" t="s">
        <v>197</v>
      </c>
      <c r="F4255" s="29">
        <v>42181.916906481485</v>
      </c>
      <c r="G4255" s="30"/>
      <c r="H4255" s="113"/>
      <c r="I4255" s="113"/>
    </row>
    <row r="4256" spans="1:9" ht="15" customHeight="1" x14ac:dyDescent="0.25">
      <c r="A4256" s="29">
        <v>42181.958573206015</v>
      </c>
      <c r="B4256" s="30">
        <v>4.6399999999999997</v>
      </c>
      <c r="C4256" s="22" t="s">
        <v>197</v>
      </c>
      <c r="F4256" s="29">
        <v>42181.958573206015</v>
      </c>
      <c r="G4256" s="30"/>
      <c r="H4256" s="113"/>
      <c r="I4256" s="113"/>
    </row>
    <row r="4257" spans="1:9" ht="15" customHeight="1" x14ac:dyDescent="0.25">
      <c r="A4257" s="29">
        <v>42182.000239930552</v>
      </c>
      <c r="B4257" s="30">
        <v>4.6399999999999997</v>
      </c>
      <c r="C4257" s="22" t="s">
        <v>197</v>
      </c>
      <c r="F4257" s="29">
        <v>42182.000239930552</v>
      </c>
      <c r="G4257" s="30"/>
      <c r="H4257" s="113"/>
      <c r="I4257" s="113"/>
    </row>
    <row r="4258" spans="1:9" ht="15" customHeight="1" x14ac:dyDescent="0.25">
      <c r="A4258" s="29">
        <v>42182.041906655089</v>
      </c>
      <c r="B4258" s="30">
        <v>4.6399999999999997</v>
      </c>
      <c r="C4258" s="22" t="s">
        <v>197</v>
      </c>
      <c r="F4258" s="29">
        <v>42182.041906655089</v>
      </c>
      <c r="G4258" s="30"/>
      <c r="H4258" s="113"/>
      <c r="I4258" s="113"/>
    </row>
    <row r="4259" spans="1:9" ht="15" customHeight="1" x14ac:dyDescent="0.25">
      <c r="A4259" s="29">
        <v>42182.083573379627</v>
      </c>
      <c r="B4259" s="30">
        <v>4.6399999999999997</v>
      </c>
      <c r="C4259" s="22" t="s">
        <v>197</v>
      </c>
      <c r="F4259" s="29">
        <v>42182.083573379627</v>
      </c>
      <c r="G4259" s="30"/>
      <c r="H4259" s="113"/>
      <c r="I4259" s="113"/>
    </row>
    <row r="4260" spans="1:9" ht="15" customHeight="1" x14ac:dyDescent="0.25">
      <c r="A4260" s="29">
        <v>42182.125240104164</v>
      </c>
      <c r="B4260" s="30">
        <v>4.6399999999999997</v>
      </c>
      <c r="C4260" s="22" t="s">
        <v>197</v>
      </c>
      <c r="F4260" s="29">
        <v>42182.125240104164</v>
      </c>
      <c r="G4260" s="30"/>
      <c r="H4260" s="113"/>
      <c r="I4260" s="113"/>
    </row>
    <row r="4261" spans="1:9" ht="15" customHeight="1" x14ac:dyDescent="0.25">
      <c r="A4261" s="29">
        <v>42182.166906828701</v>
      </c>
      <c r="B4261" s="30">
        <v>4.6399999999999997</v>
      </c>
      <c r="C4261" s="22" t="s">
        <v>197</v>
      </c>
      <c r="F4261" s="29">
        <v>42182.166906828701</v>
      </c>
      <c r="G4261" s="30"/>
      <c r="H4261" s="113"/>
      <c r="I4261" s="113"/>
    </row>
    <row r="4262" spans="1:9" ht="15" customHeight="1" x14ac:dyDescent="0.25">
      <c r="A4262" s="29">
        <v>42182.208573553238</v>
      </c>
      <c r="B4262" s="30">
        <v>4.6399999999999997</v>
      </c>
      <c r="C4262" s="22" t="s">
        <v>197</v>
      </c>
      <c r="F4262" s="29">
        <v>42182.208573553238</v>
      </c>
      <c r="G4262" s="30"/>
      <c r="H4262" s="113"/>
      <c r="I4262" s="113"/>
    </row>
    <row r="4263" spans="1:9" ht="15" customHeight="1" x14ac:dyDescent="0.25">
      <c r="A4263" s="29">
        <v>42182.250240277775</v>
      </c>
      <c r="B4263" s="30">
        <v>4.6399999999999997</v>
      </c>
      <c r="C4263" s="22" t="s">
        <v>197</v>
      </c>
      <c r="F4263" s="29">
        <v>42182.250240277775</v>
      </c>
      <c r="G4263" s="30"/>
      <c r="H4263" s="113"/>
      <c r="I4263" s="113"/>
    </row>
    <row r="4264" spans="1:9" ht="15" customHeight="1" x14ac:dyDescent="0.25">
      <c r="A4264" s="29">
        <v>42182.291907002313</v>
      </c>
      <c r="B4264" s="30">
        <v>4.6399999999999997</v>
      </c>
      <c r="C4264" s="22" t="s">
        <v>197</v>
      </c>
      <c r="F4264" s="29">
        <v>42182.291907002313</v>
      </c>
      <c r="G4264" s="30"/>
      <c r="H4264" s="113"/>
      <c r="I4264" s="113"/>
    </row>
    <row r="4265" spans="1:9" ht="15" customHeight="1" x14ac:dyDescent="0.25">
      <c r="A4265" s="29">
        <v>42182.33357372685</v>
      </c>
      <c r="B4265" s="30">
        <v>4.6399999999999997</v>
      </c>
      <c r="C4265" s="22" t="s">
        <v>197</v>
      </c>
      <c r="F4265" s="29">
        <v>42182.33357372685</v>
      </c>
      <c r="G4265" s="30"/>
      <c r="H4265" s="113"/>
      <c r="I4265" s="113"/>
    </row>
    <row r="4266" spans="1:9" ht="15" customHeight="1" x14ac:dyDescent="0.25">
      <c r="A4266" s="29">
        <v>42182.375240451387</v>
      </c>
      <c r="B4266" s="30">
        <v>4.6399999999999997</v>
      </c>
      <c r="C4266" s="22" t="s">
        <v>197</v>
      </c>
      <c r="F4266" s="29">
        <v>42182.375240451387</v>
      </c>
      <c r="G4266" s="30"/>
      <c r="H4266" s="113"/>
      <c r="I4266" s="113"/>
    </row>
    <row r="4267" spans="1:9" ht="15" customHeight="1" x14ac:dyDescent="0.25">
      <c r="A4267" s="29">
        <v>42182.416907175924</v>
      </c>
      <c r="B4267" s="30">
        <v>4.6399999999999997</v>
      </c>
      <c r="C4267" s="22" t="s">
        <v>197</v>
      </c>
      <c r="F4267" s="29">
        <v>42182.416907175924</v>
      </c>
      <c r="G4267" s="30"/>
      <c r="H4267" s="113"/>
      <c r="I4267" s="113"/>
    </row>
    <row r="4268" spans="1:9" ht="15" customHeight="1" x14ac:dyDescent="0.25">
      <c r="A4268" s="29">
        <v>42182.458573900461</v>
      </c>
      <c r="B4268" s="30">
        <v>4.6399999999999997</v>
      </c>
      <c r="C4268" s="22" t="s">
        <v>197</v>
      </c>
      <c r="F4268" s="29">
        <v>42182.458573900461</v>
      </c>
      <c r="G4268" s="30"/>
      <c r="H4268" s="113"/>
      <c r="I4268" s="113"/>
    </row>
    <row r="4269" spans="1:9" ht="15" customHeight="1" x14ac:dyDescent="0.25">
      <c r="A4269" s="29">
        <v>42182.500240624999</v>
      </c>
      <c r="B4269" s="30">
        <v>4.6399999999999997</v>
      </c>
      <c r="C4269" s="22" t="s">
        <v>197</v>
      </c>
      <c r="F4269" s="29">
        <v>42182.500240624999</v>
      </c>
      <c r="G4269" s="30"/>
      <c r="H4269" s="113"/>
      <c r="I4269" s="113"/>
    </row>
    <row r="4270" spans="1:9" ht="15" customHeight="1" x14ac:dyDescent="0.25">
      <c r="A4270" s="29">
        <v>42182.541907349536</v>
      </c>
      <c r="B4270" s="30">
        <v>4.6399999999999997</v>
      </c>
      <c r="C4270" s="22" t="s">
        <v>197</v>
      </c>
      <c r="F4270" s="29">
        <v>42182.541907349536</v>
      </c>
      <c r="G4270" s="30"/>
      <c r="H4270" s="113"/>
      <c r="I4270" s="113"/>
    </row>
    <row r="4271" spans="1:9" ht="15" customHeight="1" x14ac:dyDescent="0.25">
      <c r="A4271" s="29">
        <v>42182.583574074073</v>
      </c>
      <c r="B4271" s="30">
        <v>4.6399999999999997</v>
      </c>
      <c r="C4271" s="22" t="s">
        <v>197</v>
      </c>
      <c r="F4271" s="29">
        <v>42182.583574074073</v>
      </c>
      <c r="G4271" s="30"/>
      <c r="H4271" s="113"/>
      <c r="I4271" s="113"/>
    </row>
    <row r="4272" spans="1:9" ht="15" customHeight="1" x14ac:dyDescent="0.25">
      <c r="A4272" s="29">
        <v>42182.62524079861</v>
      </c>
      <c r="B4272" s="30">
        <v>4.6399999999999997</v>
      </c>
      <c r="C4272" s="22" t="s">
        <v>197</v>
      </c>
      <c r="F4272" s="29">
        <v>42182.62524079861</v>
      </c>
      <c r="G4272" s="30"/>
      <c r="H4272" s="113"/>
      <c r="I4272" s="113"/>
    </row>
    <row r="4273" spans="1:9" ht="15" customHeight="1" x14ac:dyDescent="0.25">
      <c r="A4273" s="29">
        <v>42182.666907523148</v>
      </c>
      <c r="B4273" s="30">
        <v>4.6399999999999997</v>
      </c>
      <c r="C4273" s="22" t="s">
        <v>197</v>
      </c>
      <c r="F4273" s="29">
        <v>42182.666907523148</v>
      </c>
      <c r="G4273" s="30"/>
      <c r="H4273" s="113"/>
      <c r="I4273" s="113"/>
    </row>
    <row r="4274" spans="1:9" ht="15" customHeight="1" x14ac:dyDescent="0.25">
      <c r="A4274" s="29">
        <v>42182.708574247685</v>
      </c>
      <c r="B4274" s="30">
        <v>4.6399999999999997</v>
      </c>
      <c r="C4274" s="22" t="s">
        <v>197</v>
      </c>
      <c r="F4274" s="29">
        <v>42182.708574247685</v>
      </c>
      <c r="G4274" s="30"/>
      <c r="H4274" s="113"/>
      <c r="I4274" s="113"/>
    </row>
    <row r="4275" spans="1:9" ht="15" customHeight="1" x14ac:dyDescent="0.25">
      <c r="A4275" s="29">
        <v>42182.750240972222</v>
      </c>
      <c r="B4275" s="30">
        <v>4.6399999999999997</v>
      </c>
      <c r="C4275" s="22" t="s">
        <v>197</v>
      </c>
      <c r="F4275" s="29">
        <v>42182.750240972222</v>
      </c>
      <c r="G4275" s="30"/>
      <c r="H4275" s="113"/>
      <c r="I4275" s="113"/>
    </row>
    <row r="4276" spans="1:9" ht="15" customHeight="1" x14ac:dyDescent="0.25">
      <c r="A4276" s="29">
        <v>42182.791907696759</v>
      </c>
      <c r="B4276" s="30">
        <v>4.6399999999999997</v>
      </c>
      <c r="C4276" s="22" t="s">
        <v>197</v>
      </c>
      <c r="F4276" s="29">
        <v>42182.791907696759</v>
      </c>
      <c r="G4276" s="30"/>
      <c r="H4276" s="113"/>
      <c r="I4276" s="113"/>
    </row>
    <row r="4277" spans="1:9" ht="15" customHeight="1" x14ac:dyDescent="0.25">
      <c r="A4277" s="29">
        <v>42182.833574421296</v>
      </c>
      <c r="B4277" s="30">
        <v>4.6399999999999997</v>
      </c>
      <c r="C4277" s="22" t="s">
        <v>197</v>
      </c>
      <c r="F4277" s="29">
        <v>42182.833574421296</v>
      </c>
      <c r="G4277" s="30"/>
      <c r="H4277" s="113"/>
      <c r="I4277" s="113"/>
    </row>
    <row r="4278" spans="1:9" ht="15" customHeight="1" x14ac:dyDescent="0.25">
      <c r="A4278" s="29">
        <v>42182.875241145834</v>
      </c>
      <c r="B4278" s="30">
        <v>4.6399999999999997</v>
      </c>
      <c r="C4278" s="22" t="s">
        <v>197</v>
      </c>
      <c r="F4278" s="29">
        <v>42182.875241145834</v>
      </c>
      <c r="G4278" s="30"/>
      <c r="H4278" s="113"/>
      <c r="I4278" s="113"/>
    </row>
    <row r="4279" spans="1:9" ht="15" customHeight="1" x14ac:dyDescent="0.25">
      <c r="A4279" s="29">
        <v>42182.916907870371</v>
      </c>
      <c r="B4279" s="30">
        <v>4.6399999999999997</v>
      </c>
      <c r="C4279" s="22" t="s">
        <v>197</v>
      </c>
      <c r="F4279" s="29">
        <v>42182.916907870371</v>
      </c>
      <c r="G4279" s="30"/>
      <c r="H4279" s="113"/>
      <c r="I4279" s="113"/>
    </row>
    <row r="4280" spans="1:9" ht="15" customHeight="1" x14ac:dyDescent="0.25">
      <c r="A4280" s="29">
        <v>42182.958574594908</v>
      </c>
      <c r="B4280" s="30">
        <v>4.6399999999999997</v>
      </c>
      <c r="C4280" s="22" t="s">
        <v>197</v>
      </c>
      <c r="F4280" s="29">
        <v>42182.958574594908</v>
      </c>
      <c r="G4280" s="30"/>
      <c r="H4280" s="113"/>
      <c r="I4280" s="113"/>
    </row>
    <row r="4281" spans="1:9" ht="15" customHeight="1" x14ac:dyDescent="0.25">
      <c r="A4281" s="29">
        <v>42183.000241319445</v>
      </c>
      <c r="B4281" s="30">
        <v>4.6399999999999997</v>
      </c>
      <c r="C4281" s="22" t="s">
        <v>197</v>
      </c>
      <c r="F4281" s="29">
        <v>42183.000241319445</v>
      </c>
      <c r="G4281" s="30"/>
      <c r="H4281" s="113"/>
      <c r="I4281" s="113"/>
    </row>
    <row r="4282" spans="1:9" ht="15" customHeight="1" x14ac:dyDescent="0.25">
      <c r="A4282" s="29">
        <v>42183.041908043982</v>
      </c>
      <c r="B4282" s="30">
        <v>4.6399999999999997</v>
      </c>
      <c r="C4282" s="22" t="s">
        <v>197</v>
      </c>
      <c r="F4282" s="29">
        <v>42183.041908043982</v>
      </c>
      <c r="G4282" s="30"/>
      <c r="H4282" s="113"/>
      <c r="I4282" s="113"/>
    </row>
    <row r="4283" spans="1:9" ht="15" customHeight="1" x14ac:dyDescent="0.25">
      <c r="A4283" s="29">
        <v>42183.08357476852</v>
      </c>
      <c r="B4283" s="30">
        <v>4.6399999999999997</v>
      </c>
      <c r="C4283" s="22" t="s">
        <v>197</v>
      </c>
      <c r="F4283" s="29">
        <v>42183.08357476852</v>
      </c>
      <c r="G4283" s="30"/>
      <c r="H4283" s="113"/>
      <c r="I4283" s="113"/>
    </row>
    <row r="4284" spans="1:9" ht="15" customHeight="1" x14ac:dyDescent="0.25">
      <c r="A4284" s="29">
        <v>42183.125241493057</v>
      </c>
      <c r="B4284" s="30">
        <v>4.6399999999999997</v>
      </c>
      <c r="C4284" s="22" t="s">
        <v>197</v>
      </c>
      <c r="F4284" s="29">
        <v>42183.125241493057</v>
      </c>
      <c r="G4284" s="30"/>
      <c r="H4284" s="113"/>
      <c r="I4284" s="113"/>
    </row>
    <row r="4285" spans="1:9" ht="15" customHeight="1" x14ac:dyDescent="0.25">
      <c r="A4285" s="29">
        <v>42183.166908217594</v>
      </c>
      <c r="B4285" s="30">
        <v>4.6399999999999997</v>
      </c>
      <c r="C4285" s="22" t="s">
        <v>197</v>
      </c>
      <c r="F4285" s="29">
        <v>42183.166908217594</v>
      </c>
      <c r="G4285" s="30"/>
      <c r="H4285" s="113"/>
      <c r="I4285" s="113"/>
    </row>
    <row r="4286" spans="1:9" ht="15" customHeight="1" x14ac:dyDescent="0.25">
      <c r="A4286" s="29">
        <v>42183.208574942131</v>
      </c>
      <c r="B4286" s="30">
        <v>4.6399999999999997</v>
      </c>
      <c r="C4286" s="22" t="s">
        <v>197</v>
      </c>
      <c r="F4286" s="29">
        <v>42183.208574942131</v>
      </c>
      <c r="G4286" s="30"/>
      <c r="H4286" s="113"/>
      <c r="I4286" s="113"/>
    </row>
    <row r="4287" spans="1:9" ht="15" customHeight="1" x14ac:dyDescent="0.25">
      <c r="A4287" s="29">
        <v>42183.250241666668</v>
      </c>
      <c r="B4287" s="30">
        <v>4.6399999999999997</v>
      </c>
      <c r="C4287" s="22" t="s">
        <v>197</v>
      </c>
      <c r="F4287" s="29">
        <v>42183.250241666668</v>
      </c>
      <c r="G4287" s="30"/>
      <c r="H4287" s="113"/>
      <c r="I4287" s="113"/>
    </row>
    <row r="4288" spans="1:9" ht="15" customHeight="1" x14ac:dyDescent="0.25">
      <c r="A4288" s="29">
        <v>42183.291908391206</v>
      </c>
      <c r="B4288" s="30">
        <v>4.6399999999999997</v>
      </c>
      <c r="C4288" s="22" t="s">
        <v>197</v>
      </c>
      <c r="F4288" s="29">
        <v>42183.291908391206</v>
      </c>
      <c r="G4288" s="30"/>
      <c r="H4288" s="113"/>
      <c r="I4288" s="113"/>
    </row>
    <row r="4289" spans="1:9" ht="15" customHeight="1" x14ac:dyDescent="0.25">
      <c r="A4289" s="29">
        <v>42183.333575115743</v>
      </c>
      <c r="B4289" s="30">
        <v>4.6399999999999997</v>
      </c>
      <c r="C4289" s="22" t="s">
        <v>197</v>
      </c>
      <c r="F4289" s="29">
        <v>42183.333575115743</v>
      </c>
      <c r="G4289" s="30"/>
      <c r="H4289" s="113"/>
      <c r="I4289" s="113"/>
    </row>
    <row r="4290" spans="1:9" ht="15" customHeight="1" x14ac:dyDescent="0.25">
      <c r="A4290" s="29">
        <v>42183.37524184028</v>
      </c>
      <c r="B4290" s="30">
        <v>4.6399999999999997</v>
      </c>
      <c r="C4290" s="22" t="s">
        <v>197</v>
      </c>
      <c r="F4290" s="29">
        <v>42183.37524184028</v>
      </c>
      <c r="G4290" s="30"/>
      <c r="H4290" s="113"/>
      <c r="I4290" s="113"/>
    </row>
    <row r="4291" spans="1:9" ht="15" customHeight="1" x14ac:dyDescent="0.25">
      <c r="A4291" s="29">
        <v>42183.416908564817</v>
      </c>
      <c r="B4291" s="30">
        <v>4.6399999999999997</v>
      </c>
      <c r="C4291" s="22" t="s">
        <v>197</v>
      </c>
      <c r="F4291" s="29">
        <v>42183.416908564817</v>
      </c>
      <c r="G4291" s="30"/>
      <c r="H4291" s="113"/>
      <c r="I4291" s="113"/>
    </row>
    <row r="4292" spans="1:9" ht="15" customHeight="1" x14ac:dyDescent="0.25">
      <c r="A4292" s="29">
        <v>42183.458575289354</v>
      </c>
      <c r="B4292" s="30">
        <v>4.6399999999999997</v>
      </c>
      <c r="C4292" s="22" t="s">
        <v>197</v>
      </c>
      <c r="F4292" s="29">
        <v>42183.458575289354</v>
      </c>
      <c r="G4292" s="30"/>
      <c r="H4292" s="113"/>
      <c r="I4292" s="113"/>
    </row>
    <row r="4293" spans="1:9" ht="15" customHeight="1" x14ac:dyDescent="0.25">
      <c r="A4293" s="29">
        <v>42183.500242013892</v>
      </c>
      <c r="B4293" s="30">
        <v>4.6399999999999997</v>
      </c>
      <c r="C4293" s="22" t="s">
        <v>197</v>
      </c>
      <c r="F4293" s="29">
        <v>42183.500242013892</v>
      </c>
      <c r="G4293" s="30"/>
      <c r="H4293" s="113"/>
      <c r="I4293" s="113"/>
    </row>
    <row r="4294" spans="1:9" ht="15" customHeight="1" x14ac:dyDescent="0.25">
      <c r="A4294" s="29">
        <v>42183.541908738429</v>
      </c>
      <c r="B4294" s="30">
        <v>4.6399999999999997</v>
      </c>
      <c r="C4294" s="22" t="s">
        <v>197</v>
      </c>
      <c r="F4294" s="29">
        <v>42183.541908738429</v>
      </c>
      <c r="G4294" s="30"/>
      <c r="H4294" s="113"/>
      <c r="I4294" s="113"/>
    </row>
    <row r="4295" spans="1:9" ht="15" customHeight="1" x14ac:dyDescent="0.25">
      <c r="A4295" s="29">
        <v>42183.583575462966</v>
      </c>
      <c r="B4295" s="30">
        <v>4.6399999999999997</v>
      </c>
      <c r="C4295" s="22" t="s">
        <v>197</v>
      </c>
      <c r="F4295" s="29">
        <v>42183.583575462966</v>
      </c>
      <c r="G4295" s="30"/>
      <c r="H4295" s="113"/>
      <c r="I4295" s="113"/>
    </row>
    <row r="4296" spans="1:9" ht="15" customHeight="1" x14ac:dyDescent="0.25">
      <c r="A4296" s="29">
        <v>42183.625242187503</v>
      </c>
      <c r="B4296" s="30">
        <v>4.6399999999999997</v>
      </c>
      <c r="C4296" s="22" t="s">
        <v>197</v>
      </c>
      <c r="F4296" s="29">
        <v>42183.625242187503</v>
      </c>
      <c r="G4296" s="30"/>
      <c r="H4296" s="113"/>
      <c r="I4296" s="113"/>
    </row>
    <row r="4297" spans="1:9" ht="15" customHeight="1" x14ac:dyDescent="0.25">
      <c r="A4297" s="29">
        <v>42183.666908912041</v>
      </c>
      <c r="B4297" s="30">
        <v>4.6399999999999997</v>
      </c>
      <c r="C4297" s="22" t="s">
        <v>197</v>
      </c>
      <c r="F4297" s="29">
        <v>42183.666908912041</v>
      </c>
      <c r="G4297" s="30"/>
      <c r="H4297" s="113"/>
      <c r="I4297" s="113"/>
    </row>
    <row r="4298" spans="1:9" ht="15" customHeight="1" x14ac:dyDescent="0.25">
      <c r="A4298" s="29">
        <v>42183.70857563657</v>
      </c>
      <c r="B4298" s="30">
        <v>4.6399999999999997</v>
      </c>
      <c r="C4298" s="22" t="s">
        <v>197</v>
      </c>
      <c r="F4298" s="29">
        <v>42183.70857563657</v>
      </c>
      <c r="G4298" s="30"/>
      <c r="H4298" s="113"/>
      <c r="I4298" s="113"/>
    </row>
    <row r="4299" spans="1:9" ht="15" customHeight="1" x14ac:dyDescent="0.25">
      <c r="A4299" s="29">
        <v>42183.750242361108</v>
      </c>
      <c r="B4299" s="30">
        <v>4.6399999999999997</v>
      </c>
      <c r="C4299" s="22" t="s">
        <v>197</v>
      </c>
      <c r="F4299" s="29">
        <v>42183.750242361108</v>
      </c>
      <c r="G4299" s="30"/>
      <c r="H4299" s="113"/>
      <c r="I4299" s="113"/>
    </row>
    <row r="4300" spans="1:9" ht="15" customHeight="1" x14ac:dyDescent="0.25">
      <c r="A4300" s="29">
        <v>42183.791909085645</v>
      </c>
      <c r="B4300" s="30">
        <v>4.6399999999999997</v>
      </c>
      <c r="C4300" s="22" t="s">
        <v>197</v>
      </c>
      <c r="F4300" s="29">
        <v>42183.791909085645</v>
      </c>
      <c r="G4300" s="30"/>
      <c r="H4300" s="113"/>
      <c r="I4300" s="113"/>
    </row>
    <row r="4301" spans="1:9" ht="15" customHeight="1" x14ac:dyDescent="0.25">
      <c r="A4301" s="29">
        <v>42183.833575810182</v>
      </c>
      <c r="B4301" s="30">
        <v>4.6399999999999997</v>
      </c>
      <c r="C4301" s="22" t="s">
        <v>197</v>
      </c>
      <c r="F4301" s="29">
        <v>42183.833575810182</v>
      </c>
      <c r="G4301" s="30"/>
      <c r="H4301" s="113"/>
      <c r="I4301" s="113"/>
    </row>
    <row r="4302" spans="1:9" ht="15" customHeight="1" x14ac:dyDescent="0.25">
      <c r="A4302" s="29">
        <v>42183.875242534719</v>
      </c>
      <c r="B4302" s="30">
        <v>4.6399999999999997</v>
      </c>
      <c r="C4302" s="22" t="s">
        <v>197</v>
      </c>
      <c r="F4302" s="29">
        <v>42183.875242534719</v>
      </c>
      <c r="G4302" s="30"/>
      <c r="H4302" s="113"/>
      <c r="I4302" s="113"/>
    </row>
    <row r="4303" spans="1:9" ht="15" customHeight="1" x14ac:dyDescent="0.25">
      <c r="A4303" s="29">
        <v>42183.916909259256</v>
      </c>
      <c r="B4303" s="30">
        <v>4.6399999999999997</v>
      </c>
      <c r="C4303" s="22" t="s">
        <v>197</v>
      </c>
      <c r="F4303" s="29">
        <v>42183.916909259256</v>
      </c>
      <c r="G4303" s="30"/>
      <c r="H4303" s="113"/>
      <c r="I4303" s="113"/>
    </row>
    <row r="4304" spans="1:9" ht="15" customHeight="1" x14ac:dyDescent="0.25">
      <c r="A4304" s="29">
        <v>42183.958575983794</v>
      </c>
      <c r="B4304" s="30">
        <v>4.6399999999999997</v>
      </c>
      <c r="C4304" s="22" t="s">
        <v>197</v>
      </c>
      <c r="F4304" s="29">
        <v>42183.958575983794</v>
      </c>
      <c r="G4304" s="30"/>
      <c r="H4304" s="113"/>
      <c r="I4304" s="113"/>
    </row>
    <row r="4305" spans="1:9" ht="15" customHeight="1" x14ac:dyDescent="0.25">
      <c r="A4305" s="29">
        <v>42184.000242708331</v>
      </c>
      <c r="B4305" s="30">
        <v>4.6399999999999997</v>
      </c>
      <c r="C4305" s="22" t="s">
        <v>197</v>
      </c>
      <c r="F4305" s="29">
        <v>42184.000242708331</v>
      </c>
      <c r="G4305" s="30"/>
      <c r="H4305" s="113"/>
      <c r="I4305" s="113"/>
    </row>
    <row r="4306" spans="1:9" ht="15" customHeight="1" x14ac:dyDescent="0.25">
      <c r="A4306" s="29">
        <v>42184.041909432868</v>
      </c>
      <c r="B4306" s="30">
        <v>4.6399999999999997</v>
      </c>
      <c r="C4306" s="22" t="s">
        <v>197</v>
      </c>
      <c r="F4306" s="29">
        <v>42184.041909432868</v>
      </c>
      <c r="G4306" s="30"/>
      <c r="H4306" s="113"/>
      <c r="I4306" s="113"/>
    </row>
    <row r="4307" spans="1:9" ht="15" customHeight="1" x14ac:dyDescent="0.25">
      <c r="A4307" s="29">
        <v>42184.083576157405</v>
      </c>
      <c r="B4307" s="30">
        <v>4.6399999999999997</v>
      </c>
      <c r="C4307" s="22" t="s">
        <v>197</v>
      </c>
      <c r="F4307" s="29">
        <v>42184.083576157405</v>
      </c>
      <c r="G4307" s="30"/>
      <c r="H4307" s="113"/>
      <c r="I4307" s="113"/>
    </row>
    <row r="4308" spans="1:9" ht="15" customHeight="1" x14ac:dyDescent="0.25">
      <c r="A4308" s="29">
        <v>42184.125242881943</v>
      </c>
      <c r="B4308" s="30">
        <v>4.6399999999999997</v>
      </c>
      <c r="C4308" s="22" t="s">
        <v>197</v>
      </c>
      <c r="F4308" s="29">
        <v>42184.125242881943</v>
      </c>
      <c r="G4308" s="30"/>
      <c r="H4308" s="113"/>
      <c r="I4308" s="113"/>
    </row>
    <row r="4309" spans="1:9" ht="15" customHeight="1" x14ac:dyDescent="0.25">
      <c r="A4309" s="29">
        <v>42184.16690960648</v>
      </c>
      <c r="B4309" s="30">
        <v>4.6399999999999997</v>
      </c>
      <c r="C4309" s="22" t="s">
        <v>197</v>
      </c>
      <c r="F4309" s="29">
        <v>42184.16690960648</v>
      </c>
      <c r="G4309" s="30"/>
      <c r="H4309" s="113"/>
      <c r="I4309" s="113"/>
    </row>
    <row r="4310" spans="1:9" ht="15" customHeight="1" x14ac:dyDescent="0.25">
      <c r="A4310" s="29">
        <v>42184.208576331017</v>
      </c>
      <c r="B4310" s="30">
        <v>4.6399999999999997</v>
      </c>
      <c r="C4310" s="22" t="s">
        <v>197</v>
      </c>
      <c r="F4310" s="29">
        <v>42184.208576331017</v>
      </c>
      <c r="G4310" s="30"/>
      <c r="H4310" s="113"/>
      <c r="I4310" s="113"/>
    </row>
    <row r="4311" spans="1:9" ht="15" customHeight="1" x14ac:dyDescent="0.25">
      <c r="A4311" s="29">
        <v>42184.250243055554</v>
      </c>
      <c r="B4311" s="30">
        <v>4.6399999999999997</v>
      </c>
      <c r="C4311" s="22" t="s">
        <v>197</v>
      </c>
      <c r="F4311" s="29">
        <v>42184.250243055554</v>
      </c>
      <c r="G4311" s="30"/>
      <c r="H4311" s="113"/>
      <c r="I4311" s="113"/>
    </row>
    <row r="4312" spans="1:9" ht="15" customHeight="1" x14ac:dyDescent="0.25">
      <c r="A4312" s="29">
        <v>42184.291909780091</v>
      </c>
      <c r="B4312" s="30">
        <v>4.6399999999999997</v>
      </c>
      <c r="C4312" s="22" t="s">
        <v>197</v>
      </c>
      <c r="F4312" s="29">
        <v>42184.291909780091</v>
      </c>
      <c r="G4312" s="30"/>
      <c r="H4312" s="113"/>
      <c r="I4312" s="113"/>
    </row>
    <row r="4313" spans="1:9" ht="15" customHeight="1" x14ac:dyDescent="0.25">
      <c r="A4313" s="29">
        <v>42184.333576504629</v>
      </c>
      <c r="B4313" s="30">
        <v>4.6399999999999997</v>
      </c>
      <c r="C4313" s="22" t="s">
        <v>197</v>
      </c>
      <c r="F4313" s="29">
        <v>42184.333576504629</v>
      </c>
      <c r="G4313" s="30"/>
      <c r="H4313" s="113"/>
      <c r="I4313" s="113"/>
    </row>
    <row r="4314" spans="1:9" ht="15" customHeight="1" x14ac:dyDescent="0.25">
      <c r="A4314" s="29">
        <v>42184.375243229166</v>
      </c>
      <c r="B4314" s="30">
        <v>4.6399999999999997</v>
      </c>
      <c r="C4314" s="22" t="s">
        <v>197</v>
      </c>
      <c r="F4314" s="29">
        <v>42184.375243229166</v>
      </c>
      <c r="G4314" s="30"/>
      <c r="H4314" s="113"/>
      <c r="I4314" s="113"/>
    </row>
    <row r="4315" spans="1:9" ht="15" customHeight="1" x14ac:dyDescent="0.25">
      <c r="A4315" s="29">
        <v>42184.416909953703</v>
      </c>
      <c r="B4315" s="30">
        <v>4.6399999999999997</v>
      </c>
      <c r="C4315" s="22" t="s">
        <v>197</v>
      </c>
      <c r="F4315" s="29">
        <v>42184.416909953703</v>
      </c>
      <c r="G4315" s="30"/>
      <c r="H4315" s="113"/>
      <c r="I4315" s="113"/>
    </row>
    <row r="4316" spans="1:9" ht="15" customHeight="1" x14ac:dyDescent="0.25">
      <c r="A4316" s="29">
        <v>42184.45857667824</v>
      </c>
      <c r="B4316" s="30">
        <v>4.6399999999999997</v>
      </c>
      <c r="C4316" s="22" t="s">
        <v>197</v>
      </c>
      <c r="F4316" s="29">
        <v>42184.45857667824</v>
      </c>
      <c r="G4316" s="30"/>
      <c r="H4316" s="113"/>
      <c r="I4316" s="113"/>
    </row>
    <row r="4317" spans="1:9" ht="15" customHeight="1" x14ac:dyDescent="0.25">
      <c r="A4317" s="29">
        <v>42184.500243402777</v>
      </c>
      <c r="B4317" s="30">
        <v>4.6399999999999997</v>
      </c>
      <c r="C4317" s="22" t="s">
        <v>197</v>
      </c>
      <c r="F4317" s="29">
        <v>42184.500243402777</v>
      </c>
      <c r="G4317" s="30"/>
      <c r="H4317" s="113"/>
      <c r="I4317" s="113"/>
    </row>
    <row r="4318" spans="1:9" ht="15" customHeight="1" x14ac:dyDescent="0.25">
      <c r="A4318" s="29">
        <v>42184.541910127315</v>
      </c>
      <c r="B4318" s="30">
        <v>4.6399999999999997</v>
      </c>
      <c r="C4318" s="22" t="s">
        <v>197</v>
      </c>
      <c r="F4318" s="29">
        <v>42184.541910127315</v>
      </c>
      <c r="G4318" s="30"/>
      <c r="H4318" s="113"/>
      <c r="I4318" s="113"/>
    </row>
    <row r="4319" spans="1:9" ht="15" customHeight="1" x14ac:dyDescent="0.25">
      <c r="A4319" s="29">
        <v>42184.583576851852</v>
      </c>
      <c r="B4319" s="30">
        <v>4.6399999999999997</v>
      </c>
      <c r="C4319" s="22" t="s">
        <v>197</v>
      </c>
      <c r="F4319" s="29">
        <v>42184.583576851852</v>
      </c>
      <c r="G4319" s="30"/>
      <c r="H4319" s="113"/>
      <c r="I4319" s="113"/>
    </row>
    <row r="4320" spans="1:9" ht="15" customHeight="1" x14ac:dyDescent="0.25">
      <c r="A4320" s="29">
        <v>42184.625243576389</v>
      </c>
      <c r="B4320" s="30">
        <v>4.6399999999999997</v>
      </c>
      <c r="C4320" s="22" t="s">
        <v>197</v>
      </c>
      <c r="F4320" s="29">
        <v>42184.625243576389</v>
      </c>
      <c r="G4320" s="30"/>
      <c r="H4320" s="113"/>
      <c r="I4320" s="113"/>
    </row>
    <row r="4321" spans="1:9" ht="15" customHeight="1" x14ac:dyDescent="0.25">
      <c r="A4321" s="29">
        <v>42184.666910300926</v>
      </c>
      <c r="B4321" s="30">
        <v>4.6399999999999997</v>
      </c>
      <c r="C4321" s="22" t="s">
        <v>197</v>
      </c>
      <c r="F4321" s="29">
        <v>42184.666910300926</v>
      </c>
      <c r="G4321" s="30"/>
      <c r="H4321" s="113"/>
      <c r="I4321" s="113"/>
    </row>
    <row r="4322" spans="1:9" ht="15" customHeight="1" x14ac:dyDescent="0.25">
      <c r="A4322" s="29">
        <v>42184.708577025463</v>
      </c>
      <c r="B4322" s="30">
        <v>4.6399999999999997</v>
      </c>
      <c r="C4322" s="22" t="s">
        <v>197</v>
      </c>
      <c r="F4322" s="29">
        <v>42184.708577025463</v>
      </c>
      <c r="G4322" s="30"/>
      <c r="H4322" s="113"/>
      <c r="I4322" s="113"/>
    </row>
    <row r="4323" spans="1:9" ht="15" customHeight="1" x14ac:dyDescent="0.25">
      <c r="A4323" s="29">
        <v>42184.750243750001</v>
      </c>
      <c r="B4323" s="30">
        <v>4.6399999999999997</v>
      </c>
      <c r="C4323" s="22" t="s">
        <v>197</v>
      </c>
      <c r="F4323" s="29">
        <v>42184.750243750001</v>
      </c>
      <c r="G4323" s="30"/>
      <c r="H4323" s="113"/>
      <c r="I4323" s="113"/>
    </row>
    <row r="4324" spans="1:9" ht="15" customHeight="1" x14ac:dyDescent="0.25">
      <c r="A4324" s="29">
        <v>42184.791910474538</v>
      </c>
      <c r="B4324" s="30">
        <v>4.6399999999999997</v>
      </c>
      <c r="C4324" s="22" t="s">
        <v>197</v>
      </c>
      <c r="F4324" s="29">
        <v>42184.791910474538</v>
      </c>
      <c r="G4324" s="30"/>
      <c r="H4324" s="113"/>
      <c r="I4324" s="113"/>
    </row>
    <row r="4325" spans="1:9" ht="15" customHeight="1" x14ac:dyDescent="0.25">
      <c r="A4325" s="29">
        <v>42184.833577199075</v>
      </c>
      <c r="B4325" s="30">
        <v>4.6399999999999997</v>
      </c>
      <c r="C4325" s="22" t="s">
        <v>197</v>
      </c>
      <c r="F4325" s="29">
        <v>42184.833577199075</v>
      </c>
      <c r="G4325" s="30"/>
      <c r="H4325" s="113"/>
      <c r="I4325" s="113"/>
    </row>
    <row r="4326" spans="1:9" ht="15" customHeight="1" x14ac:dyDescent="0.25">
      <c r="A4326" s="29">
        <v>42184.875243923612</v>
      </c>
      <c r="B4326" s="30">
        <v>4.6399999999999997</v>
      </c>
      <c r="C4326" s="22" t="s">
        <v>197</v>
      </c>
      <c r="F4326" s="29">
        <v>42184.875243923612</v>
      </c>
      <c r="G4326" s="30"/>
      <c r="H4326" s="113"/>
      <c r="I4326" s="113"/>
    </row>
    <row r="4327" spans="1:9" ht="15" customHeight="1" x14ac:dyDescent="0.25">
      <c r="A4327" s="29">
        <v>42184.916910648149</v>
      </c>
      <c r="B4327" s="30">
        <v>4.6399999999999997</v>
      </c>
      <c r="C4327" s="22" t="s">
        <v>197</v>
      </c>
      <c r="F4327" s="29">
        <v>42184.916910648149</v>
      </c>
      <c r="G4327" s="30"/>
      <c r="H4327" s="113"/>
      <c r="I4327" s="113"/>
    </row>
    <row r="4328" spans="1:9" ht="15" customHeight="1" x14ac:dyDescent="0.25">
      <c r="A4328" s="29">
        <v>42184.958577372687</v>
      </c>
      <c r="B4328" s="30">
        <v>4.6399999999999997</v>
      </c>
      <c r="C4328" s="22" t="s">
        <v>197</v>
      </c>
      <c r="F4328" s="29">
        <v>42184.958577372687</v>
      </c>
      <c r="G4328" s="30"/>
      <c r="H4328" s="113"/>
      <c r="I4328" s="113"/>
    </row>
    <row r="4329" spans="1:9" ht="15" customHeight="1" x14ac:dyDescent="0.25">
      <c r="A4329" s="29">
        <v>42185.000244097224</v>
      </c>
      <c r="B4329" s="30">
        <v>4.6399999999999997</v>
      </c>
      <c r="C4329" s="22" t="s">
        <v>197</v>
      </c>
      <c r="F4329" s="29">
        <v>42185.000244097224</v>
      </c>
      <c r="G4329" s="30"/>
      <c r="H4329" s="113"/>
      <c r="I4329" s="113"/>
    </row>
    <row r="4330" spans="1:9" ht="15" customHeight="1" x14ac:dyDescent="0.25">
      <c r="A4330" s="29">
        <v>42185.041910821761</v>
      </c>
      <c r="B4330" s="30">
        <v>4.6399999999999997</v>
      </c>
      <c r="C4330" s="22" t="s">
        <v>197</v>
      </c>
      <c r="F4330" s="29">
        <v>42185.041910821761</v>
      </c>
      <c r="G4330" s="30"/>
      <c r="H4330" s="113"/>
      <c r="I4330" s="113"/>
    </row>
    <row r="4331" spans="1:9" ht="15" customHeight="1" x14ac:dyDescent="0.25">
      <c r="A4331" s="29">
        <v>42185.083577546298</v>
      </c>
      <c r="B4331" s="30">
        <v>4.6399999999999997</v>
      </c>
      <c r="C4331" s="22" t="s">
        <v>197</v>
      </c>
      <c r="F4331" s="29">
        <v>42185.083577546298</v>
      </c>
      <c r="G4331" s="30"/>
      <c r="H4331" s="113"/>
      <c r="I4331" s="113"/>
    </row>
    <row r="4332" spans="1:9" ht="15" customHeight="1" x14ac:dyDescent="0.25">
      <c r="A4332" s="29">
        <v>42185.125244270836</v>
      </c>
      <c r="B4332" s="30">
        <v>4.6399999999999997</v>
      </c>
      <c r="C4332" s="22" t="s">
        <v>197</v>
      </c>
      <c r="F4332" s="29">
        <v>42185.125244270836</v>
      </c>
      <c r="G4332" s="30"/>
      <c r="H4332" s="113"/>
      <c r="I4332" s="113"/>
    </row>
    <row r="4333" spans="1:9" ht="15" customHeight="1" x14ac:dyDescent="0.25">
      <c r="A4333" s="29">
        <v>42185.166910995373</v>
      </c>
      <c r="B4333" s="30">
        <v>4.6399999999999997</v>
      </c>
      <c r="C4333" s="22" t="s">
        <v>197</v>
      </c>
      <c r="F4333" s="29">
        <v>42185.166910995373</v>
      </c>
      <c r="G4333" s="30"/>
      <c r="H4333" s="113"/>
      <c r="I4333" s="113"/>
    </row>
    <row r="4334" spans="1:9" ht="15" customHeight="1" x14ac:dyDescent="0.25">
      <c r="A4334" s="29">
        <v>42185.20857771991</v>
      </c>
      <c r="B4334" s="30">
        <v>4.6399999999999997</v>
      </c>
      <c r="C4334" s="22" t="s">
        <v>197</v>
      </c>
      <c r="F4334" s="29">
        <v>42185.20857771991</v>
      </c>
      <c r="G4334" s="30"/>
      <c r="H4334" s="113"/>
      <c r="I4334" s="113"/>
    </row>
    <row r="4335" spans="1:9" ht="15" customHeight="1" x14ac:dyDescent="0.25">
      <c r="A4335" s="29">
        <v>42185.250244444447</v>
      </c>
      <c r="B4335" s="30">
        <v>4.6399999999999997</v>
      </c>
      <c r="C4335" s="22" t="s">
        <v>197</v>
      </c>
      <c r="F4335" s="29">
        <v>42185.250244444447</v>
      </c>
      <c r="G4335" s="30"/>
      <c r="H4335" s="113"/>
      <c r="I4335" s="113"/>
    </row>
    <row r="4336" spans="1:9" ht="15" customHeight="1" x14ac:dyDescent="0.25">
      <c r="A4336" s="29">
        <v>42185.291911168984</v>
      </c>
      <c r="B4336" s="30">
        <v>4.6399999999999997</v>
      </c>
      <c r="C4336" s="22" t="s">
        <v>197</v>
      </c>
      <c r="F4336" s="29">
        <v>42185.291911168984</v>
      </c>
      <c r="G4336" s="30"/>
      <c r="H4336" s="113"/>
      <c r="I4336" s="113"/>
    </row>
    <row r="4337" spans="1:9" ht="15" customHeight="1" x14ac:dyDescent="0.25">
      <c r="A4337" s="29">
        <v>42185.333577893522</v>
      </c>
      <c r="B4337" s="30">
        <v>4.6399999999999997</v>
      </c>
      <c r="C4337" s="22" t="s">
        <v>197</v>
      </c>
      <c r="F4337" s="29">
        <v>42185.333577893522</v>
      </c>
      <c r="G4337" s="30"/>
      <c r="H4337" s="113"/>
      <c r="I4337" s="113"/>
    </row>
    <row r="4338" spans="1:9" ht="15" customHeight="1" x14ac:dyDescent="0.25">
      <c r="A4338" s="29">
        <v>42185.375244618059</v>
      </c>
      <c r="B4338" s="30">
        <v>4.6399999999999997</v>
      </c>
      <c r="C4338" s="22" t="s">
        <v>197</v>
      </c>
      <c r="F4338" s="29">
        <v>42185.375244618059</v>
      </c>
      <c r="G4338" s="30"/>
      <c r="H4338" s="113"/>
      <c r="I4338" s="113"/>
    </row>
    <row r="4339" spans="1:9" ht="15" customHeight="1" x14ac:dyDescent="0.25">
      <c r="A4339" s="29">
        <v>42185.416911342596</v>
      </c>
      <c r="B4339" s="30">
        <v>4.6399999999999997</v>
      </c>
      <c r="C4339" s="22" t="s">
        <v>197</v>
      </c>
      <c r="F4339" s="29">
        <v>42185.416911342596</v>
      </c>
      <c r="G4339" s="30"/>
      <c r="H4339" s="113"/>
      <c r="I4339" s="113"/>
    </row>
    <row r="4340" spans="1:9" ht="15" customHeight="1" x14ac:dyDescent="0.25">
      <c r="A4340" s="29">
        <v>42185.458578067133</v>
      </c>
      <c r="B4340" s="30">
        <v>1.92</v>
      </c>
      <c r="C4340" s="22" t="s">
        <v>197</v>
      </c>
      <c r="F4340" s="29">
        <v>42185.458578067133</v>
      </c>
      <c r="G4340" s="30"/>
      <c r="H4340" s="113"/>
      <c r="I4340" s="113"/>
    </row>
    <row r="4341" spans="1:9" ht="15" customHeight="1" x14ac:dyDescent="0.25">
      <c r="A4341" s="29">
        <v>42185.500244791663</v>
      </c>
      <c r="B4341" s="30">
        <v>0</v>
      </c>
      <c r="C4341" s="22" t="s">
        <v>197</v>
      </c>
      <c r="F4341" s="29">
        <v>42185.500244791663</v>
      </c>
      <c r="G4341" s="30"/>
      <c r="H4341" s="113"/>
      <c r="I4341" s="113"/>
    </row>
    <row r="4342" spans="1:9" ht="15" customHeight="1" x14ac:dyDescent="0.25">
      <c r="A4342" s="29">
        <v>42185.5419115162</v>
      </c>
      <c r="B4342" s="30">
        <v>0</v>
      </c>
      <c r="C4342" s="22" t="s">
        <v>197</v>
      </c>
      <c r="F4342" s="29">
        <v>42185.5419115162</v>
      </c>
      <c r="G4342" s="30"/>
      <c r="H4342" s="113"/>
      <c r="I4342" s="113"/>
    </row>
    <row r="4343" spans="1:9" ht="15" customHeight="1" x14ac:dyDescent="0.25">
      <c r="A4343" s="29">
        <v>42185.583578240738</v>
      </c>
      <c r="B4343" s="30">
        <v>0</v>
      </c>
      <c r="C4343" s="22" t="s">
        <v>197</v>
      </c>
      <c r="F4343" s="29">
        <v>42185.583578240738</v>
      </c>
      <c r="G4343" s="30"/>
      <c r="H4343" s="113"/>
      <c r="I4343" s="113"/>
    </row>
    <row r="4344" spans="1:9" ht="15" customHeight="1" x14ac:dyDescent="0.25">
      <c r="A4344" s="29">
        <v>42185.625244965275</v>
      </c>
      <c r="B4344" s="30">
        <v>0</v>
      </c>
      <c r="C4344" s="22" t="s">
        <v>197</v>
      </c>
      <c r="F4344" s="29">
        <v>42185.625244965275</v>
      </c>
      <c r="G4344" s="30"/>
      <c r="H4344" s="113"/>
      <c r="I4344" s="113"/>
    </row>
    <row r="4345" spans="1:9" ht="15" customHeight="1" x14ac:dyDescent="0.25">
      <c r="A4345" s="29">
        <v>42185.666911689812</v>
      </c>
      <c r="B4345" s="30">
        <v>0</v>
      </c>
      <c r="C4345" s="22" t="s">
        <v>197</v>
      </c>
      <c r="F4345" s="29">
        <v>42185.666911689812</v>
      </c>
      <c r="G4345" s="30"/>
      <c r="H4345" s="113"/>
      <c r="I4345" s="113"/>
    </row>
    <row r="4346" spans="1:9" ht="15" customHeight="1" x14ac:dyDescent="0.25">
      <c r="A4346" s="29">
        <v>42185.708578414349</v>
      </c>
      <c r="B4346" s="30">
        <v>0</v>
      </c>
      <c r="C4346" s="22" t="s">
        <v>197</v>
      </c>
      <c r="F4346" s="29">
        <v>42185.708578414349</v>
      </c>
      <c r="G4346" s="30"/>
      <c r="H4346" s="113"/>
      <c r="I4346" s="113"/>
    </row>
    <row r="4347" spans="1:9" ht="15" customHeight="1" x14ac:dyDescent="0.25">
      <c r="A4347" s="29">
        <v>42185.750245138886</v>
      </c>
      <c r="B4347" s="30">
        <v>0</v>
      </c>
      <c r="C4347" s="22" t="s">
        <v>197</v>
      </c>
      <c r="F4347" s="29">
        <v>42185.750245138886</v>
      </c>
      <c r="G4347" s="30"/>
      <c r="H4347" s="113"/>
      <c r="I4347" s="113"/>
    </row>
    <row r="4348" spans="1:9" ht="15" customHeight="1" x14ac:dyDescent="0.25">
      <c r="A4348" s="29">
        <v>42185.791911863424</v>
      </c>
      <c r="B4348" s="30">
        <v>0</v>
      </c>
      <c r="C4348" s="22" t="s">
        <v>197</v>
      </c>
      <c r="F4348" s="29">
        <v>42185.791911863424</v>
      </c>
      <c r="G4348" s="30"/>
      <c r="H4348" s="113"/>
      <c r="I4348" s="113"/>
    </row>
    <row r="4349" spans="1:9" ht="15" customHeight="1" x14ac:dyDescent="0.25">
      <c r="A4349" s="29">
        <v>42185.833578587961</v>
      </c>
      <c r="B4349" s="30">
        <v>0</v>
      </c>
      <c r="C4349" s="22" t="s">
        <v>197</v>
      </c>
      <c r="F4349" s="29">
        <v>42185.833578587961</v>
      </c>
      <c r="G4349" s="30"/>
      <c r="H4349" s="113"/>
      <c r="I4349" s="113"/>
    </row>
    <row r="4350" spans="1:9" ht="15" customHeight="1" x14ac:dyDescent="0.25">
      <c r="A4350" s="29">
        <v>42185.875245312498</v>
      </c>
      <c r="B4350" s="30">
        <v>0</v>
      </c>
      <c r="C4350" s="22" t="s">
        <v>197</v>
      </c>
      <c r="F4350" s="29">
        <v>42185.875245312498</v>
      </c>
      <c r="G4350" s="30"/>
      <c r="H4350" s="113"/>
      <c r="I4350" s="113"/>
    </row>
    <row r="4351" spans="1:9" ht="15" customHeight="1" x14ac:dyDescent="0.25">
      <c r="A4351" s="29">
        <v>42185.916912037035</v>
      </c>
      <c r="B4351" s="30">
        <v>0</v>
      </c>
      <c r="C4351" s="22" t="s">
        <v>197</v>
      </c>
      <c r="F4351" s="29">
        <v>42185.916912037035</v>
      </c>
      <c r="G4351" s="30"/>
      <c r="H4351" s="113"/>
      <c r="I4351" s="113"/>
    </row>
    <row r="4352" spans="1:9" ht="15" customHeight="1" x14ac:dyDescent="0.25">
      <c r="A4352" s="29">
        <v>42185.958578761572</v>
      </c>
      <c r="B4352" s="30">
        <v>0</v>
      </c>
      <c r="C4352" s="22" t="s">
        <v>197</v>
      </c>
      <c r="F4352" s="29">
        <v>42185.958578761572</v>
      </c>
      <c r="G4352" s="30"/>
      <c r="H4352" s="113"/>
      <c r="I4352" s="113"/>
    </row>
    <row r="4353" spans="1:9" ht="15" customHeight="1" x14ac:dyDescent="0.25">
      <c r="A4353" s="29">
        <v>42186.00024548611</v>
      </c>
      <c r="B4353" s="30">
        <v>0</v>
      </c>
      <c r="C4353" s="22" t="s">
        <v>197</v>
      </c>
      <c r="F4353" s="29">
        <v>42186.00024548611</v>
      </c>
      <c r="G4353" s="30"/>
      <c r="H4353" s="113"/>
      <c r="I4353" s="113"/>
    </row>
    <row r="4354" spans="1:9" ht="15" customHeight="1" x14ac:dyDescent="0.25">
      <c r="A4354" s="29">
        <v>42186.041912210647</v>
      </c>
      <c r="B4354" s="30">
        <v>0</v>
      </c>
      <c r="C4354" s="22" t="s">
        <v>197</v>
      </c>
      <c r="F4354" s="29">
        <v>42186.041912210647</v>
      </c>
      <c r="G4354" s="30"/>
      <c r="H4354" s="113"/>
      <c r="I4354" s="113"/>
    </row>
    <row r="4355" spans="1:9" ht="15" customHeight="1" x14ac:dyDescent="0.25">
      <c r="A4355" s="29">
        <v>42186.083578935184</v>
      </c>
      <c r="B4355" s="30">
        <v>0</v>
      </c>
      <c r="C4355" s="22" t="s">
        <v>197</v>
      </c>
      <c r="F4355" s="29">
        <v>42186.083578935184</v>
      </c>
      <c r="G4355" s="30"/>
      <c r="H4355" s="113"/>
      <c r="I4355" s="113"/>
    </row>
    <row r="4356" spans="1:9" ht="15" customHeight="1" x14ac:dyDescent="0.25">
      <c r="A4356" s="29">
        <v>42186.125245659721</v>
      </c>
      <c r="B4356" s="30">
        <v>0</v>
      </c>
      <c r="C4356" s="22" t="s">
        <v>197</v>
      </c>
      <c r="F4356" s="29">
        <v>42186.125245659721</v>
      </c>
      <c r="G4356" s="30"/>
      <c r="H4356" s="113"/>
      <c r="I4356" s="113"/>
    </row>
    <row r="4357" spans="1:9" ht="15" customHeight="1" x14ac:dyDescent="0.25">
      <c r="A4357" s="29">
        <v>42186.166912384258</v>
      </c>
      <c r="B4357" s="30">
        <v>0</v>
      </c>
      <c r="C4357" s="22" t="s">
        <v>197</v>
      </c>
      <c r="F4357" s="29">
        <v>42186.166912384258</v>
      </c>
      <c r="G4357" s="30"/>
      <c r="H4357" s="113"/>
      <c r="I4357" s="113"/>
    </row>
    <row r="4358" spans="1:9" ht="15" customHeight="1" x14ac:dyDescent="0.25">
      <c r="A4358" s="29">
        <v>42186.208579108796</v>
      </c>
      <c r="B4358" s="30">
        <v>0</v>
      </c>
      <c r="C4358" s="22" t="s">
        <v>197</v>
      </c>
      <c r="F4358" s="29">
        <v>42186.208579108796</v>
      </c>
      <c r="G4358" s="30"/>
      <c r="H4358" s="113"/>
      <c r="I4358" s="113"/>
    </row>
    <row r="4359" spans="1:9" ht="15" customHeight="1" x14ac:dyDescent="0.25">
      <c r="A4359" s="29">
        <v>42186.250245833333</v>
      </c>
      <c r="B4359" s="30">
        <v>0</v>
      </c>
      <c r="C4359" s="22" t="s">
        <v>197</v>
      </c>
      <c r="F4359" s="29">
        <v>42186.250245833333</v>
      </c>
      <c r="G4359" s="30"/>
      <c r="H4359" s="113"/>
      <c r="I4359" s="113"/>
    </row>
    <row r="4360" spans="1:9" ht="15" customHeight="1" x14ac:dyDescent="0.25">
      <c r="A4360" s="29">
        <v>42186.29191255787</v>
      </c>
      <c r="B4360" s="30">
        <v>0</v>
      </c>
      <c r="C4360" s="22" t="s">
        <v>197</v>
      </c>
      <c r="F4360" s="29">
        <v>42186.29191255787</v>
      </c>
      <c r="G4360" s="30"/>
      <c r="H4360" s="113"/>
      <c r="I4360" s="113"/>
    </row>
    <row r="4361" spans="1:9" ht="15" customHeight="1" x14ac:dyDescent="0.25">
      <c r="A4361" s="29">
        <v>42186.333579282407</v>
      </c>
      <c r="B4361" s="30">
        <v>0</v>
      </c>
      <c r="C4361" s="22" t="s">
        <v>197</v>
      </c>
      <c r="F4361" s="29">
        <v>42186.333579282407</v>
      </c>
      <c r="G4361" s="30"/>
      <c r="H4361" s="113"/>
      <c r="I4361" s="113"/>
    </row>
    <row r="4362" spans="1:9" ht="15" customHeight="1" x14ac:dyDescent="0.25">
      <c r="A4362" s="29">
        <v>42186.375246006945</v>
      </c>
      <c r="B4362" s="30">
        <v>0</v>
      </c>
      <c r="C4362" s="22" t="s">
        <v>197</v>
      </c>
      <c r="F4362" s="29">
        <v>42186.375246006945</v>
      </c>
      <c r="G4362" s="30"/>
      <c r="H4362" s="113"/>
      <c r="I4362" s="113"/>
    </row>
    <row r="4363" spans="1:9" ht="15" customHeight="1" x14ac:dyDescent="0.25">
      <c r="A4363" s="29">
        <v>42186.416912731482</v>
      </c>
      <c r="B4363" s="30">
        <v>0</v>
      </c>
      <c r="C4363" s="22" t="s">
        <v>197</v>
      </c>
      <c r="F4363" s="29">
        <v>42186.416912731482</v>
      </c>
      <c r="G4363" s="30"/>
      <c r="H4363" s="113"/>
      <c r="I4363" s="113"/>
    </row>
    <row r="4364" spans="1:9" ht="15" customHeight="1" x14ac:dyDescent="0.25">
      <c r="A4364" s="29">
        <v>42186.458579456019</v>
      </c>
      <c r="B4364" s="30">
        <v>0</v>
      </c>
      <c r="C4364" s="22" t="s">
        <v>197</v>
      </c>
      <c r="F4364" s="29">
        <v>42186.458579456019</v>
      </c>
      <c r="G4364" s="30"/>
      <c r="H4364" s="113"/>
      <c r="I4364" s="113"/>
    </row>
    <row r="4365" spans="1:9" ht="15" customHeight="1" x14ac:dyDescent="0.25">
      <c r="A4365" s="29">
        <v>42186.500246180556</v>
      </c>
      <c r="B4365" s="30">
        <v>0</v>
      </c>
      <c r="C4365" s="22" t="s">
        <v>197</v>
      </c>
      <c r="F4365" s="29">
        <v>42186.500246180556</v>
      </c>
      <c r="G4365" s="30"/>
      <c r="H4365" s="113"/>
      <c r="I4365" s="113"/>
    </row>
    <row r="4366" spans="1:9" ht="15" customHeight="1" x14ac:dyDescent="0.25">
      <c r="A4366" s="29">
        <v>42186.541912905093</v>
      </c>
      <c r="B4366" s="30">
        <v>0</v>
      </c>
      <c r="C4366" s="22" t="s">
        <v>197</v>
      </c>
      <c r="F4366" s="29">
        <v>42186.541912905093</v>
      </c>
      <c r="G4366" s="30"/>
      <c r="H4366" s="113"/>
      <c r="I4366" s="113"/>
    </row>
    <row r="4367" spans="1:9" ht="15" customHeight="1" x14ac:dyDescent="0.25">
      <c r="A4367" s="29">
        <v>42186.583579629631</v>
      </c>
      <c r="B4367" s="30">
        <v>0</v>
      </c>
      <c r="C4367" s="22" t="s">
        <v>197</v>
      </c>
      <c r="F4367" s="29">
        <v>42186.583579629631</v>
      </c>
      <c r="G4367" s="30"/>
      <c r="H4367" s="113"/>
      <c r="I4367" s="113"/>
    </row>
    <row r="4368" spans="1:9" ht="15" customHeight="1" x14ac:dyDescent="0.25">
      <c r="A4368" s="29">
        <v>42186.625246354168</v>
      </c>
      <c r="B4368" s="30">
        <v>0</v>
      </c>
      <c r="C4368" s="22" t="s">
        <v>197</v>
      </c>
      <c r="F4368" s="29">
        <v>42186.625246354168</v>
      </c>
      <c r="G4368" s="30"/>
      <c r="H4368" s="113"/>
      <c r="I4368" s="113"/>
    </row>
    <row r="4369" spans="1:9" ht="15" customHeight="1" x14ac:dyDescent="0.25">
      <c r="A4369" s="29">
        <v>42186.666913078705</v>
      </c>
      <c r="B4369" s="30">
        <v>0</v>
      </c>
      <c r="C4369" s="22" t="s">
        <v>197</v>
      </c>
      <c r="F4369" s="29">
        <v>42186.666913078705</v>
      </c>
      <c r="G4369" s="30"/>
      <c r="H4369" s="113"/>
      <c r="I4369" s="113"/>
    </row>
    <row r="4370" spans="1:9" ht="15" customHeight="1" x14ac:dyDescent="0.25">
      <c r="A4370" s="29">
        <v>42186.708579803242</v>
      </c>
      <c r="B4370" s="30">
        <v>0</v>
      </c>
      <c r="C4370" s="22" t="s">
        <v>197</v>
      </c>
      <c r="F4370" s="29">
        <v>42186.708579803242</v>
      </c>
      <c r="G4370" s="30"/>
      <c r="H4370" s="113"/>
      <c r="I4370" s="113"/>
    </row>
    <row r="4371" spans="1:9" ht="15" customHeight="1" x14ac:dyDescent="0.25">
      <c r="A4371" s="29">
        <v>42186.750246527779</v>
      </c>
      <c r="B4371" s="30">
        <v>0</v>
      </c>
      <c r="C4371" s="22" t="s">
        <v>197</v>
      </c>
      <c r="F4371" s="29">
        <v>42186.750246527779</v>
      </c>
      <c r="G4371" s="30"/>
      <c r="H4371" s="113"/>
      <c r="I4371" s="113"/>
    </row>
    <row r="4372" spans="1:9" ht="15" customHeight="1" x14ac:dyDescent="0.25">
      <c r="A4372" s="29">
        <v>42186.791913252317</v>
      </c>
      <c r="B4372" s="30">
        <v>0</v>
      </c>
      <c r="C4372" s="22" t="s">
        <v>197</v>
      </c>
      <c r="F4372" s="29">
        <v>42186.791913252317</v>
      </c>
      <c r="G4372" s="30"/>
      <c r="H4372" s="113"/>
      <c r="I4372" s="113"/>
    </row>
    <row r="4373" spans="1:9" ht="15" customHeight="1" x14ac:dyDescent="0.25">
      <c r="A4373" s="29">
        <v>42186.833579976854</v>
      </c>
      <c r="B4373" s="30">
        <v>0</v>
      </c>
      <c r="C4373" s="22" t="s">
        <v>197</v>
      </c>
      <c r="F4373" s="29">
        <v>42186.833579976854</v>
      </c>
      <c r="G4373" s="30"/>
      <c r="H4373" s="113"/>
      <c r="I4373" s="113"/>
    </row>
    <row r="4374" spans="1:9" ht="15" customHeight="1" x14ac:dyDescent="0.25">
      <c r="A4374" s="29">
        <v>42186.875246701391</v>
      </c>
      <c r="B4374" s="30">
        <v>0</v>
      </c>
      <c r="C4374" s="22" t="s">
        <v>197</v>
      </c>
      <c r="F4374" s="29">
        <v>42186.875246701391</v>
      </c>
      <c r="G4374" s="30"/>
      <c r="H4374" s="113"/>
      <c r="I4374" s="113"/>
    </row>
    <row r="4375" spans="1:9" ht="15" customHeight="1" x14ac:dyDescent="0.25">
      <c r="A4375" s="29">
        <v>42186.916913425928</v>
      </c>
      <c r="B4375" s="30">
        <v>0</v>
      </c>
      <c r="C4375" s="22" t="s">
        <v>197</v>
      </c>
      <c r="F4375" s="29">
        <v>42186.916913425928</v>
      </c>
      <c r="G4375" s="30"/>
      <c r="H4375" s="113"/>
      <c r="I4375" s="113"/>
    </row>
    <row r="4376" spans="1:9" ht="15" customHeight="1" x14ac:dyDescent="0.25">
      <c r="A4376" s="29">
        <v>42186.958580150465</v>
      </c>
      <c r="B4376" s="30">
        <v>0</v>
      </c>
      <c r="C4376" s="22" t="s">
        <v>197</v>
      </c>
      <c r="F4376" s="29">
        <v>42186.958580150465</v>
      </c>
      <c r="G4376" s="30"/>
      <c r="H4376" s="113"/>
      <c r="I4376" s="113"/>
    </row>
    <row r="4377" spans="1:9" ht="15" customHeight="1" x14ac:dyDescent="0.25">
      <c r="A4377" s="29">
        <v>42187.000246875003</v>
      </c>
      <c r="B4377" s="30">
        <v>0</v>
      </c>
      <c r="C4377" s="22" t="s">
        <v>197</v>
      </c>
      <c r="F4377" s="29">
        <v>42187.000246875003</v>
      </c>
      <c r="G4377" s="30"/>
      <c r="H4377" s="113"/>
      <c r="I4377" s="113"/>
    </row>
    <row r="4378" spans="1:9" ht="15" customHeight="1" x14ac:dyDescent="0.25">
      <c r="A4378" s="29">
        <v>42187.04191359954</v>
      </c>
      <c r="B4378" s="30">
        <v>0</v>
      </c>
      <c r="C4378" s="22" t="s">
        <v>197</v>
      </c>
      <c r="F4378" s="29">
        <v>42187.04191359954</v>
      </c>
      <c r="G4378" s="30"/>
      <c r="H4378" s="113"/>
      <c r="I4378" s="113"/>
    </row>
    <row r="4379" spans="1:9" ht="15" customHeight="1" x14ac:dyDescent="0.25">
      <c r="A4379" s="29">
        <v>42187.083580324077</v>
      </c>
      <c r="B4379" s="30">
        <v>0</v>
      </c>
      <c r="C4379" s="22" t="s">
        <v>197</v>
      </c>
      <c r="F4379" s="29">
        <v>42187.083580324077</v>
      </c>
      <c r="G4379" s="30"/>
      <c r="H4379" s="113"/>
      <c r="I4379" s="113"/>
    </row>
    <row r="4380" spans="1:9" ht="15" customHeight="1" x14ac:dyDescent="0.25">
      <c r="A4380" s="29">
        <v>42187.125247048614</v>
      </c>
      <c r="B4380" s="30">
        <v>0</v>
      </c>
      <c r="C4380" s="22" t="s">
        <v>197</v>
      </c>
      <c r="F4380" s="29">
        <v>42187.125247048614</v>
      </c>
      <c r="G4380" s="30"/>
      <c r="H4380" s="113"/>
      <c r="I4380" s="113"/>
    </row>
    <row r="4381" spans="1:9" ht="15" customHeight="1" x14ac:dyDescent="0.25">
      <c r="A4381" s="29">
        <v>42187.166913773151</v>
      </c>
      <c r="B4381" s="30">
        <v>0</v>
      </c>
      <c r="C4381" s="22" t="s">
        <v>197</v>
      </c>
      <c r="F4381" s="29">
        <v>42187.166913773151</v>
      </c>
      <c r="G4381" s="30"/>
      <c r="H4381" s="113"/>
      <c r="I4381" s="113"/>
    </row>
    <row r="4382" spans="1:9" ht="15" customHeight="1" x14ac:dyDescent="0.25">
      <c r="A4382" s="29">
        <v>42187.208580497689</v>
      </c>
      <c r="B4382" s="30">
        <v>0</v>
      </c>
      <c r="C4382" s="22" t="s">
        <v>197</v>
      </c>
      <c r="F4382" s="29">
        <v>42187.208580497689</v>
      </c>
      <c r="G4382" s="30"/>
      <c r="H4382" s="113"/>
      <c r="I4382" s="113"/>
    </row>
    <row r="4383" spans="1:9" ht="15" customHeight="1" x14ac:dyDescent="0.25">
      <c r="A4383" s="29">
        <v>42187.250247222219</v>
      </c>
      <c r="B4383" s="30">
        <v>0</v>
      </c>
      <c r="C4383" s="22" t="s">
        <v>197</v>
      </c>
      <c r="F4383" s="29">
        <v>42187.250247222219</v>
      </c>
      <c r="G4383" s="30"/>
      <c r="H4383" s="113"/>
      <c r="I4383" s="113"/>
    </row>
    <row r="4384" spans="1:9" ht="15" customHeight="1" x14ac:dyDescent="0.25">
      <c r="A4384" s="29">
        <v>42187.291913946756</v>
      </c>
      <c r="B4384" s="30">
        <v>0</v>
      </c>
      <c r="C4384" s="22" t="s">
        <v>197</v>
      </c>
      <c r="F4384" s="29">
        <v>42187.291913946756</v>
      </c>
      <c r="G4384" s="30"/>
      <c r="H4384" s="113"/>
      <c r="I4384" s="113"/>
    </row>
    <row r="4385" spans="1:9" ht="15" customHeight="1" x14ac:dyDescent="0.25">
      <c r="A4385" s="29">
        <v>42187.333580671293</v>
      </c>
      <c r="B4385" s="30">
        <v>0</v>
      </c>
      <c r="C4385" s="22" t="s">
        <v>197</v>
      </c>
      <c r="F4385" s="29">
        <v>42187.333580671293</v>
      </c>
      <c r="G4385" s="30"/>
      <c r="H4385" s="113"/>
      <c r="I4385" s="113"/>
    </row>
    <row r="4386" spans="1:9" ht="15" customHeight="1" x14ac:dyDescent="0.25">
      <c r="A4386" s="29">
        <v>42187.37524739583</v>
      </c>
      <c r="B4386" s="30">
        <v>0</v>
      </c>
      <c r="C4386" s="22" t="s">
        <v>197</v>
      </c>
      <c r="F4386" s="29">
        <v>42187.37524739583</v>
      </c>
      <c r="G4386" s="30"/>
      <c r="H4386" s="113"/>
      <c r="I4386" s="113"/>
    </row>
    <row r="4387" spans="1:9" ht="15" customHeight="1" x14ac:dyDescent="0.25">
      <c r="A4387" s="29">
        <v>42187.416914120367</v>
      </c>
      <c r="B4387" s="30">
        <v>4.53</v>
      </c>
      <c r="C4387" s="22" t="s">
        <v>197</v>
      </c>
      <c r="F4387" s="29">
        <v>42187.416914120367</v>
      </c>
      <c r="G4387" s="30"/>
      <c r="H4387" s="113"/>
      <c r="I4387" s="113"/>
    </row>
    <row r="4388" spans="1:9" ht="15" customHeight="1" x14ac:dyDescent="0.25">
      <c r="A4388" s="29">
        <v>42187.458580844905</v>
      </c>
      <c r="B4388" s="30">
        <v>4.47</v>
      </c>
      <c r="C4388" s="22" t="s">
        <v>197</v>
      </c>
      <c r="F4388" s="29">
        <v>42187.458580844905</v>
      </c>
      <c r="G4388" s="30"/>
      <c r="H4388" s="113"/>
      <c r="I4388" s="113"/>
    </row>
    <row r="4389" spans="1:9" ht="15" customHeight="1" x14ac:dyDescent="0.25">
      <c r="A4389" s="29">
        <v>42187.500247569442</v>
      </c>
      <c r="B4389" s="30">
        <v>4.18</v>
      </c>
      <c r="C4389" s="22" t="s">
        <v>197</v>
      </c>
      <c r="F4389" s="29">
        <v>42187.500247569442</v>
      </c>
      <c r="G4389" s="30"/>
      <c r="H4389" s="113"/>
      <c r="I4389" s="113"/>
    </row>
    <row r="4390" spans="1:9" ht="15" customHeight="1" x14ac:dyDescent="0.25">
      <c r="A4390" s="29">
        <v>42187.541914293979</v>
      </c>
      <c r="B4390" s="30">
        <v>4.09</v>
      </c>
      <c r="C4390" s="22" t="s">
        <v>197</v>
      </c>
      <c r="F4390" s="29">
        <v>42187.541914293979</v>
      </c>
      <c r="G4390" s="30"/>
      <c r="H4390" s="113"/>
      <c r="I4390" s="113"/>
    </row>
    <row r="4391" spans="1:9" ht="15" customHeight="1" x14ac:dyDescent="0.25">
      <c r="A4391" s="29">
        <v>42187.583581018516</v>
      </c>
      <c r="B4391" s="30">
        <v>4.2300000000000004</v>
      </c>
      <c r="C4391" s="22" t="s">
        <v>197</v>
      </c>
      <c r="F4391" s="29">
        <v>42187.583581018516</v>
      </c>
      <c r="G4391" s="30"/>
      <c r="H4391" s="113"/>
      <c r="I4391" s="113"/>
    </row>
    <row r="4392" spans="1:9" ht="15" customHeight="1" x14ac:dyDescent="0.25">
      <c r="A4392" s="29">
        <v>42187.625247743053</v>
      </c>
      <c r="B4392" s="30">
        <v>4.25</v>
      </c>
      <c r="C4392" s="22" t="s">
        <v>197</v>
      </c>
      <c r="F4392" s="29">
        <v>42187.625247743053</v>
      </c>
      <c r="G4392" s="30"/>
      <c r="H4392" s="113"/>
      <c r="I4392" s="113"/>
    </row>
    <row r="4393" spans="1:9" ht="15" customHeight="1" x14ac:dyDescent="0.25">
      <c r="A4393" s="29">
        <v>42187.666914467591</v>
      </c>
      <c r="B4393" s="30">
        <v>4.3</v>
      </c>
      <c r="C4393" s="22" t="s">
        <v>197</v>
      </c>
      <c r="F4393" s="29">
        <v>42187.666914467591</v>
      </c>
      <c r="G4393" s="30"/>
      <c r="H4393" s="113"/>
      <c r="I4393" s="113"/>
    </row>
    <row r="4394" spans="1:9" ht="15" customHeight="1" x14ac:dyDescent="0.25">
      <c r="A4394" s="29">
        <v>42187.708581192128</v>
      </c>
      <c r="B4394" s="30">
        <v>4.34</v>
      </c>
      <c r="C4394" s="22" t="s">
        <v>197</v>
      </c>
      <c r="F4394" s="29">
        <v>42187.708581192128</v>
      </c>
      <c r="G4394" s="30"/>
      <c r="H4394" s="113"/>
      <c r="I4394" s="113"/>
    </row>
    <row r="4395" spans="1:9" ht="15" customHeight="1" x14ac:dyDescent="0.25">
      <c r="A4395" s="29">
        <v>42187.750247916665</v>
      </c>
      <c r="B4395" s="30">
        <v>4.38</v>
      </c>
      <c r="C4395" s="22" t="s">
        <v>197</v>
      </c>
      <c r="F4395" s="29">
        <v>42187.750247916665</v>
      </c>
      <c r="G4395" s="30"/>
      <c r="H4395" s="113"/>
      <c r="I4395" s="113"/>
    </row>
    <row r="4396" spans="1:9" ht="15" customHeight="1" x14ac:dyDescent="0.25">
      <c r="A4396" s="29">
        <v>42187.791914641202</v>
      </c>
      <c r="B4396" s="30">
        <v>4.37</v>
      </c>
      <c r="C4396" s="22" t="s">
        <v>197</v>
      </c>
      <c r="F4396" s="29">
        <v>42187.791914641202</v>
      </c>
      <c r="G4396" s="30"/>
      <c r="H4396" s="113"/>
      <c r="I4396" s="113"/>
    </row>
    <row r="4397" spans="1:9" ht="15" customHeight="1" x14ac:dyDescent="0.25">
      <c r="A4397" s="29">
        <v>42187.83358136574</v>
      </c>
      <c r="B4397" s="30">
        <v>4.41</v>
      </c>
      <c r="C4397" s="22" t="s">
        <v>197</v>
      </c>
      <c r="F4397" s="29">
        <v>42187.83358136574</v>
      </c>
      <c r="G4397" s="30"/>
      <c r="H4397" s="113"/>
      <c r="I4397" s="113"/>
    </row>
    <row r="4398" spans="1:9" ht="15" customHeight="1" x14ac:dyDescent="0.25">
      <c r="A4398" s="29">
        <v>42187.875248090277</v>
      </c>
      <c r="B4398" s="30">
        <v>4.46</v>
      </c>
      <c r="C4398" s="22" t="s">
        <v>197</v>
      </c>
      <c r="F4398" s="29">
        <v>42187.875248090277</v>
      </c>
      <c r="G4398" s="30"/>
      <c r="H4398" s="113"/>
      <c r="I4398" s="113"/>
    </row>
    <row r="4399" spans="1:9" ht="15" customHeight="1" x14ac:dyDescent="0.25">
      <c r="A4399" s="29">
        <v>42187.916914814814</v>
      </c>
      <c r="B4399" s="30">
        <v>4.46</v>
      </c>
      <c r="C4399" s="22" t="s">
        <v>197</v>
      </c>
      <c r="F4399" s="29">
        <v>42187.916914814814</v>
      </c>
      <c r="G4399" s="30"/>
      <c r="H4399" s="113"/>
      <c r="I4399" s="113"/>
    </row>
    <row r="4400" spans="1:9" ht="15" customHeight="1" x14ac:dyDescent="0.25">
      <c r="A4400" s="29">
        <v>42187.958581539351</v>
      </c>
      <c r="B4400" s="30">
        <v>4.5199999999999996</v>
      </c>
      <c r="C4400" s="22" t="s">
        <v>197</v>
      </c>
      <c r="F4400" s="29">
        <v>42187.958581539351</v>
      </c>
      <c r="G4400" s="30"/>
      <c r="H4400" s="113"/>
      <c r="I4400" s="113"/>
    </row>
    <row r="4401" spans="1:9" ht="15" customHeight="1" x14ac:dyDescent="0.25">
      <c r="A4401" s="29">
        <v>42188.000248263888</v>
      </c>
      <c r="B4401" s="30">
        <v>4.51</v>
      </c>
      <c r="C4401" s="22" t="s">
        <v>197</v>
      </c>
      <c r="F4401" s="29">
        <v>42188.000248263888</v>
      </c>
      <c r="G4401" s="30"/>
      <c r="H4401" s="113"/>
      <c r="I4401" s="113"/>
    </row>
    <row r="4402" spans="1:9" ht="15" customHeight="1" x14ac:dyDescent="0.25">
      <c r="A4402" s="29">
        <v>42188.041914988426</v>
      </c>
      <c r="B4402" s="30">
        <v>4.5</v>
      </c>
      <c r="C4402" s="22" t="s">
        <v>197</v>
      </c>
      <c r="F4402" s="29">
        <v>42188.041914988426</v>
      </c>
      <c r="G4402" s="30"/>
      <c r="H4402" s="113"/>
      <c r="I4402" s="113"/>
    </row>
    <row r="4403" spans="1:9" ht="15" customHeight="1" x14ac:dyDescent="0.25">
      <c r="A4403" s="29">
        <v>42188.083581712963</v>
      </c>
      <c r="B4403" s="30">
        <v>4.47</v>
      </c>
      <c r="C4403" s="22" t="s">
        <v>197</v>
      </c>
      <c r="F4403" s="29">
        <v>42188.083581712963</v>
      </c>
      <c r="G4403" s="30"/>
      <c r="H4403" s="113"/>
      <c r="I4403" s="113"/>
    </row>
    <row r="4404" spans="1:9" ht="15" customHeight="1" x14ac:dyDescent="0.25">
      <c r="A4404" s="29">
        <v>42188.1252484375</v>
      </c>
      <c r="B4404" s="30">
        <v>4.47</v>
      </c>
      <c r="C4404" s="22" t="s">
        <v>197</v>
      </c>
      <c r="F4404" s="29">
        <v>42188.1252484375</v>
      </c>
      <c r="G4404" s="30"/>
      <c r="H4404" s="113"/>
      <c r="I4404" s="113"/>
    </row>
    <row r="4405" spans="1:9" ht="15" customHeight="1" x14ac:dyDescent="0.25">
      <c r="A4405" s="29">
        <v>42188.166915162037</v>
      </c>
      <c r="B4405" s="30">
        <v>4.5</v>
      </c>
      <c r="C4405" s="22" t="s">
        <v>197</v>
      </c>
      <c r="F4405" s="29">
        <v>42188.166915162037</v>
      </c>
      <c r="G4405" s="30"/>
      <c r="H4405" s="113"/>
      <c r="I4405" s="113"/>
    </row>
    <row r="4406" spans="1:9" ht="15" customHeight="1" x14ac:dyDescent="0.25">
      <c r="A4406" s="29">
        <v>42188.208581886574</v>
      </c>
      <c r="B4406" s="30">
        <v>4.57</v>
      </c>
      <c r="C4406" s="22" t="s">
        <v>197</v>
      </c>
      <c r="F4406" s="29">
        <v>42188.208581886574</v>
      </c>
      <c r="G4406" s="30"/>
      <c r="H4406" s="113"/>
      <c r="I4406" s="113"/>
    </row>
    <row r="4407" spans="1:9" ht="15" customHeight="1" x14ac:dyDescent="0.25">
      <c r="A4407" s="29">
        <v>42188.250248611112</v>
      </c>
      <c r="B4407" s="30">
        <v>4.58</v>
      </c>
      <c r="C4407" s="22" t="s">
        <v>197</v>
      </c>
      <c r="F4407" s="29">
        <v>42188.250248611112</v>
      </c>
      <c r="G4407" s="30"/>
      <c r="H4407" s="113"/>
      <c r="I4407" s="113"/>
    </row>
    <row r="4408" spans="1:9" ht="15" customHeight="1" x14ac:dyDescent="0.25">
      <c r="A4408" s="29">
        <v>42188.291915335649</v>
      </c>
      <c r="B4408" s="30">
        <v>4.5599999999999996</v>
      </c>
      <c r="C4408" s="22" t="s">
        <v>197</v>
      </c>
      <c r="F4408" s="29">
        <v>42188.291915335649</v>
      </c>
      <c r="G4408" s="30"/>
      <c r="H4408" s="113"/>
      <c r="I4408" s="113"/>
    </row>
    <row r="4409" spans="1:9" ht="15" customHeight="1" x14ac:dyDescent="0.25">
      <c r="A4409" s="29">
        <v>42188.333582060186</v>
      </c>
      <c r="B4409" s="30">
        <v>4.55</v>
      </c>
      <c r="C4409" s="22" t="s">
        <v>197</v>
      </c>
      <c r="F4409" s="29">
        <v>42188.333582060186</v>
      </c>
      <c r="G4409" s="30"/>
      <c r="H4409" s="113"/>
      <c r="I4409" s="113"/>
    </row>
    <row r="4410" spans="1:9" ht="15" customHeight="1" x14ac:dyDescent="0.25">
      <c r="A4410" s="29">
        <v>42188.375248784723</v>
      </c>
      <c r="B4410" s="30">
        <v>4.46</v>
      </c>
      <c r="C4410" s="22" t="s">
        <v>197</v>
      </c>
      <c r="F4410" s="29">
        <v>42188.375248784723</v>
      </c>
      <c r="G4410" s="30"/>
      <c r="H4410" s="113"/>
      <c r="I4410" s="113"/>
    </row>
    <row r="4411" spans="1:9" ht="15" customHeight="1" x14ac:dyDescent="0.25">
      <c r="A4411" s="29">
        <v>42188.41691550926</v>
      </c>
      <c r="B4411" s="30">
        <v>4.4400000000000004</v>
      </c>
      <c r="C4411" s="22" t="s">
        <v>197</v>
      </c>
      <c r="F4411" s="29">
        <v>42188.41691550926</v>
      </c>
      <c r="G4411" s="30"/>
      <c r="H4411" s="113"/>
      <c r="I4411" s="113"/>
    </row>
    <row r="4412" spans="1:9" ht="15" customHeight="1" x14ac:dyDescent="0.25">
      <c r="A4412" s="29">
        <v>42188.458582233798</v>
      </c>
      <c r="B4412" s="30">
        <v>4.3899999999999997</v>
      </c>
      <c r="C4412" s="22" t="s">
        <v>197</v>
      </c>
      <c r="F4412" s="29">
        <v>42188.458582233798</v>
      </c>
      <c r="G4412" s="30"/>
      <c r="H4412" s="113"/>
      <c r="I4412" s="113"/>
    </row>
    <row r="4413" spans="1:9" ht="15" customHeight="1" x14ac:dyDescent="0.25">
      <c r="A4413" s="29">
        <v>42188.500248958335</v>
      </c>
      <c r="B4413" s="30">
        <v>4.32</v>
      </c>
      <c r="C4413" s="22" t="s">
        <v>197</v>
      </c>
      <c r="F4413" s="29">
        <v>42188.500248958335</v>
      </c>
      <c r="G4413" s="30"/>
      <c r="H4413" s="113"/>
      <c r="I4413" s="113"/>
    </row>
    <row r="4414" spans="1:9" ht="15" customHeight="1" x14ac:dyDescent="0.25">
      <c r="A4414" s="29">
        <v>42188.541915682872</v>
      </c>
      <c r="B4414" s="30">
        <v>4.2699999999999996</v>
      </c>
      <c r="C4414" s="22" t="s">
        <v>197</v>
      </c>
      <c r="F4414" s="29">
        <v>42188.541915682872</v>
      </c>
      <c r="G4414" s="30"/>
      <c r="H4414" s="113"/>
      <c r="I4414" s="113"/>
    </row>
    <row r="4415" spans="1:9" ht="15" customHeight="1" x14ac:dyDescent="0.25">
      <c r="A4415" s="29">
        <v>42188.583582407409</v>
      </c>
      <c r="B4415" s="30">
        <v>0</v>
      </c>
      <c r="C4415" s="22" t="s">
        <v>197</v>
      </c>
      <c r="F4415" s="29">
        <v>42188.583582407409</v>
      </c>
      <c r="G4415" s="30"/>
      <c r="H4415" s="113"/>
      <c r="I4415" s="113"/>
    </row>
    <row r="4416" spans="1:9" ht="15" customHeight="1" x14ac:dyDescent="0.25">
      <c r="A4416" s="29">
        <v>42188.625249131946</v>
      </c>
      <c r="B4416" s="30">
        <v>4.57</v>
      </c>
      <c r="C4416" s="22" t="s">
        <v>197</v>
      </c>
      <c r="F4416" s="29">
        <v>42188.625249131946</v>
      </c>
      <c r="G4416" s="30"/>
      <c r="H4416" s="113"/>
      <c r="I4416" s="113"/>
    </row>
    <row r="4417" spans="1:9" ht="15" customHeight="1" x14ac:dyDescent="0.25">
      <c r="A4417" s="29">
        <v>42188.666915856484</v>
      </c>
      <c r="B4417" s="30">
        <v>4.57</v>
      </c>
      <c r="C4417" s="22" t="s">
        <v>197</v>
      </c>
      <c r="F4417" s="29">
        <v>42188.666915856484</v>
      </c>
      <c r="G4417" s="30"/>
      <c r="H4417" s="113"/>
      <c r="I4417" s="113"/>
    </row>
    <row r="4418" spans="1:9" ht="15" customHeight="1" x14ac:dyDescent="0.25">
      <c r="A4418" s="29">
        <v>42188.708582581021</v>
      </c>
      <c r="B4418" s="30">
        <v>8.19</v>
      </c>
      <c r="C4418" s="22" t="s">
        <v>197</v>
      </c>
      <c r="F4418" s="29">
        <v>42188.708582581021</v>
      </c>
      <c r="G4418" s="30"/>
      <c r="H4418" s="113"/>
      <c r="I4418" s="113"/>
    </row>
    <row r="4419" spans="1:9" ht="15" customHeight="1" x14ac:dyDescent="0.25">
      <c r="A4419" s="29">
        <v>42188.750249305558</v>
      </c>
      <c r="B4419" s="30">
        <v>7.24</v>
      </c>
      <c r="C4419" s="22" t="s">
        <v>197</v>
      </c>
      <c r="F4419" s="29">
        <v>42188.750249305558</v>
      </c>
      <c r="G4419" s="30"/>
      <c r="H4419" s="113"/>
      <c r="I4419" s="113"/>
    </row>
    <row r="4420" spans="1:9" ht="15" customHeight="1" x14ac:dyDescent="0.25">
      <c r="A4420" s="29">
        <v>42188.791916030095</v>
      </c>
      <c r="B4420" s="30">
        <v>5.65</v>
      </c>
      <c r="C4420" s="22" t="s">
        <v>197</v>
      </c>
      <c r="F4420" s="29">
        <v>42188.791916030095</v>
      </c>
      <c r="G4420" s="30"/>
      <c r="H4420" s="113"/>
      <c r="I4420" s="113"/>
    </row>
    <row r="4421" spans="1:9" ht="15" customHeight="1" x14ac:dyDescent="0.25">
      <c r="A4421" s="29">
        <v>42188.833582754633</v>
      </c>
      <c r="B4421" s="30">
        <v>5.46</v>
      </c>
      <c r="C4421" s="22" t="s">
        <v>197</v>
      </c>
      <c r="F4421" s="29">
        <v>42188.833582754633</v>
      </c>
      <c r="G4421" s="30"/>
      <c r="H4421" s="113"/>
      <c r="I4421" s="113"/>
    </row>
    <row r="4422" spans="1:9" ht="15" customHeight="1" x14ac:dyDescent="0.25">
      <c r="A4422" s="29">
        <v>42188.87524947917</v>
      </c>
      <c r="B4422" s="30">
        <v>5.41</v>
      </c>
      <c r="C4422" s="22" t="s">
        <v>197</v>
      </c>
      <c r="F4422" s="29">
        <v>42188.87524947917</v>
      </c>
      <c r="G4422" s="30"/>
      <c r="H4422" s="113"/>
      <c r="I4422" s="113"/>
    </row>
    <row r="4423" spans="1:9" ht="15" customHeight="1" x14ac:dyDescent="0.25">
      <c r="A4423" s="29">
        <v>42188.916916203707</v>
      </c>
      <c r="B4423" s="30">
        <v>6.87</v>
      </c>
      <c r="C4423" s="22" t="s">
        <v>197</v>
      </c>
      <c r="F4423" s="29">
        <v>42188.916916203707</v>
      </c>
      <c r="G4423" s="30"/>
      <c r="H4423" s="113"/>
      <c r="I4423" s="113"/>
    </row>
    <row r="4424" spans="1:9" ht="15" customHeight="1" x14ac:dyDescent="0.25">
      <c r="A4424" s="29">
        <v>42188.958582928244</v>
      </c>
      <c r="B4424" s="30">
        <v>7.16</v>
      </c>
      <c r="C4424" s="22" t="s">
        <v>197</v>
      </c>
      <c r="F4424" s="29">
        <v>42188.958582928244</v>
      </c>
      <c r="G4424" s="30"/>
      <c r="H4424" s="113"/>
      <c r="I4424" s="113"/>
    </row>
    <row r="4425" spans="1:9" ht="15" customHeight="1" x14ac:dyDescent="0.25">
      <c r="A4425" s="29">
        <v>42189.000249652781</v>
      </c>
      <c r="B4425" s="35">
        <v>6.58</v>
      </c>
      <c r="C4425" s="22" t="s">
        <v>197</v>
      </c>
      <c r="F4425" s="29">
        <v>42189.000249652781</v>
      </c>
      <c r="G4425" s="35"/>
      <c r="H4425" s="113"/>
      <c r="I4425" s="113"/>
    </row>
    <row r="4426" spans="1:9" ht="15" customHeight="1" x14ac:dyDescent="0.25">
      <c r="A4426" s="29">
        <v>42189.041916377311</v>
      </c>
      <c r="B4426" s="35">
        <v>6.47</v>
      </c>
      <c r="C4426" s="22" t="s">
        <v>197</v>
      </c>
      <c r="F4426" s="29">
        <v>42189.041916377311</v>
      </c>
      <c r="G4426" s="35"/>
      <c r="H4426" s="113"/>
      <c r="I4426" s="113"/>
    </row>
    <row r="4427" spans="1:9" ht="15" customHeight="1" x14ac:dyDescent="0.25">
      <c r="A4427" s="29">
        <v>42189.083583101848</v>
      </c>
      <c r="B4427" s="35">
        <v>8.65</v>
      </c>
      <c r="C4427" s="22" t="s">
        <v>197</v>
      </c>
      <c r="F4427" s="29">
        <v>42189.083583101848</v>
      </c>
      <c r="G4427" s="35"/>
      <c r="H4427" s="113"/>
      <c r="I4427" s="113"/>
    </row>
    <row r="4428" spans="1:9" ht="15" customHeight="1" x14ac:dyDescent="0.25">
      <c r="A4428" s="29">
        <v>42189.125249826386</v>
      </c>
      <c r="B4428" s="37">
        <v>12.66</v>
      </c>
      <c r="C4428" s="2"/>
      <c r="F4428" s="29">
        <v>42189.125249826386</v>
      </c>
      <c r="G4428" s="37">
        <v>12.66</v>
      </c>
      <c r="H4428" s="113"/>
      <c r="I4428" s="113"/>
    </row>
    <row r="4429" spans="1:9" ht="15" customHeight="1" x14ac:dyDescent="0.25">
      <c r="A4429" s="29">
        <v>42189.166916550923</v>
      </c>
      <c r="B4429" s="37">
        <v>14.66</v>
      </c>
      <c r="C4429" s="2"/>
      <c r="F4429" s="29">
        <v>42189.166916550923</v>
      </c>
      <c r="G4429" s="37">
        <v>14.66</v>
      </c>
      <c r="H4429" s="113"/>
      <c r="I4429" s="113"/>
    </row>
    <row r="4430" spans="1:9" ht="15" customHeight="1" x14ac:dyDescent="0.25">
      <c r="A4430" s="29">
        <v>42189.20858327546</v>
      </c>
      <c r="B4430" s="37">
        <v>14.47</v>
      </c>
      <c r="C4430" s="2"/>
      <c r="F4430" s="29">
        <v>42189.20858327546</v>
      </c>
      <c r="G4430" s="37">
        <v>14.47</v>
      </c>
      <c r="H4430" s="113"/>
      <c r="I4430" s="113"/>
    </row>
    <row r="4431" spans="1:9" ht="15" customHeight="1" x14ac:dyDescent="0.25">
      <c r="A4431" s="29">
        <v>42189.250249999997</v>
      </c>
      <c r="B4431" s="37">
        <v>13.43</v>
      </c>
      <c r="C4431" s="2"/>
      <c r="F4431" s="29">
        <v>42189.250249999997</v>
      </c>
      <c r="G4431" s="37">
        <v>13.43</v>
      </c>
      <c r="H4431" s="113"/>
      <c r="I4431" s="113"/>
    </row>
    <row r="4432" spans="1:9" ht="15" customHeight="1" x14ac:dyDescent="0.25">
      <c r="A4432" s="29">
        <v>42189.291916724535</v>
      </c>
      <c r="B4432" s="37">
        <v>13.7</v>
      </c>
      <c r="C4432" s="2"/>
      <c r="F4432" s="29">
        <v>42189.291916724535</v>
      </c>
      <c r="G4432" s="37">
        <v>13.7</v>
      </c>
      <c r="H4432" s="113"/>
      <c r="I4432" s="113"/>
    </row>
    <row r="4433" spans="1:9" ht="15" customHeight="1" x14ac:dyDescent="0.25">
      <c r="A4433" s="29">
        <v>42189.333583449072</v>
      </c>
      <c r="B4433" s="37">
        <v>13.34</v>
      </c>
      <c r="C4433" s="2"/>
      <c r="F4433" s="29">
        <v>42189.333583449072</v>
      </c>
      <c r="G4433" s="37">
        <v>13.34</v>
      </c>
      <c r="H4433" s="113"/>
      <c r="I4433" s="113"/>
    </row>
    <row r="4434" spans="1:9" ht="15" customHeight="1" x14ac:dyDescent="0.25">
      <c r="A4434" s="29">
        <v>42189.375250173609</v>
      </c>
      <c r="B4434" s="37">
        <v>14.07</v>
      </c>
      <c r="C4434" s="2"/>
      <c r="F4434" s="29">
        <v>42189.375250173609</v>
      </c>
      <c r="G4434" s="37">
        <v>14.07</v>
      </c>
      <c r="H4434" s="113"/>
      <c r="I4434" s="113"/>
    </row>
    <row r="4435" spans="1:9" ht="15" customHeight="1" x14ac:dyDescent="0.25">
      <c r="A4435" s="29">
        <v>42189.416916898146</v>
      </c>
      <c r="B4435" s="37">
        <v>14.52</v>
      </c>
      <c r="C4435" s="2"/>
      <c r="F4435" s="29">
        <v>42189.416916898146</v>
      </c>
      <c r="G4435" s="37">
        <v>14.52</v>
      </c>
      <c r="H4435" s="113"/>
      <c r="I4435" s="113"/>
    </row>
    <row r="4436" spans="1:9" ht="15" customHeight="1" x14ac:dyDescent="0.25">
      <c r="A4436" s="29">
        <v>42189.458583622683</v>
      </c>
      <c r="B4436" s="37">
        <v>14.2</v>
      </c>
      <c r="C4436" s="2"/>
      <c r="F4436" s="29">
        <v>42189.458583622683</v>
      </c>
      <c r="G4436" s="37">
        <v>14.2</v>
      </c>
      <c r="H4436" s="113"/>
      <c r="I4436" s="113"/>
    </row>
    <row r="4437" spans="1:9" ht="15" customHeight="1" x14ac:dyDescent="0.25">
      <c r="A4437" s="29">
        <v>42189.500250347221</v>
      </c>
      <c r="B4437" s="37">
        <v>14.84</v>
      </c>
      <c r="C4437" s="2"/>
      <c r="F4437" s="29">
        <v>42189.500250347221</v>
      </c>
      <c r="G4437" s="37">
        <v>14.84</v>
      </c>
      <c r="H4437" s="113"/>
      <c r="I4437" s="113"/>
    </row>
    <row r="4438" spans="1:9" ht="15" customHeight="1" x14ac:dyDescent="0.25">
      <c r="A4438" s="29">
        <v>42189.541917071758</v>
      </c>
      <c r="B4438" s="37">
        <v>13.64</v>
      </c>
      <c r="C4438" s="2"/>
      <c r="F4438" s="29">
        <v>42189.541917071758</v>
      </c>
      <c r="G4438" s="37">
        <v>13.64</v>
      </c>
      <c r="H4438" s="113"/>
      <c r="I4438" s="113"/>
    </row>
    <row r="4439" spans="1:9" ht="15" customHeight="1" x14ac:dyDescent="0.25">
      <c r="A4439" s="29">
        <v>42189.583583796295</v>
      </c>
      <c r="B4439" s="37">
        <v>14.71</v>
      </c>
      <c r="C4439" s="2"/>
      <c r="F4439" s="29">
        <v>42189.583583796295</v>
      </c>
      <c r="G4439" s="37">
        <v>14.71</v>
      </c>
      <c r="H4439" s="113"/>
      <c r="I4439" s="113"/>
    </row>
    <row r="4440" spans="1:9" ht="15" customHeight="1" x14ac:dyDescent="0.25">
      <c r="A4440" s="29">
        <v>42189.625250520832</v>
      </c>
      <c r="B4440" s="37">
        <v>14.14</v>
      </c>
      <c r="C4440" s="2"/>
      <c r="F4440" s="29">
        <v>42189.625250520832</v>
      </c>
      <c r="G4440" s="37">
        <v>14.14</v>
      </c>
      <c r="H4440" s="113"/>
      <c r="I4440" s="113"/>
    </row>
    <row r="4441" spans="1:9" ht="15" customHeight="1" x14ac:dyDescent="0.25">
      <c r="A4441" s="29">
        <v>42189.666917245369</v>
      </c>
      <c r="B4441" s="37">
        <v>14.88</v>
      </c>
      <c r="C4441" s="2"/>
      <c r="F4441" s="29">
        <v>42189.666917245369</v>
      </c>
      <c r="G4441" s="37">
        <v>14.88</v>
      </c>
      <c r="H4441" s="113"/>
      <c r="I4441" s="113"/>
    </row>
    <row r="4442" spans="1:9" ht="15" customHeight="1" x14ac:dyDescent="0.25">
      <c r="A4442" s="29">
        <v>42189.708583969907</v>
      </c>
      <c r="B4442" s="37">
        <v>15.4</v>
      </c>
      <c r="C4442" s="2"/>
      <c r="F4442" s="29">
        <v>42189.708583969907</v>
      </c>
      <c r="G4442" s="37">
        <v>15.4</v>
      </c>
      <c r="H4442" s="113"/>
      <c r="I4442" s="113"/>
    </row>
    <row r="4443" spans="1:9" ht="15" customHeight="1" x14ac:dyDescent="0.25">
      <c r="A4443" s="29">
        <v>42189.750250694444</v>
      </c>
      <c r="B4443" s="37">
        <v>14.76</v>
      </c>
      <c r="C4443" s="2"/>
      <c r="F4443" s="29">
        <v>42189.750250694444</v>
      </c>
      <c r="G4443" s="37">
        <v>14.76</v>
      </c>
      <c r="H4443" s="113"/>
      <c r="I4443" s="113"/>
    </row>
    <row r="4444" spans="1:9" ht="15" customHeight="1" x14ac:dyDescent="0.25">
      <c r="A4444" s="29">
        <v>42189.791917418981</v>
      </c>
      <c r="B4444" s="37">
        <v>14.25</v>
      </c>
      <c r="C4444" s="2"/>
      <c r="F4444" s="29">
        <v>42189.791917418981</v>
      </c>
      <c r="G4444" s="37">
        <v>14.25</v>
      </c>
      <c r="H4444" s="113"/>
      <c r="I4444" s="113"/>
    </row>
    <row r="4445" spans="1:9" ht="15" customHeight="1" x14ac:dyDescent="0.25">
      <c r="A4445" s="29">
        <v>42189.833584143518</v>
      </c>
      <c r="B4445" s="37">
        <v>13.67</v>
      </c>
      <c r="C4445" s="2"/>
      <c r="F4445" s="29">
        <v>42189.833584143518</v>
      </c>
      <c r="G4445" s="37">
        <v>13.67</v>
      </c>
      <c r="H4445" s="113"/>
      <c r="I4445" s="113"/>
    </row>
    <row r="4446" spans="1:9" ht="15" customHeight="1" x14ac:dyDescent="0.25">
      <c r="A4446" s="29">
        <v>42189.875250868055</v>
      </c>
      <c r="B4446" s="37">
        <v>11.93</v>
      </c>
      <c r="C4446" s="2"/>
      <c r="F4446" s="29">
        <v>42189.875250868055</v>
      </c>
      <c r="G4446" s="37">
        <v>11.93</v>
      </c>
      <c r="H4446" s="113"/>
      <c r="I4446" s="113"/>
    </row>
    <row r="4447" spans="1:9" ht="15" customHeight="1" x14ac:dyDescent="0.25">
      <c r="A4447" s="29">
        <v>42189.916917592593</v>
      </c>
      <c r="B4447" s="35">
        <v>8.2799999999999994</v>
      </c>
      <c r="C4447" s="22" t="s">
        <v>197</v>
      </c>
      <c r="F4447" s="29">
        <v>42189.916917592593</v>
      </c>
      <c r="G4447" s="35"/>
      <c r="H4447" s="113"/>
      <c r="I4447" s="113"/>
    </row>
    <row r="4448" spans="1:9" ht="15" customHeight="1" x14ac:dyDescent="0.25">
      <c r="A4448" s="29">
        <v>42189.95858431713</v>
      </c>
      <c r="B4448" s="35">
        <v>6.48</v>
      </c>
      <c r="C4448" s="22" t="s">
        <v>197</v>
      </c>
      <c r="F4448" s="29">
        <v>42189.95858431713</v>
      </c>
      <c r="G4448" s="35"/>
      <c r="H4448" s="113"/>
      <c r="I4448" s="113"/>
    </row>
    <row r="4449" spans="1:9" ht="15" customHeight="1" x14ac:dyDescent="0.25">
      <c r="A4449" s="29">
        <v>42190.000251041667</v>
      </c>
      <c r="B4449" s="35">
        <v>5.9</v>
      </c>
      <c r="C4449" s="22" t="s">
        <v>197</v>
      </c>
      <c r="F4449" s="29">
        <v>42190.000251041667</v>
      </c>
      <c r="G4449" s="35"/>
      <c r="H4449" s="113"/>
      <c r="I4449" s="113"/>
    </row>
    <row r="4450" spans="1:9" ht="15" customHeight="1" x14ac:dyDescent="0.25">
      <c r="A4450" s="29">
        <v>42190.041917766204</v>
      </c>
      <c r="B4450" s="35">
        <v>5.79</v>
      </c>
      <c r="C4450" s="22" t="s">
        <v>197</v>
      </c>
      <c r="F4450" s="29">
        <v>42190.041917766204</v>
      </c>
      <c r="G4450" s="35"/>
      <c r="H4450" s="113"/>
      <c r="I4450" s="113"/>
    </row>
    <row r="4451" spans="1:9" ht="15" customHeight="1" x14ac:dyDescent="0.25">
      <c r="A4451" s="29">
        <v>42190.083584490741</v>
      </c>
      <c r="B4451" s="35">
        <v>5.74</v>
      </c>
      <c r="C4451" s="22" t="s">
        <v>197</v>
      </c>
      <c r="F4451" s="29">
        <v>42190.083584490741</v>
      </c>
      <c r="G4451" s="35"/>
      <c r="H4451" s="113"/>
      <c r="I4451" s="113"/>
    </row>
    <row r="4452" spans="1:9" ht="15" customHeight="1" x14ac:dyDescent="0.25">
      <c r="A4452" s="29">
        <v>42190.125251215279</v>
      </c>
      <c r="B4452" s="35">
        <v>7.22</v>
      </c>
      <c r="C4452" s="22" t="s">
        <v>197</v>
      </c>
      <c r="F4452" s="29">
        <v>42190.125251215279</v>
      </c>
      <c r="G4452" s="35"/>
      <c r="H4452" s="113"/>
      <c r="I4452" s="113"/>
    </row>
    <row r="4453" spans="1:9" ht="15" customHeight="1" x14ac:dyDescent="0.25">
      <c r="A4453" s="29">
        <v>42190.166917939816</v>
      </c>
      <c r="B4453" s="42">
        <v>9.23</v>
      </c>
      <c r="C4453" s="22" t="s">
        <v>199</v>
      </c>
      <c r="F4453" s="29">
        <v>42190.166917939816</v>
      </c>
      <c r="G4453" s="42"/>
      <c r="H4453" s="113"/>
      <c r="I4453" s="113"/>
    </row>
    <row r="4454" spans="1:9" ht="15" customHeight="1" x14ac:dyDescent="0.25">
      <c r="A4454" s="29">
        <v>42190.208584664353</v>
      </c>
      <c r="B4454" s="42">
        <v>11.74</v>
      </c>
      <c r="C4454" s="22" t="s">
        <v>199</v>
      </c>
      <c r="F4454" s="29">
        <v>42190.208584664353</v>
      </c>
      <c r="G4454" s="42"/>
      <c r="H4454" s="113"/>
      <c r="I4454" s="113"/>
    </row>
    <row r="4455" spans="1:9" ht="15" customHeight="1" x14ac:dyDescent="0.25">
      <c r="A4455" s="29">
        <v>42190.25025138889</v>
      </c>
      <c r="B4455" s="42">
        <v>11.59</v>
      </c>
      <c r="C4455" s="22" t="s">
        <v>199</v>
      </c>
      <c r="F4455" s="29">
        <v>42190.25025138889</v>
      </c>
      <c r="G4455" s="42"/>
      <c r="H4455" s="113"/>
      <c r="I4455" s="113"/>
    </row>
    <row r="4456" spans="1:9" ht="15" customHeight="1" x14ac:dyDescent="0.25">
      <c r="A4456" s="29">
        <v>42190.291918113428</v>
      </c>
      <c r="B4456" s="42">
        <v>13.19</v>
      </c>
      <c r="C4456" s="22" t="s">
        <v>199</v>
      </c>
      <c r="F4456" s="29">
        <v>42190.291918113428</v>
      </c>
      <c r="G4456" s="42"/>
      <c r="H4456" s="113"/>
      <c r="I4456" s="113"/>
    </row>
    <row r="4457" spans="1:9" ht="15" customHeight="1" x14ac:dyDescent="0.25">
      <c r="A4457" s="29">
        <v>42190.333584837965</v>
      </c>
      <c r="B4457" s="42">
        <v>12.8</v>
      </c>
      <c r="C4457" s="22" t="s">
        <v>199</v>
      </c>
      <c r="F4457" s="29">
        <v>42190.333584837965</v>
      </c>
      <c r="G4457" s="42"/>
      <c r="H4457" s="113"/>
      <c r="I4457" s="113"/>
    </row>
    <row r="4458" spans="1:9" ht="15" customHeight="1" x14ac:dyDescent="0.25">
      <c r="A4458" s="29">
        <v>42190.375251562502</v>
      </c>
      <c r="B4458" s="42">
        <v>14.16</v>
      </c>
      <c r="C4458" s="22" t="s">
        <v>199</v>
      </c>
      <c r="F4458" s="29">
        <v>42190.375251562502</v>
      </c>
      <c r="G4458" s="42"/>
      <c r="H4458" s="113"/>
      <c r="I4458" s="113"/>
    </row>
    <row r="4459" spans="1:9" ht="15" customHeight="1" x14ac:dyDescent="0.25">
      <c r="A4459" s="29">
        <v>42190.416918287039</v>
      </c>
      <c r="B4459" s="42">
        <v>14.14</v>
      </c>
      <c r="C4459" s="22" t="s">
        <v>199</v>
      </c>
      <c r="F4459" s="29">
        <v>42190.416918287039</v>
      </c>
      <c r="G4459" s="42"/>
      <c r="H4459" s="113"/>
      <c r="I4459" s="113"/>
    </row>
    <row r="4460" spans="1:9" ht="15" customHeight="1" x14ac:dyDescent="0.25">
      <c r="A4460" s="29">
        <v>42190.458585011576</v>
      </c>
      <c r="B4460" s="42">
        <v>15</v>
      </c>
      <c r="C4460" s="22" t="s">
        <v>199</v>
      </c>
      <c r="F4460" s="29">
        <v>42190.458585011576</v>
      </c>
      <c r="G4460" s="42"/>
      <c r="H4460" s="113"/>
      <c r="I4460" s="113"/>
    </row>
    <row r="4461" spans="1:9" ht="15" customHeight="1" x14ac:dyDescent="0.25">
      <c r="A4461" s="29">
        <v>42190.500251736114</v>
      </c>
      <c r="B4461" s="42">
        <v>14.36</v>
      </c>
      <c r="C4461" s="22" t="s">
        <v>199</v>
      </c>
      <c r="F4461" s="29">
        <v>42190.500251736114</v>
      </c>
      <c r="G4461" s="42"/>
      <c r="H4461" s="113"/>
      <c r="I4461" s="113"/>
    </row>
    <row r="4462" spans="1:9" ht="15" customHeight="1" x14ac:dyDescent="0.25">
      <c r="A4462" s="29">
        <v>42190.541918460651</v>
      </c>
      <c r="B4462" s="42">
        <v>14.98</v>
      </c>
      <c r="C4462" s="22" t="s">
        <v>199</v>
      </c>
      <c r="F4462" s="29">
        <v>42190.541918460651</v>
      </c>
      <c r="G4462" s="42"/>
      <c r="H4462" s="113"/>
      <c r="I4462" s="113"/>
    </row>
    <row r="4463" spans="1:9" ht="15" customHeight="1" x14ac:dyDescent="0.25">
      <c r="A4463" s="29">
        <v>42190.583585185188</v>
      </c>
      <c r="B4463" s="42">
        <v>14.23</v>
      </c>
      <c r="C4463" s="22" t="s">
        <v>199</v>
      </c>
      <c r="F4463" s="29">
        <v>42190.583585185188</v>
      </c>
      <c r="G4463" s="42"/>
      <c r="H4463" s="113"/>
      <c r="I4463" s="113"/>
    </row>
    <row r="4464" spans="1:9" ht="15" customHeight="1" x14ac:dyDescent="0.25">
      <c r="A4464" s="29">
        <v>42190.625251909725</v>
      </c>
      <c r="B4464" s="42">
        <v>15.03</v>
      </c>
      <c r="C4464" s="22" t="s">
        <v>199</v>
      </c>
      <c r="F4464" s="29">
        <v>42190.625251909725</v>
      </c>
      <c r="G4464" s="42"/>
      <c r="H4464" s="113"/>
      <c r="I4464" s="113"/>
    </row>
    <row r="4465" spans="1:9" ht="15" customHeight="1" x14ac:dyDescent="0.25">
      <c r="A4465" s="29">
        <v>42190.666918634262</v>
      </c>
      <c r="B4465" s="42">
        <v>14.7</v>
      </c>
      <c r="C4465" s="22" t="s">
        <v>199</v>
      </c>
      <c r="F4465" s="29">
        <v>42190.666918634262</v>
      </c>
      <c r="G4465" s="42"/>
      <c r="H4465" s="113"/>
      <c r="I4465" s="113"/>
    </row>
    <row r="4466" spans="1:9" ht="15" customHeight="1" x14ac:dyDescent="0.25">
      <c r="A4466" s="29">
        <v>42190.7085853588</v>
      </c>
      <c r="B4466" s="42">
        <v>15.07</v>
      </c>
      <c r="C4466" s="22" t="s">
        <v>199</v>
      </c>
      <c r="F4466" s="29">
        <v>42190.7085853588</v>
      </c>
      <c r="G4466" s="42"/>
      <c r="H4466" s="113"/>
      <c r="I4466" s="113"/>
    </row>
    <row r="4467" spans="1:9" ht="15" customHeight="1" x14ac:dyDescent="0.25">
      <c r="A4467" s="29">
        <v>42190.750252083337</v>
      </c>
      <c r="B4467" s="42">
        <v>14.82</v>
      </c>
      <c r="C4467" s="22" t="s">
        <v>199</v>
      </c>
      <c r="F4467" s="29">
        <v>42190.750252083337</v>
      </c>
      <c r="G4467" s="42"/>
      <c r="H4467" s="113"/>
      <c r="I4467" s="113"/>
    </row>
    <row r="4468" spans="1:9" ht="15" customHeight="1" x14ac:dyDescent="0.25">
      <c r="A4468" s="29">
        <v>42190.791918807867</v>
      </c>
      <c r="B4468" s="42">
        <v>11.14</v>
      </c>
      <c r="C4468" s="22" t="s">
        <v>199</v>
      </c>
      <c r="F4468" s="29">
        <v>42190.791918807867</v>
      </c>
      <c r="G4468" s="42"/>
      <c r="H4468" s="113"/>
      <c r="I4468" s="113"/>
    </row>
    <row r="4469" spans="1:9" ht="15" customHeight="1" x14ac:dyDescent="0.25">
      <c r="A4469" s="29">
        <v>42190.833585532404</v>
      </c>
      <c r="B4469" s="30">
        <v>6.57</v>
      </c>
      <c r="C4469" s="22" t="s">
        <v>197</v>
      </c>
      <c r="F4469" s="29">
        <v>42190.833585532404</v>
      </c>
      <c r="G4469" s="30"/>
      <c r="H4469" s="113"/>
      <c r="I4469" s="113"/>
    </row>
    <row r="4470" spans="1:9" ht="15" customHeight="1" x14ac:dyDescent="0.25">
      <c r="A4470" s="29">
        <v>42190.875252256941</v>
      </c>
      <c r="B4470" s="30">
        <v>5.59</v>
      </c>
      <c r="C4470" s="22" t="s">
        <v>197</v>
      </c>
      <c r="F4470" s="29">
        <v>42190.875252256941</v>
      </c>
      <c r="G4470" s="30"/>
      <c r="H4470" s="113"/>
      <c r="I4470" s="113"/>
    </row>
    <row r="4471" spans="1:9" ht="15" customHeight="1" x14ac:dyDescent="0.25">
      <c r="A4471" s="29">
        <v>42190.916918981478</v>
      </c>
      <c r="B4471" s="30">
        <v>5.0999999999999996</v>
      </c>
      <c r="C4471" s="22" t="s">
        <v>197</v>
      </c>
      <c r="F4471" s="29">
        <v>42190.916918981478</v>
      </c>
      <c r="G4471" s="30"/>
      <c r="H4471" s="113"/>
      <c r="I4471" s="113"/>
    </row>
    <row r="4472" spans="1:9" ht="15" customHeight="1" x14ac:dyDescent="0.25">
      <c r="A4472" s="29">
        <v>42190.958585706016</v>
      </c>
      <c r="B4472" s="30">
        <v>4.75</v>
      </c>
      <c r="C4472" s="22" t="s">
        <v>197</v>
      </c>
      <c r="F4472" s="29">
        <v>42190.958585706016</v>
      </c>
      <c r="G4472" s="30"/>
      <c r="H4472" s="113"/>
      <c r="I4472" s="113"/>
    </row>
    <row r="4473" spans="1:9" ht="15" customHeight="1" x14ac:dyDescent="0.25">
      <c r="A4473" s="29">
        <v>42191.000252430553</v>
      </c>
      <c r="B4473" s="30">
        <v>4.71</v>
      </c>
      <c r="C4473" s="22" t="s">
        <v>197</v>
      </c>
      <c r="F4473" s="29">
        <v>42191.000252430553</v>
      </c>
      <c r="G4473" s="30"/>
      <c r="H4473" s="113"/>
      <c r="I4473" s="113"/>
    </row>
    <row r="4474" spans="1:9" ht="15" customHeight="1" x14ac:dyDescent="0.25">
      <c r="A4474" s="29">
        <v>42191.04191915509</v>
      </c>
      <c r="B4474" s="30">
        <v>4.71</v>
      </c>
      <c r="C4474" s="22" t="s">
        <v>197</v>
      </c>
      <c r="F4474" s="29">
        <v>42191.04191915509</v>
      </c>
      <c r="G4474" s="30"/>
      <c r="H4474" s="113"/>
      <c r="I4474" s="113"/>
    </row>
    <row r="4475" spans="1:9" ht="15" customHeight="1" x14ac:dyDescent="0.25">
      <c r="A4475" s="29">
        <v>42191.083585879627</v>
      </c>
      <c r="B4475" s="30">
        <v>4.71</v>
      </c>
      <c r="C4475" s="22" t="s">
        <v>197</v>
      </c>
      <c r="F4475" s="29">
        <v>42191.083585879627</v>
      </c>
      <c r="G4475" s="30"/>
      <c r="H4475" s="113"/>
      <c r="I4475" s="113"/>
    </row>
    <row r="4476" spans="1:9" ht="15" customHeight="1" x14ac:dyDescent="0.25">
      <c r="A4476" s="29">
        <v>42191.125252604164</v>
      </c>
      <c r="B4476" s="30">
        <v>4.71</v>
      </c>
      <c r="C4476" s="22" t="s">
        <v>197</v>
      </c>
      <c r="F4476" s="29">
        <v>42191.125252604164</v>
      </c>
      <c r="G4476" s="30"/>
      <c r="H4476" s="113"/>
      <c r="I4476" s="113"/>
    </row>
    <row r="4477" spans="1:9" ht="15" customHeight="1" x14ac:dyDescent="0.25">
      <c r="A4477" s="29">
        <v>42191.166919328702</v>
      </c>
      <c r="B4477" s="30">
        <v>4.71</v>
      </c>
      <c r="C4477" s="22" t="s">
        <v>197</v>
      </c>
      <c r="F4477" s="29">
        <v>42191.166919328702</v>
      </c>
      <c r="G4477" s="30"/>
      <c r="H4477" s="113"/>
      <c r="I4477" s="113"/>
    </row>
    <row r="4478" spans="1:9" ht="15" customHeight="1" x14ac:dyDescent="0.25">
      <c r="A4478" s="29">
        <v>42191.208586053239</v>
      </c>
      <c r="B4478" s="30">
        <v>4.71</v>
      </c>
      <c r="C4478" s="22" t="s">
        <v>197</v>
      </c>
      <c r="F4478" s="29">
        <v>42191.208586053239</v>
      </c>
      <c r="G4478" s="30"/>
      <c r="H4478" s="113"/>
      <c r="I4478" s="113"/>
    </row>
    <row r="4479" spans="1:9" ht="15" customHeight="1" x14ac:dyDescent="0.25">
      <c r="A4479" s="29">
        <v>42191.250252777776</v>
      </c>
      <c r="B4479" s="30">
        <v>4.71</v>
      </c>
      <c r="C4479" s="22" t="s">
        <v>197</v>
      </c>
      <c r="F4479" s="29">
        <v>42191.250252777776</v>
      </c>
      <c r="G4479" s="30"/>
      <c r="H4479" s="113"/>
      <c r="I4479" s="113"/>
    </row>
    <row r="4480" spans="1:9" ht="15" customHeight="1" x14ac:dyDescent="0.25">
      <c r="A4480" s="29">
        <v>42191.291919502313</v>
      </c>
      <c r="B4480" s="30">
        <v>4.71</v>
      </c>
      <c r="C4480" s="22" t="s">
        <v>197</v>
      </c>
      <c r="F4480" s="29">
        <v>42191.291919502313</v>
      </c>
      <c r="G4480" s="30"/>
      <c r="H4480" s="113"/>
      <c r="I4480" s="113"/>
    </row>
    <row r="4481" spans="1:9" ht="15" customHeight="1" x14ac:dyDescent="0.25">
      <c r="A4481" s="29">
        <v>42191.33358622685</v>
      </c>
      <c r="B4481" s="30">
        <v>4.71</v>
      </c>
      <c r="C4481" s="22" t="s">
        <v>197</v>
      </c>
      <c r="F4481" s="29">
        <v>42191.33358622685</v>
      </c>
      <c r="G4481" s="30"/>
      <c r="H4481" s="113"/>
      <c r="I4481" s="113"/>
    </row>
    <row r="4482" spans="1:9" ht="15" customHeight="1" x14ac:dyDescent="0.25">
      <c r="A4482" s="29">
        <v>42191.375252951388</v>
      </c>
      <c r="B4482" s="30">
        <v>4.71</v>
      </c>
      <c r="C4482" s="22" t="s">
        <v>197</v>
      </c>
      <c r="F4482" s="29">
        <v>42191.375252951388</v>
      </c>
      <c r="G4482" s="30"/>
      <c r="H4482" s="113"/>
      <c r="I4482" s="113"/>
    </row>
    <row r="4483" spans="1:9" ht="15" customHeight="1" x14ac:dyDescent="0.25">
      <c r="A4483" s="29">
        <v>42191.416919675925</v>
      </c>
      <c r="B4483" s="30">
        <v>4.71</v>
      </c>
      <c r="C4483" s="22" t="s">
        <v>197</v>
      </c>
      <c r="F4483" s="29">
        <v>42191.416919675925</v>
      </c>
      <c r="G4483" s="30"/>
      <c r="H4483" s="113"/>
      <c r="I4483" s="113"/>
    </row>
    <row r="4484" spans="1:9" ht="15" customHeight="1" x14ac:dyDescent="0.25">
      <c r="A4484" s="29">
        <v>42191.458586400462</v>
      </c>
      <c r="B4484" s="30">
        <v>4.71</v>
      </c>
      <c r="C4484" s="22" t="s">
        <v>197</v>
      </c>
      <c r="F4484" s="29">
        <v>42191.458586400462</v>
      </c>
      <c r="G4484" s="30"/>
      <c r="H4484" s="113"/>
      <c r="I4484" s="113"/>
    </row>
    <row r="4485" spans="1:9" ht="15" customHeight="1" x14ac:dyDescent="0.25">
      <c r="A4485" s="29">
        <v>42191.500253124999</v>
      </c>
      <c r="B4485" s="30">
        <v>5.12</v>
      </c>
      <c r="C4485" s="22" t="s">
        <v>197</v>
      </c>
      <c r="F4485" s="29">
        <v>42191.500253124999</v>
      </c>
      <c r="G4485" s="30"/>
      <c r="H4485" s="113"/>
      <c r="I4485" s="113"/>
    </row>
    <row r="4486" spans="1:9" ht="15" customHeight="1" x14ac:dyDescent="0.25">
      <c r="A4486" s="29">
        <v>42191.541919849536</v>
      </c>
      <c r="B4486" s="30">
        <v>5.18</v>
      </c>
      <c r="C4486" s="22" t="s">
        <v>197</v>
      </c>
      <c r="F4486" s="29">
        <v>42191.541919849536</v>
      </c>
      <c r="G4486" s="30"/>
      <c r="H4486" s="113"/>
      <c r="I4486" s="113"/>
    </row>
    <row r="4487" spans="1:9" ht="15" customHeight="1" x14ac:dyDescent="0.25">
      <c r="A4487" s="29">
        <v>42191.583586574074</v>
      </c>
      <c r="B4487" s="30">
        <v>4.88</v>
      </c>
      <c r="C4487" s="22" t="s">
        <v>197</v>
      </c>
      <c r="F4487" s="29">
        <v>42191.583586574074</v>
      </c>
      <c r="G4487" s="30"/>
      <c r="H4487" s="113"/>
      <c r="I4487" s="113"/>
    </row>
    <row r="4488" spans="1:9" ht="15" customHeight="1" x14ac:dyDescent="0.25">
      <c r="A4488" s="29">
        <v>42191.625253298611</v>
      </c>
      <c r="B4488" s="30">
        <v>4.6100000000000003</v>
      </c>
      <c r="C4488" s="22" t="s">
        <v>197</v>
      </c>
      <c r="F4488" s="29">
        <v>42191.625253298611</v>
      </c>
      <c r="G4488" s="30"/>
      <c r="H4488" s="113"/>
      <c r="I4488" s="113"/>
    </row>
    <row r="4489" spans="1:9" ht="15" customHeight="1" x14ac:dyDescent="0.25">
      <c r="A4489" s="29">
        <v>42191.666920023148</v>
      </c>
      <c r="B4489" s="30">
        <v>4.6100000000000003</v>
      </c>
      <c r="C4489" s="22" t="s">
        <v>197</v>
      </c>
      <c r="F4489" s="29">
        <v>42191.666920023148</v>
      </c>
      <c r="G4489" s="30"/>
      <c r="H4489" s="113"/>
      <c r="I4489" s="113"/>
    </row>
    <row r="4490" spans="1:9" ht="15" customHeight="1" x14ac:dyDescent="0.25">
      <c r="A4490" s="29">
        <v>42191.708586747685</v>
      </c>
      <c r="B4490" s="30">
        <v>4.66</v>
      </c>
      <c r="C4490" s="22" t="s">
        <v>197</v>
      </c>
      <c r="F4490" s="29">
        <v>42191.708586747685</v>
      </c>
      <c r="G4490" s="30"/>
      <c r="H4490" s="113"/>
      <c r="I4490" s="113"/>
    </row>
    <row r="4491" spans="1:9" ht="15" customHeight="1" x14ac:dyDescent="0.25">
      <c r="A4491" s="29">
        <v>42191.750253472223</v>
      </c>
      <c r="B4491" s="30">
        <v>5.95</v>
      </c>
      <c r="C4491" s="22" t="s">
        <v>197</v>
      </c>
      <c r="F4491" s="29">
        <v>42191.750253472223</v>
      </c>
      <c r="G4491" s="30"/>
      <c r="H4491" s="113"/>
      <c r="I4491" s="113"/>
    </row>
    <row r="4492" spans="1:9" ht="15" customHeight="1" x14ac:dyDescent="0.25">
      <c r="A4492" s="29">
        <v>42191.79192019676</v>
      </c>
      <c r="B4492" s="30">
        <v>5.47</v>
      </c>
      <c r="C4492" s="22" t="s">
        <v>197</v>
      </c>
      <c r="F4492" s="29">
        <v>42191.79192019676</v>
      </c>
      <c r="G4492" s="30"/>
      <c r="H4492" s="113"/>
      <c r="I4492" s="113"/>
    </row>
    <row r="4493" spans="1:9" ht="15" customHeight="1" x14ac:dyDescent="0.25">
      <c r="A4493" s="29">
        <v>42191.833586921297</v>
      </c>
      <c r="B4493" s="30">
        <v>5.44</v>
      </c>
      <c r="C4493" s="22" t="s">
        <v>197</v>
      </c>
      <c r="F4493" s="29">
        <v>42191.833586921297</v>
      </c>
      <c r="G4493" s="30"/>
      <c r="H4493" s="113"/>
      <c r="I4493" s="113"/>
    </row>
    <row r="4494" spans="1:9" ht="15" customHeight="1" x14ac:dyDescent="0.25">
      <c r="A4494" s="29">
        <v>42191.875253645834</v>
      </c>
      <c r="B4494" s="30">
        <v>5.32</v>
      </c>
      <c r="C4494" s="22" t="s">
        <v>197</v>
      </c>
      <c r="F4494" s="29">
        <v>42191.875253645834</v>
      </c>
      <c r="G4494" s="30"/>
      <c r="H4494" s="113"/>
      <c r="I4494" s="113"/>
    </row>
    <row r="4495" spans="1:9" ht="15" customHeight="1" x14ac:dyDescent="0.25">
      <c r="A4495" s="29">
        <v>42191.916920370371</v>
      </c>
      <c r="B4495" s="30">
        <v>4.87</v>
      </c>
      <c r="C4495" s="22" t="s">
        <v>197</v>
      </c>
      <c r="F4495" s="29">
        <v>42191.916920370371</v>
      </c>
      <c r="G4495" s="30"/>
      <c r="H4495" s="113"/>
      <c r="I4495" s="113"/>
    </row>
    <row r="4496" spans="1:9" ht="15" customHeight="1" x14ac:dyDescent="0.25">
      <c r="A4496" s="29">
        <v>42191.958587094909</v>
      </c>
      <c r="B4496" s="30">
        <v>4.79</v>
      </c>
      <c r="C4496" s="22" t="s">
        <v>197</v>
      </c>
      <c r="F4496" s="29">
        <v>42191.958587094909</v>
      </c>
      <c r="G4496" s="30"/>
      <c r="H4496" s="113"/>
      <c r="I4496" s="113"/>
    </row>
    <row r="4497" spans="1:9" ht="15" customHeight="1" x14ac:dyDescent="0.25">
      <c r="A4497" s="29">
        <v>42192.000253819446</v>
      </c>
      <c r="B4497" s="30">
        <v>4.87</v>
      </c>
      <c r="C4497" s="22" t="s">
        <v>197</v>
      </c>
      <c r="F4497" s="29">
        <v>42192.000253819446</v>
      </c>
      <c r="G4497" s="30"/>
      <c r="H4497" s="113"/>
      <c r="I4497" s="113"/>
    </row>
    <row r="4498" spans="1:9" ht="15" customHeight="1" x14ac:dyDescent="0.25">
      <c r="A4498" s="29">
        <v>42192.041920543983</v>
      </c>
      <c r="B4498" s="30">
        <v>5.07</v>
      </c>
      <c r="C4498" s="22" t="s">
        <v>197</v>
      </c>
      <c r="F4498" s="29">
        <v>42192.041920543983</v>
      </c>
      <c r="G4498" s="30"/>
      <c r="H4498" s="113"/>
      <c r="I4498" s="113"/>
    </row>
    <row r="4499" spans="1:9" ht="15" customHeight="1" x14ac:dyDescent="0.25">
      <c r="A4499" s="29">
        <v>42192.08358726852</v>
      </c>
      <c r="B4499" s="30">
        <v>5.21</v>
      </c>
      <c r="C4499" s="22" t="s">
        <v>197</v>
      </c>
      <c r="F4499" s="29">
        <v>42192.08358726852</v>
      </c>
      <c r="G4499" s="30"/>
      <c r="H4499" s="113"/>
      <c r="I4499" s="113"/>
    </row>
    <row r="4500" spans="1:9" ht="15" customHeight="1" x14ac:dyDescent="0.25">
      <c r="A4500" s="29">
        <v>42192.125253993057</v>
      </c>
      <c r="B4500" s="30">
        <v>5.04</v>
      </c>
      <c r="C4500" s="22" t="s">
        <v>197</v>
      </c>
      <c r="F4500" s="29">
        <v>42192.125253993057</v>
      </c>
      <c r="G4500" s="30"/>
      <c r="H4500" s="113"/>
      <c r="I4500" s="113"/>
    </row>
    <row r="4501" spans="1:9" ht="15" customHeight="1" x14ac:dyDescent="0.25">
      <c r="A4501" s="29">
        <v>42192.166920717595</v>
      </c>
      <c r="B4501" s="30">
        <v>5.09</v>
      </c>
      <c r="C4501" s="22" t="s">
        <v>197</v>
      </c>
      <c r="F4501" s="29">
        <v>42192.166920717595</v>
      </c>
      <c r="G4501" s="30"/>
      <c r="H4501" s="113"/>
      <c r="I4501" s="113"/>
    </row>
    <row r="4502" spans="1:9" ht="15" customHeight="1" x14ac:dyDescent="0.25">
      <c r="A4502" s="29">
        <v>42192.208587442132</v>
      </c>
      <c r="B4502" s="30">
        <v>5.03</v>
      </c>
      <c r="C4502" s="22" t="s">
        <v>197</v>
      </c>
      <c r="F4502" s="29">
        <v>42192.208587442132</v>
      </c>
      <c r="G4502" s="30"/>
      <c r="H4502" s="113"/>
      <c r="I4502" s="113"/>
    </row>
    <row r="4503" spans="1:9" ht="15" customHeight="1" x14ac:dyDescent="0.25">
      <c r="A4503" s="29">
        <v>42192.250254166669</v>
      </c>
      <c r="B4503" s="30">
        <v>5.38</v>
      </c>
      <c r="C4503" s="22" t="s">
        <v>197</v>
      </c>
      <c r="F4503" s="29">
        <v>42192.250254166669</v>
      </c>
      <c r="G4503" s="30"/>
      <c r="H4503" s="113"/>
      <c r="I4503" s="113"/>
    </row>
    <row r="4504" spans="1:9" ht="15" customHeight="1" x14ac:dyDescent="0.25">
      <c r="A4504" s="29">
        <v>42192.291920891206</v>
      </c>
      <c r="B4504" s="30">
        <v>5.09</v>
      </c>
      <c r="C4504" s="22" t="s">
        <v>197</v>
      </c>
      <c r="F4504" s="29">
        <v>42192.291920891206</v>
      </c>
      <c r="G4504" s="30"/>
      <c r="H4504" s="113"/>
      <c r="I4504" s="113"/>
    </row>
    <row r="4505" spans="1:9" ht="15" customHeight="1" x14ac:dyDescent="0.25">
      <c r="A4505" s="29">
        <v>42192.333587615743</v>
      </c>
      <c r="B4505" s="30">
        <v>5.24</v>
      </c>
      <c r="C4505" s="22" t="s">
        <v>197</v>
      </c>
      <c r="F4505" s="29">
        <v>42192.333587615743</v>
      </c>
      <c r="G4505" s="30"/>
      <c r="H4505" s="113"/>
      <c r="I4505" s="113"/>
    </row>
    <row r="4506" spans="1:9" ht="15" customHeight="1" x14ac:dyDescent="0.25">
      <c r="A4506" s="29">
        <v>42192.375254340281</v>
      </c>
      <c r="B4506" s="30">
        <v>5.14</v>
      </c>
      <c r="C4506" s="22" t="s">
        <v>197</v>
      </c>
      <c r="F4506" s="29">
        <v>42192.375254340281</v>
      </c>
      <c r="G4506" s="30"/>
      <c r="H4506" s="113"/>
      <c r="I4506" s="113"/>
    </row>
    <row r="4507" spans="1:9" ht="15" customHeight="1" x14ac:dyDescent="0.25">
      <c r="A4507" s="29">
        <v>42192.416921064818</v>
      </c>
      <c r="B4507" s="30">
        <v>5.26</v>
      </c>
      <c r="C4507" s="22" t="s">
        <v>197</v>
      </c>
      <c r="F4507" s="29">
        <v>42192.416921064818</v>
      </c>
      <c r="G4507" s="30"/>
      <c r="H4507" s="113"/>
      <c r="I4507" s="113"/>
    </row>
    <row r="4508" spans="1:9" ht="15" customHeight="1" x14ac:dyDescent="0.25">
      <c r="A4508" s="29">
        <v>42192.458587789355</v>
      </c>
      <c r="B4508" s="30">
        <v>5.25</v>
      </c>
      <c r="C4508" s="22" t="s">
        <v>197</v>
      </c>
      <c r="F4508" s="29">
        <v>42192.458587789355</v>
      </c>
      <c r="G4508" s="30"/>
      <c r="H4508" s="113"/>
      <c r="I4508" s="113"/>
    </row>
    <row r="4509" spans="1:9" ht="15" customHeight="1" x14ac:dyDescent="0.25">
      <c r="A4509" s="29">
        <v>42192.500254513892</v>
      </c>
      <c r="B4509" s="30">
        <v>5.22</v>
      </c>
      <c r="C4509" s="22" t="s">
        <v>197</v>
      </c>
      <c r="F4509" s="29">
        <v>42192.500254513892</v>
      </c>
      <c r="G4509" s="30"/>
      <c r="H4509" s="113"/>
      <c r="I4509" s="113"/>
    </row>
    <row r="4510" spans="1:9" ht="15" customHeight="1" x14ac:dyDescent="0.25">
      <c r="A4510" s="29">
        <v>42192.541921238429</v>
      </c>
      <c r="B4510" s="30">
        <v>5.12</v>
      </c>
      <c r="C4510" s="22" t="s">
        <v>197</v>
      </c>
      <c r="F4510" s="29">
        <v>42192.541921238429</v>
      </c>
      <c r="G4510" s="30"/>
      <c r="H4510" s="113"/>
      <c r="I4510" s="113"/>
    </row>
    <row r="4511" spans="1:9" ht="15" customHeight="1" x14ac:dyDescent="0.25">
      <c r="A4511" s="29">
        <v>42192.583587962959</v>
      </c>
      <c r="B4511" s="30">
        <v>4.79</v>
      </c>
      <c r="C4511" s="22" t="s">
        <v>197</v>
      </c>
      <c r="F4511" s="29">
        <v>42192.583587962959</v>
      </c>
      <c r="G4511" s="30"/>
      <c r="H4511" s="113"/>
      <c r="I4511" s="113"/>
    </row>
    <row r="4512" spans="1:9" ht="15" customHeight="1" x14ac:dyDescent="0.25">
      <c r="A4512" s="29">
        <v>42192.625254687497</v>
      </c>
      <c r="B4512" s="30">
        <v>4.53</v>
      </c>
      <c r="C4512" s="22" t="s">
        <v>197</v>
      </c>
      <c r="F4512" s="29">
        <v>42192.625254687497</v>
      </c>
      <c r="G4512" s="30"/>
      <c r="H4512" s="113"/>
      <c r="I4512" s="113"/>
    </row>
    <row r="4513" spans="1:9" ht="15" customHeight="1" x14ac:dyDescent="0.25">
      <c r="A4513" s="29">
        <v>42192.666921412034</v>
      </c>
      <c r="B4513" s="30">
        <v>4.4800000000000004</v>
      </c>
      <c r="C4513" s="22" t="s">
        <v>197</v>
      </c>
      <c r="F4513" s="29">
        <v>42192.666921412034</v>
      </c>
      <c r="G4513" s="30"/>
      <c r="H4513" s="113"/>
      <c r="I4513" s="113"/>
    </row>
    <row r="4514" spans="1:9" ht="15" customHeight="1" x14ac:dyDescent="0.25">
      <c r="A4514" s="29">
        <v>42192.708588136571</v>
      </c>
      <c r="B4514" s="30">
        <v>4.4800000000000004</v>
      </c>
      <c r="C4514" s="22" t="s">
        <v>197</v>
      </c>
      <c r="F4514" s="29">
        <v>42192.708588136571</v>
      </c>
      <c r="G4514" s="30"/>
      <c r="H4514" s="113"/>
      <c r="I4514" s="113"/>
    </row>
    <row r="4515" spans="1:9" ht="15" customHeight="1" x14ac:dyDescent="0.25">
      <c r="A4515" s="29">
        <v>42192.750254861108</v>
      </c>
      <c r="B4515" s="30">
        <v>5.8</v>
      </c>
      <c r="C4515" s="22" t="s">
        <v>197</v>
      </c>
      <c r="F4515" s="29">
        <v>42192.750254861108</v>
      </c>
      <c r="G4515" s="30"/>
      <c r="H4515" s="113"/>
      <c r="I4515" s="113"/>
    </row>
    <row r="4516" spans="1:9" ht="15" customHeight="1" x14ac:dyDescent="0.25">
      <c r="A4516" s="29">
        <v>42192.791921585645</v>
      </c>
      <c r="B4516" s="30">
        <v>4.84</v>
      </c>
      <c r="C4516" s="22" t="s">
        <v>197</v>
      </c>
      <c r="F4516" s="29">
        <v>42192.791921585645</v>
      </c>
      <c r="G4516" s="30"/>
      <c r="H4516" s="113"/>
      <c r="I4516" s="113"/>
    </row>
    <row r="4517" spans="1:9" ht="15" customHeight="1" x14ac:dyDescent="0.25">
      <c r="A4517" s="29">
        <v>42192.833588310183</v>
      </c>
      <c r="B4517" s="30">
        <v>4.84</v>
      </c>
      <c r="C4517" s="22" t="s">
        <v>197</v>
      </c>
      <c r="F4517" s="29">
        <v>42192.833588310183</v>
      </c>
      <c r="G4517" s="30"/>
      <c r="H4517" s="113"/>
      <c r="I4517" s="113"/>
    </row>
    <row r="4518" spans="1:9" ht="15" customHeight="1" x14ac:dyDescent="0.25">
      <c r="A4518" s="29">
        <v>42192.87525503472</v>
      </c>
      <c r="B4518" s="30">
        <v>5.0999999999999996</v>
      </c>
      <c r="C4518" s="22" t="s">
        <v>197</v>
      </c>
      <c r="F4518" s="29">
        <v>42192.87525503472</v>
      </c>
      <c r="G4518" s="30"/>
      <c r="H4518" s="113"/>
      <c r="I4518" s="113"/>
    </row>
    <row r="4519" spans="1:9" ht="15" customHeight="1" x14ac:dyDescent="0.25">
      <c r="A4519" s="29">
        <v>42192.916921759257</v>
      </c>
      <c r="B4519" s="30">
        <v>7.38</v>
      </c>
      <c r="C4519" s="22" t="s">
        <v>197</v>
      </c>
      <c r="F4519" s="29">
        <v>42192.916921759257</v>
      </c>
      <c r="G4519" s="30"/>
      <c r="H4519" s="113"/>
      <c r="I4519" s="113"/>
    </row>
    <row r="4520" spans="1:9" ht="15" customHeight="1" x14ac:dyDescent="0.25">
      <c r="A4520" s="29">
        <v>42192.958588483794</v>
      </c>
      <c r="B4520" s="30">
        <v>6.51</v>
      </c>
      <c r="C4520" s="22" t="s">
        <v>197</v>
      </c>
      <c r="F4520" s="29">
        <v>42192.958588483794</v>
      </c>
      <c r="G4520" s="30"/>
      <c r="H4520" s="113"/>
      <c r="I4520" s="113"/>
    </row>
    <row r="4521" spans="1:9" ht="15" customHeight="1" x14ac:dyDescent="0.25">
      <c r="A4521" s="29">
        <v>42193.000255208332</v>
      </c>
      <c r="B4521" s="37">
        <v>10.039999999999999</v>
      </c>
      <c r="C4521" s="2"/>
      <c r="F4521" s="29">
        <v>42193.000255208332</v>
      </c>
      <c r="G4521" s="37">
        <v>10.039999999999999</v>
      </c>
      <c r="H4521" s="113"/>
      <c r="I4521" s="113"/>
    </row>
    <row r="4522" spans="1:9" ht="15" customHeight="1" x14ac:dyDescent="0.25">
      <c r="A4522" s="29">
        <v>42193.041921932869</v>
      </c>
      <c r="B4522" s="37">
        <v>13.29</v>
      </c>
      <c r="C4522" s="2"/>
      <c r="F4522" s="29">
        <v>42193.041921932869</v>
      </c>
      <c r="G4522" s="37">
        <v>13.29</v>
      </c>
      <c r="H4522" s="113"/>
      <c r="I4522" s="113"/>
    </row>
    <row r="4523" spans="1:9" ht="15" customHeight="1" x14ac:dyDescent="0.25">
      <c r="A4523" s="29">
        <v>42193.083588657406</v>
      </c>
      <c r="B4523" s="37">
        <v>13.1</v>
      </c>
      <c r="C4523" s="2"/>
      <c r="F4523" s="29">
        <v>42193.083588657406</v>
      </c>
      <c r="G4523" s="37">
        <v>13.1</v>
      </c>
      <c r="H4523" s="113"/>
      <c r="I4523" s="113"/>
    </row>
    <row r="4524" spans="1:9" ht="15" customHeight="1" x14ac:dyDescent="0.25">
      <c r="A4524" s="29">
        <v>42193.125255381943</v>
      </c>
      <c r="B4524" s="37">
        <v>13.47</v>
      </c>
      <c r="C4524" s="2"/>
      <c r="F4524" s="29">
        <v>42193.125255381943</v>
      </c>
      <c r="G4524" s="37">
        <v>13.47</v>
      </c>
      <c r="H4524" s="113"/>
      <c r="I4524" s="113"/>
    </row>
    <row r="4525" spans="1:9" ht="15" customHeight="1" x14ac:dyDescent="0.25">
      <c r="A4525" s="29">
        <v>42193.16692210648</v>
      </c>
      <c r="B4525" s="37">
        <v>13.64</v>
      </c>
      <c r="C4525" s="2"/>
      <c r="F4525" s="29">
        <v>42193.16692210648</v>
      </c>
      <c r="G4525" s="37">
        <v>13.64</v>
      </c>
      <c r="H4525" s="113"/>
      <c r="I4525" s="113"/>
    </row>
    <row r="4526" spans="1:9" ht="15" customHeight="1" x14ac:dyDescent="0.25">
      <c r="A4526" s="29">
        <v>42193.208588831018</v>
      </c>
      <c r="B4526" s="37">
        <v>13.76</v>
      </c>
      <c r="C4526" s="2"/>
      <c r="F4526" s="29">
        <v>42193.208588831018</v>
      </c>
      <c r="G4526" s="37">
        <v>13.76</v>
      </c>
      <c r="H4526" s="113"/>
      <c r="I4526" s="113"/>
    </row>
    <row r="4527" spans="1:9" ht="15" customHeight="1" x14ac:dyDescent="0.25">
      <c r="A4527" s="29">
        <v>42193.250255555555</v>
      </c>
      <c r="B4527" s="37">
        <v>14.42</v>
      </c>
      <c r="C4527" s="2"/>
      <c r="F4527" s="29">
        <v>42193.250255555555</v>
      </c>
      <c r="G4527" s="37">
        <v>14.42</v>
      </c>
      <c r="H4527" s="113"/>
      <c r="I4527" s="113"/>
    </row>
    <row r="4528" spans="1:9" ht="15" customHeight="1" x14ac:dyDescent="0.25">
      <c r="A4528" s="29">
        <v>42193.291922280092</v>
      </c>
      <c r="B4528" s="37">
        <v>14.28</v>
      </c>
      <c r="C4528" s="2"/>
      <c r="F4528" s="29">
        <v>42193.291922280092</v>
      </c>
      <c r="G4528" s="37">
        <v>14.28</v>
      </c>
      <c r="H4528" s="113"/>
      <c r="I4528" s="113"/>
    </row>
    <row r="4529" spans="1:9" ht="15" customHeight="1" x14ac:dyDescent="0.25">
      <c r="A4529" s="29">
        <v>42193.333589004629</v>
      </c>
      <c r="B4529" s="37">
        <v>13.94</v>
      </c>
      <c r="C4529" s="2"/>
      <c r="F4529" s="29">
        <v>42193.333589004629</v>
      </c>
      <c r="G4529" s="37">
        <v>13.94</v>
      </c>
      <c r="H4529" s="113"/>
      <c r="I4529" s="113"/>
    </row>
    <row r="4530" spans="1:9" ht="15" customHeight="1" x14ac:dyDescent="0.25">
      <c r="A4530" s="29">
        <v>42193.375255729166</v>
      </c>
      <c r="B4530" s="37">
        <v>15.17</v>
      </c>
      <c r="C4530" s="2"/>
      <c r="F4530" s="29">
        <v>42193.375255729166</v>
      </c>
      <c r="G4530" s="37">
        <v>15.17</v>
      </c>
      <c r="H4530" s="113"/>
      <c r="I4530" s="113"/>
    </row>
    <row r="4531" spans="1:9" ht="15" customHeight="1" x14ac:dyDescent="0.25">
      <c r="A4531" s="29">
        <v>42193.416922453704</v>
      </c>
      <c r="B4531" s="37">
        <v>15.22</v>
      </c>
      <c r="C4531" s="2"/>
      <c r="F4531" s="29">
        <v>42193.416922453704</v>
      </c>
      <c r="G4531" s="37">
        <v>15.22</v>
      </c>
      <c r="H4531" s="113"/>
      <c r="I4531" s="113"/>
    </row>
    <row r="4532" spans="1:9" ht="15" customHeight="1" x14ac:dyDescent="0.25">
      <c r="A4532" s="29">
        <v>42193.458589178241</v>
      </c>
      <c r="B4532" s="37">
        <v>14.6</v>
      </c>
      <c r="C4532" s="2"/>
      <c r="F4532" s="29">
        <v>42193.458589178241</v>
      </c>
      <c r="G4532" s="37">
        <v>14.6</v>
      </c>
      <c r="H4532" s="113"/>
      <c r="I4532" s="113"/>
    </row>
    <row r="4533" spans="1:9" ht="15" customHeight="1" x14ac:dyDescent="0.25">
      <c r="A4533" s="29">
        <v>42193.500255902778</v>
      </c>
      <c r="B4533" s="37">
        <v>14.31</v>
      </c>
      <c r="C4533" s="2"/>
      <c r="F4533" s="29">
        <v>42193.500255902778</v>
      </c>
      <c r="G4533" s="37">
        <v>14.31</v>
      </c>
      <c r="H4533" s="113"/>
      <c r="I4533" s="113"/>
    </row>
    <row r="4534" spans="1:9" ht="15" customHeight="1" x14ac:dyDescent="0.25">
      <c r="A4534" s="29">
        <v>42193.541922627315</v>
      </c>
      <c r="B4534" s="37">
        <v>13.63</v>
      </c>
      <c r="C4534" s="2"/>
      <c r="F4534" s="29">
        <v>42193.541922627315</v>
      </c>
      <c r="G4534" s="37">
        <v>13.63</v>
      </c>
      <c r="H4534" s="113"/>
      <c r="I4534" s="113"/>
    </row>
    <row r="4535" spans="1:9" ht="15" customHeight="1" x14ac:dyDescent="0.25">
      <c r="A4535" s="29">
        <v>42193.583589351852</v>
      </c>
      <c r="B4535" s="37">
        <v>14.83</v>
      </c>
      <c r="C4535" s="2"/>
      <c r="F4535" s="29">
        <v>42193.583589351852</v>
      </c>
      <c r="G4535" s="37">
        <v>14.83</v>
      </c>
      <c r="H4535" s="113"/>
      <c r="I4535" s="113"/>
    </row>
    <row r="4536" spans="1:9" ht="15" customHeight="1" x14ac:dyDescent="0.25">
      <c r="A4536" s="29">
        <v>42193.62525607639</v>
      </c>
      <c r="B4536" s="37">
        <v>16.91</v>
      </c>
      <c r="C4536" s="2"/>
      <c r="F4536" s="29">
        <v>42193.62525607639</v>
      </c>
      <c r="G4536" s="37">
        <v>16.91</v>
      </c>
      <c r="H4536" s="113"/>
      <c r="I4536" s="113"/>
    </row>
    <row r="4537" spans="1:9" ht="15" customHeight="1" x14ac:dyDescent="0.25">
      <c r="A4537" s="29">
        <v>42193.666922800927</v>
      </c>
      <c r="B4537" s="37">
        <v>16.170000000000002</v>
      </c>
      <c r="C4537" s="2"/>
      <c r="F4537" s="29">
        <v>42193.666922800927</v>
      </c>
      <c r="G4537" s="37">
        <v>16.170000000000002</v>
      </c>
      <c r="H4537" s="113"/>
      <c r="I4537" s="113"/>
    </row>
    <row r="4538" spans="1:9" ht="15" customHeight="1" x14ac:dyDescent="0.25">
      <c r="A4538" s="29">
        <v>42193.708589525464</v>
      </c>
      <c r="B4538" s="37">
        <v>15.78</v>
      </c>
      <c r="C4538" s="2"/>
      <c r="F4538" s="29">
        <v>42193.708589525464</v>
      </c>
      <c r="G4538" s="37">
        <v>15.78</v>
      </c>
      <c r="H4538" s="113"/>
      <c r="I4538" s="113"/>
    </row>
    <row r="4539" spans="1:9" ht="15" customHeight="1" x14ac:dyDescent="0.25">
      <c r="A4539" s="29">
        <v>42193.750256250001</v>
      </c>
      <c r="B4539" s="37">
        <v>15.56</v>
      </c>
      <c r="C4539" s="2"/>
      <c r="F4539" s="29">
        <v>42193.750256250001</v>
      </c>
      <c r="G4539" s="37">
        <v>15.56</v>
      </c>
      <c r="H4539" s="113"/>
      <c r="I4539" s="113"/>
    </row>
    <row r="4540" spans="1:9" ht="15" customHeight="1" x14ac:dyDescent="0.25">
      <c r="A4540" s="29">
        <v>42193.791922974538</v>
      </c>
      <c r="B4540" s="36">
        <v>10.67</v>
      </c>
      <c r="C4540" s="22" t="s">
        <v>200</v>
      </c>
      <c r="F4540" s="29">
        <v>42193.791922974538</v>
      </c>
      <c r="G4540" s="36"/>
      <c r="H4540" s="113"/>
      <c r="I4540" s="113"/>
    </row>
    <row r="4541" spans="1:9" ht="15" customHeight="1" x14ac:dyDescent="0.25">
      <c r="A4541" s="29">
        <v>42193.833589699076</v>
      </c>
      <c r="B4541" s="36">
        <v>8.15</v>
      </c>
      <c r="C4541" s="22" t="s">
        <v>200</v>
      </c>
      <c r="F4541" s="29">
        <v>42193.833589699076</v>
      </c>
      <c r="G4541" s="36"/>
      <c r="H4541" s="113"/>
      <c r="I4541" s="113"/>
    </row>
    <row r="4542" spans="1:9" ht="15" customHeight="1" x14ac:dyDescent="0.25">
      <c r="A4542" s="29">
        <v>42193.875256423613</v>
      </c>
      <c r="B4542" s="36">
        <v>7.67</v>
      </c>
      <c r="C4542" s="22" t="s">
        <v>200</v>
      </c>
      <c r="F4542" s="29">
        <v>42193.875256423613</v>
      </c>
      <c r="G4542" s="36"/>
      <c r="H4542" s="113"/>
      <c r="I4542" s="113"/>
    </row>
    <row r="4543" spans="1:9" ht="15" customHeight="1" x14ac:dyDescent="0.25">
      <c r="A4543" s="29">
        <v>42193.91692314815</v>
      </c>
      <c r="B4543" s="37">
        <v>13.85</v>
      </c>
      <c r="C4543" s="2"/>
      <c r="F4543" s="29">
        <v>42193.91692314815</v>
      </c>
      <c r="G4543" s="37">
        <v>13.85</v>
      </c>
      <c r="H4543" s="113"/>
      <c r="I4543" s="113"/>
    </row>
    <row r="4544" spans="1:9" ht="15" customHeight="1" x14ac:dyDescent="0.25">
      <c r="A4544" s="29">
        <v>42193.958589872687</v>
      </c>
      <c r="B4544" s="37">
        <v>15.48</v>
      </c>
      <c r="C4544" s="2"/>
      <c r="F4544" s="29">
        <v>42193.958589872687</v>
      </c>
      <c r="G4544" s="37">
        <v>15.48</v>
      </c>
      <c r="H4544" s="113"/>
      <c r="I4544" s="113"/>
    </row>
    <row r="4545" spans="1:9" ht="15" customHeight="1" x14ac:dyDescent="0.25">
      <c r="A4545" s="29">
        <v>42194.000256597225</v>
      </c>
      <c r="B4545" s="37">
        <v>16.2</v>
      </c>
      <c r="C4545" s="2"/>
      <c r="F4545" s="29">
        <v>42194.000256597225</v>
      </c>
      <c r="G4545" s="37">
        <v>16.2</v>
      </c>
      <c r="H4545" s="113"/>
      <c r="I4545" s="113"/>
    </row>
    <row r="4546" spans="1:9" ht="15" customHeight="1" x14ac:dyDescent="0.25">
      <c r="A4546" s="29">
        <v>42194.041923321762</v>
      </c>
      <c r="B4546" s="37">
        <v>16.600000000000001</v>
      </c>
      <c r="C4546" s="2"/>
      <c r="F4546" s="29">
        <v>42194.041923321762</v>
      </c>
      <c r="G4546" s="37">
        <v>16.600000000000001</v>
      </c>
      <c r="H4546" s="113"/>
      <c r="I4546" s="113"/>
    </row>
    <row r="4547" spans="1:9" ht="15" customHeight="1" x14ac:dyDescent="0.25">
      <c r="A4547" s="29">
        <v>42194.083590046299</v>
      </c>
      <c r="B4547" s="37">
        <v>14.99</v>
      </c>
      <c r="C4547" s="2"/>
      <c r="F4547" s="29">
        <v>42194.083590046299</v>
      </c>
      <c r="G4547" s="37">
        <v>14.99</v>
      </c>
      <c r="H4547" s="113"/>
      <c r="I4547" s="113"/>
    </row>
    <row r="4548" spans="1:9" ht="15" customHeight="1" x14ac:dyDescent="0.25">
      <c r="A4548" s="29">
        <v>42194.125256770836</v>
      </c>
      <c r="B4548" s="37">
        <v>17.05</v>
      </c>
      <c r="C4548" s="2"/>
      <c r="F4548" s="29">
        <v>42194.125256770836</v>
      </c>
      <c r="G4548" s="37">
        <v>17.05</v>
      </c>
      <c r="H4548" s="113"/>
      <c r="I4548" s="113"/>
    </row>
    <row r="4549" spans="1:9" ht="15" customHeight="1" x14ac:dyDescent="0.25">
      <c r="A4549" s="29">
        <v>42194.166923495373</v>
      </c>
      <c r="B4549" s="37">
        <v>17.440000000000001</v>
      </c>
      <c r="C4549" s="2"/>
      <c r="F4549" s="29">
        <v>42194.166923495373</v>
      </c>
      <c r="G4549" s="37">
        <v>17.440000000000001</v>
      </c>
      <c r="H4549" s="113"/>
      <c r="I4549" s="113"/>
    </row>
    <row r="4550" spans="1:9" ht="15" customHeight="1" x14ac:dyDescent="0.25">
      <c r="A4550" s="29">
        <v>42194.208590219911</v>
      </c>
      <c r="B4550" s="37">
        <v>17.350000000000001</v>
      </c>
      <c r="C4550" s="2"/>
      <c r="F4550" s="29">
        <v>42194.208590219911</v>
      </c>
      <c r="G4550" s="37">
        <v>17.350000000000001</v>
      </c>
      <c r="H4550" s="113"/>
      <c r="I4550" s="113"/>
    </row>
    <row r="4551" spans="1:9" ht="15" customHeight="1" x14ac:dyDescent="0.25">
      <c r="A4551" s="29">
        <v>42194.250256944448</v>
      </c>
      <c r="B4551" s="37">
        <v>16.62</v>
      </c>
      <c r="C4551" s="2"/>
      <c r="F4551" s="29">
        <v>42194.250256944448</v>
      </c>
      <c r="G4551" s="37">
        <v>16.62</v>
      </c>
      <c r="H4551" s="113"/>
      <c r="I4551" s="113"/>
    </row>
    <row r="4552" spans="1:9" ht="15" customHeight="1" x14ac:dyDescent="0.25">
      <c r="A4552" s="29">
        <v>42194.291923668985</v>
      </c>
      <c r="B4552" s="37">
        <v>18.02</v>
      </c>
      <c r="C4552" s="2"/>
      <c r="F4552" s="29">
        <v>42194.291923668985</v>
      </c>
      <c r="G4552" s="37">
        <v>18.02</v>
      </c>
      <c r="H4552" s="113"/>
      <c r="I4552" s="113"/>
    </row>
    <row r="4553" spans="1:9" ht="15" customHeight="1" x14ac:dyDescent="0.25">
      <c r="A4553" s="29">
        <v>42194.333590393515</v>
      </c>
      <c r="B4553" s="37">
        <v>16.309999999999999</v>
      </c>
      <c r="C4553" s="2"/>
      <c r="F4553" s="29">
        <v>42194.333590393515</v>
      </c>
      <c r="G4553" s="37">
        <v>16.309999999999999</v>
      </c>
      <c r="H4553" s="113"/>
      <c r="I4553" s="113"/>
    </row>
    <row r="4554" spans="1:9" ht="15" customHeight="1" x14ac:dyDescent="0.25">
      <c r="A4554" s="29">
        <v>42194.375257118052</v>
      </c>
      <c r="B4554" s="37">
        <v>16.809999999999999</v>
      </c>
      <c r="C4554" s="2"/>
      <c r="F4554" s="29">
        <v>42194.375257118052</v>
      </c>
      <c r="G4554" s="37">
        <v>16.809999999999999</v>
      </c>
      <c r="H4554" s="113"/>
      <c r="I4554" s="113"/>
    </row>
    <row r="4555" spans="1:9" ht="15" customHeight="1" x14ac:dyDescent="0.25">
      <c r="A4555" s="29">
        <v>42194.416923842589</v>
      </c>
      <c r="B4555" s="37">
        <v>16.78</v>
      </c>
      <c r="C4555" s="2"/>
      <c r="F4555" s="29">
        <v>42194.416923842589</v>
      </c>
      <c r="G4555" s="37">
        <v>16.78</v>
      </c>
      <c r="H4555" s="113"/>
      <c r="I4555" s="113"/>
    </row>
    <row r="4556" spans="1:9" ht="15" customHeight="1" x14ac:dyDescent="0.25">
      <c r="A4556" s="29">
        <v>42194.458590567127</v>
      </c>
      <c r="B4556" s="37">
        <v>17.88</v>
      </c>
      <c r="C4556" s="2"/>
      <c r="F4556" s="29">
        <v>42194.458590567127</v>
      </c>
      <c r="G4556" s="37">
        <v>17.88</v>
      </c>
      <c r="H4556" s="113"/>
      <c r="I4556" s="113"/>
    </row>
    <row r="4557" spans="1:9" ht="15" customHeight="1" x14ac:dyDescent="0.25">
      <c r="A4557" s="29">
        <v>42194.500257291664</v>
      </c>
      <c r="B4557" s="37">
        <v>16.45</v>
      </c>
      <c r="C4557" s="2"/>
      <c r="F4557" s="29">
        <v>42194.500257291664</v>
      </c>
      <c r="G4557" s="37">
        <v>16.45</v>
      </c>
      <c r="H4557" s="113"/>
      <c r="I4557" s="113"/>
    </row>
    <row r="4558" spans="1:9" ht="15" customHeight="1" x14ac:dyDescent="0.25">
      <c r="A4558" s="29">
        <v>42194.541924016201</v>
      </c>
      <c r="B4558" s="37">
        <v>15.6</v>
      </c>
      <c r="C4558" s="2"/>
      <c r="F4558" s="29">
        <v>42194.541924016201</v>
      </c>
      <c r="G4558" s="37">
        <v>15.6</v>
      </c>
      <c r="H4558" s="113"/>
      <c r="I4558" s="113"/>
    </row>
    <row r="4559" spans="1:9" ht="15" customHeight="1" x14ac:dyDescent="0.25">
      <c r="A4559" s="29">
        <v>42194.583590740738</v>
      </c>
      <c r="B4559" s="37">
        <v>17.46</v>
      </c>
      <c r="C4559" s="2"/>
      <c r="F4559" s="29">
        <v>42194.583590740738</v>
      </c>
      <c r="G4559" s="37">
        <v>17.46</v>
      </c>
      <c r="H4559" s="113"/>
      <c r="I4559" s="113"/>
    </row>
    <row r="4560" spans="1:9" ht="15" customHeight="1" x14ac:dyDescent="0.25">
      <c r="A4560" s="29">
        <v>42194.625257465275</v>
      </c>
      <c r="B4560" s="37">
        <v>15.58</v>
      </c>
      <c r="C4560" s="2"/>
      <c r="F4560" s="29">
        <v>42194.625257465275</v>
      </c>
      <c r="G4560" s="37">
        <v>15.58</v>
      </c>
      <c r="H4560" s="113"/>
      <c r="I4560" s="113"/>
    </row>
    <row r="4561" spans="1:9" ht="15" customHeight="1" x14ac:dyDescent="0.25">
      <c r="A4561" s="29">
        <v>42194.666924189813</v>
      </c>
      <c r="B4561" s="37">
        <v>17.8</v>
      </c>
      <c r="C4561" s="2"/>
      <c r="F4561" s="29">
        <v>42194.666924189813</v>
      </c>
      <c r="G4561" s="37">
        <v>17.8</v>
      </c>
      <c r="H4561" s="113"/>
      <c r="I4561" s="113"/>
    </row>
    <row r="4562" spans="1:9" ht="15" customHeight="1" x14ac:dyDescent="0.25">
      <c r="A4562" s="29">
        <v>42194.70859091435</v>
      </c>
      <c r="B4562" s="37">
        <v>16.03</v>
      </c>
      <c r="C4562" s="2"/>
      <c r="F4562" s="29">
        <v>42194.70859091435</v>
      </c>
      <c r="G4562" s="37">
        <v>16.03</v>
      </c>
      <c r="H4562" s="113"/>
      <c r="I4562" s="113"/>
    </row>
    <row r="4563" spans="1:9" ht="15" customHeight="1" x14ac:dyDescent="0.25">
      <c r="A4563" s="29">
        <v>42194.750257638887</v>
      </c>
      <c r="B4563" s="37">
        <v>11.49</v>
      </c>
      <c r="C4563" s="2"/>
      <c r="F4563" s="29">
        <v>42194.750257638887</v>
      </c>
      <c r="G4563" s="37">
        <v>11.49</v>
      </c>
      <c r="H4563" s="113"/>
      <c r="I4563" s="113"/>
    </row>
    <row r="4564" spans="1:9" ht="15" customHeight="1" x14ac:dyDescent="0.25">
      <c r="A4564" s="29">
        <v>42194.791924363424</v>
      </c>
      <c r="B4564" s="36">
        <v>6.67</v>
      </c>
      <c r="C4564" s="22" t="s">
        <v>200</v>
      </c>
      <c r="F4564" s="29">
        <v>42194.791924363424</v>
      </c>
      <c r="G4564" s="36"/>
      <c r="H4564" s="113"/>
      <c r="I4564" s="113"/>
    </row>
    <row r="4565" spans="1:9" ht="15" customHeight="1" x14ac:dyDescent="0.25">
      <c r="A4565" s="29">
        <v>42194.833591087961</v>
      </c>
      <c r="B4565" s="36">
        <v>6.3</v>
      </c>
      <c r="C4565" s="22" t="s">
        <v>200</v>
      </c>
      <c r="F4565" s="29">
        <v>42194.833591087961</v>
      </c>
      <c r="G4565" s="36"/>
      <c r="H4565" s="113"/>
      <c r="I4565" s="113"/>
    </row>
    <row r="4566" spans="1:9" ht="15" customHeight="1" x14ac:dyDescent="0.25">
      <c r="A4566" s="29">
        <v>42194.875257812499</v>
      </c>
      <c r="B4566" s="36">
        <v>6.2</v>
      </c>
      <c r="C4566" s="22" t="s">
        <v>200</v>
      </c>
      <c r="F4566" s="29">
        <v>42194.875257812499</v>
      </c>
      <c r="G4566" s="36"/>
      <c r="H4566" s="113"/>
      <c r="I4566" s="113"/>
    </row>
    <row r="4567" spans="1:9" ht="15" customHeight="1" x14ac:dyDescent="0.25">
      <c r="A4567" s="29">
        <v>42194.916924537036</v>
      </c>
      <c r="B4567" s="35">
        <v>5.71</v>
      </c>
      <c r="C4567" s="22" t="s">
        <v>197</v>
      </c>
      <c r="F4567" s="29">
        <v>42194.916924537036</v>
      </c>
      <c r="G4567" s="35"/>
      <c r="H4567" s="113"/>
      <c r="I4567" s="113"/>
    </row>
    <row r="4568" spans="1:9" ht="15" customHeight="1" x14ac:dyDescent="0.25">
      <c r="A4568" s="29">
        <v>42194.958591261573</v>
      </c>
      <c r="B4568" s="35">
        <v>5.65</v>
      </c>
      <c r="C4568" s="22" t="s">
        <v>197</v>
      </c>
      <c r="F4568" s="29">
        <v>42194.958591261573</v>
      </c>
      <c r="G4568" s="35"/>
      <c r="H4568" s="113"/>
      <c r="I4568" s="113"/>
    </row>
    <row r="4569" spans="1:9" ht="15" customHeight="1" x14ac:dyDescent="0.25">
      <c r="A4569" s="29">
        <v>42195.00025798611</v>
      </c>
      <c r="B4569" s="30">
        <v>5.65</v>
      </c>
      <c r="C4569" s="22" t="s">
        <v>197</v>
      </c>
      <c r="F4569" s="29">
        <v>42195.00025798611</v>
      </c>
      <c r="G4569" s="30"/>
      <c r="H4569" s="113"/>
      <c r="I4569" s="113"/>
    </row>
    <row r="4570" spans="1:9" ht="15" customHeight="1" x14ac:dyDescent="0.25">
      <c r="A4570" s="29">
        <v>42195.041924710647</v>
      </c>
      <c r="B4570" s="30">
        <v>5.65</v>
      </c>
      <c r="C4570" s="22" t="s">
        <v>197</v>
      </c>
      <c r="F4570" s="29">
        <v>42195.041924710647</v>
      </c>
      <c r="G4570" s="30"/>
      <c r="H4570" s="113"/>
      <c r="I4570" s="113"/>
    </row>
    <row r="4571" spans="1:9" ht="15" customHeight="1" x14ac:dyDescent="0.25">
      <c r="A4571" s="29">
        <v>42195.083591435185</v>
      </c>
      <c r="B4571" s="30">
        <v>5.65</v>
      </c>
      <c r="C4571" s="22" t="s">
        <v>197</v>
      </c>
      <c r="F4571" s="29">
        <v>42195.083591435185</v>
      </c>
      <c r="G4571" s="30"/>
      <c r="H4571" s="113"/>
      <c r="I4571" s="113"/>
    </row>
    <row r="4572" spans="1:9" ht="15" customHeight="1" x14ac:dyDescent="0.25">
      <c r="A4572" s="29">
        <v>42195.125258159722</v>
      </c>
      <c r="B4572" s="30">
        <v>5.65</v>
      </c>
      <c r="C4572" s="22" t="s">
        <v>197</v>
      </c>
      <c r="F4572" s="29">
        <v>42195.125258159722</v>
      </c>
      <c r="G4572" s="30"/>
      <c r="H4572" s="113"/>
      <c r="I4572" s="113"/>
    </row>
    <row r="4573" spans="1:9" ht="15" customHeight="1" x14ac:dyDescent="0.25">
      <c r="A4573" s="29">
        <v>42195.166924884259</v>
      </c>
      <c r="B4573" s="30">
        <v>5.65</v>
      </c>
      <c r="C4573" s="22" t="s">
        <v>197</v>
      </c>
      <c r="F4573" s="29">
        <v>42195.166924884259</v>
      </c>
      <c r="G4573" s="30"/>
      <c r="H4573" s="113"/>
      <c r="I4573" s="113"/>
    </row>
    <row r="4574" spans="1:9" ht="15" customHeight="1" x14ac:dyDescent="0.25">
      <c r="A4574" s="29">
        <v>42195.208591608796</v>
      </c>
      <c r="B4574" s="30">
        <v>5.65</v>
      </c>
      <c r="C4574" s="22" t="s">
        <v>197</v>
      </c>
      <c r="F4574" s="29">
        <v>42195.208591608796</v>
      </c>
      <c r="G4574" s="30"/>
      <c r="H4574" s="113"/>
      <c r="I4574" s="113"/>
    </row>
    <row r="4575" spans="1:9" ht="15" customHeight="1" x14ac:dyDescent="0.25">
      <c r="A4575" s="29">
        <v>42195.250258333333</v>
      </c>
      <c r="B4575" s="30">
        <v>5.65</v>
      </c>
      <c r="C4575" s="22" t="s">
        <v>197</v>
      </c>
      <c r="F4575" s="29">
        <v>42195.250258333333</v>
      </c>
      <c r="G4575" s="30"/>
      <c r="H4575" s="113"/>
      <c r="I4575" s="113"/>
    </row>
    <row r="4576" spans="1:9" ht="15" customHeight="1" x14ac:dyDescent="0.25">
      <c r="A4576" s="29">
        <v>42195.291925057871</v>
      </c>
      <c r="B4576" s="30">
        <v>5.65</v>
      </c>
      <c r="C4576" s="22" t="s">
        <v>197</v>
      </c>
      <c r="F4576" s="29">
        <v>42195.291925057871</v>
      </c>
      <c r="G4576" s="30"/>
      <c r="H4576" s="113"/>
      <c r="I4576" s="113"/>
    </row>
    <row r="4577" spans="1:9" ht="15" customHeight="1" x14ac:dyDescent="0.25">
      <c r="A4577" s="29">
        <v>42195.333591782408</v>
      </c>
      <c r="B4577" s="30">
        <v>5.65</v>
      </c>
      <c r="C4577" s="22" t="s">
        <v>197</v>
      </c>
      <c r="F4577" s="29">
        <v>42195.333591782408</v>
      </c>
      <c r="G4577" s="30"/>
      <c r="H4577" s="113"/>
      <c r="I4577" s="113"/>
    </row>
    <row r="4578" spans="1:9" ht="15" customHeight="1" x14ac:dyDescent="0.25">
      <c r="A4578" s="29">
        <v>42195.375258506945</v>
      </c>
      <c r="B4578" s="30">
        <v>5.45</v>
      </c>
      <c r="C4578" s="22" t="s">
        <v>197</v>
      </c>
      <c r="F4578" s="29">
        <v>42195.375258506945</v>
      </c>
      <c r="G4578" s="30"/>
      <c r="H4578" s="113"/>
      <c r="I4578" s="113"/>
    </row>
    <row r="4579" spans="1:9" ht="15" customHeight="1" x14ac:dyDescent="0.25">
      <c r="A4579" s="29">
        <v>42195.416925231482</v>
      </c>
      <c r="B4579" s="30">
        <v>0</v>
      </c>
      <c r="C4579" s="22" t="s">
        <v>197</v>
      </c>
      <c r="F4579" s="29">
        <v>42195.416925231482</v>
      </c>
      <c r="G4579" s="30"/>
      <c r="H4579" s="113"/>
      <c r="I4579" s="113"/>
    </row>
    <row r="4580" spans="1:9" ht="15" customHeight="1" x14ac:dyDescent="0.25">
      <c r="A4580" s="29">
        <v>42195.45859195602</v>
      </c>
      <c r="B4580" s="30">
        <v>0</v>
      </c>
      <c r="C4580" s="22" t="s">
        <v>197</v>
      </c>
      <c r="F4580" s="29">
        <v>42195.45859195602</v>
      </c>
      <c r="G4580" s="30"/>
      <c r="H4580" s="113"/>
      <c r="I4580" s="113"/>
    </row>
    <row r="4581" spans="1:9" ht="15" customHeight="1" x14ac:dyDescent="0.25">
      <c r="A4581" s="29">
        <v>42195.500258680557</v>
      </c>
      <c r="B4581" s="30">
        <v>0</v>
      </c>
      <c r="C4581" s="22" t="s">
        <v>197</v>
      </c>
      <c r="F4581" s="29">
        <v>42195.500258680557</v>
      </c>
      <c r="G4581" s="30"/>
      <c r="H4581" s="113"/>
      <c r="I4581" s="113"/>
    </row>
    <row r="4582" spans="1:9" ht="15" customHeight="1" x14ac:dyDescent="0.25">
      <c r="A4582" s="29">
        <v>42195.541925405094</v>
      </c>
      <c r="B4582" s="30">
        <v>0</v>
      </c>
      <c r="C4582" s="22" t="s">
        <v>197</v>
      </c>
      <c r="F4582" s="29">
        <v>42195.541925405094</v>
      </c>
      <c r="G4582" s="30"/>
      <c r="H4582" s="113"/>
      <c r="I4582" s="113"/>
    </row>
    <row r="4583" spans="1:9" ht="15" customHeight="1" x14ac:dyDescent="0.25">
      <c r="A4583" s="29">
        <v>42195.583592129631</v>
      </c>
      <c r="B4583" s="30">
        <v>0</v>
      </c>
      <c r="C4583" s="22" t="s">
        <v>197</v>
      </c>
      <c r="F4583" s="29">
        <v>42195.583592129631</v>
      </c>
      <c r="G4583" s="30"/>
      <c r="H4583" s="113"/>
      <c r="I4583" s="113"/>
    </row>
    <row r="4584" spans="1:9" ht="15" customHeight="1" x14ac:dyDescent="0.25">
      <c r="A4584" s="29">
        <v>42195.625258854168</v>
      </c>
      <c r="B4584" s="30">
        <v>0</v>
      </c>
      <c r="C4584" s="22" t="s">
        <v>197</v>
      </c>
      <c r="F4584" s="29">
        <v>42195.625258854168</v>
      </c>
      <c r="G4584" s="30"/>
      <c r="H4584" s="113"/>
      <c r="I4584" s="113"/>
    </row>
    <row r="4585" spans="1:9" ht="15" customHeight="1" x14ac:dyDescent="0.25">
      <c r="A4585" s="29">
        <v>42195.666925578706</v>
      </c>
      <c r="B4585" s="30">
        <v>0</v>
      </c>
      <c r="C4585" s="22" t="s">
        <v>197</v>
      </c>
      <c r="F4585" s="29">
        <v>42195.666925578706</v>
      </c>
      <c r="G4585" s="30"/>
      <c r="H4585" s="113"/>
      <c r="I4585" s="113"/>
    </row>
    <row r="4586" spans="1:9" ht="15" customHeight="1" x14ac:dyDescent="0.25">
      <c r="A4586" s="29">
        <v>42195.708592303243</v>
      </c>
      <c r="B4586" s="30">
        <v>0</v>
      </c>
      <c r="C4586" s="22" t="s">
        <v>197</v>
      </c>
      <c r="F4586" s="29">
        <v>42195.708592303243</v>
      </c>
      <c r="G4586" s="30"/>
      <c r="H4586" s="113"/>
      <c r="I4586" s="113"/>
    </row>
    <row r="4587" spans="1:9" ht="15" customHeight="1" x14ac:dyDescent="0.25">
      <c r="A4587" s="29">
        <v>42195.75025902778</v>
      </c>
      <c r="B4587" s="30">
        <v>4.1399999999999997</v>
      </c>
      <c r="C4587" s="22" t="s">
        <v>197</v>
      </c>
      <c r="F4587" s="29">
        <v>42195.75025902778</v>
      </c>
      <c r="G4587" s="30"/>
      <c r="H4587" s="113"/>
      <c r="I4587" s="113"/>
    </row>
    <row r="4588" spans="1:9" ht="15" customHeight="1" x14ac:dyDescent="0.25">
      <c r="A4588" s="29">
        <v>42195.791925752317</v>
      </c>
      <c r="B4588" s="30">
        <v>4.55</v>
      </c>
      <c r="C4588" s="22" t="s">
        <v>197</v>
      </c>
      <c r="F4588" s="29">
        <v>42195.791925752317</v>
      </c>
      <c r="G4588" s="30"/>
      <c r="H4588" s="113"/>
      <c r="I4588" s="113"/>
    </row>
    <row r="4589" spans="1:9" ht="15" customHeight="1" x14ac:dyDescent="0.25">
      <c r="A4589" s="29">
        <v>42195.833592476854</v>
      </c>
      <c r="B4589" s="30">
        <v>4.5999999999999996</v>
      </c>
      <c r="C4589" s="22" t="s">
        <v>197</v>
      </c>
      <c r="F4589" s="29">
        <v>42195.833592476854</v>
      </c>
      <c r="G4589" s="30"/>
      <c r="H4589" s="113"/>
      <c r="I4589" s="113"/>
    </row>
    <row r="4590" spans="1:9" ht="15" customHeight="1" x14ac:dyDescent="0.25">
      <c r="A4590" s="29">
        <v>42195.875259201392</v>
      </c>
      <c r="B4590" s="30">
        <v>4.57</v>
      </c>
      <c r="C4590" s="22" t="s">
        <v>197</v>
      </c>
      <c r="F4590" s="29">
        <v>42195.875259201392</v>
      </c>
      <c r="G4590" s="30"/>
      <c r="H4590" s="113"/>
      <c r="I4590" s="113"/>
    </row>
    <row r="4591" spans="1:9" ht="15" customHeight="1" x14ac:dyDescent="0.25">
      <c r="A4591" s="29">
        <v>42195.916925925929</v>
      </c>
      <c r="B4591" s="30">
        <v>4.78</v>
      </c>
      <c r="C4591" s="22" t="s">
        <v>197</v>
      </c>
      <c r="F4591" s="29">
        <v>42195.916925925929</v>
      </c>
      <c r="G4591" s="30"/>
      <c r="H4591" s="113"/>
      <c r="I4591" s="113"/>
    </row>
    <row r="4592" spans="1:9" ht="15" customHeight="1" x14ac:dyDescent="0.25">
      <c r="A4592" s="29">
        <v>42195.958592650466</v>
      </c>
      <c r="B4592" s="30">
        <v>4.99</v>
      </c>
      <c r="C4592" s="22" t="s">
        <v>197</v>
      </c>
      <c r="F4592" s="29">
        <v>42195.958592650466</v>
      </c>
      <c r="G4592" s="30"/>
      <c r="H4592" s="113"/>
      <c r="I4592" s="113"/>
    </row>
    <row r="4593" spans="1:9" ht="15" customHeight="1" x14ac:dyDescent="0.25">
      <c r="A4593" s="29">
        <v>42196.000259375003</v>
      </c>
      <c r="B4593" s="30">
        <v>4.9800000000000004</v>
      </c>
      <c r="C4593" s="22" t="s">
        <v>197</v>
      </c>
      <c r="F4593" s="29">
        <v>42196.000259375003</v>
      </c>
      <c r="G4593" s="30"/>
      <c r="H4593" s="113"/>
      <c r="I4593" s="113"/>
    </row>
    <row r="4594" spans="1:9" ht="15" customHeight="1" x14ac:dyDescent="0.25">
      <c r="A4594" s="29">
        <v>42196.04192609954</v>
      </c>
      <c r="B4594" s="30">
        <v>4.9800000000000004</v>
      </c>
      <c r="C4594" s="22" t="s">
        <v>197</v>
      </c>
      <c r="F4594" s="29">
        <v>42196.04192609954</v>
      </c>
      <c r="G4594" s="30"/>
      <c r="H4594" s="113"/>
      <c r="I4594" s="113"/>
    </row>
    <row r="4595" spans="1:9" ht="15" customHeight="1" x14ac:dyDescent="0.25">
      <c r="A4595" s="29">
        <v>42196.083592824078</v>
      </c>
      <c r="B4595" s="30">
        <v>4.9800000000000004</v>
      </c>
      <c r="C4595" s="22" t="s">
        <v>197</v>
      </c>
      <c r="F4595" s="29">
        <v>42196.083592824078</v>
      </c>
      <c r="G4595" s="30"/>
      <c r="H4595" s="113"/>
      <c r="I4595" s="113"/>
    </row>
    <row r="4596" spans="1:9" ht="15" customHeight="1" x14ac:dyDescent="0.25">
      <c r="A4596" s="29">
        <v>42196.125259548608</v>
      </c>
      <c r="B4596" s="30">
        <v>5.04</v>
      </c>
      <c r="C4596" s="22" t="s">
        <v>197</v>
      </c>
      <c r="F4596" s="29">
        <v>42196.125259548608</v>
      </c>
      <c r="G4596" s="30"/>
      <c r="H4596" s="113"/>
      <c r="I4596" s="113"/>
    </row>
    <row r="4597" spans="1:9" ht="15" customHeight="1" x14ac:dyDescent="0.25">
      <c r="A4597" s="29">
        <v>42196.166926273145</v>
      </c>
      <c r="B4597" s="30">
        <v>5.04</v>
      </c>
      <c r="C4597" s="22" t="s">
        <v>197</v>
      </c>
      <c r="F4597" s="29">
        <v>42196.166926273145</v>
      </c>
      <c r="G4597" s="30"/>
      <c r="H4597" s="113"/>
      <c r="I4597" s="113"/>
    </row>
    <row r="4598" spans="1:9" ht="15" customHeight="1" x14ac:dyDescent="0.25">
      <c r="A4598" s="29">
        <v>42196.208592997682</v>
      </c>
      <c r="B4598" s="30">
        <v>5</v>
      </c>
      <c r="C4598" s="22" t="s">
        <v>197</v>
      </c>
      <c r="F4598" s="29">
        <v>42196.208592997682</v>
      </c>
      <c r="G4598" s="30"/>
      <c r="H4598" s="113"/>
      <c r="I4598" s="113"/>
    </row>
    <row r="4599" spans="1:9" ht="15" customHeight="1" x14ac:dyDescent="0.25">
      <c r="A4599" s="29">
        <v>42196.250259722219</v>
      </c>
      <c r="B4599" s="30">
        <v>4.93</v>
      </c>
      <c r="C4599" s="22" t="s">
        <v>197</v>
      </c>
      <c r="F4599" s="29">
        <v>42196.250259722219</v>
      </c>
      <c r="G4599" s="30"/>
      <c r="H4599" s="113"/>
      <c r="I4599" s="113"/>
    </row>
    <row r="4600" spans="1:9" ht="15" customHeight="1" x14ac:dyDescent="0.25">
      <c r="A4600" s="29">
        <v>42196.291926446756</v>
      </c>
      <c r="B4600" s="30">
        <v>4.93</v>
      </c>
      <c r="C4600" s="22" t="s">
        <v>197</v>
      </c>
      <c r="F4600" s="29">
        <v>42196.291926446756</v>
      </c>
      <c r="G4600" s="30"/>
      <c r="H4600" s="113"/>
      <c r="I4600" s="113"/>
    </row>
    <row r="4601" spans="1:9" ht="15" customHeight="1" x14ac:dyDescent="0.25">
      <c r="A4601" s="29">
        <v>42196.333593171294</v>
      </c>
      <c r="B4601" s="30">
        <v>4.93</v>
      </c>
      <c r="C4601" s="22" t="s">
        <v>197</v>
      </c>
      <c r="F4601" s="29">
        <v>42196.333593171294</v>
      </c>
      <c r="G4601" s="30"/>
      <c r="H4601" s="113"/>
      <c r="I4601" s="113"/>
    </row>
    <row r="4602" spans="1:9" ht="15" customHeight="1" x14ac:dyDescent="0.25">
      <c r="A4602" s="29">
        <v>42196.375259895831</v>
      </c>
      <c r="B4602" s="30">
        <v>4.8499999999999996</v>
      </c>
      <c r="C4602" s="22" t="s">
        <v>197</v>
      </c>
      <c r="F4602" s="29">
        <v>42196.375259895831</v>
      </c>
      <c r="G4602" s="30"/>
      <c r="H4602" s="113"/>
      <c r="I4602" s="113"/>
    </row>
    <row r="4603" spans="1:9" ht="15" customHeight="1" x14ac:dyDescent="0.25">
      <c r="A4603" s="29">
        <v>42196.416926620368</v>
      </c>
      <c r="B4603" s="30">
        <v>4.7699999999999996</v>
      </c>
      <c r="C4603" s="22" t="s">
        <v>197</v>
      </c>
      <c r="F4603" s="29">
        <v>42196.416926620368</v>
      </c>
      <c r="G4603" s="30"/>
      <c r="H4603" s="113"/>
      <c r="I4603" s="113"/>
    </row>
    <row r="4604" spans="1:9" ht="15" customHeight="1" x14ac:dyDescent="0.25">
      <c r="A4604" s="29">
        <v>42196.458593344905</v>
      </c>
      <c r="B4604" s="30">
        <v>4.75</v>
      </c>
      <c r="C4604" s="22" t="s">
        <v>197</v>
      </c>
      <c r="F4604" s="29">
        <v>42196.458593344905</v>
      </c>
      <c r="G4604" s="30"/>
      <c r="H4604" s="113"/>
      <c r="I4604" s="113"/>
    </row>
    <row r="4605" spans="1:9" ht="15" customHeight="1" x14ac:dyDescent="0.25">
      <c r="A4605" s="29">
        <v>42196.500260069442</v>
      </c>
      <c r="B4605" s="30">
        <v>4.8</v>
      </c>
      <c r="C4605" s="22" t="s">
        <v>197</v>
      </c>
      <c r="F4605" s="29">
        <v>42196.500260069442</v>
      </c>
      <c r="G4605" s="30"/>
      <c r="H4605" s="113"/>
      <c r="I4605" s="113"/>
    </row>
    <row r="4606" spans="1:9" ht="15" customHeight="1" x14ac:dyDescent="0.25">
      <c r="A4606" s="29">
        <v>42196.54192679398</v>
      </c>
      <c r="B4606" s="30">
        <v>4.8600000000000003</v>
      </c>
      <c r="C4606" s="22" t="s">
        <v>197</v>
      </c>
      <c r="F4606" s="29">
        <v>42196.54192679398</v>
      </c>
      <c r="G4606" s="30"/>
      <c r="H4606" s="113"/>
      <c r="I4606" s="113"/>
    </row>
    <row r="4607" spans="1:9" ht="15" customHeight="1" x14ac:dyDescent="0.25">
      <c r="A4607" s="29">
        <v>42196.583593518517</v>
      </c>
      <c r="B4607" s="30">
        <v>4.5599999999999996</v>
      </c>
      <c r="C4607" s="22" t="s">
        <v>197</v>
      </c>
      <c r="F4607" s="29">
        <v>42196.583593518517</v>
      </c>
      <c r="G4607" s="30"/>
      <c r="H4607" s="113"/>
      <c r="I4607" s="113"/>
    </row>
    <row r="4608" spans="1:9" ht="15" customHeight="1" x14ac:dyDescent="0.25">
      <c r="A4608" s="29">
        <v>42196.625260243054</v>
      </c>
      <c r="B4608" s="30">
        <v>4.3</v>
      </c>
      <c r="C4608" s="22" t="s">
        <v>197</v>
      </c>
      <c r="F4608" s="29">
        <v>42196.625260243054</v>
      </c>
      <c r="G4608" s="30"/>
      <c r="H4608" s="113"/>
      <c r="I4608" s="113"/>
    </row>
    <row r="4609" spans="1:9" ht="15" customHeight="1" x14ac:dyDescent="0.25">
      <c r="A4609" s="29">
        <v>42196.666926967591</v>
      </c>
      <c r="B4609" s="30">
        <v>4.32</v>
      </c>
      <c r="C4609" s="22" t="s">
        <v>197</v>
      </c>
      <c r="F4609" s="29">
        <v>42196.666926967591</v>
      </c>
      <c r="G4609" s="30"/>
      <c r="H4609" s="113"/>
      <c r="I4609" s="113"/>
    </row>
    <row r="4610" spans="1:9" ht="15" customHeight="1" x14ac:dyDescent="0.25">
      <c r="A4610" s="29">
        <v>42196.708593692128</v>
      </c>
      <c r="B4610" s="30">
        <v>4.2699999999999996</v>
      </c>
      <c r="C4610" s="22" t="s">
        <v>197</v>
      </c>
      <c r="F4610" s="29">
        <v>42196.708593692128</v>
      </c>
      <c r="G4610" s="30"/>
      <c r="H4610" s="113"/>
      <c r="I4610" s="113"/>
    </row>
    <row r="4611" spans="1:9" ht="15" customHeight="1" x14ac:dyDescent="0.25">
      <c r="A4611" s="29">
        <v>42196.750260416666</v>
      </c>
      <c r="B4611" s="30">
        <v>4.3</v>
      </c>
      <c r="C4611" s="22" t="s">
        <v>197</v>
      </c>
      <c r="F4611" s="29">
        <v>42196.750260416666</v>
      </c>
      <c r="G4611" s="30"/>
      <c r="H4611" s="113"/>
      <c r="I4611" s="113"/>
    </row>
    <row r="4612" spans="1:9" ht="15" customHeight="1" x14ac:dyDescent="0.25">
      <c r="A4612" s="29">
        <v>42196.791927141203</v>
      </c>
      <c r="B4612" s="30">
        <v>4.32</v>
      </c>
      <c r="C4612" s="22" t="s">
        <v>197</v>
      </c>
      <c r="F4612" s="29">
        <v>42196.791927141203</v>
      </c>
      <c r="G4612" s="30"/>
      <c r="H4612" s="113"/>
      <c r="I4612" s="113"/>
    </row>
    <row r="4613" spans="1:9" ht="15" customHeight="1" x14ac:dyDescent="0.25">
      <c r="A4613" s="29">
        <v>42196.83359386574</v>
      </c>
      <c r="B4613" s="30">
        <v>7.31</v>
      </c>
      <c r="C4613" s="22" t="s">
        <v>197</v>
      </c>
      <c r="F4613" s="29">
        <v>42196.83359386574</v>
      </c>
      <c r="G4613" s="30"/>
      <c r="H4613" s="113"/>
      <c r="I4613" s="113"/>
    </row>
    <row r="4614" spans="1:9" ht="15" customHeight="1" x14ac:dyDescent="0.25">
      <c r="A4614" s="29">
        <v>42196.875260590277</v>
      </c>
      <c r="B4614" s="30">
        <v>8.02</v>
      </c>
      <c r="C4614" s="22" t="s">
        <v>197</v>
      </c>
      <c r="F4614" s="29">
        <v>42196.875260590277</v>
      </c>
      <c r="G4614" s="30"/>
      <c r="H4614" s="113"/>
      <c r="I4614" s="113"/>
    </row>
    <row r="4615" spans="1:9" ht="15" customHeight="1" x14ac:dyDescent="0.25">
      <c r="A4615" s="29">
        <v>42196.916927314815</v>
      </c>
      <c r="B4615" s="42">
        <v>12.92</v>
      </c>
      <c r="C4615" s="22" t="s">
        <v>199</v>
      </c>
      <c r="F4615" s="29">
        <v>42196.916927314815</v>
      </c>
      <c r="G4615" s="42"/>
      <c r="H4615" s="113"/>
      <c r="I4615" s="113"/>
    </row>
    <row r="4616" spans="1:9" ht="15" customHeight="1" x14ac:dyDescent="0.25">
      <c r="A4616" s="29">
        <v>42196.958594039352</v>
      </c>
      <c r="B4616" s="42">
        <v>12.05</v>
      </c>
      <c r="C4616" s="22" t="s">
        <v>199</v>
      </c>
      <c r="F4616" s="29">
        <v>42196.958594039352</v>
      </c>
      <c r="G4616" s="42"/>
      <c r="H4616" s="113"/>
      <c r="I4616" s="113"/>
    </row>
    <row r="4617" spans="1:9" ht="15" customHeight="1" x14ac:dyDescent="0.25">
      <c r="A4617" s="29">
        <v>42197.000260763889</v>
      </c>
      <c r="B4617" s="37">
        <v>10.86</v>
      </c>
      <c r="C4617" s="2"/>
      <c r="F4617" s="29">
        <v>42197.000260763889</v>
      </c>
      <c r="G4617" s="37">
        <v>10.86</v>
      </c>
      <c r="H4617" s="113"/>
      <c r="I4617" s="113"/>
    </row>
    <row r="4618" spans="1:9" ht="15" customHeight="1" x14ac:dyDescent="0.25">
      <c r="A4618" s="29">
        <v>42197.041927488426</v>
      </c>
      <c r="B4618" s="37">
        <v>10.65</v>
      </c>
      <c r="C4618" s="2"/>
      <c r="F4618" s="29">
        <v>42197.041927488426</v>
      </c>
      <c r="G4618" s="37">
        <v>10.65</v>
      </c>
      <c r="H4618" s="113"/>
      <c r="I4618" s="113"/>
    </row>
    <row r="4619" spans="1:9" ht="15" customHeight="1" x14ac:dyDescent="0.25">
      <c r="A4619" s="29">
        <v>42197.083594212963</v>
      </c>
      <c r="B4619" s="37">
        <v>8.9600000000000009</v>
      </c>
      <c r="C4619" s="2"/>
      <c r="F4619" s="29">
        <v>42197.083594212963</v>
      </c>
      <c r="G4619" s="37">
        <v>8.9600000000000009</v>
      </c>
      <c r="H4619" s="113"/>
      <c r="I4619" s="113"/>
    </row>
    <row r="4620" spans="1:9" ht="15" customHeight="1" x14ac:dyDescent="0.25">
      <c r="A4620" s="29">
        <v>42197.125260937501</v>
      </c>
      <c r="B4620" s="37">
        <v>11.93</v>
      </c>
      <c r="C4620" s="2"/>
      <c r="F4620" s="29">
        <v>42197.125260937501</v>
      </c>
      <c r="G4620" s="37">
        <v>11.93</v>
      </c>
      <c r="H4620" s="113"/>
      <c r="I4620" s="113"/>
    </row>
    <row r="4621" spans="1:9" ht="15" customHeight="1" x14ac:dyDescent="0.25">
      <c r="A4621" s="29">
        <v>42197.166927662038</v>
      </c>
      <c r="B4621" s="37">
        <v>15.65</v>
      </c>
      <c r="C4621" s="2"/>
      <c r="F4621" s="29">
        <v>42197.166927662038</v>
      </c>
      <c r="G4621" s="37">
        <v>15.65</v>
      </c>
      <c r="H4621" s="113"/>
      <c r="I4621" s="113"/>
    </row>
    <row r="4622" spans="1:9" ht="15" customHeight="1" x14ac:dyDescent="0.25">
      <c r="A4622" s="29">
        <v>42197.208594386575</v>
      </c>
      <c r="B4622" s="37">
        <v>12.56</v>
      </c>
      <c r="C4622" s="2"/>
      <c r="F4622" s="29">
        <v>42197.208594386575</v>
      </c>
      <c r="G4622" s="37">
        <v>12.56</v>
      </c>
      <c r="H4622" s="113"/>
      <c r="I4622" s="113"/>
    </row>
    <row r="4623" spans="1:9" ht="15" customHeight="1" x14ac:dyDescent="0.25">
      <c r="A4623" s="29">
        <v>42197.250261111112</v>
      </c>
      <c r="B4623" s="37">
        <v>13.69</v>
      </c>
      <c r="C4623" s="2"/>
      <c r="F4623" s="29">
        <v>42197.250261111112</v>
      </c>
      <c r="G4623" s="37">
        <v>13.69</v>
      </c>
      <c r="H4623" s="113"/>
      <c r="I4623" s="113"/>
    </row>
    <row r="4624" spans="1:9" ht="15" customHeight="1" x14ac:dyDescent="0.25">
      <c r="A4624" s="29">
        <v>42197.291927835649</v>
      </c>
      <c r="B4624" s="37">
        <v>15.09</v>
      </c>
      <c r="C4624" s="2"/>
      <c r="F4624" s="29">
        <v>42197.291927835649</v>
      </c>
      <c r="G4624" s="37">
        <v>15.09</v>
      </c>
      <c r="H4624" s="113"/>
      <c r="I4624" s="113"/>
    </row>
    <row r="4625" spans="1:9" ht="15" customHeight="1" x14ac:dyDescent="0.25">
      <c r="A4625" s="29">
        <v>42197.333594560187</v>
      </c>
      <c r="B4625" s="37">
        <v>13.52</v>
      </c>
      <c r="C4625" s="2"/>
      <c r="F4625" s="29">
        <v>42197.333594560187</v>
      </c>
      <c r="G4625" s="37">
        <v>13.52</v>
      </c>
      <c r="H4625" s="113"/>
      <c r="I4625" s="113"/>
    </row>
    <row r="4626" spans="1:9" ht="15" customHeight="1" x14ac:dyDescent="0.25">
      <c r="A4626" s="29">
        <v>42197.375261284724</v>
      </c>
      <c r="B4626" s="37">
        <v>14.97</v>
      </c>
      <c r="C4626" s="2"/>
      <c r="F4626" s="29">
        <v>42197.375261284724</v>
      </c>
      <c r="G4626" s="37">
        <v>14.97</v>
      </c>
      <c r="H4626" s="113"/>
      <c r="I4626" s="113"/>
    </row>
    <row r="4627" spans="1:9" ht="15" customHeight="1" x14ac:dyDescent="0.25">
      <c r="A4627" s="29">
        <v>42197.416928009261</v>
      </c>
      <c r="B4627" s="37">
        <v>14.41</v>
      </c>
      <c r="C4627" s="2"/>
      <c r="F4627" s="29">
        <v>42197.416928009261</v>
      </c>
      <c r="G4627" s="37">
        <v>14.41</v>
      </c>
      <c r="H4627" s="113"/>
      <c r="I4627" s="113"/>
    </row>
    <row r="4628" spans="1:9" ht="15" customHeight="1" x14ac:dyDescent="0.25">
      <c r="A4628" s="29">
        <v>42197.458594733798</v>
      </c>
      <c r="B4628" s="37">
        <v>14.52</v>
      </c>
      <c r="C4628" s="2"/>
      <c r="F4628" s="29">
        <v>42197.458594733798</v>
      </c>
      <c r="G4628" s="37">
        <v>14.52</v>
      </c>
      <c r="H4628" s="113"/>
      <c r="I4628" s="113"/>
    </row>
    <row r="4629" spans="1:9" ht="15" customHeight="1" x14ac:dyDescent="0.25">
      <c r="A4629" s="29">
        <v>42197.500261458335</v>
      </c>
      <c r="B4629" s="37">
        <v>14.93</v>
      </c>
      <c r="C4629" s="2"/>
      <c r="F4629" s="29">
        <v>42197.500261458335</v>
      </c>
      <c r="G4629" s="37">
        <v>14.93</v>
      </c>
      <c r="H4629" s="113"/>
      <c r="I4629" s="113"/>
    </row>
    <row r="4630" spans="1:9" ht="15" customHeight="1" x14ac:dyDescent="0.25">
      <c r="A4630" s="29">
        <v>42197.541928182873</v>
      </c>
      <c r="B4630" s="37">
        <v>14.58</v>
      </c>
      <c r="C4630" s="2"/>
      <c r="F4630" s="29">
        <v>42197.541928182873</v>
      </c>
      <c r="G4630" s="37">
        <v>14.58</v>
      </c>
      <c r="H4630" s="113"/>
      <c r="I4630" s="113"/>
    </row>
    <row r="4631" spans="1:9" ht="15" customHeight="1" x14ac:dyDescent="0.25">
      <c r="A4631" s="29">
        <v>42197.58359490741</v>
      </c>
      <c r="B4631" s="37">
        <v>14.52</v>
      </c>
      <c r="C4631" s="2"/>
      <c r="F4631" s="29">
        <v>42197.58359490741</v>
      </c>
      <c r="G4631" s="37">
        <v>14.52</v>
      </c>
      <c r="H4631" s="113"/>
      <c r="I4631" s="113"/>
    </row>
    <row r="4632" spans="1:9" ht="15" customHeight="1" x14ac:dyDescent="0.25">
      <c r="A4632" s="29">
        <v>42197.625261631947</v>
      </c>
      <c r="B4632" s="37">
        <v>14.3</v>
      </c>
      <c r="C4632" s="2"/>
      <c r="F4632" s="29">
        <v>42197.625261631947</v>
      </c>
      <c r="G4632" s="37">
        <v>14.3</v>
      </c>
      <c r="H4632" s="113"/>
      <c r="I4632" s="113"/>
    </row>
    <row r="4633" spans="1:9" ht="15" customHeight="1" x14ac:dyDescent="0.25">
      <c r="A4633" s="29">
        <v>42197.666928356484</v>
      </c>
      <c r="B4633" s="37">
        <v>14.97</v>
      </c>
      <c r="C4633" s="2"/>
      <c r="F4633" s="29">
        <v>42197.666928356484</v>
      </c>
      <c r="G4633" s="37">
        <v>14.97</v>
      </c>
      <c r="H4633" s="113"/>
      <c r="I4633" s="113"/>
    </row>
    <row r="4634" spans="1:9" ht="15" customHeight="1" x14ac:dyDescent="0.25">
      <c r="A4634" s="29">
        <v>42197.708595081021</v>
      </c>
      <c r="B4634" s="37">
        <v>14.8</v>
      </c>
      <c r="C4634" s="2"/>
      <c r="F4634" s="29">
        <v>42197.708595081021</v>
      </c>
      <c r="G4634" s="37">
        <v>14.8</v>
      </c>
      <c r="H4634" s="113"/>
      <c r="I4634" s="113"/>
    </row>
    <row r="4635" spans="1:9" ht="15" customHeight="1" x14ac:dyDescent="0.25">
      <c r="A4635" s="29">
        <v>42197.750261805559</v>
      </c>
      <c r="B4635" s="37">
        <v>15.37</v>
      </c>
      <c r="C4635" s="2"/>
      <c r="F4635" s="29">
        <v>42197.750261805559</v>
      </c>
      <c r="G4635" s="37">
        <v>15.37</v>
      </c>
      <c r="H4635" s="113"/>
      <c r="I4635" s="113"/>
    </row>
    <row r="4636" spans="1:9" ht="15" customHeight="1" x14ac:dyDescent="0.25">
      <c r="A4636" s="29">
        <v>42197.791928530096</v>
      </c>
      <c r="B4636" s="37">
        <v>14.56</v>
      </c>
      <c r="C4636" s="2"/>
      <c r="F4636" s="29">
        <v>42197.791928530096</v>
      </c>
      <c r="G4636" s="37">
        <v>14.56</v>
      </c>
      <c r="H4636" s="113"/>
      <c r="I4636" s="113"/>
    </row>
    <row r="4637" spans="1:9" ht="15" customHeight="1" x14ac:dyDescent="0.25">
      <c r="A4637" s="29">
        <v>42197.833595254633</v>
      </c>
      <c r="B4637" s="37">
        <v>14.16</v>
      </c>
      <c r="C4637" s="2"/>
      <c r="F4637" s="29">
        <v>42197.833595254633</v>
      </c>
      <c r="G4637" s="37">
        <v>14.16</v>
      </c>
      <c r="H4637" s="113"/>
      <c r="I4637" s="113"/>
    </row>
    <row r="4638" spans="1:9" ht="15" customHeight="1" x14ac:dyDescent="0.25">
      <c r="A4638" s="29">
        <v>42197.875261979163</v>
      </c>
      <c r="B4638" s="37">
        <v>15.5</v>
      </c>
      <c r="C4638" s="2"/>
      <c r="F4638" s="29">
        <v>42197.875261979163</v>
      </c>
      <c r="G4638" s="37">
        <v>15.5</v>
      </c>
      <c r="H4638" s="113"/>
      <c r="I4638" s="113"/>
    </row>
    <row r="4639" spans="1:9" ht="15" customHeight="1" x14ac:dyDescent="0.25">
      <c r="A4639" s="29">
        <v>42197.9169287037</v>
      </c>
      <c r="B4639" s="37">
        <v>17.190000000000001</v>
      </c>
      <c r="C4639" s="2"/>
      <c r="F4639" s="29">
        <v>42197.9169287037</v>
      </c>
      <c r="G4639" s="37">
        <v>17.190000000000001</v>
      </c>
      <c r="H4639" s="113"/>
      <c r="I4639" s="113"/>
    </row>
    <row r="4640" spans="1:9" ht="15" customHeight="1" x14ac:dyDescent="0.25">
      <c r="A4640" s="29">
        <v>42197.958595428237</v>
      </c>
      <c r="B4640" s="37">
        <v>17.03</v>
      </c>
      <c r="C4640" s="2"/>
      <c r="F4640" s="29">
        <v>42197.958595428237</v>
      </c>
      <c r="G4640" s="37">
        <v>17.03</v>
      </c>
      <c r="H4640" s="113"/>
      <c r="I4640" s="113"/>
    </row>
    <row r="4641" spans="1:9" ht="15" customHeight="1" x14ac:dyDescent="0.25">
      <c r="A4641" s="29">
        <v>42198.000262152775</v>
      </c>
      <c r="B4641" s="37">
        <v>16.59</v>
      </c>
      <c r="C4641" s="2"/>
      <c r="F4641" s="29">
        <v>42198.000262152775</v>
      </c>
      <c r="G4641" s="37">
        <v>16.59</v>
      </c>
      <c r="H4641" s="113"/>
      <c r="I4641" s="113"/>
    </row>
    <row r="4642" spans="1:9" ht="15" customHeight="1" x14ac:dyDescent="0.25">
      <c r="A4642" s="29">
        <v>42198.041928877312</v>
      </c>
      <c r="B4642" s="37">
        <v>17.399999999999999</v>
      </c>
      <c r="C4642" s="2"/>
      <c r="F4642" s="29">
        <v>42198.041928877312</v>
      </c>
      <c r="G4642" s="37">
        <v>17.399999999999999</v>
      </c>
      <c r="H4642" s="113"/>
      <c r="I4642" s="113"/>
    </row>
    <row r="4643" spans="1:9" ht="15" customHeight="1" x14ac:dyDescent="0.25">
      <c r="A4643" s="29">
        <v>42198.083595601849</v>
      </c>
      <c r="B4643" s="37">
        <v>16.52</v>
      </c>
      <c r="C4643" s="2"/>
      <c r="F4643" s="29">
        <v>42198.083595601849</v>
      </c>
      <c r="G4643" s="37">
        <v>16.52</v>
      </c>
      <c r="H4643" s="113"/>
      <c r="I4643" s="113"/>
    </row>
    <row r="4644" spans="1:9" ht="15" customHeight="1" x14ac:dyDescent="0.25">
      <c r="A4644" s="29">
        <v>42198.125262326386</v>
      </c>
      <c r="B4644" s="37">
        <v>17.38</v>
      </c>
      <c r="C4644" s="2"/>
      <c r="F4644" s="29">
        <v>42198.125262326386</v>
      </c>
      <c r="G4644" s="37">
        <v>17.38</v>
      </c>
      <c r="H4644" s="113"/>
      <c r="I4644" s="113"/>
    </row>
    <row r="4645" spans="1:9" ht="15" customHeight="1" x14ac:dyDescent="0.25">
      <c r="A4645" s="29">
        <v>42198.166929050923</v>
      </c>
      <c r="B4645" s="37">
        <v>15.98</v>
      </c>
      <c r="C4645" s="2"/>
      <c r="F4645" s="29">
        <v>42198.166929050923</v>
      </c>
      <c r="G4645" s="37">
        <v>15.98</v>
      </c>
      <c r="H4645" s="113"/>
      <c r="I4645" s="113"/>
    </row>
    <row r="4646" spans="1:9" ht="15" customHeight="1" x14ac:dyDescent="0.25">
      <c r="A4646" s="29">
        <v>42198.208595775461</v>
      </c>
      <c r="B4646" s="37">
        <v>17.16</v>
      </c>
      <c r="C4646" s="2"/>
      <c r="F4646" s="29">
        <v>42198.208595775461</v>
      </c>
      <c r="G4646" s="37">
        <v>17.16</v>
      </c>
      <c r="H4646" s="113"/>
      <c r="I4646" s="113"/>
    </row>
    <row r="4647" spans="1:9" ht="15" customHeight="1" x14ac:dyDescent="0.25">
      <c r="A4647" s="29">
        <v>42198.250262499998</v>
      </c>
      <c r="B4647" s="37">
        <v>17.41</v>
      </c>
      <c r="C4647" s="2"/>
      <c r="F4647" s="29">
        <v>42198.250262499998</v>
      </c>
      <c r="G4647" s="37">
        <v>17.41</v>
      </c>
      <c r="H4647" s="113"/>
      <c r="I4647" s="113"/>
    </row>
    <row r="4648" spans="1:9" ht="15" customHeight="1" x14ac:dyDescent="0.25">
      <c r="A4648" s="29">
        <v>42198.291929224535</v>
      </c>
      <c r="B4648" s="37">
        <v>19.190000000000001</v>
      </c>
      <c r="C4648" s="2"/>
      <c r="F4648" s="29">
        <v>42198.291929224535</v>
      </c>
      <c r="G4648" s="37">
        <v>19.190000000000001</v>
      </c>
      <c r="H4648" s="113"/>
      <c r="I4648" s="113"/>
    </row>
    <row r="4649" spans="1:9" ht="15" customHeight="1" x14ac:dyDescent="0.25">
      <c r="A4649" s="29">
        <v>42198.333595949072</v>
      </c>
      <c r="B4649" s="37">
        <v>19.18</v>
      </c>
      <c r="C4649" s="2"/>
      <c r="F4649" s="29">
        <v>42198.333595949072</v>
      </c>
      <c r="G4649" s="37">
        <v>19.18</v>
      </c>
      <c r="H4649" s="113"/>
      <c r="I4649" s="113"/>
    </row>
    <row r="4650" spans="1:9" ht="15" customHeight="1" x14ac:dyDescent="0.25">
      <c r="A4650" s="29">
        <v>42198.37526267361</v>
      </c>
      <c r="B4650" s="37">
        <v>17.670000000000002</v>
      </c>
      <c r="C4650" s="2"/>
      <c r="F4650" s="29">
        <v>42198.37526267361</v>
      </c>
      <c r="G4650" s="37">
        <v>17.670000000000002</v>
      </c>
      <c r="H4650" s="113"/>
      <c r="I4650" s="113"/>
    </row>
    <row r="4651" spans="1:9" ht="15" customHeight="1" x14ac:dyDescent="0.25">
      <c r="A4651" s="29">
        <v>42198.416929398147</v>
      </c>
      <c r="B4651" s="37">
        <v>17.41</v>
      </c>
      <c r="C4651" s="2"/>
      <c r="F4651" s="29">
        <v>42198.416929398147</v>
      </c>
      <c r="G4651" s="37">
        <v>17.41</v>
      </c>
      <c r="H4651" s="113"/>
      <c r="I4651" s="113"/>
    </row>
    <row r="4652" spans="1:9" ht="15" customHeight="1" x14ac:dyDescent="0.25">
      <c r="A4652" s="29">
        <v>42198.458596122684</v>
      </c>
      <c r="B4652" s="37">
        <v>15.43</v>
      </c>
      <c r="C4652" s="2"/>
      <c r="F4652" s="29">
        <v>42198.458596122684</v>
      </c>
      <c r="G4652" s="37">
        <v>15.43</v>
      </c>
      <c r="H4652" s="113"/>
      <c r="I4652" s="113"/>
    </row>
    <row r="4653" spans="1:9" ht="15" customHeight="1" x14ac:dyDescent="0.25">
      <c r="A4653" s="29">
        <v>42198.500262847221</v>
      </c>
      <c r="B4653" s="37">
        <v>13.25</v>
      </c>
      <c r="C4653" s="2"/>
      <c r="F4653" s="29">
        <v>42198.500262847221</v>
      </c>
      <c r="G4653" s="37">
        <v>13.25</v>
      </c>
      <c r="H4653" s="113"/>
      <c r="I4653" s="113"/>
    </row>
    <row r="4654" spans="1:9" ht="15" customHeight="1" x14ac:dyDescent="0.25">
      <c r="A4654" s="29">
        <v>42198.541929571758</v>
      </c>
      <c r="B4654" s="37">
        <v>16.09</v>
      </c>
      <c r="C4654" s="2"/>
      <c r="F4654" s="29">
        <v>42198.541929571758</v>
      </c>
      <c r="G4654" s="37">
        <v>16.09</v>
      </c>
      <c r="H4654" s="113"/>
      <c r="I4654" s="113"/>
    </row>
    <row r="4655" spans="1:9" ht="15" customHeight="1" x14ac:dyDescent="0.25">
      <c r="A4655" s="29">
        <v>42198.583596296296</v>
      </c>
      <c r="B4655" s="37">
        <v>16.82</v>
      </c>
      <c r="C4655" s="2"/>
      <c r="F4655" s="29">
        <v>42198.583596296296</v>
      </c>
      <c r="G4655" s="37">
        <v>16.82</v>
      </c>
      <c r="H4655" s="113"/>
      <c r="I4655" s="113"/>
    </row>
    <row r="4656" spans="1:9" ht="15" customHeight="1" x14ac:dyDescent="0.25">
      <c r="A4656" s="29">
        <v>42198.625263020833</v>
      </c>
      <c r="B4656" s="37">
        <v>17.97</v>
      </c>
      <c r="C4656" s="2"/>
      <c r="F4656" s="29">
        <v>42198.625263020833</v>
      </c>
      <c r="G4656" s="37">
        <v>17.97</v>
      </c>
      <c r="H4656" s="113"/>
      <c r="I4656" s="113"/>
    </row>
    <row r="4657" spans="1:9" ht="15" customHeight="1" x14ac:dyDescent="0.25">
      <c r="A4657" s="29">
        <v>42198.66692974537</v>
      </c>
      <c r="B4657" s="37">
        <v>17.46</v>
      </c>
      <c r="C4657" s="2"/>
      <c r="F4657" s="29">
        <v>42198.66692974537</v>
      </c>
      <c r="G4657" s="37">
        <v>17.46</v>
      </c>
      <c r="H4657" s="113"/>
      <c r="I4657" s="113"/>
    </row>
    <row r="4658" spans="1:9" ht="15" customHeight="1" x14ac:dyDescent="0.25">
      <c r="A4658" s="29">
        <v>42198.708596469907</v>
      </c>
      <c r="B4658" s="37">
        <v>17.61</v>
      </c>
      <c r="C4658" s="2"/>
      <c r="F4658" s="29">
        <v>42198.708596469907</v>
      </c>
      <c r="G4658" s="37">
        <v>17.61</v>
      </c>
      <c r="H4658" s="113"/>
      <c r="I4658" s="113"/>
    </row>
    <row r="4659" spans="1:9" ht="15" customHeight="1" x14ac:dyDescent="0.25">
      <c r="A4659" s="29">
        <v>42198.750263194444</v>
      </c>
      <c r="B4659" s="37">
        <v>14.63</v>
      </c>
      <c r="C4659" s="2"/>
      <c r="F4659" s="29">
        <v>42198.750263194444</v>
      </c>
      <c r="G4659" s="37">
        <v>14.63</v>
      </c>
      <c r="H4659" s="113"/>
      <c r="I4659" s="113"/>
    </row>
    <row r="4660" spans="1:9" ht="15" customHeight="1" x14ac:dyDescent="0.25">
      <c r="A4660" s="29">
        <v>42198.791929918982</v>
      </c>
      <c r="B4660" s="37">
        <v>10.24</v>
      </c>
      <c r="C4660" s="2"/>
      <c r="F4660" s="29">
        <v>42198.791929918982</v>
      </c>
      <c r="G4660" s="37">
        <v>10.24</v>
      </c>
      <c r="H4660" s="113"/>
      <c r="I4660" s="113"/>
    </row>
    <row r="4661" spans="1:9" ht="15" customHeight="1" x14ac:dyDescent="0.25">
      <c r="A4661" s="29">
        <v>42198.833596643519</v>
      </c>
      <c r="B4661" s="30">
        <v>7.81</v>
      </c>
      <c r="C4661" s="22" t="s">
        <v>197</v>
      </c>
      <c r="F4661" s="29">
        <v>42198.833596643519</v>
      </c>
      <c r="G4661" s="30"/>
      <c r="H4661" s="113"/>
      <c r="I4661" s="113"/>
    </row>
    <row r="4662" spans="1:9" ht="15" customHeight="1" x14ac:dyDescent="0.25">
      <c r="A4662" s="29">
        <v>42198.875263368056</v>
      </c>
      <c r="B4662" s="30">
        <v>6.81</v>
      </c>
      <c r="C4662" s="22" t="s">
        <v>197</v>
      </c>
      <c r="F4662" s="29">
        <v>42198.875263368056</v>
      </c>
      <c r="G4662" s="30"/>
      <c r="H4662" s="113"/>
      <c r="I4662" s="113"/>
    </row>
    <row r="4663" spans="1:9" ht="15" customHeight="1" x14ac:dyDescent="0.25">
      <c r="A4663" s="29">
        <v>42198.916930092593</v>
      </c>
      <c r="B4663" s="30">
        <v>5.63</v>
      </c>
      <c r="C4663" s="22" t="s">
        <v>197</v>
      </c>
      <c r="F4663" s="29">
        <v>42198.916930092593</v>
      </c>
      <c r="G4663" s="30"/>
      <c r="H4663" s="113"/>
      <c r="I4663" s="113"/>
    </row>
    <row r="4664" spans="1:9" ht="15" customHeight="1" x14ac:dyDescent="0.25">
      <c r="A4664" s="29">
        <v>42198.95859681713</v>
      </c>
      <c r="B4664" s="30">
        <v>5.4</v>
      </c>
      <c r="C4664" s="22" t="s">
        <v>197</v>
      </c>
      <c r="F4664" s="29">
        <v>42198.95859681713</v>
      </c>
      <c r="G4664" s="30"/>
      <c r="H4664" s="113"/>
      <c r="I4664" s="113"/>
    </row>
    <row r="4665" spans="1:9" ht="15" customHeight="1" x14ac:dyDescent="0.25">
      <c r="A4665" s="29">
        <v>42199.000263541668</v>
      </c>
      <c r="B4665" s="30">
        <v>5.46</v>
      </c>
      <c r="C4665" s="22" t="s">
        <v>197</v>
      </c>
      <c r="F4665" s="29">
        <v>42199.000263541668</v>
      </c>
      <c r="G4665" s="30"/>
      <c r="H4665" s="113"/>
      <c r="I4665" s="113"/>
    </row>
    <row r="4666" spans="1:9" ht="15" customHeight="1" x14ac:dyDescent="0.25">
      <c r="A4666" s="29">
        <v>42199.041930266205</v>
      </c>
      <c r="B4666" s="30">
        <v>5.44</v>
      </c>
      <c r="C4666" s="22" t="s">
        <v>197</v>
      </c>
      <c r="F4666" s="29">
        <v>42199.041930266205</v>
      </c>
      <c r="G4666" s="30"/>
      <c r="H4666" s="113"/>
      <c r="I4666" s="113"/>
    </row>
    <row r="4667" spans="1:9" ht="15" customHeight="1" x14ac:dyDescent="0.25">
      <c r="A4667" s="29">
        <v>42199.083596990742</v>
      </c>
      <c r="B4667" s="30">
        <v>5.43</v>
      </c>
      <c r="C4667" s="22" t="s">
        <v>197</v>
      </c>
      <c r="F4667" s="29">
        <v>42199.083596990742</v>
      </c>
      <c r="G4667" s="30"/>
      <c r="H4667" s="113"/>
      <c r="I4667" s="113"/>
    </row>
    <row r="4668" spans="1:9" ht="15" customHeight="1" x14ac:dyDescent="0.25">
      <c r="A4668" s="29">
        <v>42199.125263715279</v>
      </c>
      <c r="B4668" s="30">
        <v>5.43</v>
      </c>
      <c r="C4668" s="22" t="s">
        <v>197</v>
      </c>
      <c r="F4668" s="29">
        <v>42199.125263715279</v>
      </c>
      <c r="G4668" s="30"/>
      <c r="H4668" s="113"/>
      <c r="I4668" s="113"/>
    </row>
    <row r="4669" spans="1:9" ht="15" customHeight="1" x14ac:dyDescent="0.25">
      <c r="A4669" s="29">
        <v>42199.166930439816</v>
      </c>
      <c r="B4669" s="30">
        <v>5.45</v>
      </c>
      <c r="C4669" s="22" t="s">
        <v>197</v>
      </c>
      <c r="F4669" s="29">
        <v>42199.166930439816</v>
      </c>
      <c r="G4669" s="30"/>
      <c r="H4669" s="113"/>
      <c r="I4669" s="113"/>
    </row>
    <row r="4670" spans="1:9" ht="15" customHeight="1" x14ac:dyDescent="0.25">
      <c r="A4670" s="29">
        <v>42199.208597164354</v>
      </c>
      <c r="B4670" s="30">
        <v>5.45</v>
      </c>
      <c r="C4670" s="22" t="s">
        <v>197</v>
      </c>
      <c r="F4670" s="29">
        <v>42199.208597164354</v>
      </c>
      <c r="G4670" s="30"/>
      <c r="H4670" s="113"/>
      <c r="I4670" s="113"/>
    </row>
    <row r="4671" spans="1:9" ht="15" customHeight="1" x14ac:dyDescent="0.25">
      <c r="A4671" s="29">
        <v>42199.250263888891</v>
      </c>
      <c r="B4671" s="30">
        <v>5.29</v>
      </c>
      <c r="C4671" s="22" t="s">
        <v>197</v>
      </c>
      <c r="F4671" s="29">
        <v>42199.250263888891</v>
      </c>
      <c r="G4671" s="30"/>
      <c r="H4671" s="113"/>
      <c r="I4671" s="113"/>
    </row>
    <row r="4672" spans="1:9" ht="15" customHeight="1" x14ac:dyDescent="0.25">
      <c r="A4672" s="29">
        <v>42199.291930613428</v>
      </c>
      <c r="B4672" s="30">
        <v>5.24</v>
      </c>
      <c r="C4672" s="22" t="s">
        <v>197</v>
      </c>
      <c r="F4672" s="29">
        <v>42199.291930613428</v>
      </c>
      <c r="G4672" s="30"/>
      <c r="H4672" s="113"/>
      <c r="I4672" s="113"/>
    </row>
    <row r="4673" spans="1:9" ht="15" customHeight="1" x14ac:dyDescent="0.25">
      <c r="A4673" s="29">
        <v>42199.333597337965</v>
      </c>
      <c r="B4673" s="30">
        <v>5.25</v>
      </c>
      <c r="C4673" s="22" t="s">
        <v>197</v>
      </c>
      <c r="F4673" s="29">
        <v>42199.333597337965</v>
      </c>
      <c r="G4673" s="30"/>
      <c r="H4673" s="113"/>
      <c r="I4673" s="113"/>
    </row>
    <row r="4674" spans="1:9" ht="15" customHeight="1" x14ac:dyDescent="0.25">
      <c r="A4674" s="29">
        <v>42199.375264062503</v>
      </c>
      <c r="B4674" s="30">
        <v>5.18</v>
      </c>
      <c r="C4674" s="22" t="s">
        <v>197</v>
      </c>
      <c r="F4674" s="29">
        <v>42199.375264062503</v>
      </c>
      <c r="G4674" s="30"/>
      <c r="H4674" s="113"/>
      <c r="I4674" s="113"/>
    </row>
    <row r="4675" spans="1:9" ht="15" customHeight="1" x14ac:dyDescent="0.25">
      <c r="A4675" s="29">
        <v>42199.41693078704</v>
      </c>
      <c r="B4675" s="30">
        <v>5.16</v>
      </c>
      <c r="C4675" s="22" t="s">
        <v>197</v>
      </c>
      <c r="F4675" s="29">
        <v>42199.41693078704</v>
      </c>
      <c r="G4675" s="30"/>
      <c r="H4675" s="113"/>
      <c r="I4675" s="113"/>
    </row>
    <row r="4676" spans="1:9" ht="15" customHeight="1" x14ac:dyDescent="0.25">
      <c r="A4676" s="29">
        <v>42199.458597511577</v>
      </c>
      <c r="B4676" s="30">
        <v>5.0599999999999996</v>
      </c>
      <c r="C4676" s="22" t="s">
        <v>197</v>
      </c>
      <c r="F4676" s="29">
        <v>42199.458597511577</v>
      </c>
      <c r="G4676" s="30"/>
      <c r="H4676" s="113"/>
      <c r="I4676" s="113"/>
    </row>
    <row r="4677" spans="1:9" ht="15" customHeight="1" x14ac:dyDescent="0.25">
      <c r="A4677" s="29">
        <v>42199.500264236114</v>
      </c>
      <c r="B4677" s="30">
        <v>5.15</v>
      </c>
      <c r="C4677" s="22" t="s">
        <v>197</v>
      </c>
      <c r="F4677" s="29">
        <v>42199.500264236114</v>
      </c>
      <c r="G4677" s="30"/>
      <c r="H4677" s="113"/>
      <c r="I4677" s="113"/>
    </row>
    <row r="4678" spans="1:9" ht="15" customHeight="1" x14ac:dyDescent="0.25">
      <c r="A4678" s="29">
        <v>42199.541930960651</v>
      </c>
      <c r="B4678" s="30">
        <v>5.16</v>
      </c>
      <c r="C4678" s="22" t="s">
        <v>197</v>
      </c>
      <c r="F4678" s="29">
        <v>42199.541930960651</v>
      </c>
      <c r="G4678" s="30"/>
      <c r="H4678" s="113"/>
      <c r="I4678" s="113"/>
    </row>
    <row r="4679" spans="1:9" ht="15" customHeight="1" x14ac:dyDescent="0.25">
      <c r="A4679" s="29">
        <v>42199.583597685189</v>
      </c>
      <c r="B4679" s="30">
        <v>4.91</v>
      </c>
      <c r="C4679" s="22" t="s">
        <v>197</v>
      </c>
      <c r="F4679" s="29">
        <v>42199.583597685189</v>
      </c>
      <c r="G4679" s="30"/>
      <c r="H4679" s="113"/>
      <c r="I4679" s="113"/>
    </row>
    <row r="4680" spans="1:9" ht="15" customHeight="1" x14ac:dyDescent="0.25">
      <c r="A4680" s="29">
        <v>42199.625264409726</v>
      </c>
      <c r="B4680" s="30">
        <v>4.79</v>
      </c>
      <c r="C4680" s="22" t="s">
        <v>197</v>
      </c>
      <c r="F4680" s="29">
        <v>42199.625264409726</v>
      </c>
      <c r="G4680" s="30"/>
      <c r="H4680" s="113"/>
      <c r="I4680" s="113"/>
    </row>
    <row r="4681" spans="1:9" ht="15" customHeight="1" x14ac:dyDescent="0.25">
      <c r="A4681" s="29">
        <v>42199.666931134256</v>
      </c>
      <c r="B4681" s="30">
        <v>4.83</v>
      </c>
      <c r="C4681" s="22" t="s">
        <v>197</v>
      </c>
      <c r="F4681" s="29">
        <v>42199.666931134256</v>
      </c>
      <c r="G4681" s="30"/>
      <c r="H4681" s="113"/>
      <c r="I4681" s="113"/>
    </row>
    <row r="4682" spans="1:9" ht="15" customHeight="1" x14ac:dyDescent="0.25">
      <c r="A4682" s="29">
        <v>42199.708597858793</v>
      </c>
      <c r="B4682" s="30">
        <v>4.84</v>
      </c>
      <c r="C4682" s="22" t="s">
        <v>197</v>
      </c>
      <c r="F4682" s="29">
        <v>42199.708597858793</v>
      </c>
      <c r="G4682" s="30"/>
      <c r="H4682" s="113"/>
      <c r="I4682" s="113"/>
    </row>
    <row r="4683" spans="1:9" ht="15" customHeight="1" x14ac:dyDescent="0.25">
      <c r="A4683" s="29">
        <v>42199.75026458333</v>
      </c>
      <c r="B4683" s="30">
        <v>4.9000000000000004</v>
      </c>
      <c r="C4683" s="22" t="s">
        <v>197</v>
      </c>
      <c r="F4683" s="29">
        <v>42199.75026458333</v>
      </c>
      <c r="G4683" s="30"/>
      <c r="H4683" s="113"/>
      <c r="I4683" s="113"/>
    </row>
    <row r="4684" spans="1:9" ht="15" customHeight="1" x14ac:dyDescent="0.25">
      <c r="A4684" s="29">
        <v>42199.791931307867</v>
      </c>
      <c r="B4684" s="30">
        <v>4.9000000000000004</v>
      </c>
      <c r="C4684" s="22" t="s">
        <v>197</v>
      </c>
      <c r="F4684" s="29">
        <v>42199.791931307867</v>
      </c>
      <c r="G4684" s="30"/>
      <c r="H4684" s="113"/>
      <c r="I4684" s="113"/>
    </row>
    <row r="4685" spans="1:9" ht="15" customHeight="1" x14ac:dyDescent="0.25">
      <c r="A4685" s="29">
        <v>42199.833598032405</v>
      </c>
      <c r="B4685" s="30">
        <v>4.88</v>
      </c>
      <c r="C4685" s="22" t="s">
        <v>197</v>
      </c>
      <c r="F4685" s="29">
        <v>42199.833598032405</v>
      </c>
      <c r="G4685" s="30"/>
      <c r="H4685" s="113"/>
      <c r="I4685" s="113"/>
    </row>
    <row r="4686" spans="1:9" ht="15" customHeight="1" x14ac:dyDescent="0.25">
      <c r="A4686" s="29">
        <v>42199.875264756942</v>
      </c>
      <c r="B4686" s="30">
        <v>4.9000000000000004</v>
      </c>
      <c r="C4686" s="22" t="s">
        <v>197</v>
      </c>
      <c r="F4686" s="29">
        <v>42199.875264756942</v>
      </c>
      <c r="G4686" s="30"/>
      <c r="H4686" s="113"/>
      <c r="I4686" s="113"/>
    </row>
    <row r="4687" spans="1:9" ht="15" customHeight="1" x14ac:dyDescent="0.25">
      <c r="A4687" s="29">
        <v>42199.916931481479</v>
      </c>
      <c r="B4687" s="30">
        <v>4.91</v>
      </c>
      <c r="C4687" s="22" t="s">
        <v>197</v>
      </c>
      <c r="F4687" s="29">
        <v>42199.916931481479</v>
      </c>
      <c r="G4687" s="30"/>
      <c r="H4687" s="113"/>
      <c r="I4687" s="113"/>
    </row>
    <row r="4688" spans="1:9" ht="15" customHeight="1" x14ac:dyDescent="0.25">
      <c r="A4688" s="29">
        <v>42199.958598206016</v>
      </c>
      <c r="B4688" s="30">
        <v>4.96</v>
      </c>
      <c r="C4688" s="22" t="s">
        <v>197</v>
      </c>
      <c r="F4688" s="29">
        <v>42199.958598206016</v>
      </c>
      <c r="G4688" s="30"/>
      <c r="H4688" s="113"/>
      <c r="I4688" s="113"/>
    </row>
    <row r="4689" spans="1:9" ht="15" customHeight="1" x14ac:dyDescent="0.25">
      <c r="A4689" s="29">
        <v>42200.000264930553</v>
      </c>
      <c r="B4689" s="30">
        <v>4.97</v>
      </c>
      <c r="C4689" s="22" t="s">
        <v>197</v>
      </c>
      <c r="F4689" s="29">
        <v>42200.000264930553</v>
      </c>
      <c r="G4689" s="30"/>
      <c r="H4689" s="113"/>
      <c r="I4689" s="113"/>
    </row>
    <row r="4690" spans="1:9" ht="15" customHeight="1" x14ac:dyDescent="0.25">
      <c r="A4690" s="29">
        <v>42200.041931655091</v>
      </c>
      <c r="B4690" s="30">
        <v>4.99</v>
      </c>
      <c r="C4690" s="22" t="s">
        <v>197</v>
      </c>
      <c r="F4690" s="29">
        <v>42200.041931655091</v>
      </c>
      <c r="G4690" s="30"/>
      <c r="H4690" s="113"/>
      <c r="I4690" s="113"/>
    </row>
    <row r="4691" spans="1:9" ht="15" customHeight="1" x14ac:dyDescent="0.25">
      <c r="A4691" s="29">
        <v>42200.083598379628</v>
      </c>
      <c r="B4691" s="30">
        <v>5.05</v>
      </c>
      <c r="C4691" s="22" t="s">
        <v>197</v>
      </c>
      <c r="F4691" s="29">
        <v>42200.083598379628</v>
      </c>
      <c r="G4691" s="30"/>
      <c r="H4691" s="113"/>
      <c r="I4691" s="113"/>
    </row>
    <row r="4692" spans="1:9" ht="15" customHeight="1" x14ac:dyDescent="0.25">
      <c r="A4692" s="29">
        <v>42200.125265104165</v>
      </c>
      <c r="B4692" s="30">
        <v>5.0199999999999996</v>
      </c>
      <c r="C4692" s="22" t="s">
        <v>197</v>
      </c>
      <c r="F4692" s="29">
        <v>42200.125265104165</v>
      </c>
      <c r="G4692" s="30"/>
      <c r="H4692" s="113"/>
      <c r="I4692" s="113"/>
    </row>
    <row r="4693" spans="1:9" ht="15" customHeight="1" x14ac:dyDescent="0.25">
      <c r="A4693" s="29">
        <v>42200.166931828702</v>
      </c>
      <c r="B4693" s="30">
        <v>5.03</v>
      </c>
      <c r="C4693" s="22" t="s">
        <v>197</v>
      </c>
      <c r="F4693" s="29">
        <v>42200.166931828702</v>
      </c>
      <c r="G4693" s="30"/>
      <c r="H4693" s="113"/>
      <c r="I4693" s="113"/>
    </row>
    <row r="4694" spans="1:9" ht="15" customHeight="1" x14ac:dyDescent="0.25">
      <c r="A4694" s="29">
        <v>42200.208598553239</v>
      </c>
      <c r="B4694" s="30">
        <v>5.04</v>
      </c>
      <c r="C4694" s="22" t="s">
        <v>197</v>
      </c>
      <c r="F4694" s="29">
        <v>42200.208598553239</v>
      </c>
      <c r="G4694" s="30"/>
      <c r="H4694" s="113"/>
      <c r="I4694" s="113"/>
    </row>
    <row r="4695" spans="1:9" ht="15" customHeight="1" x14ac:dyDescent="0.25">
      <c r="A4695" s="29">
        <v>42200.250265277777</v>
      </c>
      <c r="B4695" s="30">
        <v>4.9400000000000004</v>
      </c>
      <c r="C4695" s="22" t="s">
        <v>197</v>
      </c>
      <c r="F4695" s="29">
        <v>42200.250265277777</v>
      </c>
      <c r="G4695" s="30"/>
      <c r="H4695" s="113"/>
      <c r="I4695" s="113"/>
    </row>
    <row r="4696" spans="1:9" ht="15" customHeight="1" x14ac:dyDescent="0.25">
      <c r="A4696" s="29">
        <v>42200.291932002314</v>
      </c>
      <c r="B4696" s="30">
        <v>4.97</v>
      </c>
      <c r="C4696" s="22" t="s">
        <v>197</v>
      </c>
      <c r="F4696" s="29">
        <v>42200.291932002314</v>
      </c>
      <c r="G4696" s="30"/>
      <c r="H4696" s="113"/>
      <c r="I4696" s="113"/>
    </row>
    <row r="4697" spans="1:9" ht="15" customHeight="1" x14ac:dyDescent="0.25">
      <c r="A4697" s="29">
        <v>42200.333598726851</v>
      </c>
      <c r="B4697" s="30">
        <v>4.95</v>
      </c>
      <c r="C4697" s="22" t="s">
        <v>197</v>
      </c>
      <c r="F4697" s="29">
        <v>42200.333598726851</v>
      </c>
      <c r="G4697" s="30"/>
      <c r="H4697" s="113"/>
      <c r="I4697" s="113"/>
    </row>
    <row r="4698" spans="1:9" ht="15" customHeight="1" x14ac:dyDescent="0.25">
      <c r="A4698" s="29">
        <v>42200.375265451388</v>
      </c>
      <c r="B4698" s="30">
        <v>4.97</v>
      </c>
      <c r="C4698" s="22" t="s">
        <v>197</v>
      </c>
      <c r="F4698" s="29">
        <v>42200.375265451388</v>
      </c>
      <c r="G4698" s="30"/>
      <c r="H4698" s="113"/>
      <c r="I4698" s="113"/>
    </row>
    <row r="4699" spans="1:9" ht="15" customHeight="1" x14ac:dyDescent="0.25">
      <c r="A4699" s="29">
        <v>42200.416932175925</v>
      </c>
      <c r="B4699" s="30">
        <v>5</v>
      </c>
      <c r="C4699" s="22" t="s">
        <v>197</v>
      </c>
      <c r="F4699" s="29">
        <v>42200.416932175925</v>
      </c>
      <c r="G4699" s="30"/>
      <c r="H4699" s="113"/>
      <c r="I4699" s="113"/>
    </row>
    <row r="4700" spans="1:9" ht="15" customHeight="1" x14ac:dyDescent="0.25">
      <c r="A4700" s="29">
        <v>42200.458598900463</v>
      </c>
      <c r="B4700" s="30">
        <v>4.96</v>
      </c>
      <c r="C4700" s="22" t="s">
        <v>197</v>
      </c>
      <c r="F4700" s="29">
        <v>42200.458598900463</v>
      </c>
      <c r="G4700" s="30"/>
      <c r="H4700" s="113"/>
      <c r="I4700" s="113"/>
    </row>
    <row r="4701" spans="1:9" ht="15" customHeight="1" x14ac:dyDescent="0.25">
      <c r="A4701" s="29">
        <v>42200.500265625</v>
      </c>
      <c r="B4701" s="30">
        <v>5</v>
      </c>
      <c r="C4701" s="22" t="s">
        <v>197</v>
      </c>
      <c r="F4701" s="29">
        <v>42200.500265625</v>
      </c>
      <c r="G4701" s="30"/>
      <c r="H4701" s="113"/>
      <c r="I4701" s="113"/>
    </row>
    <row r="4702" spans="1:9" ht="15" customHeight="1" x14ac:dyDescent="0.25">
      <c r="A4702" s="29">
        <v>42200.541932349537</v>
      </c>
      <c r="B4702" s="30">
        <v>4.95</v>
      </c>
      <c r="C4702" s="22" t="s">
        <v>197</v>
      </c>
      <c r="F4702" s="29">
        <v>42200.541932349537</v>
      </c>
      <c r="G4702" s="30"/>
      <c r="H4702" s="113"/>
      <c r="I4702" s="113"/>
    </row>
    <row r="4703" spans="1:9" ht="15" customHeight="1" x14ac:dyDescent="0.25">
      <c r="A4703" s="29">
        <v>42200.583599074074</v>
      </c>
      <c r="B4703" s="30">
        <v>4.82</v>
      </c>
      <c r="C4703" s="22" t="s">
        <v>197</v>
      </c>
      <c r="F4703" s="29">
        <v>42200.583599074074</v>
      </c>
      <c r="G4703" s="30"/>
      <c r="H4703" s="113"/>
      <c r="I4703" s="113"/>
    </row>
    <row r="4704" spans="1:9" ht="15" customHeight="1" x14ac:dyDescent="0.25">
      <c r="A4704" s="29">
        <v>42200.625265798612</v>
      </c>
      <c r="B4704" s="30">
        <v>4.7300000000000004</v>
      </c>
      <c r="C4704" s="22" t="s">
        <v>197</v>
      </c>
      <c r="F4704" s="29">
        <v>42200.625265798612</v>
      </c>
      <c r="G4704" s="30"/>
      <c r="H4704" s="113"/>
      <c r="I4704" s="113"/>
    </row>
    <row r="4705" spans="1:9" ht="15" customHeight="1" x14ac:dyDescent="0.25">
      <c r="A4705" s="29">
        <v>42200.666932523149</v>
      </c>
      <c r="B4705" s="30">
        <v>4.76</v>
      </c>
      <c r="C4705" s="22" t="s">
        <v>197</v>
      </c>
      <c r="F4705" s="29">
        <v>42200.666932523149</v>
      </c>
      <c r="G4705" s="30"/>
      <c r="H4705" s="113"/>
      <c r="I4705" s="113"/>
    </row>
    <row r="4706" spans="1:9" ht="15" customHeight="1" x14ac:dyDescent="0.25">
      <c r="A4706" s="29">
        <v>42200.708599247686</v>
      </c>
      <c r="B4706" s="30">
        <v>4.76</v>
      </c>
      <c r="C4706" s="22" t="s">
        <v>197</v>
      </c>
      <c r="F4706" s="29">
        <v>42200.708599247686</v>
      </c>
      <c r="G4706" s="30"/>
      <c r="H4706" s="113"/>
      <c r="I4706" s="113"/>
    </row>
    <row r="4707" spans="1:9" ht="15" customHeight="1" x14ac:dyDescent="0.25">
      <c r="A4707" s="29">
        <v>42200.750265972223</v>
      </c>
      <c r="B4707" s="30">
        <v>4.87</v>
      </c>
      <c r="C4707" s="22" t="s">
        <v>197</v>
      </c>
      <c r="F4707" s="29">
        <v>42200.750265972223</v>
      </c>
      <c r="G4707" s="30"/>
      <c r="H4707" s="113"/>
      <c r="I4707" s="113"/>
    </row>
    <row r="4708" spans="1:9" ht="15" customHeight="1" x14ac:dyDescent="0.25">
      <c r="A4708" s="29">
        <v>42200.79193269676</v>
      </c>
      <c r="B4708" s="30">
        <v>4.87</v>
      </c>
      <c r="C4708" s="22" t="s">
        <v>197</v>
      </c>
      <c r="F4708" s="29">
        <v>42200.79193269676</v>
      </c>
      <c r="G4708" s="30"/>
      <c r="H4708" s="113"/>
      <c r="I4708" s="113"/>
    </row>
    <row r="4709" spans="1:9" ht="15" customHeight="1" x14ac:dyDescent="0.25">
      <c r="A4709" s="29">
        <v>42200.833599421298</v>
      </c>
      <c r="B4709" s="30">
        <v>6.21</v>
      </c>
      <c r="C4709" s="22" t="s">
        <v>197</v>
      </c>
      <c r="F4709" s="29">
        <v>42200.833599421298</v>
      </c>
      <c r="G4709" s="30"/>
      <c r="H4709" s="113"/>
      <c r="I4709" s="113"/>
    </row>
    <row r="4710" spans="1:9" ht="15" customHeight="1" x14ac:dyDescent="0.25">
      <c r="A4710" s="29">
        <v>42200.875266145835</v>
      </c>
      <c r="B4710" s="30">
        <v>5.59</v>
      </c>
      <c r="C4710" s="22" t="s">
        <v>197</v>
      </c>
      <c r="F4710" s="29">
        <v>42200.875266145835</v>
      </c>
      <c r="G4710" s="30"/>
      <c r="H4710" s="113"/>
      <c r="I4710" s="113"/>
    </row>
    <row r="4711" spans="1:9" ht="15" customHeight="1" x14ac:dyDescent="0.25">
      <c r="A4711" s="29">
        <v>42200.916932870372</v>
      </c>
      <c r="B4711" s="42">
        <v>9.4700000000000006</v>
      </c>
      <c r="C4711" s="22" t="s">
        <v>199</v>
      </c>
      <c r="F4711" s="29">
        <v>42200.916932870372</v>
      </c>
      <c r="G4711" s="42"/>
      <c r="H4711" s="113"/>
      <c r="I4711" s="113"/>
    </row>
    <row r="4712" spans="1:9" ht="15" customHeight="1" x14ac:dyDescent="0.25">
      <c r="A4712" s="29">
        <v>42200.958599594909</v>
      </c>
      <c r="B4712" s="42">
        <v>12.45</v>
      </c>
      <c r="C4712" s="22" t="s">
        <v>199</v>
      </c>
      <c r="F4712" s="29">
        <v>42200.958599594909</v>
      </c>
      <c r="G4712" s="42"/>
      <c r="H4712" s="113"/>
      <c r="I4712" s="113"/>
    </row>
    <row r="4713" spans="1:9" ht="15" customHeight="1" x14ac:dyDescent="0.25">
      <c r="A4713" s="29">
        <v>42201.000266319446</v>
      </c>
      <c r="B4713" s="37">
        <v>13.87</v>
      </c>
      <c r="C4713" s="2"/>
      <c r="F4713" s="29">
        <v>42201.000266319446</v>
      </c>
      <c r="G4713" s="37">
        <v>13.87</v>
      </c>
      <c r="H4713" s="113"/>
      <c r="I4713" s="113"/>
    </row>
    <row r="4714" spans="1:9" ht="15" customHeight="1" x14ac:dyDescent="0.25">
      <c r="A4714" s="29">
        <v>42201.041933043984</v>
      </c>
      <c r="B4714" s="37">
        <v>13.54</v>
      </c>
      <c r="C4714" s="2"/>
      <c r="F4714" s="29">
        <v>42201.041933043984</v>
      </c>
      <c r="G4714" s="37">
        <v>13.54</v>
      </c>
      <c r="H4714" s="113"/>
      <c r="I4714" s="113"/>
    </row>
    <row r="4715" spans="1:9" ht="15" customHeight="1" x14ac:dyDescent="0.25">
      <c r="A4715" s="29">
        <v>42201.083599768521</v>
      </c>
      <c r="B4715" s="37">
        <v>13.74</v>
      </c>
      <c r="C4715" s="2"/>
      <c r="F4715" s="29">
        <v>42201.083599768521</v>
      </c>
      <c r="G4715" s="37">
        <v>13.74</v>
      </c>
      <c r="H4715" s="113"/>
      <c r="I4715" s="113"/>
    </row>
    <row r="4716" spans="1:9" ht="15" customHeight="1" x14ac:dyDescent="0.25">
      <c r="A4716" s="29">
        <v>42201.125266493058</v>
      </c>
      <c r="B4716" s="37">
        <v>13.77</v>
      </c>
      <c r="C4716" s="2"/>
      <c r="F4716" s="29">
        <v>42201.125266493058</v>
      </c>
      <c r="G4716" s="37">
        <v>13.77</v>
      </c>
      <c r="H4716" s="113"/>
      <c r="I4716" s="113"/>
    </row>
    <row r="4717" spans="1:9" ht="15" customHeight="1" x14ac:dyDescent="0.25">
      <c r="A4717" s="29">
        <v>42201.166933217595</v>
      </c>
      <c r="B4717" s="37">
        <v>14</v>
      </c>
      <c r="C4717" s="2"/>
      <c r="F4717" s="29">
        <v>42201.166933217595</v>
      </c>
      <c r="G4717" s="37">
        <v>14</v>
      </c>
      <c r="H4717" s="113"/>
      <c r="I4717" s="113"/>
    </row>
    <row r="4718" spans="1:9" ht="15" customHeight="1" x14ac:dyDescent="0.25">
      <c r="A4718" s="29">
        <v>42201.208599942132</v>
      </c>
      <c r="B4718" s="37">
        <v>14.6</v>
      </c>
      <c r="C4718" s="2"/>
      <c r="F4718" s="29">
        <v>42201.208599942132</v>
      </c>
      <c r="G4718" s="37">
        <v>14.6</v>
      </c>
      <c r="H4718" s="113"/>
      <c r="I4718" s="113"/>
    </row>
    <row r="4719" spans="1:9" ht="15" customHeight="1" x14ac:dyDescent="0.25">
      <c r="A4719" s="29">
        <v>42201.25026666667</v>
      </c>
      <c r="B4719" s="37">
        <v>13.76</v>
      </c>
      <c r="C4719" s="2"/>
      <c r="F4719" s="29">
        <v>42201.25026666667</v>
      </c>
      <c r="G4719" s="37">
        <v>13.76</v>
      </c>
      <c r="H4719" s="113"/>
      <c r="I4719" s="113"/>
    </row>
    <row r="4720" spans="1:9" ht="15" customHeight="1" x14ac:dyDescent="0.25">
      <c r="A4720" s="29">
        <v>42201.291933391207</v>
      </c>
      <c r="B4720" s="37">
        <v>14.91</v>
      </c>
      <c r="C4720" s="2"/>
      <c r="F4720" s="29">
        <v>42201.291933391207</v>
      </c>
      <c r="G4720" s="37">
        <v>14.91</v>
      </c>
      <c r="H4720" s="113"/>
      <c r="I4720" s="113"/>
    </row>
    <row r="4721" spans="1:9" ht="15" customHeight="1" x14ac:dyDescent="0.25">
      <c r="A4721" s="29">
        <v>42201.333600115744</v>
      </c>
      <c r="B4721" s="37">
        <v>14.64</v>
      </c>
      <c r="C4721" s="2"/>
      <c r="F4721" s="29">
        <v>42201.333600115744</v>
      </c>
      <c r="G4721" s="37">
        <v>14.64</v>
      </c>
      <c r="H4721" s="113"/>
      <c r="I4721" s="113"/>
    </row>
    <row r="4722" spans="1:9" ht="15" customHeight="1" x14ac:dyDescent="0.25">
      <c r="A4722" s="29">
        <v>42201.375266840281</v>
      </c>
      <c r="B4722" s="37">
        <v>15.43</v>
      </c>
      <c r="C4722" s="2"/>
      <c r="F4722" s="29">
        <v>42201.375266840281</v>
      </c>
      <c r="G4722" s="37">
        <v>15.43</v>
      </c>
      <c r="H4722" s="113"/>
      <c r="I4722" s="113"/>
    </row>
    <row r="4723" spans="1:9" ht="15" customHeight="1" x14ac:dyDescent="0.25">
      <c r="A4723" s="29">
        <v>42201.416933564811</v>
      </c>
      <c r="B4723" s="37">
        <v>13.67</v>
      </c>
      <c r="C4723" s="2"/>
      <c r="F4723" s="29">
        <v>42201.416933564811</v>
      </c>
      <c r="G4723" s="37">
        <v>13.67</v>
      </c>
      <c r="H4723" s="113"/>
      <c r="I4723" s="113"/>
    </row>
    <row r="4724" spans="1:9" ht="15" customHeight="1" x14ac:dyDescent="0.25">
      <c r="A4724" s="29">
        <v>42201.458600289348</v>
      </c>
      <c r="B4724" s="37">
        <v>9.36</v>
      </c>
      <c r="C4724" s="2"/>
      <c r="F4724" s="29">
        <v>42201.458600289348</v>
      </c>
      <c r="G4724" s="37">
        <v>9.36</v>
      </c>
      <c r="H4724" s="113"/>
      <c r="I4724" s="113"/>
    </row>
    <row r="4725" spans="1:9" ht="15" customHeight="1" x14ac:dyDescent="0.25">
      <c r="A4725" s="29">
        <v>42201.500267013886</v>
      </c>
      <c r="B4725" s="37">
        <v>14.51</v>
      </c>
      <c r="C4725" s="2"/>
      <c r="F4725" s="29">
        <v>42201.500267013886</v>
      </c>
      <c r="G4725" s="37">
        <v>14.51</v>
      </c>
      <c r="H4725" s="113"/>
      <c r="I4725" s="113"/>
    </row>
    <row r="4726" spans="1:9" ht="15" customHeight="1" x14ac:dyDescent="0.25">
      <c r="A4726" s="29">
        <v>42201.541933738423</v>
      </c>
      <c r="B4726" s="37">
        <v>15.37</v>
      </c>
      <c r="C4726" s="2"/>
      <c r="F4726" s="29">
        <v>42201.541933738423</v>
      </c>
      <c r="G4726" s="37">
        <v>15.37</v>
      </c>
      <c r="H4726" s="113"/>
      <c r="I4726" s="113"/>
    </row>
    <row r="4727" spans="1:9" ht="15" customHeight="1" x14ac:dyDescent="0.25">
      <c r="A4727" s="29">
        <v>42201.58360046296</v>
      </c>
      <c r="B4727" s="37">
        <v>15.89</v>
      </c>
      <c r="C4727" s="2"/>
      <c r="F4727" s="29">
        <v>42201.58360046296</v>
      </c>
      <c r="G4727" s="37">
        <v>15.89</v>
      </c>
      <c r="H4727" s="113"/>
      <c r="I4727" s="113"/>
    </row>
    <row r="4728" spans="1:9" ht="15" customHeight="1" x14ac:dyDescent="0.25">
      <c r="A4728" s="29">
        <v>42201.625267187497</v>
      </c>
      <c r="B4728" s="37">
        <v>16.43</v>
      </c>
      <c r="C4728" s="2"/>
      <c r="F4728" s="29">
        <v>42201.625267187497</v>
      </c>
      <c r="G4728" s="37">
        <v>16.43</v>
      </c>
      <c r="H4728" s="113"/>
      <c r="I4728" s="113"/>
    </row>
    <row r="4729" spans="1:9" ht="15" customHeight="1" x14ac:dyDescent="0.25">
      <c r="A4729" s="29">
        <v>42201.666933912034</v>
      </c>
      <c r="B4729" s="37">
        <v>15.95</v>
      </c>
      <c r="C4729" s="2"/>
      <c r="F4729" s="29">
        <v>42201.666933912034</v>
      </c>
      <c r="G4729" s="37">
        <v>15.95</v>
      </c>
      <c r="H4729" s="113"/>
      <c r="I4729" s="113"/>
    </row>
    <row r="4730" spans="1:9" ht="15" customHeight="1" x14ac:dyDescent="0.25">
      <c r="A4730" s="29">
        <v>42201.708600636572</v>
      </c>
      <c r="B4730" s="37">
        <v>16.43</v>
      </c>
      <c r="C4730" s="2"/>
      <c r="F4730" s="29">
        <v>42201.708600636572</v>
      </c>
      <c r="G4730" s="37">
        <v>16.43</v>
      </c>
      <c r="H4730" s="113"/>
      <c r="I4730" s="113"/>
    </row>
    <row r="4731" spans="1:9" ht="15" customHeight="1" x14ac:dyDescent="0.25">
      <c r="A4731" s="29">
        <v>42201.750267361109</v>
      </c>
      <c r="B4731" s="37">
        <v>14.12</v>
      </c>
      <c r="C4731" s="2"/>
      <c r="F4731" s="29">
        <v>42201.750267361109</v>
      </c>
      <c r="G4731" s="37">
        <v>14.12</v>
      </c>
      <c r="H4731" s="113"/>
      <c r="I4731" s="113"/>
    </row>
    <row r="4732" spans="1:9" ht="15" customHeight="1" x14ac:dyDescent="0.25">
      <c r="A4732" s="29">
        <v>42201.791934085646</v>
      </c>
      <c r="B4732" s="36">
        <v>10.94</v>
      </c>
      <c r="C4732" s="22" t="s">
        <v>200</v>
      </c>
      <c r="F4732" s="29">
        <v>42201.791934085646</v>
      </c>
      <c r="G4732" s="36"/>
      <c r="H4732" s="113"/>
      <c r="I4732" s="113"/>
    </row>
    <row r="4733" spans="1:9" ht="15" customHeight="1" x14ac:dyDescent="0.25">
      <c r="A4733" s="29">
        <v>42201.833600810183</v>
      </c>
      <c r="B4733" s="36">
        <v>7.9</v>
      </c>
      <c r="C4733" s="22" t="s">
        <v>200</v>
      </c>
      <c r="F4733" s="29">
        <v>42201.833600810183</v>
      </c>
      <c r="G4733" s="36"/>
      <c r="H4733" s="113"/>
      <c r="I4733" s="113"/>
    </row>
    <row r="4734" spans="1:9" ht="15" customHeight="1" x14ac:dyDescent="0.25">
      <c r="A4734" s="29">
        <v>42201.87526753472</v>
      </c>
      <c r="B4734" s="36">
        <v>6.94</v>
      </c>
      <c r="C4734" s="22" t="s">
        <v>200</v>
      </c>
      <c r="F4734" s="29">
        <v>42201.87526753472</v>
      </c>
      <c r="G4734" s="36"/>
      <c r="H4734" s="113"/>
      <c r="I4734" s="113"/>
    </row>
    <row r="4735" spans="1:9" ht="15" customHeight="1" x14ac:dyDescent="0.25">
      <c r="A4735" s="29">
        <v>42201.916934259258</v>
      </c>
      <c r="B4735" s="37">
        <v>18.149999999999999</v>
      </c>
      <c r="C4735" s="2"/>
      <c r="F4735" s="29">
        <v>42201.916934259258</v>
      </c>
      <c r="G4735" s="37">
        <v>18.149999999999999</v>
      </c>
      <c r="H4735" s="113"/>
      <c r="I4735" s="113"/>
    </row>
    <row r="4736" spans="1:9" ht="15" customHeight="1" x14ac:dyDescent="0.25">
      <c r="A4736" s="29">
        <v>42201.958600983795</v>
      </c>
      <c r="B4736" s="37">
        <v>18.32</v>
      </c>
      <c r="C4736" s="2"/>
      <c r="F4736" s="29">
        <v>42201.958600983795</v>
      </c>
      <c r="G4736" s="37">
        <v>18.32</v>
      </c>
      <c r="H4736" s="113"/>
      <c r="I4736" s="113"/>
    </row>
    <row r="4737" spans="1:9" ht="15" customHeight="1" x14ac:dyDescent="0.25">
      <c r="A4737" s="29">
        <v>42202.000267708332</v>
      </c>
      <c r="B4737" s="42">
        <v>16.25</v>
      </c>
      <c r="C4737" s="22" t="s">
        <v>199</v>
      </c>
      <c r="F4737" s="29">
        <v>42202.000267708332</v>
      </c>
      <c r="G4737" s="42"/>
      <c r="H4737" s="113"/>
      <c r="I4737" s="113"/>
    </row>
    <row r="4738" spans="1:9" ht="15" customHeight="1" x14ac:dyDescent="0.25">
      <c r="A4738" s="29">
        <v>42202.041934432869</v>
      </c>
      <c r="B4738" s="42">
        <v>16.22</v>
      </c>
      <c r="C4738" s="22" t="s">
        <v>199</v>
      </c>
      <c r="F4738" s="29">
        <v>42202.041934432869</v>
      </c>
      <c r="G4738" s="42"/>
      <c r="H4738" s="113"/>
      <c r="I4738" s="113"/>
    </row>
    <row r="4739" spans="1:9" ht="15" customHeight="1" x14ac:dyDescent="0.25">
      <c r="A4739" s="29">
        <v>42202.083601157407</v>
      </c>
      <c r="B4739" s="42">
        <v>16.66</v>
      </c>
      <c r="C4739" s="22" t="s">
        <v>199</v>
      </c>
      <c r="F4739" s="29">
        <v>42202.083601157407</v>
      </c>
      <c r="G4739" s="42"/>
      <c r="H4739" s="113"/>
      <c r="I4739" s="113"/>
    </row>
    <row r="4740" spans="1:9" ht="15" customHeight="1" x14ac:dyDescent="0.25">
      <c r="A4740" s="29">
        <v>42202.125267881944</v>
      </c>
      <c r="B4740" s="42">
        <v>16.920000000000002</v>
      </c>
      <c r="C4740" s="22" t="s">
        <v>199</v>
      </c>
      <c r="F4740" s="29">
        <v>42202.125267881944</v>
      </c>
      <c r="G4740" s="42"/>
      <c r="H4740" s="113"/>
      <c r="I4740" s="113"/>
    </row>
    <row r="4741" spans="1:9" ht="15" customHeight="1" x14ac:dyDescent="0.25">
      <c r="A4741" s="29">
        <v>42202.166934606481</v>
      </c>
      <c r="B4741" s="42">
        <v>17.38</v>
      </c>
      <c r="C4741" s="22" t="s">
        <v>199</v>
      </c>
      <c r="F4741" s="29">
        <v>42202.166934606481</v>
      </c>
      <c r="G4741" s="42"/>
      <c r="H4741" s="113"/>
      <c r="I4741" s="113"/>
    </row>
    <row r="4742" spans="1:9" ht="15" customHeight="1" x14ac:dyDescent="0.25">
      <c r="A4742" s="29">
        <v>42202.208601331018</v>
      </c>
      <c r="B4742" s="42">
        <v>17.420000000000002</v>
      </c>
      <c r="C4742" s="22" t="s">
        <v>199</v>
      </c>
      <c r="F4742" s="29">
        <v>42202.208601331018</v>
      </c>
      <c r="G4742" s="42"/>
      <c r="H4742" s="113"/>
      <c r="I4742" s="113"/>
    </row>
    <row r="4743" spans="1:9" ht="15" customHeight="1" x14ac:dyDescent="0.25">
      <c r="A4743" s="29">
        <v>42202.250268055555</v>
      </c>
      <c r="B4743" s="42">
        <v>16.309999999999999</v>
      </c>
      <c r="C4743" s="22" t="s">
        <v>199</v>
      </c>
      <c r="F4743" s="29">
        <v>42202.250268055555</v>
      </c>
      <c r="G4743" s="42"/>
      <c r="H4743" s="113"/>
      <c r="I4743" s="113"/>
    </row>
    <row r="4744" spans="1:9" ht="15" customHeight="1" x14ac:dyDescent="0.25">
      <c r="A4744" s="29">
        <v>42202.291934780093</v>
      </c>
      <c r="B4744" s="42">
        <v>16.670000000000002</v>
      </c>
      <c r="C4744" s="22" t="s">
        <v>199</v>
      </c>
      <c r="F4744" s="29">
        <v>42202.291934780093</v>
      </c>
      <c r="G4744" s="42"/>
      <c r="H4744" s="113"/>
      <c r="I4744" s="113"/>
    </row>
    <row r="4745" spans="1:9" ht="15" customHeight="1" x14ac:dyDescent="0.25">
      <c r="A4745" s="29">
        <v>42202.33360150463</v>
      </c>
      <c r="B4745" s="42">
        <v>12.91</v>
      </c>
      <c r="C4745" s="22" t="s">
        <v>199</v>
      </c>
      <c r="F4745" s="29">
        <v>42202.33360150463</v>
      </c>
      <c r="G4745" s="42"/>
      <c r="H4745" s="113"/>
      <c r="I4745" s="113"/>
    </row>
    <row r="4746" spans="1:9" ht="15" customHeight="1" x14ac:dyDescent="0.25">
      <c r="A4746" s="29">
        <v>42202.375268229167</v>
      </c>
      <c r="B4746" s="42">
        <v>9.56</v>
      </c>
      <c r="C4746" s="22" t="s">
        <v>199</v>
      </c>
      <c r="F4746" s="29">
        <v>42202.375268229167</v>
      </c>
      <c r="G4746" s="42"/>
      <c r="H4746" s="113"/>
      <c r="I4746" s="113"/>
    </row>
    <row r="4747" spans="1:9" ht="15" customHeight="1" x14ac:dyDescent="0.25">
      <c r="A4747" s="29">
        <v>42202.416934953704</v>
      </c>
      <c r="B4747" s="35">
        <v>8.17</v>
      </c>
      <c r="C4747" s="22" t="s">
        <v>197</v>
      </c>
      <c r="F4747" s="29">
        <v>42202.416934953704</v>
      </c>
      <c r="G4747" s="35"/>
      <c r="H4747" s="113"/>
      <c r="I4747" s="113"/>
    </row>
    <row r="4748" spans="1:9" ht="15" customHeight="1" x14ac:dyDescent="0.25">
      <c r="A4748" s="29">
        <v>42202.458601678241</v>
      </c>
      <c r="B4748" s="35">
        <v>7.71</v>
      </c>
      <c r="C4748" s="22" t="s">
        <v>197</v>
      </c>
      <c r="F4748" s="29">
        <v>42202.458601678241</v>
      </c>
      <c r="G4748" s="35"/>
      <c r="H4748" s="113"/>
      <c r="I4748" s="113"/>
    </row>
    <row r="4749" spans="1:9" ht="15" customHeight="1" x14ac:dyDescent="0.25">
      <c r="A4749" s="29">
        <v>42202.500268402779</v>
      </c>
      <c r="B4749" s="35">
        <v>8.23</v>
      </c>
      <c r="C4749" s="22" t="s">
        <v>197</v>
      </c>
      <c r="F4749" s="29">
        <v>42202.500268402779</v>
      </c>
      <c r="G4749" s="35"/>
      <c r="H4749" s="113"/>
      <c r="I4749" s="113"/>
    </row>
    <row r="4750" spans="1:9" ht="15" customHeight="1" x14ac:dyDescent="0.25">
      <c r="A4750" s="29">
        <v>42202.541935127316</v>
      </c>
      <c r="B4750" s="35">
        <v>6.7</v>
      </c>
      <c r="C4750" s="22" t="s">
        <v>197</v>
      </c>
      <c r="F4750" s="29">
        <v>42202.541935127316</v>
      </c>
      <c r="G4750" s="35"/>
      <c r="H4750" s="113"/>
      <c r="I4750" s="113"/>
    </row>
    <row r="4751" spans="1:9" ht="15" customHeight="1" x14ac:dyDescent="0.25">
      <c r="A4751" s="29">
        <v>42202.583601851853</v>
      </c>
      <c r="B4751" s="35">
        <v>6.45</v>
      </c>
      <c r="C4751" s="22" t="s">
        <v>197</v>
      </c>
      <c r="F4751" s="29">
        <v>42202.583601851853</v>
      </c>
      <c r="G4751" s="35"/>
      <c r="H4751" s="113"/>
      <c r="I4751" s="113"/>
    </row>
    <row r="4752" spans="1:9" ht="15" customHeight="1" x14ac:dyDescent="0.25">
      <c r="A4752" s="29">
        <v>42202.62526857639</v>
      </c>
      <c r="B4752" s="35">
        <v>6.32</v>
      </c>
      <c r="C4752" s="22" t="s">
        <v>197</v>
      </c>
      <c r="F4752" s="29">
        <v>42202.62526857639</v>
      </c>
      <c r="G4752" s="35"/>
      <c r="H4752" s="113"/>
      <c r="I4752" s="113"/>
    </row>
    <row r="4753" spans="1:9" ht="15" customHeight="1" x14ac:dyDescent="0.25">
      <c r="A4753" s="29">
        <v>42202.666935300927</v>
      </c>
      <c r="B4753" s="35">
        <v>6.26</v>
      </c>
      <c r="C4753" s="22" t="s">
        <v>197</v>
      </c>
      <c r="F4753" s="29">
        <v>42202.666935300927</v>
      </c>
      <c r="G4753" s="35"/>
      <c r="H4753" s="113"/>
      <c r="I4753" s="113"/>
    </row>
    <row r="4754" spans="1:9" ht="15" customHeight="1" x14ac:dyDescent="0.25">
      <c r="A4754" s="29">
        <v>42202.708602025465</v>
      </c>
      <c r="B4754" s="35">
        <v>6.18</v>
      </c>
      <c r="C4754" s="22" t="s">
        <v>197</v>
      </c>
      <c r="F4754" s="29">
        <v>42202.708602025465</v>
      </c>
      <c r="G4754" s="35"/>
      <c r="H4754" s="113"/>
      <c r="I4754" s="113"/>
    </row>
    <row r="4755" spans="1:9" ht="15" customHeight="1" x14ac:dyDescent="0.25">
      <c r="A4755" s="29">
        <v>42202.750268750002</v>
      </c>
      <c r="B4755" s="35">
        <v>6.12</v>
      </c>
      <c r="C4755" s="22" t="s">
        <v>197</v>
      </c>
      <c r="F4755" s="29">
        <v>42202.750268750002</v>
      </c>
      <c r="G4755" s="35"/>
      <c r="H4755" s="113"/>
      <c r="I4755" s="113"/>
    </row>
    <row r="4756" spans="1:9" ht="15" customHeight="1" x14ac:dyDescent="0.25">
      <c r="A4756" s="29">
        <v>42202.791935474539</v>
      </c>
      <c r="B4756" s="35">
        <v>5.87</v>
      </c>
      <c r="C4756" s="22" t="s">
        <v>197</v>
      </c>
      <c r="F4756" s="29">
        <v>42202.791935474539</v>
      </c>
      <c r="G4756" s="35"/>
      <c r="H4756" s="113"/>
      <c r="I4756" s="113"/>
    </row>
    <row r="4757" spans="1:9" ht="15" customHeight="1" x14ac:dyDescent="0.25">
      <c r="A4757" s="29">
        <v>42202.833602199076</v>
      </c>
      <c r="B4757" s="35">
        <v>5.56</v>
      </c>
      <c r="C4757" s="22" t="s">
        <v>197</v>
      </c>
      <c r="F4757" s="29">
        <v>42202.833602199076</v>
      </c>
      <c r="G4757" s="35"/>
      <c r="H4757" s="113"/>
      <c r="I4757" s="113"/>
    </row>
    <row r="4758" spans="1:9" ht="15" customHeight="1" x14ac:dyDescent="0.25">
      <c r="A4758" s="29">
        <v>42202.875268923613</v>
      </c>
      <c r="B4758" s="35">
        <v>5.57</v>
      </c>
      <c r="C4758" s="22" t="s">
        <v>197</v>
      </c>
      <c r="F4758" s="29">
        <v>42202.875268923613</v>
      </c>
      <c r="G4758" s="35"/>
      <c r="H4758" s="113"/>
      <c r="I4758" s="113"/>
    </row>
    <row r="4759" spans="1:9" ht="15" customHeight="1" x14ac:dyDescent="0.25">
      <c r="A4759" s="29">
        <v>42202.916935648151</v>
      </c>
      <c r="B4759" s="30">
        <v>5.3</v>
      </c>
      <c r="C4759" s="22" t="s">
        <v>197</v>
      </c>
      <c r="F4759" s="29">
        <v>42202.916935648151</v>
      </c>
      <c r="G4759" s="30"/>
      <c r="H4759" s="113"/>
      <c r="I4759" s="113"/>
    </row>
    <row r="4760" spans="1:9" ht="15" customHeight="1" x14ac:dyDescent="0.25">
      <c r="A4760" s="29">
        <v>42202.958602372688</v>
      </c>
      <c r="B4760" s="30">
        <v>5.15</v>
      </c>
      <c r="C4760" s="22" t="s">
        <v>197</v>
      </c>
      <c r="F4760" s="29">
        <v>42202.958602372688</v>
      </c>
      <c r="G4760" s="30"/>
      <c r="H4760" s="113"/>
      <c r="I4760" s="113"/>
    </row>
    <row r="4761" spans="1:9" ht="15" customHeight="1" x14ac:dyDescent="0.25">
      <c r="A4761" s="29">
        <v>42203.000269097225</v>
      </c>
      <c r="B4761" s="30">
        <v>5.22</v>
      </c>
      <c r="C4761" s="22" t="s">
        <v>197</v>
      </c>
      <c r="F4761" s="29">
        <v>42203.000269097225</v>
      </c>
      <c r="G4761" s="30"/>
      <c r="H4761" s="113"/>
      <c r="I4761" s="113"/>
    </row>
    <row r="4762" spans="1:9" ht="15" customHeight="1" x14ac:dyDescent="0.25">
      <c r="A4762" s="29">
        <v>42203.041935821762</v>
      </c>
      <c r="B4762" s="30">
        <v>5.2</v>
      </c>
      <c r="C4762" s="22" t="s">
        <v>197</v>
      </c>
      <c r="F4762" s="29">
        <v>42203.041935821762</v>
      </c>
      <c r="G4762" s="30"/>
      <c r="H4762" s="113"/>
      <c r="I4762" s="113"/>
    </row>
    <row r="4763" spans="1:9" ht="15" customHeight="1" x14ac:dyDescent="0.25">
      <c r="A4763" s="29">
        <v>42203.0836025463</v>
      </c>
      <c r="B4763" s="30">
        <v>5.19</v>
      </c>
      <c r="C4763" s="22" t="s">
        <v>197</v>
      </c>
      <c r="F4763" s="29">
        <v>42203.0836025463</v>
      </c>
      <c r="G4763" s="30"/>
      <c r="H4763" s="113"/>
      <c r="I4763" s="113"/>
    </row>
    <row r="4764" spans="1:9" ht="15" customHeight="1" x14ac:dyDescent="0.25">
      <c r="A4764" s="29">
        <v>42203.125269270837</v>
      </c>
      <c r="B4764" s="30">
        <v>5.21</v>
      </c>
      <c r="C4764" s="22" t="s">
        <v>197</v>
      </c>
      <c r="F4764" s="29">
        <v>42203.125269270837</v>
      </c>
      <c r="G4764" s="30"/>
      <c r="H4764" s="113"/>
      <c r="I4764" s="113"/>
    </row>
    <row r="4765" spans="1:9" ht="15" customHeight="1" x14ac:dyDescent="0.25">
      <c r="A4765" s="29">
        <v>42203.166935995374</v>
      </c>
      <c r="B4765" s="30">
        <v>5.21</v>
      </c>
      <c r="C4765" s="22" t="s">
        <v>197</v>
      </c>
      <c r="F4765" s="29">
        <v>42203.166935995374</v>
      </c>
      <c r="G4765" s="30"/>
      <c r="H4765" s="113"/>
      <c r="I4765" s="113"/>
    </row>
    <row r="4766" spans="1:9" ht="15" customHeight="1" x14ac:dyDescent="0.25">
      <c r="A4766" s="29">
        <v>42203.208602719904</v>
      </c>
      <c r="B4766" s="30">
        <v>5.2</v>
      </c>
      <c r="C4766" s="22" t="s">
        <v>197</v>
      </c>
      <c r="F4766" s="29">
        <v>42203.208602719904</v>
      </c>
      <c r="G4766" s="30"/>
      <c r="H4766" s="113"/>
      <c r="I4766" s="113"/>
    </row>
    <row r="4767" spans="1:9" ht="15" customHeight="1" x14ac:dyDescent="0.25">
      <c r="A4767" s="29">
        <v>42203.250269444441</v>
      </c>
      <c r="B4767" s="30">
        <v>5.15</v>
      </c>
      <c r="C4767" s="22" t="s">
        <v>197</v>
      </c>
      <c r="F4767" s="29">
        <v>42203.250269444441</v>
      </c>
      <c r="G4767" s="30"/>
      <c r="H4767" s="113"/>
      <c r="I4767" s="113"/>
    </row>
    <row r="4768" spans="1:9" ht="15" customHeight="1" x14ac:dyDescent="0.25">
      <c r="A4768" s="29">
        <v>42203.291936168978</v>
      </c>
      <c r="B4768" s="30">
        <v>5.05</v>
      </c>
      <c r="C4768" s="22" t="s">
        <v>197</v>
      </c>
      <c r="F4768" s="29">
        <v>42203.291936168978</v>
      </c>
      <c r="G4768" s="30"/>
      <c r="H4768" s="113"/>
      <c r="I4768" s="113"/>
    </row>
    <row r="4769" spans="1:9" ht="15" customHeight="1" x14ac:dyDescent="0.25">
      <c r="A4769" s="29">
        <v>42203.333602893515</v>
      </c>
      <c r="B4769" s="30">
        <v>5.01</v>
      </c>
      <c r="C4769" s="22" t="s">
        <v>197</v>
      </c>
      <c r="F4769" s="29">
        <v>42203.333602893515</v>
      </c>
      <c r="G4769" s="30"/>
      <c r="H4769" s="113"/>
      <c r="I4769" s="113"/>
    </row>
    <row r="4770" spans="1:9" ht="15" customHeight="1" x14ac:dyDescent="0.25">
      <c r="A4770" s="29">
        <v>42203.375269618053</v>
      </c>
      <c r="B4770" s="30">
        <v>4.95</v>
      </c>
      <c r="C4770" s="22" t="s">
        <v>197</v>
      </c>
      <c r="F4770" s="29">
        <v>42203.375269618053</v>
      </c>
      <c r="G4770" s="30"/>
      <c r="H4770" s="113"/>
      <c r="I4770" s="113"/>
    </row>
    <row r="4771" spans="1:9" ht="15" customHeight="1" x14ac:dyDescent="0.25">
      <c r="A4771" s="29">
        <v>42203.41693634259</v>
      </c>
      <c r="B4771" s="30">
        <v>4.91</v>
      </c>
      <c r="C4771" s="22" t="s">
        <v>197</v>
      </c>
      <c r="F4771" s="29">
        <v>42203.41693634259</v>
      </c>
      <c r="G4771" s="30"/>
      <c r="H4771" s="113"/>
      <c r="I4771" s="113"/>
    </row>
    <row r="4772" spans="1:9" ht="15" customHeight="1" x14ac:dyDescent="0.25">
      <c r="A4772" s="29">
        <v>42203.458603067127</v>
      </c>
      <c r="B4772" s="30">
        <v>4.91</v>
      </c>
      <c r="C4772" s="22" t="s">
        <v>197</v>
      </c>
      <c r="F4772" s="29">
        <v>42203.458603067127</v>
      </c>
      <c r="G4772" s="30"/>
      <c r="H4772" s="113"/>
      <c r="I4772" s="113"/>
    </row>
    <row r="4773" spans="1:9" ht="15" customHeight="1" x14ac:dyDescent="0.25">
      <c r="A4773" s="29">
        <v>42203.500269791664</v>
      </c>
      <c r="B4773" s="30">
        <v>4.8600000000000003</v>
      </c>
      <c r="C4773" s="22" t="s">
        <v>197</v>
      </c>
      <c r="F4773" s="29">
        <v>42203.500269791664</v>
      </c>
      <c r="G4773" s="30"/>
      <c r="H4773" s="113"/>
      <c r="I4773" s="113"/>
    </row>
    <row r="4774" spans="1:9" ht="15" customHeight="1" x14ac:dyDescent="0.25">
      <c r="A4774" s="29">
        <v>42203.541936516202</v>
      </c>
      <c r="B4774" s="30">
        <v>4.82</v>
      </c>
      <c r="C4774" s="22" t="s">
        <v>197</v>
      </c>
      <c r="F4774" s="29">
        <v>42203.541936516202</v>
      </c>
      <c r="G4774" s="30"/>
      <c r="H4774" s="113"/>
      <c r="I4774" s="113"/>
    </row>
    <row r="4775" spans="1:9" ht="15" customHeight="1" x14ac:dyDescent="0.25">
      <c r="A4775" s="29">
        <v>42203.583603240739</v>
      </c>
      <c r="B4775" s="30">
        <v>4.82</v>
      </c>
      <c r="C4775" s="22" t="s">
        <v>197</v>
      </c>
      <c r="F4775" s="29">
        <v>42203.583603240739</v>
      </c>
      <c r="G4775" s="30"/>
      <c r="H4775" s="113"/>
      <c r="I4775" s="113"/>
    </row>
    <row r="4776" spans="1:9" ht="15" customHeight="1" x14ac:dyDescent="0.25">
      <c r="A4776" s="29">
        <v>42203.625269965276</v>
      </c>
      <c r="B4776" s="30">
        <v>4.88</v>
      </c>
      <c r="C4776" s="22" t="s">
        <v>197</v>
      </c>
      <c r="F4776" s="29">
        <v>42203.625269965276</v>
      </c>
      <c r="G4776" s="30"/>
      <c r="H4776" s="113"/>
      <c r="I4776" s="113"/>
    </row>
    <row r="4777" spans="1:9" ht="15" customHeight="1" x14ac:dyDescent="0.25">
      <c r="A4777" s="29">
        <v>42203.666936689813</v>
      </c>
      <c r="B4777" s="30">
        <v>4.93</v>
      </c>
      <c r="C4777" s="22" t="s">
        <v>197</v>
      </c>
      <c r="F4777" s="29">
        <v>42203.666936689813</v>
      </c>
      <c r="G4777" s="30"/>
      <c r="H4777" s="113"/>
      <c r="I4777" s="113"/>
    </row>
    <row r="4778" spans="1:9" ht="15" customHeight="1" x14ac:dyDescent="0.25">
      <c r="A4778" s="29">
        <v>42203.70860341435</v>
      </c>
      <c r="B4778" s="30">
        <v>4.9000000000000004</v>
      </c>
      <c r="C4778" s="22" t="s">
        <v>197</v>
      </c>
      <c r="F4778" s="29">
        <v>42203.70860341435</v>
      </c>
      <c r="G4778" s="30"/>
      <c r="H4778" s="113"/>
      <c r="I4778" s="113"/>
    </row>
    <row r="4779" spans="1:9" ht="15" customHeight="1" x14ac:dyDescent="0.25">
      <c r="A4779" s="29">
        <v>42203.750270138888</v>
      </c>
      <c r="B4779" s="30">
        <v>4.92</v>
      </c>
      <c r="C4779" s="22" t="s">
        <v>197</v>
      </c>
      <c r="F4779" s="29">
        <v>42203.750270138888</v>
      </c>
      <c r="G4779" s="30"/>
      <c r="H4779" s="113"/>
      <c r="I4779" s="113"/>
    </row>
    <row r="4780" spans="1:9" ht="15" customHeight="1" x14ac:dyDescent="0.25">
      <c r="A4780" s="29">
        <v>42203.791936863425</v>
      </c>
      <c r="B4780" s="30">
        <v>4.9400000000000004</v>
      </c>
      <c r="C4780" s="22" t="s">
        <v>197</v>
      </c>
      <c r="F4780" s="29">
        <v>42203.791936863425</v>
      </c>
      <c r="G4780" s="30"/>
      <c r="H4780" s="113"/>
      <c r="I4780" s="113"/>
    </row>
    <row r="4781" spans="1:9" ht="15" customHeight="1" x14ac:dyDescent="0.25">
      <c r="A4781" s="29">
        <v>42203.833603587962</v>
      </c>
      <c r="B4781" s="30">
        <v>4.92</v>
      </c>
      <c r="C4781" s="22" t="s">
        <v>197</v>
      </c>
      <c r="F4781" s="29">
        <v>42203.833603587962</v>
      </c>
      <c r="G4781" s="30"/>
      <c r="H4781" s="113"/>
      <c r="I4781" s="113"/>
    </row>
    <row r="4782" spans="1:9" ht="15" customHeight="1" x14ac:dyDescent="0.25">
      <c r="A4782" s="29">
        <v>42203.875270312499</v>
      </c>
      <c r="B4782" s="30">
        <v>4.93</v>
      </c>
      <c r="C4782" s="22" t="s">
        <v>197</v>
      </c>
      <c r="F4782" s="29">
        <v>42203.875270312499</v>
      </c>
      <c r="G4782" s="30"/>
      <c r="H4782" s="113"/>
      <c r="I4782" s="113"/>
    </row>
    <row r="4783" spans="1:9" ht="15" customHeight="1" x14ac:dyDescent="0.25">
      <c r="A4783" s="29">
        <v>42203.916937037036</v>
      </c>
      <c r="B4783" s="30">
        <v>4.88</v>
      </c>
      <c r="C4783" s="22" t="s">
        <v>197</v>
      </c>
      <c r="F4783" s="29">
        <v>42203.916937037036</v>
      </c>
      <c r="G4783" s="30"/>
      <c r="H4783" s="113"/>
      <c r="I4783" s="113"/>
    </row>
    <row r="4784" spans="1:9" ht="15" customHeight="1" x14ac:dyDescent="0.25">
      <c r="A4784" s="29">
        <v>42203.958603761574</v>
      </c>
      <c r="B4784" s="30">
        <v>4.9000000000000004</v>
      </c>
      <c r="C4784" s="22" t="s">
        <v>197</v>
      </c>
      <c r="F4784" s="29">
        <v>42203.958603761574</v>
      </c>
      <c r="G4784" s="30"/>
      <c r="H4784" s="113"/>
      <c r="I4784" s="113"/>
    </row>
    <row r="4785" spans="1:9" ht="15" customHeight="1" x14ac:dyDescent="0.25">
      <c r="A4785" s="29">
        <v>42204.000270486111</v>
      </c>
      <c r="B4785" s="30">
        <v>4.95</v>
      </c>
      <c r="C4785" s="22" t="s">
        <v>197</v>
      </c>
      <c r="F4785" s="29">
        <v>42204.000270486111</v>
      </c>
      <c r="G4785" s="30"/>
      <c r="H4785" s="113"/>
      <c r="I4785" s="113"/>
    </row>
    <row r="4786" spans="1:9" ht="15" customHeight="1" x14ac:dyDescent="0.25">
      <c r="A4786" s="29">
        <v>42204.041937210648</v>
      </c>
      <c r="B4786" s="30">
        <v>4.91</v>
      </c>
      <c r="C4786" s="22" t="s">
        <v>197</v>
      </c>
      <c r="F4786" s="29">
        <v>42204.041937210648</v>
      </c>
      <c r="G4786" s="30"/>
      <c r="H4786" s="113"/>
      <c r="I4786" s="113"/>
    </row>
    <row r="4787" spans="1:9" ht="15" customHeight="1" x14ac:dyDescent="0.25">
      <c r="A4787" s="29">
        <v>42204.083603935185</v>
      </c>
      <c r="B4787" s="30">
        <v>4.93</v>
      </c>
      <c r="C4787" s="22" t="s">
        <v>197</v>
      </c>
      <c r="F4787" s="29">
        <v>42204.083603935185</v>
      </c>
      <c r="G4787" s="30"/>
      <c r="H4787" s="113"/>
      <c r="I4787" s="113"/>
    </row>
    <row r="4788" spans="1:9" ht="15" customHeight="1" x14ac:dyDescent="0.25">
      <c r="A4788" s="29">
        <v>42204.125270659722</v>
      </c>
      <c r="B4788" s="30">
        <v>4.91</v>
      </c>
      <c r="C4788" s="22" t="s">
        <v>197</v>
      </c>
      <c r="F4788" s="29">
        <v>42204.125270659722</v>
      </c>
      <c r="G4788" s="30"/>
      <c r="H4788" s="113"/>
      <c r="I4788" s="113"/>
    </row>
    <row r="4789" spans="1:9" ht="15" customHeight="1" x14ac:dyDescent="0.25">
      <c r="A4789" s="29">
        <v>42204.16693738426</v>
      </c>
      <c r="B4789" s="30">
        <v>4.96</v>
      </c>
      <c r="C4789" s="22" t="s">
        <v>197</v>
      </c>
      <c r="F4789" s="29">
        <v>42204.16693738426</v>
      </c>
      <c r="G4789" s="30"/>
      <c r="H4789" s="113"/>
      <c r="I4789" s="113"/>
    </row>
    <row r="4790" spans="1:9" ht="15" customHeight="1" x14ac:dyDescent="0.25">
      <c r="A4790" s="29">
        <v>42204.208604108797</v>
      </c>
      <c r="B4790" s="30">
        <v>4.97</v>
      </c>
      <c r="C4790" s="22" t="s">
        <v>197</v>
      </c>
      <c r="F4790" s="29">
        <v>42204.208604108797</v>
      </c>
      <c r="G4790" s="30"/>
      <c r="H4790" s="113"/>
      <c r="I4790" s="113"/>
    </row>
    <row r="4791" spans="1:9" ht="15" customHeight="1" x14ac:dyDescent="0.25">
      <c r="A4791" s="29">
        <v>42204.250270833334</v>
      </c>
      <c r="B4791" s="30">
        <v>5.43</v>
      </c>
      <c r="C4791" s="22" t="s">
        <v>197</v>
      </c>
      <c r="F4791" s="29">
        <v>42204.250270833334</v>
      </c>
      <c r="G4791" s="30"/>
      <c r="H4791" s="113"/>
      <c r="I4791" s="113"/>
    </row>
    <row r="4792" spans="1:9" ht="15" customHeight="1" x14ac:dyDescent="0.25">
      <c r="A4792" s="29">
        <v>42204.291937557871</v>
      </c>
      <c r="B4792" s="30">
        <v>5.05</v>
      </c>
      <c r="C4792" s="22" t="s">
        <v>197</v>
      </c>
      <c r="F4792" s="29">
        <v>42204.291937557871</v>
      </c>
      <c r="G4792" s="30"/>
      <c r="H4792" s="113"/>
      <c r="I4792" s="113"/>
    </row>
    <row r="4793" spans="1:9" ht="15" customHeight="1" x14ac:dyDescent="0.25">
      <c r="A4793" s="29">
        <v>42204.333604282408</v>
      </c>
      <c r="B4793" s="30">
        <v>5.33</v>
      </c>
      <c r="C4793" s="22" t="s">
        <v>197</v>
      </c>
      <c r="F4793" s="29">
        <v>42204.333604282408</v>
      </c>
      <c r="G4793" s="30"/>
      <c r="H4793" s="113"/>
      <c r="I4793" s="113"/>
    </row>
    <row r="4794" spans="1:9" ht="15" customHeight="1" x14ac:dyDescent="0.25">
      <c r="A4794" s="29">
        <v>42204.375271006946</v>
      </c>
      <c r="B4794" s="30">
        <v>4.9400000000000004</v>
      </c>
      <c r="C4794" s="22" t="s">
        <v>197</v>
      </c>
      <c r="F4794" s="29">
        <v>42204.375271006946</v>
      </c>
      <c r="G4794" s="30"/>
      <c r="H4794" s="113"/>
      <c r="I4794" s="113"/>
    </row>
    <row r="4795" spans="1:9" ht="15" customHeight="1" x14ac:dyDescent="0.25">
      <c r="A4795" s="29">
        <v>42204.416937731483</v>
      </c>
      <c r="B4795" s="30">
        <v>4.88</v>
      </c>
      <c r="C4795" s="22" t="s">
        <v>197</v>
      </c>
      <c r="F4795" s="29">
        <v>42204.416937731483</v>
      </c>
      <c r="G4795" s="30"/>
      <c r="H4795" s="113"/>
      <c r="I4795" s="113"/>
    </row>
    <row r="4796" spans="1:9" ht="15" customHeight="1" x14ac:dyDescent="0.25">
      <c r="A4796" s="29">
        <v>42204.45860445602</v>
      </c>
      <c r="B4796" s="30">
        <v>4.8899999999999997</v>
      </c>
      <c r="C4796" s="22" t="s">
        <v>197</v>
      </c>
      <c r="F4796" s="29">
        <v>42204.45860445602</v>
      </c>
      <c r="G4796" s="30"/>
      <c r="H4796" s="113"/>
      <c r="I4796" s="113"/>
    </row>
    <row r="4797" spans="1:9" ht="15" customHeight="1" x14ac:dyDescent="0.25">
      <c r="A4797" s="29">
        <v>42204.500271180557</v>
      </c>
      <c r="B4797" s="30">
        <v>4.87</v>
      </c>
      <c r="C4797" s="22" t="s">
        <v>197</v>
      </c>
      <c r="F4797" s="29">
        <v>42204.500271180557</v>
      </c>
      <c r="G4797" s="30"/>
      <c r="H4797" s="113"/>
      <c r="I4797" s="113"/>
    </row>
    <row r="4798" spans="1:9" ht="15" customHeight="1" x14ac:dyDescent="0.25">
      <c r="A4798" s="29">
        <v>42204.541937905095</v>
      </c>
      <c r="B4798" s="30">
        <v>4.88</v>
      </c>
      <c r="C4798" s="22" t="s">
        <v>197</v>
      </c>
      <c r="F4798" s="29">
        <v>42204.541937905095</v>
      </c>
      <c r="G4798" s="30"/>
      <c r="H4798" s="113"/>
      <c r="I4798" s="113"/>
    </row>
    <row r="4799" spans="1:9" ht="15" customHeight="1" x14ac:dyDescent="0.25">
      <c r="A4799" s="29">
        <v>42204.583604629632</v>
      </c>
      <c r="B4799" s="30">
        <v>4.72</v>
      </c>
      <c r="C4799" s="22" t="s">
        <v>197</v>
      </c>
      <c r="F4799" s="29">
        <v>42204.583604629632</v>
      </c>
      <c r="G4799" s="30"/>
      <c r="H4799" s="113"/>
      <c r="I4799" s="113"/>
    </row>
    <row r="4800" spans="1:9" ht="15" customHeight="1" x14ac:dyDescent="0.25">
      <c r="A4800" s="29">
        <v>42204.625271354169</v>
      </c>
      <c r="B4800" s="30">
        <v>4.68</v>
      </c>
      <c r="C4800" s="22" t="s">
        <v>197</v>
      </c>
      <c r="F4800" s="29">
        <v>42204.625271354169</v>
      </c>
      <c r="G4800" s="30"/>
      <c r="H4800" s="113"/>
      <c r="I4800" s="113"/>
    </row>
    <row r="4801" spans="1:9" ht="15" customHeight="1" x14ac:dyDescent="0.25">
      <c r="A4801" s="29">
        <v>42204.666938078706</v>
      </c>
      <c r="B4801" s="30">
        <v>4.71</v>
      </c>
      <c r="C4801" s="22" t="s">
        <v>197</v>
      </c>
      <c r="F4801" s="29">
        <v>42204.666938078706</v>
      </c>
      <c r="G4801" s="30"/>
      <c r="H4801" s="113"/>
      <c r="I4801" s="113"/>
    </row>
    <row r="4802" spans="1:9" ht="15" customHeight="1" x14ac:dyDescent="0.25">
      <c r="A4802" s="29">
        <v>42204.708604803243</v>
      </c>
      <c r="B4802" s="30">
        <v>4.72</v>
      </c>
      <c r="C4802" s="22" t="s">
        <v>197</v>
      </c>
      <c r="F4802" s="29">
        <v>42204.708604803243</v>
      </c>
      <c r="G4802" s="30"/>
      <c r="H4802" s="113"/>
      <c r="I4802" s="113"/>
    </row>
    <row r="4803" spans="1:9" ht="15" customHeight="1" x14ac:dyDescent="0.25">
      <c r="A4803" s="29">
        <v>42204.750271527781</v>
      </c>
      <c r="B4803" s="30">
        <v>4.71</v>
      </c>
      <c r="C4803" s="22" t="s">
        <v>197</v>
      </c>
      <c r="F4803" s="29">
        <v>42204.750271527781</v>
      </c>
      <c r="G4803" s="30"/>
      <c r="H4803" s="113"/>
      <c r="I4803" s="113"/>
    </row>
    <row r="4804" spans="1:9" ht="15" customHeight="1" x14ac:dyDescent="0.25">
      <c r="A4804" s="29">
        <v>42204.791938252318</v>
      </c>
      <c r="B4804" s="30">
        <v>4.8</v>
      </c>
      <c r="C4804" s="22" t="s">
        <v>197</v>
      </c>
      <c r="F4804" s="29">
        <v>42204.791938252318</v>
      </c>
      <c r="G4804" s="30"/>
      <c r="H4804" s="113"/>
      <c r="I4804" s="113"/>
    </row>
    <row r="4805" spans="1:9" ht="15" customHeight="1" x14ac:dyDescent="0.25">
      <c r="A4805" s="29">
        <v>42204.833604976855</v>
      </c>
      <c r="B4805" s="42">
        <v>9.0399999999999991</v>
      </c>
      <c r="C4805" s="22" t="s">
        <v>199</v>
      </c>
      <c r="F4805" s="29">
        <v>42204.833604976855</v>
      </c>
      <c r="G4805" s="42"/>
      <c r="H4805" s="113"/>
      <c r="I4805" s="113"/>
    </row>
    <row r="4806" spans="1:9" ht="15" customHeight="1" x14ac:dyDescent="0.25">
      <c r="A4806" s="29">
        <v>42204.875271701392</v>
      </c>
      <c r="B4806" s="42">
        <v>10.77</v>
      </c>
      <c r="C4806" s="22" t="s">
        <v>199</v>
      </c>
      <c r="F4806" s="29">
        <v>42204.875271701392</v>
      </c>
      <c r="G4806" s="42"/>
      <c r="H4806" s="113"/>
      <c r="I4806" s="113"/>
    </row>
    <row r="4807" spans="1:9" ht="15" customHeight="1" x14ac:dyDescent="0.25">
      <c r="A4807" s="29">
        <v>42204.916938425929</v>
      </c>
      <c r="B4807" s="42">
        <v>12.5</v>
      </c>
      <c r="C4807" s="22" t="s">
        <v>199</v>
      </c>
      <c r="F4807" s="29">
        <v>42204.916938425929</v>
      </c>
      <c r="G4807" s="42"/>
      <c r="H4807" s="113"/>
      <c r="I4807" s="113"/>
    </row>
    <row r="4808" spans="1:9" ht="15" customHeight="1" x14ac:dyDescent="0.25">
      <c r="A4808" s="29">
        <v>42204.958605150459</v>
      </c>
      <c r="B4808" s="42">
        <v>13.23</v>
      </c>
      <c r="C4808" s="22" t="s">
        <v>199</v>
      </c>
      <c r="F4808" s="29">
        <v>42204.958605150459</v>
      </c>
      <c r="G4808" s="42"/>
      <c r="H4808" s="113"/>
      <c r="I4808" s="113"/>
    </row>
    <row r="4809" spans="1:9" ht="15" customHeight="1" x14ac:dyDescent="0.25">
      <c r="A4809" s="29">
        <v>42205.000271874997</v>
      </c>
      <c r="B4809" s="37">
        <v>13.34</v>
      </c>
      <c r="C4809" s="2"/>
      <c r="F4809" s="29">
        <v>42205.000271874997</v>
      </c>
      <c r="G4809" s="37">
        <v>13.34</v>
      </c>
      <c r="H4809" s="113"/>
      <c r="I4809" s="113"/>
    </row>
    <row r="4810" spans="1:9" ht="15" customHeight="1" x14ac:dyDescent="0.25">
      <c r="A4810" s="29">
        <v>42205.041938599534</v>
      </c>
      <c r="B4810" s="37">
        <v>13.5</v>
      </c>
      <c r="C4810" s="2"/>
      <c r="F4810" s="29">
        <v>42205.041938599534</v>
      </c>
      <c r="G4810" s="37">
        <v>13.5</v>
      </c>
      <c r="H4810" s="113"/>
      <c r="I4810" s="113"/>
    </row>
    <row r="4811" spans="1:9" ht="15" customHeight="1" x14ac:dyDescent="0.25">
      <c r="A4811" s="29">
        <v>42205.083605324071</v>
      </c>
      <c r="B4811" s="37">
        <v>14.25</v>
      </c>
      <c r="C4811" s="2"/>
      <c r="F4811" s="29">
        <v>42205.083605324071</v>
      </c>
      <c r="G4811" s="37">
        <v>14.25</v>
      </c>
      <c r="H4811" s="113"/>
      <c r="I4811" s="113"/>
    </row>
    <row r="4812" spans="1:9" ht="15" customHeight="1" x14ac:dyDescent="0.25">
      <c r="A4812" s="29">
        <v>42205.125272048608</v>
      </c>
      <c r="B4812" s="37">
        <v>13.84</v>
      </c>
      <c r="C4812" s="2"/>
      <c r="F4812" s="29">
        <v>42205.125272048608</v>
      </c>
      <c r="G4812" s="37">
        <v>13.84</v>
      </c>
      <c r="H4812" s="113"/>
      <c r="I4812" s="113"/>
    </row>
    <row r="4813" spans="1:9" ht="15" customHeight="1" x14ac:dyDescent="0.25">
      <c r="A4813" s="29">
        <v>42205.166938773145</v>
      </c>
      <c r="B4813" s="37">
        <v>14.22</v>
      </c>
      <c r="C4813" s="2"/>
      <c r="F4813" s="29">
        <v>42205.166938773145</v>
      </c>
      <c r="G4813" s="37">
        <v>14.22</v>
      </c>
      <c r="H4813" s="113"/>
      <c r="I4813" s="113"/>
    </row>
    <row r="4814" spans="1:9" ht="15" customHeight="1" x14ac:dyDescent="0.25">
      <c r="A4814" s="29">
        <v>42205.208605497683</v>
      </c>
      <c r="B4814" s="37">
        <v>10.74</v>
      </c>
      <c r="C4814" s="2"/>
      <c r="F4814" s="29">
        <v>42205.208605497683</v>
      </c>
      <c r="G4814" s="37">
        <v>10.74</v>
      </c>
      <c r="H4814" s="113"/>
      <c r="I4814" s="113"/>
    </row>
    <row r="4815" spans="1:9" ht="15" customHeight="1" x14ac:dyDescent="0.25">
      <c r="A4815" s="29">
        <v>42205.25027222222</v>
      </c>
      <c r="B4815" s="37">
        <v>8.59</v>
      </c>
      <c r="C4815" s="2"/>
      <c r="F4815" s="29">
        <v>42205.25027222222</v>
      </c>
      <c r="G4815" s="37">
        <v>8.59</v>
      </c>
      <c r="H4815" s="113"/>
      <c r="I4815" s="113"/>
    </row>
    <row r="4816" spans="1:9" ht="15" customHeight="1" x14ac:dyDescent="0.25">
      <c r="A4816" s="29">
        <v>42205.291938946757</v>
      </c>
      <c r="B4816" s="37">
        <v>14.92</v>
      </c>
      <c r="C4816" s="2"/>
      <c r="F4816" s="29">
        <v>42205.291938946757</v>
      </c>
      <c r="G4816" s="37">
        <v>14.92</v>
      </c>
      <c r="H4816" s="113"/>
      <c r="I4816" s="113"/>
    </row>
    <row r="4817" spans="1:9" ht="15" customHeight="1" x14ac:dyDescent="0.25">
      <c r="A4817" s="29">
        <v>42205.333605671294</v>
      </c>
      <c r="B4817" s="37">
        <v>15.36</v>
      </c>
      <c r="C4817" s="2"/>
      <c r="F4817" s="29">
        <v>42205.333605671294</v>
      </c>
      <c r="G4817" s="37">
        <v>15.36</v>
      </c>
      <c r="H4817" s="113"/>
      <c r="I4817" s="113"/>
    </row>
    <row r="4818" spans="1:9" ht="15" customHeight="1" x14ac:dyDescent="0.25">
      <c r="A4818" s="29">
        <v>42205.375272395831</v>
      </c>
      <c r="B4818" s="37">
        <v>15.5</v>
      </c>
      <c r="C4818" s="2"/>
      <c r="F4818" s="29">
        <v>42205.375272395831</v>
      </c>
      <c r="G4818" s="37">
        <v>15.5</v>
      </c>
      <c r="H4818" s="113"/>
      <c r="I4818" s="113"/>
    </row>
    <row r="4819" spans="1:9" ht="15" customHeight="1" x14ac:dyDescent="0.25">
      <c r="A4819" s="29">
        <v>42205.416939120369</v>
      </c>
      <c r="B4819" s="37">
        <v>15.8</v>
      </c>
      <c r="C4819" s="2"/>
      <c r="F4819" s="29">
        <v>42205.416939120369</v>
      </c>
      <c r="G4819" s="37">
        <v>15.8</v>
      </c>
      <c r="H4819" s="113"/>
      <c r="I4819" s="113"/>
    </row>
    <row r="4820" spans="1:9" ht="15" customHeight="1" x14ac:dyDescent="0.25">
      <c r="A4820" s="29">
        <v>42205.458605844906</v>
      </c>
      <c r="B4820" s="37">
        <v>15.59</v>
      </c>
      <c r="C4820" s="2"/>
      <c r="F4820" s="29">
        <v>42205.458605844906</v>
      </c>
      <c r="G4820" s="37">
        <v>15.59</v>
      </c>
      <c r="H4820" s="113"/>
      <c r="I4820" s="113"/>
    </row>
    <row r="4821" spans="1:9" ht="15" customHeight="1" x14ac:dyDescent="0.25">
      <c r="A4821" s="29">
        <v>42205.500272569443</v>
      </c>
      <c r="B4821" s="37">
        <v>15.02</v>
      </c>
      <c r="C4821" s="2"/>
      <c r="F4821" s="29">
        <v>42205.500272569443</v>
      </c>
      <c r="G4821" s="37">
        <v>15.02</v>
      </c>
      <c r="H4821" s="113"/>
      <c r="I4821" s="113"/>
    </row>
    <row r="4822" spans="1:9" ht="15" customHeight="1" x14ac:dyDescent="0.25">
      <c r="A4822" s="29">
        <v>42205.54193929398</v>
      </c>
      <c r="B4822" s="37">
        <v>15.28</v>
      </c>
      <c r="C4822" s="2"/>
      <c r="F4822" s="29">
        <v>42205.54193929398</v>
      </c>
      <c r="G4822" s="37">
        <v>15.28</v>
      </c>
      <c r="H4822" s="113"/>
      <c r="I4822" s="113"/>
    </row>
    <row r="4823" spans="1:9" ht="15" customHeight="1" x14ac:dyDescent="0.25">
      <c r="A4823" s="29">
        <v>42205.583606018517</v>
      </c>
      <c r="B4823" s="37">
        <v>14.59</v>
      </c>
      <c r="C4823" s="2"/>
      <c r="F4823" s="29">
        <v>42205.583606018517</v>
      </c>
      <c r="G4823" s="37">
        <v>14.59</v>
      </c>
      <c r="H4823" s="113"/>
      <c r="I4823" s="113"/>
    </row>
    <row r="4824" spans="1:9" ht="15" customHeight="1" x14ac:dyDescent="0.25">
      <c r="A4824" s="29">
        <v>42205.625272743055</v>
      </c>
      <c r="B4824" s="37">
        <v>13.99</v>
      </c>
      <c r="C4824" s="2"/>
      <c r="F4824" s="29">
        <v>42205.625272743055</v>
      </c>
      <c r="G4824" s="37">
        <v>13.99</v>
      </c>
      <c r="H4824" s="113"/>
      <c r="I4824" s="113"/>
    </row>
    <row r="4825" spans="1:9" ht="15" customHeight="1" x14ac:dyDescent="0.25">
      <c r="A4825" s="29">
        <v>42205.666939467592</v>
      </c>
      <c r="B4825" s="37">
        <v>13.83</v>
      </c>
      <c r="C4825" s="2"/>
      <c r="F4825" s="29">
        <v>42205.666939467592</v>
      </c>
      <c r="G4825" s="37">
        <v>13.83</v>
      </c>
      <c r="H4825" s="113"/>
      <c r="I4825" s="113"/>
    </row>
    <row r="4826" spans="1:9" ht="15" customHeight="1" x14ac:dyDescent="0.25">
      <c r="A4826" s="29">
        <v>42205.708606192129</v>
      </c>
      <c r="B4826" s="37">
        <v>14.11</v>
      </c>
      <c r="C4826" s="2"/>
      <c r="F4826" s="29">
        <v>42205.708606192129</v>
      </c>
      <c r="G4826" s="37">
        <v>14.11</v>
      </c>
      <c r="H4826" s="113"/>
      <c r="I4826" s="113"/>
    </row>
    <row r="4827" spans="1:9" ht="15" customHeight="1" x14ac:dyDescent="0.25">
      <c r="A4827" s="29">
        <v>42205.750272916666</v>
      </c>
      <c r="B4827" s="37">
        <v>15.3</v>
      </c>
      <c r="C4827" s="2"/>
      <c r="F4827" s="29">
        <v>42205.750272916666</v>
      </c>
      <c r="G4827" s="37">
        <v>15.3</v>
      </c>
      <c r="H4827" s="113"/>
      <c r="I4827" s="113"/>
    </row>
    <row r="4828" spans="1:9" ht="15" customHeight="1" x14ac:dyDescent="0.25">
      <c r="A4828" s="29">
        <v>42205.791939641203</v>
      </c>
      <c r="B4828" s="36">
        <v>9.65</v>
      </c>
      <c r="C4828" s="22" t="s">
        <v>200</v>
      </c>
      <c r="F4828" s="29">
        <v>42205.791939641203</v>
      </c>
      <c r="G4828" s="36"/>
      <c r="H4828" s="113"/>
      <c r="I4828" s="113"/>
    </row>
    <row r="4829" spans="1:9" ht="15" customHeight="1" x14ac:dyDescent="0.25">
      <c r="A4829" s="29">
        <v>42205.833606365741</v>
      </c>
      <c r="B4829" s="36">
        <v>7.55</v>
      </c>
      <c r="C4829" s="22" t="s">
        <v>200</v>
      </c>
      <c r="F4829" s="29">
        <v>42205.833606365741</v>
      </c>
      <c r="G4829" s="36"/>
      <c r="H4829" s="113"/>
      <c r="I4829" s="113"/>
    </row>
    <row r="4830" spans="1:9" ht="15" customHeight="1" x14ac:dyDescent="0.25">
      <c r="A4830" s="29">
        <v>42205.875273090278</v>
      </c>
      <c r="B4830" s="36">
        <v>6.63</v>
      </c>
      <c r="C4830" s="22" t="s">
        <v>200</v>
      </c>
      <c r="F4830" s="29">
        <v>42205.875273090278</v>
      </c>
      <c r="G4830" s="36"/>
      <c r="H4830" s="113"/>
      <c r="I4830" s="113"/>
    </row>
    <row r="4831" spans="1:9" ht="15" customHeight="1" x14ac:dyDescent="0.25">
      <c r="A4831" s="29">
        <v>42205.916939814815</v>
      </c>
      <c r="B4831" s="37">
        <v>13.19</v>
      </c>
      <c r="C4831" s="2"/>
      <c r="F4831" s="29">
        <v>42205.916939814815</v>
      </c>
      <c r="G4831" s="37">
        <v>13.19</v>
      </c>
      <c r="H4831" s="113"/>
      <c r="I4831" s="113"/>
    </row>
    <row r="4832" spans="1:9" ht="15" customHeight="1" x14ac:dyDescent="0.25">
      <c r="A4832" s="29">
        <v>42205.958606539352</v>
      </c>
      <c r="B4832" s="37">
        <v>15.51</v>
      </c>
      <c r="C4832" s="2"/>
      <c r="F4832" s="29">
        <v>42205.958606539352</v>
      </c>
      <c r="G4832" s="37">
        <v>15.51</v>
      </c>
      <c r="H4832" s="113"/>
      <c r="I4832" s="113"/>
    </row>
    <row r="4833" spans="1:9" ht="15" customHeight="1" x14ac:dyDescent="0.25">
      <c r="A4833" s="29">
        <v>42206.00027326389</v>
      </c>
      <c r="B4833" s="37">
        <v>15.13</v>
      </c>
      <c r="C4833" s="2"/>
      <c r="F4833" s="29">
        <v>42206.00027326389</v>
      </c>
      <c r="G4833" s="37">
        <v>15.13</v>
      </c>
      <c r="H4833" s="113"/>
      <c r="I4833" s="113"/>
    </row>
    <row r="4834" spans="1:9" ht="15" customHeight="1" x14ac:dyDescent="0.25">
      <c r="A4834" s="29">
        <v>42206.041939988427</v>
      </c>
      <c r="B4834" s="37">
        <v>14.96</v>
      </c>
      <c r="C4834" s="2"/>
      <c r="F4834" s="29">
        <v>42206.041939988427</v>
      </c>
      <c r="G4834" s="37">
        <v>14.96</v>
      </c>
      <c r="H4834" s="113"/>
      <c r="I4834" s="113"/>
    </row>
    <row r="4835" spans="1:9" ht="15" customHeight="1" x14ac:dyDescent="0.25">
      <c r="A4835" s="29">
        <v>42206.083606712964</v>
      </c>
      <c r="B4835" s="37">
        <v>13.5</v>
      </c>
      <c r="C4835" s="2"/>
      <c r="F4835" s="29">
        <v>42206.083606712964</v>
      </c>
      <c r="G4835" s="37">
        <v>13.5</v>
      </c>
      <c r="H4835" s="113"/>
      <c r="I4835" s="113"/>
    </row>
    <row r="4836" spans="1:9" ht="15" customHeight="1" x14ac:dyDescent="0.25">
      <c r="A4836" s="29">
        <v>42206.125273437501</v>
      </c>
      <c r="B4836" s="37">
        <v>16.34</v>
      </c>
      <c r="C4836" s="2"/>
      <c r="F4836" s="29">
        <v>42206.125273437501</v>
      </c>
      <c r="G4836" s="37">
        <v>16.34</v>
      </c>
      <c r="H4836" s="113"/>
      <c r="I4836" s="113"/>
    </row>
    <row r="4837" spans="1:9" ht="15" customHeight="1" x14ac:dyDescent="0.25">
      <c r="A4837" s="29">
        <v>42206.166940162038</v>
      </c>
      <c r="B4837" s="37">
        <v>15.83</v>
      </c>
      <c r="C4837" s="2"/>
      <c r="F4837" s="29">
        <v>42206.166940162038</v>
      </c>
      <c r="G4837" s="37">
        <v>15.83</v>
      </c>
      <c r="H4837" s="113"/>
      <c r="I4837" s="113"/>
    </row>
    <row r="4838" spans="1:9" ht="15" customHeight="1" x14ac:dyDescent="0.25">
      <c r="A4838" s="29">
        <v>42206.208606886576</v>
      </c>
      <c r="B4838" s="37">
        <v>13.31</v>
      </c>
      <c r="C4838" s="2"/>
      <c r="F4838" s="29">
        <v>42206.208606886576</v>
      </c>
      <c r="G4838" s="37">
        <v>13.31</v>
      </c>
      <c r="H4838" s="113"/>
      <c r="I4838" s="113"/>
    </row>
    <row r="4839" spans="1:9" ht="15" customHeight="1" x14ac:dyDescent="0.25">
      <c r="A4839" s="29">
        <v>42206.250273611113</v>
      </c>
      <c r="B4839" s="37">
        <v>15.75</v>
      </c>
      <c r="C4839" s="2"/>
      <c r="F4839" s="29">
        <v>42206.250273611113</v>
      </c>
      <c r="G4839" s="37">
        <v>15.75</v>
      </c>
      <c r="H4839" s="113"/>
      <c r="I4839" s="113"/>
    </row>
    <row r="4840" spans="1:9" ht="15" customHeight="1" x14ac:dyDescent="0.25">
      <c r="A4840" s="29">
        <v>42206.29194033565</v>
      </c>
      <c r="B4840" s="37">
        <v>14.05</v>
      </c>
      <c r="C4840" s="2"/>
      <c r="F4840" s="29">
        <v>42206.29194033565</v>
      </c>
      <c r="G4840" s="37">
        <v>14.05</v>
      </c>
      <c r="H4840" s="113"/>
      <c r="I4840" s="113"/>
    </row>
    <row r="4841" spans="1:9" ht="15" customHeight="1" x14ac:dyDescent="0.25">
      <c r="A4841" s="29">
        <v>42206.333607060187</v>
      </c>
      <c r="B4841" s="37">
        <v>14.34</v>
      </c>
      <c r="C4841" s="2"/>
      <c r="F4841" s="29">
        <v>42206.333607060187</v>
      </c>
      <c r="G4841" s="37">
        <v>14.34</v>
      </c>
      <c r="H4841" s="113"/>
      <c r="I4841" s="113"/>
    </row>
    <row r="4842" spans="1:9" ht="15" customHeight="1" x14ac:dyDescent="0.25">
      <c r="A4842" s="29">
        <v>42206.375273784724</v>
      </c>
      <c r="B4842" s="37">
        <v>14.53</v>
      </c>
      <c r="C4842" s="2"/>
      <c r="F4842" s="29">
        <v>42206.375273784724</v>
      </c>
      <c r="G4842" s="37">
        <v>14.53</v>
      </c>
      <c r="H4842" s="113"/>
      <c r="I4842" s="113"/>
    </row>
    <row r="4843" spans="1:9" ht="15" customHeight="1" x14ac:dyDescent="0.25">
      <c r="A4843" s="29">
        <v>42206.416940509262</v>
      </c>
      <c r="B4843" s="37">
        <v>14.36</v>
      </c>
      <c r="C4843" s="2"/>
      <c r="F4843" s="29">
        <v>42206.416940509262</v>
      </c>
      <c r="G4843" s="37">
        <v>14.36</v>
      </c>
      <c r="H4843" s="113"/>
      <c r="I4843" s="113"/>
    </row>
    <row r="4844" spans="1:9" ht="15" customHeight="1" x14ac:dyDescent="0.25">
      <c r="A4844" s="29">
        <v>42206.458607233799</v>
      </c>
      <c r="B4844" s="37">
        <v>13.94</v>
      </c>
      <c r="C4844" s="2"/>
      <c r="F4844" s="29">
        <v>42206.458607233799</v>
      </c>
      <c r="G4844" s="37">
        <v>13.94</v>
      </c>
      <c r="H4844" s="113"/>
      <c r="I4844" s="113"/>
    </row>
    <row r="4845" spans="1:9" ht="15" customHeight="1" x14ac:dyDescent="0.25">
      <c r="A4845" s="29">
        <v>42206.500273958336</v>
      </c>
      <c r="B4845" s="37">
        <v>16.28</v>
      </c>
      <c r="C4845" s="2"/>
      <c r="F4845" s="29">
        <v>42206.500273958336</v>
      </c>
      <c r="G4845" s="37">
        <v>16.28</v>
      </c>
      <c r="H4845" s="113"/>
      <c r="I4845" s="113"/>
    </row>
    <row r="4846" spans="1:9" ht="15" customHeight="1" x14ac:dyDescent="0.25">
      <c r="A4846" s="29">
        <v>42206.541940682873</v>
      </c>
      <c r="B4846" s="37">
        <v>16.329999999999998</v>
      </c>
      <c r="C4846" s="2"/>
      <c r="F4846" s="29">
        <v>42206.541940682873</v>
      </c>
      <c r="G4846" s="37">
        <v>16.329999999999998</v>
      </c>
      <c r="H4846" s="113"/>
      <c r="I4846" s="113"/>
    </row>
    <row r="4847" spans="1:9" ht="15" customHeight="1" x14ac:dyDescent="0.25">
      <c r="A4847" s="29">
        <v>42206.58360740741</v>
      </c>
      <c r="B4847" s="37">
        <v>16.11</v>
      </c>
      <c r="C4847" s="2"/>
      <c r="F4847" s="29">
        <v>42206.58360740741</v>
      </c>
      <c r="G4847" s="37">
        <v>16.11</v>
      </c>
      <c r="H4847" s="113"/>
      <c r="I4847" s="113"/>
    </row>
    <row r="4848" spans="1:9" ht="15" customHeight="1" x14ac:dyDescent="0.25">
      <c r="A4848" s="29">
        <v>42206.625274131948</v>
      </c>
      <c r="B4848" s="37">
        <v>16.55</v>
      </c>
      <c r="C4848" s="2"/>
      <c r="F4848" s="29">
        <v>42206.625274131948</v>
      </c>
      <c r="G4848" s="37">
        <v>16.55</v>
      </c>
      <c r="H4848" s="113"/>
      <c r="I4848" s="113"/>
    </row>
    <row r="4849" spans="1:9" ht="15" customHeight="1" x14ac:dyDescent="0.25">
      <c r="A4849" s="29">
        <v>42206.666940856485</v>
      </c>
      <c r="B4849" s="37">
        <v>16.77</v>
      </c>
      <c r="C4849" s="2"/>
      <c r="F4849" s="29">
        <v>42206.666940856485</v>
      </c>
      <c r="G4849" s="37">
        <v>16.77</v>
      </c>
      <c r="H4849" s="113"/>
      <c r="I4849" s="113"/>
    </row>
    <row r="4850" spans="1:9" ht="15" customHeight="1" x14ac:dyDescent="0.25">
      <c r="A4850" s="29">
        <v>42206.708607581022</v>
      </c>
      <c r="B4850" s="37">
        <v>16.350000000000001</v>
      </c>
      <c r="C4850" s="2"/>
      <c r="F4850" s="29">
        <v>42206.708607581022</v>
      </c>
      <c r="G4850" s="37">
        <v>16.350000000000001</v>
      </c>
      <c r="H4850" s="113"/>
      <c r="I4850" s="113"/>
    </row>
    <row r="4851" spans="1:9" ht="15" customHeight="1" x14ac:dyDescent="0.25">
      <c r="A4851" s="29">
        <v>42206.750274305552</v>
      </c>
      <c r="B4851" s="37">
        <v>15.87</v>
      </c>
      <c r="C4851" s="2"/>
      <c r="F4851" s="29">
        <v>42206.750274305552</v>
      </c>
      <c r="G4851" s="37">
        <v>15.87</v>
      </c>
      <c r="H4851" s="113"/>
      <c r="I4851" s="113"/>
    </row>
    <row r="4852" spans="1:9" ht="15" customHeight="1" x14ac:dyDescent="0.25">
      <c r="A4852" s="29">
        <v>42206.791941030089</v>
      </c>
      <c r="B4852" s="36">
        <v>13.87</v>
      </c>
      <c r="C4852" s="22" t="s">
        <v>200</v>
      </c>
      <c r="F4852" s="29">
        <v>42206.791941030089</v>
      </c>
      <c r="G4852" s="36"/>
      <c r="H4852" s="113"/>
      <c r="I4852" s="113"/>
    </row>
    <row r="4853" spans="1:9" ht="15" customHeight="1" x14ac:dyDescent="0.25">
      <c r="A4853" s="29">
        <v>42206.833607754626</v>
      </c>
      <c r="B4853" s="36">
        <v>8.86</v>
      </c>
      <c r="C4853" s="22" t="s">
        <v>200</v>
      </c>
      <c r="F4853" s="29">
        <v>42206.833607754626</v>
      </c>
      <c r="G4853" s="36"/>
      <c r="H4853" s="113"/>
      <c r="I4853" s="113"/>
    </row>
    <row r="4854" spans="1:9" ht="15" customHeight="1" x14ac:dyDescent="0.25">
      <c r="A4854" s="29">
        <v>42206.875274479164</v>
      </c>
      <c r="B4854" s="36">
        <v>7.3</v>
      </c>
      <c r="C4854" s="22" t="s">
        <v>200</v>
      </c>
      <c r="F4854" s="29">
        <v>42206.875274479164</v>
      </c>
      <c r="G4854" s="36"/>
      <c r="H4854" s="113"/>
      <c r="I4854" s="113"/>
    </row>
    <row r="4855" spans="1:9" ht="15" customHeight="1" x14ac:dyDescent="0.25">
      <c r="A4855" s="29">
        <v>42206.916941203701</v>
      </c>
      <c r="B4855" s="37">
        <v>14.8</v>
      </c>
      <c r="C4855" s="2"/>
      <c r="F4855" s="29">
        <v>42206.916941203701</v>
      </c>
      <c r="G4855" s="37">
        <v>14.8</v>
      </c>
      <c r="H4855" s="113"/>
      <c r="I4855" s="113"/>
    </row>
    <row r="4856" spans="1:9" ht="15" customHeight="1" x14ac:dyDescent="0.25">
      <c r="A4856" s="29">
        <v>42206.958607928238</v>
      </c>
      <c r="B4856" s="37">
        <v>15.13</v>
      </c>
      <c r="C4856" s="2"/>
      <c r="F4856" s="29">
        <v>42206.958607928238</v>
      </c>
      <c r="G4856" s="37">
        <v>15.13</v>
      </c>
      <c r="H4856" s="113"/>
      <c r="I4856" s="113"/>
    </row>
    <row r="4857" spans="1:9" ht="15" customHeight="1" x14ac:dyDescent="0.25">
      <c r="A4857" s="29">
        <v>42207.000274652775</v>
      </c>
      <c r="B4857" s="37">
        <v>16.399999999999999</v>
      </c>
      <c r="C4857" s="2"/>
      <c r="F4857" s="29">
        <v>42207.000274652775</v>
      </c>
      <c r="G4857" s="37">
        <v>16.399999999999999</v>
      </c>
      <c r="H4857" s="113"/>
      <c r="I4857" s="113"/>
    </row>
    <row r="4858" spans="1:9" ht="15" customHeight="1" x14ac:dyDescent="0.25">
      <c r="A4858" s="29">
        <v>42207.041941377312</v>
      </c>
      <c r="B4858" s="37">
        <v>16.18</v>
      </c>
      <c r="C4858" s="2"/>
      <c r="F4858" s="29">
        <v>42207.041941377312</v>
      </c>
      <c r="G4858" s="37">
        <v>16.18</v>
      </c>
      <c r="H4858" s="113"/>
      <c r="I4858" s="113"/>
    </row>
    <row r="4859" spans="1:9" ht="15" customHeight="1" x14ac:dyDescent="0.25">
      <c r="A4859" s="29">
        <v>42207.08360810185</v>
      </c>
      <c r="B4859" s="37">
        <v>16.37</v>
      </c>
      <c r="C4859" s="2"/>
      <c r="F4859" s="29">
        <v>42207.08360810185</v>
      </c>
      <c r="G4859" s="37">
        <v>16.37</v>
      </c>
      <c r="H4859" s="113"/>
      <c r="I4859" s="113"/>
    </row>
    <row r="4860" spans="1:9" ht="15" customHeight="1" x14ac:dyDescent="0.25">
      <c r="A4860" s="29">
        <v>42207.125274826387</v>
      </c>
      <c r="B4860" s="37">
        <v>16.34</v>
      </c>
      <c r="C4860" s="2"/>
      <c r="F4860" s="29">
        <v>42207.125274826387</v>
      </c>
      <c r="G4860" s="37">
        <v>16.34</v>
      </c>
      <c r="H4860" s="113"/>
      <c r="I4860" s="113"/>
    </row>
    <row r="4861" spans="1:9" ht="15" customHeight="1" x14ac:dyDescent="0.25">
      <c r="A4861" s="29">
        <v>42207.166941550924</v>
      </c>
      <c r="B4861" s="37">
        <v>16.09</v>
      </c>
      <c r="C4861" s="2"/>
      <c r="F4861" s="29">
        <v>42207.166941550924</v>
      </c>
      <c r="G4861" s="37">
        <v>16.09</v>
      </c>
      <c r="H4861" s="113"/>
      <c r="I4861" s="113"/>
    </row>
    <row r="4862" spans="1:9" ht="15" customHeight="1" x14ac:dyDescent="0.25">
      <c r="A4862" s="29">
        <v>42207.208608275461</v>
      </c>
      <c r="B4862" s="37">
        <v>16.48</v>
      </c>
      <c r="C4862" s="2"/>
      <c r="F4862" s="29">
        <v>42207.208608275461</v>
      </c>
      <c r="G4862" s="37">
        <v>16.48</v>
      </c>
      <c r="H4862" s="113"/>
      <c r="I4862" s="113"/>
    </row>
    <row r="4863" spans="1:9" ht="15" customHeight="1" x14ac:dyDescent="0.25">
      <c r="A4863" s="29">
        <v>42207.250274999999</v>
      </c>
      <c r="B4863" s="37">
        <v>16.899999999999999</v>
      </c>
      <c r="C4863" s="2"/>
      <c r="F4863" s="29">
        <v>42207.250274999999</v>
      </c>
      <c r="G4863" s="37">
        <v>16.899999999999999</v>
      </c>
      <c r="H4863" s="113"/>
      <c r="I4863" s="113"/>
    </row>
    <row r="4864" spans="1:9" ht="15" customHeight="1" x14ac:dyDescent="0.25">
      <c r="A4864" s="29">
        <v>42207.291941724536</v>
      </c>
      <c r="B4864" s="37">
        <v>14.54</v>
      </c>
      <c r="C4864" s="2"/>
      <c r="F4864" s="29">
        <v>42207.291941724536</v>
      </c>
      <c r="G4864" s="37">
        <v>14.54</v>
      </c>
      <c r="H4864" s="113"/>
      <c r="I4864" s="113"/>
    </row>
    <row r="4865" spans="1:9" ht="15" customHeight="1" x14ac:dyDescent="0.25">
      <c r="A4865" s="29">
        <v>42207.333608449073</v>
      </c>
      <c r="B4865" s="37">
        <v>15.54</v>
      </c>
      <c r="C4865" s="2"/>
      <c r="F4865" s="29">
        <v>42207.333608449073</v>
      </c>
      <c r="G4865" s="37">
        <v>15.54</v>
      </c>
      <c r="H4865" s="113"/>
      <c r="I4865" s="113"/>
    </row>
    <row r="4866" spans="1:9" ht="15" customHeight="1" x14ac:dyDescent="0.25">
      <c r="A4866" s="29">
        <v>42207.37527517361</v>
      </c>
      <c r="B4866" s="37">
        <v>16.09</v>
      </c>
      <c r="C4866" s="2"/>
      <c r="F4866" s="29">
        <v>42207.37527517361</v>
      </c>
      <c r="G4866" s="37">
        <v>16.09</v>
      </c>
      <c r="H4866" s="113"/>
      <c r="I4866" s="113"/>
    </row>
    <row r="4867" spans="1:9" ht="15" customHeight="1" x14ac:dyDescent="0.25">
      <c r="A4867" s="29">
        <v>42207.416941898147</v>
      </c>
      <c r="B4867" s="37">
        <v>16.04</v>
      </c>
      <c r="C4867" s="2"/>
      <c r="F4867" s="29">
        <v>42207.416941898147</v>
      </c>
      <c r="G4867" s="37">
        <v>16.04</v>
      </c>
      <c r="H4867" s="113"/>
      <c r="I4867" s="113"/>
    </row>
    <row r="4868" spans="1:9" ht="15" customHeight="1" x14ac:dyDescent="0.25">
      <c r="A4868" s="29">
        <v>42207.458608622685</v>
      </c>
      <c r="B4868" s="37">
        <v>17.829999999999998</v>
      </c>
      <c r="C4868" s="2"/>
      <c r="F4868" s="29">
        <v>42207.458608622685</v>
      </c>
      <c r="G4868" s="37">
        <v>17.829999999999998</v>
      </c>
      <c r="H4868" s="113"/>
      <c r="I4868" s="113"/>
    </row>
    <row r="4869" spans="1:9" ht="15" customHeight="1" x14ac:dyDescent="0.25">
      <c r="A4869" s="29">
        <v>42207.500275347222</v>
      </c>
      <c r="B4869" s="37">
        <v>8.52</v>
      </c>
      <c r="C4869" s="2"/>
      <c r="F4869" s="29">
        <v>42207.500275347222</v>
      </c>
      <c r="G4869" s="37">
        <v>8.52</v>
      </c>
      <c r="H4869" s="113"/>
      <c r="I4869" s="113"/>
    </row>
    <row r="4870" spans="1:9" ht="15" customHeight="1" x14ac:dyDescent="0.25">
      <c r="A4870" s="29">
        <v>42207.541942071759</v>
      </c>
      <c r="B4870" s="37">
        <v>13.59</v>
      </c>
      <c r="C4870" s="2"/>
      <c r="F4870" s="29">
        <v>42207.541942071759</v>
      </c>
      <c r="G4870" s="37">
        <v>13.59</v>
      </c>
      <c r="H4870" s="113"/>
      <c r="I4870" s="113"/>
    </row>
    <row r="4871" spans="1:9" ht="15" customHeight="1" x14ac:dyDescent="0.25">
      <c r="A4871" s="29">
        <v>42207.583608796296</v>
      </c>
      <c r="B4871" s="37">
        <v>14.18</v>
      </c>
      <c r="C4871" s="2"/>
      <c r="F4871" s="29">
        <v>42207.583608796296</v>
      </c>
      <c r="G4871" s="37">
        <v>14.18</v>
      </c>
      <c r="H4871" s="113"/>
      <c r="I4871" s="113"/>
    </row>
    <row r="4872" spans="1:9" ht="15" customHeight="1" x14ac:dyDescent="0.25">
      <c r="A4872" s="29">
        <v>42207.625275520833</v>
      </c>
      <c r="B4872" s="37">
        <v>13.44</v>
      </c>
      <c r="C4872" s="2"/>
      <c r="F4872" s="29">
        <v>42207.625275520833</v>
      </c>
      <c r="G4872" s="37">
        <v>13.44</v>
      </c>
      <c r="H4872" s="113"/>
      <c r="I4872" s="113"/>
    </row>
    <row r="4873" spans="1:9" ht="15" customHeight="1" x14ac:dyDescent="0.25">
      <c r="A4873" s="29">
        <v>42207.666942245371</v>
      </c>
      <c r="B4873" s="37">
        <v>14.01</v>
      </c>
      <c r="C4873" s="2"/>
      <c r="F4873" s="29">
        <v>42207.666942245371</v>
      </c>
      <c r="G4873" s="37">
        <v>14.01</v>
      </c>
      <c r="H4873" s="113"/>
      <c r="I4873" s="113"/>
    </row>
    <row r="4874" spans="1:9" ht="15" customHeight="1" x14ac:dyDescent="0.25">
      <c r="A4874" s="29">
        <v>42207.708608969908</v>
      </c>
      <c r="B4874" s="37">
        <v>13.8</v>
      </c>
      <c r="C4874" s="2"/>
      <c r="F4874" s="29">
        <v>42207.708608969908</v>
      </c>
      <c r="G4874" s="37">
        <v>13.8</v>
      </c>
      <c r="H4874" s="113"/>
      <c r="I4874" s="113"/>
    </row>
    <row r="4875" spans="1:9" ht="15" customHeight="1" x14ac:dyDescent="0.25">
      <c r="A4875" s="29">
        <v>42207.750275694445</v>
      </c>
      <c r="B4875" s="37">
        <v>14.22</v>
      </c>
      <c r="C4875" s="2"/>
      <c r="F4875" s="29">
        <v>42207.750275694445</v>
      </c>
      <c r="G4875" s="37">
        <v>14.22</v>
      </c>
      <c r="H4875" s="113"/>
      <c r="I4875" s="113"/>
    </row>
    <row r="4876" spans="1:9" ht="15" customHeight="1" x14ac:dyDescent="0.25">
      <c r="A4876" s="29">
        <v>42207.791942418982</v>
      </c>
      <c r="B4876" s="36">
        <v>10.06</v>
      </c>
      <c r="C4876" s="22" t="s">
        <v>200</v>
      </c>
      <c r="F4876" s="29">
        <v>42207.791942418982</v>
      </c>
      <c r="G4876" s="36"/>
      <c r="H4876" s="113"/>
      <c r="I4876" s="113"/>
    </row>
    <row r="4877" spans="1:9" ht="15" customHeight="1" x14ac:dyDescent="0.25">
      <c r="A4877" s="29">
        <v>42207.833609143519</v>
      </c>
      <c r="B4877" s="36">
        <v>7.51</v>
      </c>
      <c r="C4877" s="22" t="s">
        <v>200</v>
      </c>
      <c r="F4877" s="29">
        <v>42207.833609143519</v>
      </c>
      <c r="G4877" s="36"/>
      <c r="H4877" s="113"/>
      <c r="I4877" s="113"/>
    </row>
    <row r="4878" spans="1:9" ht="15" customHeight="1" x14ac:dyDescent="0.25">
      <c r="A4878" s="29">
        <v>42207.875275868057</v>
      </c>
      <c r="B4878" s="36">
        <v>6.62</v>
      </c>
      <c r="C4878" s="22" t="s">
        <v>200</v>
      </c>
      <c r="F4878" s="29">
        <v>42207.875275868057</v>
      </c>
      <c r="G4878" s="36"/>
      <c r="H4878" s="113"/>
      <c r="I4878" s="113"/>
    </row>
    <row r="4879" spans="1:9" ht="15" customHeight="1" x14ac:dyDescent="0.25">
      <c r="A4879" s="29">
        <v>42207.916942592594</v>
      </c>
      <c r="B4879" s="35">
        <v>5.84</v>
      </c>
      <c r="C4879" s="22" t="s">
        <v>197</v>
      </c>
      <c r="F4879" s="29">
        <v>42207.916942592594</v>
      </c>
      <c r="G4879" s="35"/>
      <c r="H4879" s="113"/>
      <c r="I4879" s="113"/>
    </row>
    <row r="4880" spans="1:9" ht="15" customHeight="1" x14ac:dyDescent="0.25">
      <c r="A4880" s="29">
        <v>42207.958609317131</v>
      </c>
      <c r="B4880" s="35">
        <v>5.82</v>
      </c>
      <c r="C4880" s="22" t="s">
        <v>197</v>
      </c>
      <c r="F4880" s="29">
        <v>42207.958609317131</v>
      </c>
      <c r="G4880" s="35"/>
      <c r="H4880" s="113"/>
      <c r="I4880" s="113"/>
    </row>
    <row r="4881" spans="1:9" ht="15" customHeight="1" x14ac:dyDescent="0.25">
      <c r="A4881" s="29">
        <v>42208.000276041668</v>
      </c>
      <c r="B4881" s="30">
        <v>5.8</v>
      </c>
      <c r="C4881" s="22" t="s">
        <v>197</v>
      </c>
      <c r="F4881" s="29">
        <v>42208.000276041668</v>
      </c>
      <c r="G4881" s="30"/>
      <c r="H4881" s="113"/>
      <c r="I4881" s="113"/>
    </row>
    <row r="4882" spans="1:9" ht="15" customHeight="1" x14ac:dyDescent="0.25">
      <c r="A4882" s="29">
        <v>42208.041942766205</v>
      </c>
      <c r="B4882" s="30">
        <v>5.85</v>
      </c>
      <c r="C4882" s="22" t="s">
        <v>197</v>
      </c>
      <c r="F4882" s="29">
        <v>42208.041942766205</v>
      </c>
      <c r="G4882" s="30"/>
      <c r="H4882" s="113"/>
      <c r="I4882" s="113"/>
    </row>
    <row r="4883" spans="1:9" ht="15" customHeight="1" x14ac:dyDescent="0.25">
      <c r="A4883" s="29">
        <v>42208.083609490743</v>
      </c>
      <c r="B4883" s="30">
        <v>5.84</v>
      </c>
      <c r="C4883" s="22" t="s">
        <v>197</v>
      </c>
      <c r="F4883" s="29">
        <v>42208.083609490743</v>
      </c>
      <c r="G4883" s="30"/>
      <c r="H4883" s="113"/>
      <c r="I4883" s="113"/>
    </row>
    <row r="4884" spans="1:9" ht="15" customHeight="1" x14ac:dyDescent="0.25">
      <c r="A4884" s="29">
        <v>42208.12527621528</v>
      </c>
      <c r="B4884" s="30">
        <v>5.27</v>
      </c>
      <c r="C4884" s="22" t="s">
        <v>197</v>
      </c>
      <c r="F4884" s="29">
        <v>42208.12527621528</v>
      </c>
      <c r="G4884" s="30"/>
      <c r="H4884" s="113"/>
      <c r="I4884" s="113"/>
    </row>
    <row r="4885" spans="1:9" ht="15" customHeight="1" x14ac:dyDescent="0.25">
      <c r="A4885" s="29">
        <v>42208.166942939817</v>
      </c>
      <c r="B4885" s="30">
        <v>5.43</v>
      </c>
      <c r="C4885" s="22" t="s">
        <v>197</v>
      </c>
      <c r="F4885" s="29">
        <v>42208.166942939817</v>
      </c>
      <c r="G4885" s="30"/>
      <c r="H4885" s="113"/>
      <c r="I4885" s="113"/>
    </row>
    <row r="4886" spans="1:9" ht="15" customHeight="1" x14ac:dyDescent="0.25">
      <c r="A4886" s="29">
        <v>42208.208609664354</v>
      </c>
      <c r="B4886" s="30">
        <v>5.44</v>
      </c>
      <c r="C4886" s="22" t="s">
        <v>197</v>
      </c>
      <c r="F4886" s="29">
        <v>42208.208609664354</v>
      </c>
      <c r="G4886" s="30"/>
      <c r="H4886" s="113"/>
      <c r="I4886" s="113"/>
    </row>
    <row r="4887" spans="1:9" ht="15" customHeight="1" x14ac:dyDescent="0.25">
      <c r="A4887" s="29">
        <v>42208.250276388892</v>
      </c>
      <c r="B4887" s="30">
        <v>5.38</v>
      </c>
      <c r="C4887" s="22" t="s">
        <v>197</v>
      </c>
      <c r="F4887" s="29">
        <v>42208.250276388892</v>
      </c>
      <c r="G4887" s="30"/>
      <c r="H4887" s="113"/>
      <c r="I4887" s="113"/>
    </row>
    <row r="4888" spans="1:9" ht="15" customHeight="1" x14ac:dyDescent="0.25">
      <c r="A4888" s="29">
        <v>42208.291943113429</v>
      </c>
      <c r="B4888" s="30">
        <v>5.43</v>
      </c>
      <c r="C4888" s="22" t="s">
        <v>197</v>
      </c>
      <c r="F4888" s="29">
        <v>42208.291943113429</v>
      </c>
      <c r="G4888" s="30"/>
      <c r="H4888" s="113"/>
      <c r="I4888" s="113"/>
    </row>
    <row r="4889" spans="1:9" ht="15" customHeight="1" x14ac:dyDescent="0.25">
      <c r="A4889" s="29">
        <v>42208.333609837966</v>
      </c>
      <c r="B4889" s="30">
        <v>5.38</v>
      </c>
      <c r="C4889" s="22" t="s">
        <v>197</v>
      </c>
      <c r="F4889" s="29">
        <v>42208.333609837966</v>
      </c>
      <c r="G4889" s="30"/>
      <c r="H4889" s="113"/>
      <c r="I4889" s="113"/>
    </row>
    <row r="4890" spans="1:9" ht="15" customHeight="1" x14ac:dyDescent="0.25">
      <c r="A4890" s="29">
        <v>42208.375276562503</v>
      </c>
      <c r="B4890" s="30">
        <v>5.42</v>
      </c>
      <c r="C4890" s="22" t="s">
        <v>197</v>
      </c>
      <c r="F4890" s="29">
        <v>42208.375276562503</v>
      </c>
      <c r="G4890" s="30"/>
      <c r="H4890" s="113"/>
      <c r="I4890" s="113"/>
    </row>
    <row r="4891" spans="1:9" ht="15" customHeight="1" x14ac:dyDescent="0.25">
      <c r="A4891" s="29">
        <v>42208.41694328704</v>
      </c>
      <c r="B4891" s="30">
        <v>5.53</v>
      </c>
      <c r="C4891" s="22" t="s">
        <v>197</v>
      </c>
      <c r="F4891" s="29">
        <v>42208.41694328704</v>
      </c>
      <c r="G4891" s="30"/>
      <c r="H4891" s="113"/>
      <c r="I4891" s="113"/>
    </row>
    <row r="4892" spans="1:9" ht="15" customHeight="1" x14ac:dyDescent="0.25">
      <c r="A4892" s="29">
        <v>42208.458610011578</v>
      </c>
      <c r="B4892" s="30">
        <v>5.54</v>
      </c>
      <c r="C4892" s="22" t="s">
        <v>197</v>
      </c>
      <c r="F4892" s="29">
        <v>42208.458610011578</v>
      </c>
      <c r="G4892" s="30"/>
      <c r="H4892" s="113"/>
      <c r="I4892" s="113"/>
    </row>
    <row r="4893" spans="1:9" ht="15" customHeight="1" x14ac:dyDescent="0.25">
      <c r="A4893" s="29">
        <v>42208.500276736107</v>
      </c>
      <c r="B4893" s="30">
        <v>5.74</v>
      </c>
      <c r="C4893" s="22" t="s">
        <v>197</v>
      </c>
      <c r="F4893" s="29">
        <v>42208.500276736107</v>
      </c>
      <c r="G4893" s="30"/>
      <c r="H4893" s="113"/>
      <c r="I4893" s="113"/>
    </row>
    <row r="4894" spans="1:9" ht="15" customHeight="1" x14ac:dyDescent="0.25">
      <c r="A4894" s="29">
        <v>42208.541943460645</v>
      </c>
      <c r="B4894" s="30">
        <v>5.66</v>
      </c>
      <c r="C4894" s="22" t="s">
        <v>197</v>
      </c>
      <c r="F4894" s="29">
        <v>42208.541943460645</v>
      </c>
      <c r="G4894" s="30"/>
      <c r="H4894" s="113"/>
      <c r="I4894" s="113"/>
    </row>
    <row r="4895" spans="1:9" ht="15" customHeight="1" x14ac:dyDescent="0.25">
      <c r="A4895" s="29">
        <v>42208.583610185182</v>
      </c>
      <c r="B4895" s="30">
        <v>5.57</v>
      </c>
      <c r="C4895" s="22" t="s">
        <v>197</v>
      </c>
      <c r="F4895" s="29">
        <v>42208.583610185182</v>
      </c>
      <c r="G4895" s="30"/>
      <c r="H4895" s="113"/>
      <c r="I4895" s="113"/>
    </row>
    <row r="4896" spans="1:9" ht="15" customHeight="1" x14ac:dyDescent="0.25">
      <c r="A4896" s="29">
        <v>42208.625276909719</v>
      </c>
      <c r="B4896" s="30">
        <v>5.66</v>
      </c>
      <c r="C4896" s="22" t="s">
        <v>197</v>
      </c>
      <c r="F4896" s="29">
        <v>42208.625276909719</v>
      </c>
      <c r="G4896" s="30"/>
      <c r="H4896" s="113"/>
      <c r="I4896" s="113"/>
    </row>
    <row r="4897" spans="1:9" ht="15" customHeight="1" x14ac:dyDescent="0.25">
      <c r="A4897" s="29">
        <v>42208.666943634256</v>
      </c>
      <c r="B4897" s="30">
        <v>5.71</v>
      </c>
      <c r="C4897" s="22" t="s">
        <v>197</v>
      </c>
      <c r="F4897" s="29">
        <v>42208.666943634256</v>
      </c>
      <c r="G4897" s="30"/>
      <c r="H4897" s="113"/>
      <c r="I4897" s="113"/>
    </row>
    <row r="4898" spans="1:9" ht="15" customHeight="1" x14ac:dyDescent="0.25">
      <c r="A4898" s="29">
        <v>42208.708610358794</v>
      </c>
      <c r="B4898" s="30">
        <v>5.75</v>
      </c>
      <c r="C4898" s="22" t="s">
        <v>197</v>
      </c>
      <c r="F4898" s="29">
        <v>42208.708610358794</v>
      </c>
      <c r="G4898" s="30"/>
      <c r="H4898" s="113"/>
      <c r="I4898" s="113"/>
    </row>
    <row r="4899" spans="1:9" ht="15" customHeight="1" x14ac:dyDescent="0.25">
      <c r="A4899" s="29">
        <v>42208.750277083331</v>
      </c>
      <c r="B4899" s="30">
        <v>1.69</v>
      </c>
      <c r="C4899" s="22" t="s">
        <v>197</v>
      </c>
      <c r="F4899" s="29">
        <v>42208.750277083331</v>
      </c>
      <c r="G4899" s="30"/>
      <c r="H4899" s="113"/>
      <c r="I4899" s="113"/>
    </row>
    <row r="4900" spans="1:9" ht="15" customHeight="1" x14ac:dyDescent="0.25">
      <c r="A4900" s="29">
        <v>42208.791943807868</v>
      </c>
      <c r="B4900" s="30">
        <v>5.12</v>
      </c>
      <c r="C4900" s="22" t="s">
        <v>197</v>
      </c>
      <c r="F4900" s="29">
        <v>42208.791943807868</v>
      </c>
      <c r="G4900" s="30"/>
      <c r="H4900" s="113"/>
      <c r="I4900" s="113"/>
    </row>
    <row r="4901" spans="1:9" ht="15" customHeight="1" x14ac:dyDescent="0.25">
      <c r="A4901" s="29">
        <v>42208.833610532405</v>
      </c>
      <c r="B4901" s="30">
        <v>6.03</v>
      </c>
      <c r="C4901" s="22" t="s">
        <v>197</v>
      </c>
      <c r="F4901" s="29">
        <v>42208.833610532405</v>
      </c>
      <c r="G4901" s="30"/>
      <c r="H4901" s="113"/>
      <c r="I4901" s="113"/>
    </row>
    <row r="4902" spans="1:9" ht="15" customHeight="1" x14ac:dyDescent="0.25">
      <c r="A4902" s="29">
        <v>42208.875277256942</v>
      </c>
      <c r="B4902" s="30">
        <v>5.98</v>
      </c>
      <c r="C4902" s="22" t="s">
        <v>197</v>
      </c>
      <c r="F4902" s="29">
        <v>42208.875277256942</v>
      </c>
      <c r="G4902" s="30"/>
      <c r="H4902" s="113"/>
      <c r="I4902" s="113"/>
    </row>
    <row r="4903" spans="1:9" ht="15" customHeight="1" x14ac:dyDescent="0.25">
      <c r="A4903" s="29">
        <v>42208.91694398148</v>
      </c>
      <c r="B4903" s="42">
        <v>9.5500000000000007</v>
      </c>
      <c r="C4903" s="22" t="s">
        <v>199</v>
      </c>
      <c r="F4903" s="29">
        <v>42208.91694398148</v>
      </c>
      <c r="G4903" s="42"/>
      <c r="H4903" s="113"/>
      <c r="I4903" s="113"/>
    </row>
    <row r="4904" spans="1:9" ht="15" customHeight="1" x14ac:dyDescent="0.25">
      <c r="A4904" s="29">
        <v>42208.958610706017</v>
      </c>
      <c r="B4904" s="42">
        <v>13.1</v>
      </c>
      <c r="C4904" s="22" t="s">
        <v>199</v>
      </c>
      <c r="F4904" s="29">
        <v>42208.958610706017</v>
      </c>
      <c r="G4904" s="42"/>
      <c r="H4904" s="113"/>
      <c r="I4904" s="113"/>
    </row>
    <row r="4905" spans="1:9" ht="15" customHeight="1" x14ac:dyDescent="0.25">
      <c r="A4905" s="29">
        <v>42209.000277430554</v>
      </c>
      <c r="B4905" s="37">
        <v>13.64</v>
      </c>
      <c r="C4905" s="2"/>
      <c r="F4905" s="29">
        <v>42209.000277430554</v>
      </c>
      <c r="G4905" s="37">
        <v>13.64</v>
      </c>
      <c r="H4905" s="113"/>
      <c r="I4905" s="113"/>
    </row>
    <row r="4906" spans="1:9" ht="15" customHeight="1" x14ac:dyDescent="0.25">
      <c r="A4906" s="29">
        <v>42209.041944155091</v>
      </c>
      <c r="B4906" s="37">
        <v>13.97</v>
      </c>
      <c r="C4906" s="2"/>
      <c r="F4906" s="29">
        <v>42209.041944155091</v>
      </c>
      <c r="G4906" s="37">
        <v>13.97</v>
      </c>
      <c r="H4906" s="113"/>
      <c r="I4906" s="113"/>
    </row>
    <row r="4907" spans="1:9" ht="15" customHeight="1" x14ac:dyDescent="0.25">
      <c r="A4907" s="29">
        <v>42209.083610879628</v>
      </c>
      <c r="B4907" s="37">
        <v>13.87</v>
      </c>
      <c r="C4907" s="2"/>
      <c r="F4907" s="29">
        <v>42209.083610879628</v>
      </c>
      <c r="G4907" s="37">
        <v>13.87</v>
      </c>
      <c r="H4907" s="113"/>
      <c r="I4907" s="113"/>
    </row>
    <row r="4908" spans="1:9" ht="15" customHeight="1" x14ac:dyDescent="0.25">
      <c r="A4908" s="29">
        <v>42209.125277604166</v>
      </c>
      <c r="B4908" s="37">
        <v>14</v>
      </c>
      <c r="C4908" s="2"/>
      <c r="F4908" s="29">
        <v>42209.125277604166</v>
      </c>
      <c r="G4908" s="37">
        <v>14</v>
      </c>
      <c r="H4908" s="113"/>
      <c r="I4908" s="113"/>
    </row>
    <row r="4909" spans="1:9" ht="15" customHeight="1" x14ac:dyDescent="0.25">
      <c r="A4909" s="29">
        <v>42209.166944328703</v>
      </c>
      <c r="B4909" s="37">
        <v>13.89</v>
      </c>
      <c r="C4909" s="2"/>
      <c r="F4909" s="29">
        <v>42209.166944328703</v>
      </c>
      <c r="G4909" s="37">
        <v>13.89</v>
      </c>
      <c r="H4909" s="113"/>
      <c r="I4909" s="113"/>
    </row>
    <row r="4910" spans="1:9" ht="15" customHeight="1" x14ac:dyDescent="0.25">
      <c r="A4910" s="29">
        <v>42209.20861105324</v>
      </c>
      <c r="B4910" s="37">
        <v>14.87</v>
      </c>
      <c r="C4910" s="2"/>
      <c r="F4910" s="29">
        <v>42209.20861105324</v>
      </c>
      <c r="G4910" s="37">
        <v>14.87</v>
      </c>
      <c r="H4910" s="113"/>
      <c r="I4910" s="113"/>
    </row>
    <row r="4911" spans="1:9" ht="15" customHeight="1" x14ac:dyDescent="0.25">
      <c r="A4911" s="29">
        <v>42209.250277777777</v>
      </c>
      <c r="B4911" s="37">
        <v>14.55</v>
      </c>
      <c r="C4911" s="2"/>
      <c r="F4911" s="29">
        <v>42209.250277777777</v>
      </c>
      <c r="G4911" s="37">
        <v>14.55</v>
      </c>
      <c r="H4911" s="113"/>
      <c r="I4911" s="113"/>
    </row>
    <row r="4912" spans="1:9" ht="15" customHeight="1" x14ac:dyDescent="0.25">
      <c r="A4912" s="29">
        <v>42209.291944502314</v>
      </c>
      <c r="B4912" s="37">
        <v>14.51</v>
      </c>
      <c r="C4912" s="2"/>
      <c r="F4912" s="29">
        <v>42209.291944502314</v>
      </c>
      <c r="G4912" s="37">
        <v>14.51</v>
      </c>
      <c r="H4912" s="113"/>
      <c r="I4912" s="113"/>
    </row>
    <row r="4913" spans="1:9" ht="15" customHeight="1" x14ac:dyDescent="0.25">
      <c r="A4913" s="29">
        <v>42209.333611226852</v>
      </c>
      <c r="B4913" s="37">
        <v>15.44</v>
      </c>
      <c r="C4913" s="2"/>
      <c r="F4913" s="29">
        <v>42209.333611226852</v>
      </c>
      <c r="G4913" s="37">
        <v>15.44</v>
      </c>
      <c r="H4913" s="113"/>
      <c r="I4913" s="113"/>
    </row>
    <row r="4914" spans="1:9" ht="15" customHeight="1" x14ac:dyDescent="0.25">
      <c r="A4914" s="29">
        <v>42209.375277951389</v>
      </c>
      <c r="B4914" s="37">
        <v>15.43</v>
      </c>
      <c r="C4914" s="2"/>
      <c r="F4914" s="29">
        <v>42209.375277951389</v>
      </c>
      <c r="G4914" s="37">
        <v>15.43</v>
      </c>
      <c r="H4914" s="113"/>
      <c r="I4914" s="113"/>
    </row>
    <row r="4915" spans="1:9" ht="15" customHeight="1" x14ac:dyDescent="0.25">
      <c r="A4915" s="29">
        <v>42209.416944675926</v>
      </c>
      <c r="B4915" s="37">
        <v>15.96</v>
      </c>
      <c r="C4915" s="2"/>
      <c r="F4915" s="29">
        <v>42209.416944675926</v>
      </c>
      <c r="G4915" s="37">
        <v>15.96</v>
      </c>
      <c r="H4915" s="113"/>
      <c r="I4915" s="113"/>
    </row>
    <row r="4916" spans="1:9" ht="15" customHeight="1" x14ac:dyDescent="0.25">
      <c r="A4916" s="29">
        <v>42209.458611400463</v>
      </c>
      <c r="B4916" s="37">
        <v>16.77</v>
      </c>
      <c r="C4916" s="2"/>
      <c r="F4916" s="29">
        <v>42209.458611400463</v>
      </c>
      <c r="G4916" s="37">
        <v>16.77</v>
      </c>
      <c r="H4916" s="113"/>
      <c r="I4916" s="113"/>
    </row>
    <row r="4917" spans="1:9" ht="15" customHeight="1" x14ac:dyDescent="0.25">
      <c r="A4917" s="29">
        <v>42209.500278125</v>
      </c>
      <c r="B4917" s="37">
        <v>14.59</v>
      </c>
      <c r="C4917" s="2"/>
      <c r="F4917" s="29">
        <v>42209.500278125</v>
      </c>
      <c r="G4917" s="37">
        <v>14.59</v>
      </c>
      <c r="H4917" s="113"/>
      <c r="I4917" s="113"/>
    </row>
    <row r="4918" spans="1:9" ht="15" customHeight="1" x14ac:dyDescent="0.25">
      <c r="A4918" s="29">
        <v>42209.541944849538</v>
      </c>
      <c r="B4918" s="37">
        <v>16.87</v>
      </c>
      <c r="C4918" s="2"/>
      <c r="F4918" s="29">
        <v>42209.541944849538</v>
      </c>
      <c r="G4918" s="37">
        <v>16.87</v>
      </c>
      <c r="H4918" s="113"/>
      <c r="I4918" s="113"/>
    </row>
    <row r="4919" spans="1:9" ht="15" customHeight="1" x14ac:dyDescent="0.25">
      <c r="A4919" s="29">
        <v>42209.583611574075</v>
      </c>
      <c r="B4919" s="37">
        <v>16.13</v>
      </c>
      <c r="C4919" s="2"/>
      <c r="F4919" s="29">
        <v>42209.583611574075</v>
      </c>
      <c r="G4919" s="37">
        <v>16.13</v>
      </c>
      <c r="H4919" s="113"/>
      <c r="I4919" s="113"/>
    </row>
    <row r="4920" spans="1:9" ht="15" customHeight="1" x14ac:dyDescent="0.25">
      <c r="A4920" s="29">
        <v>42209.625278298612</v>
      </c>
      <c r="B4920" s="37">
        <v>16.13</v>
      </c>
      <c r="C4920" s="2"/>
      <c r="F4920" s="29">
        <v>42209.625278298612</v>
      </c>
      <c r="G4920" s="37">
        <v>16.13</v>
      </c>
      <c r="H4920" s="113"/>
      <c r="I4920" s="113"/>
    </row>
    <row r="4921" spans="1:9" ht="15" customHeight="1" x14ac:dyDescent="0.25">
      <c r="A4921" s="29">
        <v>42209.666945023149</v>
      </c>
      <c r="B4921" s="37">
        <v>15.85</v>
      </c>
      <c r="C4921" s="2"/>
      <c r="F4921" s="29">
        <v>42209.666945023149</v>
      </c>
      <c r="G4921" s="37">
        <v>15.85</v>
      </c>
      <c r="H4921" s="113"/>
      <c r="I4921" s="113"/>
    </row>
    <row r="4922" spans="1:9" ht="15" customHeight="1" x14ac:dyDescent="0.25">
      <c r="A4922" s="29">
        <v>42209.708611747687</v>
      </c>
      <c r="B4922" s="37">
        <v>17.39</v>
      </c>
      <c r="C4922" s="2"/>
      <c r="F4922" s="29">
        <v>42209.708611747687</v>
      </c>
      <c r="G4922" s="37">
        <v>17.39</v>
      </c>
      <c r="H4922" s="113"/>
      <c r="I4922" s="113"/>
    </row>
    <row r="4923" spans="1:9" ht="15" customHeight="1" x14ac:dyDescent="0.25">
      <c r="A4923" s="29">
        <v>42209.750278472224</v>
      </c>
      <c r="B4923" s="37">
        <v>15.22</v>
      </c>
      <c r="C4923" s="2"/>
      <c r="F4923" s="29">
        <v>42209.750278472224</v>
      </c>
      <c r="G4923" s="37">
        <v>15.22</v>
      </c>
      <c r="H4923" s="113"/>
      <c r="I4923" s="113"/>
    </row>
    <row r="4924" spans="1:9" ht="15" customHeight="1" x14ac:dyDescent="0.25">
      <c r="A4924" s="29">
        <v>42209.791945196761</v>
      </c>
      <c r="B4924" s="36">
        <v>8.91</v>
      </c>
      <c r="C4924" s="22" t="s">
        <v>200</v>
      </c>
      <c r="F4924" s="29">
        <v>42209.791945196761</v>
      </c>
      <c r="G4924" s="36"/>
      <c r="H4924" s="113"/>
      <c r="I4924" s="113"/>
    </row>
    <row r="4925" spans="1:9" ht="15" customHeight="1" x14ac:dyDescent="0.25">
      <c r="A4925" s="29">
        <v>42209.833611921298</v>
      </c>
      <c r="B4925" s="36">
        <v>7.09</v>
      </c>
      <c r="C4925" s="22" t="s">
        <v>200</v>
      </c>
      <c r="F4925" s="29">
        <v>42209.833611921298</v>
      </c>
      <c r="G4925" s="36"/>
      <c r="H4925" s="113"/>
      <c r="I4925" s="113"/>
    </row>
    <row r="4926" spans="1:9" ht="15" customHeight="1" x14ac:dyDescent="0.25">
      <c r="A4926" s="29">
        <v>42209.875278645835</v>
      </c>
      <c r="B4926" s="36">
        <v>6.35</v>
      </c>
      <c r="C4926" s="22" t="s">
        <v>200</v>
      </c>
      <c r="F4926" s="29">
        <v>42209.875278645835</v>
      </c>
      <c r="G4926" s="36"/>
      <c r="H4926" s="113"/>
      <c r="I4926" s="113"/>
    </row>
    <row r="4927" spans="1:9" ht="15" customHeight="1" x14ac:dyDescent="0.25">
      <c r="A4927" s="29">
        <v>42209.916945370373</v>
      </c>
      <c r="B4927" s="37">
        <v>13.93</v>
      </c>
      <c r="C4927" s="2"/>
      <c r="F4927" s="29">
        <v>42209.916945370373</v>
      </c>
      <c r="G4927" s="37">
        <v>13.93</v>
      </c>
      <c r="H4927" s="113"/>
      <c r="I4927" s="113"/>
    </row>
    <row r="4928" spans="1:9" ht="15" customHeight="1" x14ac:dyDescent="0.25">
      <c r="A4928" s="29">
        <v>42209.95861209491</v>
      </c>
      <c r="B4928" s="37">
        <v>14.63</v>
      </c>
      <c r="C4928" s="2"/>
      <c r="F4928" s="29">
        <v>42209.95861209491</v>
      </c>
      <c r="G4928" s="37">
        <v>14.63</v>
      </c>
      <c r="H4928" s="113"/>
      <c r="I4928" s="113"/>
    </row>
    <row r="4929" spans="1:9" ht="15" customHeight="1" x14ac:dyDescent="0.25">
      <c r="A4929" s="29">
        <v>42210.000278819447</v>
      </c>
      <c r="B4929" s="37">
        <v>14.59</v>
      </c>
      <c r="C4929" s="2"/>
      <c r="F4929" s="29">
        <v>42210.000278819447</v>
      </c>
      <c r="G4929" s="37">
        <v>14.59</v>
      </c>
      <c r="H4929" s="113"/>
      <c r="I4929" s="113"/>
    </row>
    <row r="4930" spans="1:9" ht="15" customHeight="1" x14ac:dyDescent="0.25">
      <c r="A4930" s="29">
        <v>42210.041945543984</v>
      </c>
      <c r="B4930" s="37">
        <v>14.95</v>
      </c>
      <c r="C4930" s="2"/>
      <c r="F4930" s="29">
        <v>42210.041945543984</v>
      </c>
      <c r="G4930" s="37">
        <v>14.95</v>
      </c>
      <c r="H4930" s="113"/>
      <c r="I4930" s="113"/>
    </row>
    <row r="4931" spans="1:9" ht="15" customHeight="1" x14ac:dyDescent="0.25">
      <c r="A4931" s="29">
        <v>42210.083612268521</v>
      </c>
      <c r="B4931" s="37">
        <v>15.38</v>
      </c>
      <c r="C4931" s="2"/>
      <c r="F4931" s="29">
        <v>42210.083612268521</v>
      </c>
      <c r="G4931" s="37">
        <v>15.38</v>
      </c>
      <c r="H4931" s="113"/>
      <c r="I4931" s="113"/>
    </row>
    <row r="4932" spans="1:9" ht="15" customHeight="1" x14ac:dyDescent="0.25">
      <c r="A4932" s="29">
        <v>42210.125278993059</v>
      </c>
      <c r="B4932" s="37">
        <v>15.09</v>
      </c>
      <c r="C4932" s="2"/>
      <c r="F4932" s="29">
        <v>42210.125278993059</v>
      </c>
      <c r="G4932" s="37">
        <v>15.09</v>
      </c>
      <c r="H4932" s="113"/>
      <c r="I4932" s="113"/>
    </row>
    <row r="4933" spans="1:9" ht="15" customHeight="1" x14ac:dyDescent="0.25">
      <c r="A4933" s="29">
        <v>42210.166945717596</v>
      </c>
      <c r="B4933" s="37">
        <v>16.510000000000002</v>
      </c>
      <c r="C4933" s="2"/>
      <c r="F4933" s="29">
        <v>42210.166945717596</v>
      </c>
      <c r="G4933" s="37">
        <v>16.510000000000002</v>
      </c>
      <c r="H4933" s="113"/>
      <c r="I4933" s="113"/>
    </row>
    <row r="4934" spans="1:9" ht="15" customHeight="1" x14ac:dyDescent="0.25">
      <c r="A4934" s="29">
        <v>42210.208612442133</v>
      </c>
      <c r="B4934" s="37">
        <v>15.32</v>
      </c>
      <c r="C4934" s="2"/>
      <c r="F4934" s="29">
        <v>42210.208612442133</v>
      </c>
      <c r="G4934" s="37">
        <v>15.32</v>
      </c>
      <c r="H4934" s="113"/>
      <c r="I4934" s="113"/>
    </row>
    <row r="4935" spans="1:9" ht="15" customHeight="1" x14ac:dyDescent="0.25">
      <c r="A4935" s="29">
        <v>42210.25027916667</v>
      </c>
      <c r="B4935" s="37">
        <v>15.39</v>
      </c>
      <c r="C4935" s="2"/>
      <c r="F4935" s="29">
        <v>42210.25027916667</v>
      </c>
      <c r="G4935" s="37">
        <v>15.39</v>
      </c>
      <c r="H4935" s="113"/>
      <c r="I4935" s="113"/>
    </row>
    <row r="4936" spans="1:9" ht="15" customHeight="1" x14ac:dyDescent="0.25">
      <c r="A4936" s="29">
        <v>42210.2919458912</v>
      </c>
      <c r="B4936" s="37">
        <v>15.81</v>
      </c>
      <c r="C4936" s="2"/>
      <c r="F4936" s="29">
        <v>42210.2919458912</v>
      </c>
      <c r="G4936" s="37">
        <v>15.81</v>
      </c>
      <c r="H4936" s="113"/>
      <c r="I4936" s="113"/>
    </row>
    <row r="4937" spans="1:9" ht="15" customHeight="1" x14ac:dyDescent="0.25">
      <c r="A4937" s="29">
        <v>42210.333612615737</v>
      </c>
      <c r="B4937" s="37">
        <v>16.170000000000002</v>
      </c>
      <c r="C4937" s="2"/>
      <c r="F4937" s="29">
        <v>42210.333612615737</v>
      </c>
      <c r="G4937" s="37">
        <v>16.170000000000002</v>
      </c>
      <c r="H4937" s="113"/>
      <c r="I4937" s="113"/>
    </row>
    <row r="4938" spans="1:9" ht="15" customHeight="1" x14ac:dyDescent="0.25">
      <c r="A4938" s="29">
        <v>42210.375279340275</v>
      </c>
      <c r="B4938" s="37">
        <v>16.22</v>
      </c>
      <c r="C4938" s="2"/>
      <c r="F4938" s="29">
        <v>42210.375279340275</v>
      </c>
      <c r="G4938" s="37">
        <v>16.22</v>
      </c>
      <c r="H4938" s="113"/>
      <c r="I4938" s="113"/>
    </row>
    <row r="4939" spans="1:9" ht="15" customHeight="1" x14ac:dyDescent="0.25">
      <c r="A4939" s="29">
        <v>42210.416946064812</v>
      </c>
      <c r="B4939" s="37">
        <v>15.96</v>
      </c>
      <c r="C4939" s="2"/>
      <c r="F4939" s="29">
        <v>42210.416946064812</v>
      </c>
      <c r="G4939" s="37">
        <v>15.96</v>
      </c>
      <c r="H4939" s="113"/>
      <c r="I4939" s="113"/>
    </row>
    <row r="4940" spans="1:9" ht="15" customHeight="1" x14ac:dyDescent="0.25">
      <c r="A4940" s="29">
        <v>42210.458612789349</v>
      </c>
      <c r="B4940" s="37">
        <v>17.190000000000001</v>
      </c>
      <c r="C4940" s="2"/>
      <c r="F4940" s="29">
        <v>42210.458612789349</v>
      </c>
      <c r="G4940" s="37">
        <v>17.190000000000001</v>
      </c>
      <c r="H4940" s="113"/>
      <c r="I4940" s="113"/>
    </row>
    <row r="4941" spans="1:9" ht="15" customHeight="1" x14ac:dyDescent="0.25">
      <c r="A4941" s="29">
        <v>42210.500279513886</v>
      </c>
      <c r="B4941" s="37">
        <v>18.2</v>
      </c>
      <c r="C4941" s="2"/>
      <c r="F4941" s="29">
        <v>42210.500279513886</v>
      </c>
      <c r="G4941" s="37">
        <v>18.2</v>
      </c>
      <c r="H4941" s="113"/>
      <c r="I4941" s="113"/>
    </row>
    <row r="4942" spans="1:9" ht="15" customHeight="1" x14ac:dyDescent="0.25">
      <c r="A4942" s="29">
        <v>42210.541946238423</v>
      </c>
      <c r="B4942" s="37">
        <v>17.059999999999999</v>
      </c>
      <c r="C4942" s="2"/>
      <c r="F4942" s="29">
        <v>42210.541946238423</v>
      </c>
      <c r="G4942" s="37">
        <v>17.059999999999999</v>
      </c>
      <c r="H4942" s="113"/>
      <c r="I4942" s="113"/>
    </row>
    <row r="4943" spans="1:9" ht="15" customHeight="1" x14ac:dyDescent="0.25">
      <c r="A4943" s="29">
        <v>42210.583612962961</v>
      </c>
      <c r="B4943" s="37">
        <v>19.010000000000002</v>
      </c>
      <c r="C4943" s="2"/>
      <c r="F4943" s="29">
        <v>42210.583612962961</v>
      </c>
      <c r="G4943" s="37">
        <v>19.010000000000002</v>
      </c>
      <c r="H4943" s="113"/>
      <c r="I4943" s="113"/>
    </row>
    <row r="4944" spans="1:9" ht="15" customHeight="1" x14ac:dyDescent="0.25">
      <c r="A4944" s="29">
        <v>42210.625279687498</v>
      </c>
      <c r="B4944" s="37">
        <v>18.91</v>
      </c>
      <c r="C4944" s="2"/>
      <c r="F4944" s="29">
        <v>42210.625279687498</v>
      </c>
      <c r="G4944" s="37">
        <v>18.91</v>
      </c>
      <c r="H4944" s="113"/>
      <c r="I4944" s="113"/>
    </row>
    <row r="4945" spans="1:9" ht="15" customHeight="1" x14ac:dyDescent="0.25">
      <c r="A4945" s="29">
        <v>42210.666946412035</v>
      </c>
      <c r="B4945" s="37">
        <v>18.05</v>
      </c>
      <c r="C4945" s="2"/>
      <c r="F4945" s="29">
        <v>42210.666946412035</v>
      </c>
      <c r="G4945" s="37">
        <v>18.05</v>
      </c>
      <c r="H4945" s="113"/>
      <c r="I4945" s="113"/>
    </row>
    <row r="4946" spans="1:9" ht="15" customHeight="1" x14ac:dyDescent="0.25">
      <c r="A4946" s="29">
        <v>42210.708613136572</v>
      </c>
      <c r="B4946" s="37">
        <v>18.57</v>
      </c>
      <c r="C4946" s="2"/>
      <c r="F4946" s="29">
        <v>42210.708613136572</v>
      </c>
      <c r="G4946" s="37">
        <v>18.57</v>
      </c>
      <c r="H4946" s="113"/>
      <c r="I4946" s="113"/>
    </row>
    <row r="4947" spans="1:9" ht="15" customHeight="1" x14ac:dyDescent="0.25">
      <c r="A4947" s="29">
        <v>42210.750279861109</v>
      </c>
      <c r="B4947" s="37">
        <v>17.34</v>
      </c>
      <c r="C4947" s="2"/>
      <c r="F4947" s="29">
        <v>42210.750279861109</v>
      </c>
      <c r="G4947" s="37">
        <v>17.34</v>
      </c>
      <c r="H4947" s="113"/>
      <c r="I4947" s="113"/>
    </row>
    <row r="4948" spans="1:9" ht="15" customHeight="1" x14ac:dyDescent="0.25">
      <c r="A4948" s="29">
        <v>42210.791946585647</v>
      </c>
      <c r="B4948" s="36">
        <v>11.73</v>
      </c>
      <c r="C4948" s="22" t="s">
        <v>200</v>
      </c>
      <c r="F4948" s="29">
        <v>42210.791946585647</v>
      </c>
      <c r="G4948" s="36"/>
      <c r="H4948" s="113"/>
      <c r="I4948" s="113"/>
    </row>
    <row r="4949" spans="1:9" ht="15" customHeight="1" x14ac:dyDescent="0.25">
      <c r="A4949" s="29">
        <v>42210.833613310184</v>
      </c>
      <c r="B4949" s="36">
        <v>6.31</v>
      </c>
      <c r="C4949" s="22" t="s">
        <v>200</v>
      </c>
      <c r="F4949" s="29">
        <v>42210.833613310184</v>
      </c>
      <c r="G4949" s="36"/>
      <c r="H4949" s="113"/>
      <c r="I4949" s="113"/>
    </row>
    <row r="4950" spans="1:9" ht="15" customHeight="1" x14ac:dyDescent="0.25">
      <c r="A4950" s="29">
        <v>42210.875280034721</v>
      </c>
      <c r="B4950" s="36">
        <v>5.48</v>
      </c>
      <c r="C4950" s="22" t="s">
        <v>200</v>
      </c>
      <c r="F4950" s="29">
        <v>42210.875280034721</v>
      </c>
      <c r="G4950" s="36"/>
      <c r="H4950" s="113"/>
      <c r="I4950" s="113"/>
    </row>
    <row r="4951" spans="1:9" ht="15" customHeight="1" x14ac:dyDescent="0.25">
      <c r="A4951" s="29">
        <v>42210.916946759258</v>
      </c>
      <c r="B4951" s="35">
        <v>5.45</v>
      </c>
      <c r="C4951" s="22" t="s">
        <v>197</v>
      </c>
      <c r="F4951" s="29">
        <v>42210.916946759258</v>
      </c>
      <c r="G4951" s="35"/>
      <c r="H4951" s="113"/>
      <c r="I4951" s="113"/>
    </row>
    <row r="4952" spans="1:9" ht="15" customHeight="1" x14ac:dyDescent="0.25">
      <c r="A4952" s="29">
        <v>42210.958613483795</v>
      </c>
      <c r="B4952" s="35">
        <v>5.44</v>
      </c>
      <c r="C4952" s="22" t="s">
        <v>197</v>
      </c>
      <c r="F4952" s="29">
        <v>42210.958613483795</v>
      </c>
      <c r="G4952" s="35"/>
      <c r="H4952" s="113"/>
      <c r="I4952" s="113"/>
    </row>
    <row r="4953" spans="1:9" ht="15" customHeight="1" x14ac:dyDescent="0.25">
      <c r="A4953" s="29">
        <v>42211.000280208333</v>
      </c>
      <c r="B4953" s="30">
        <v>5.44</v>
      </c>
      <c r="C4953" s="22" t="s">
        <v>197</v>
      </c>
      <c r="F4953" s="29">
        <v>42211.000280208333</v>
      </c>
      <c r="G4953" s="30"/>
      <c r="H4953" s="113"/>
      <c r="I4953" s="113"/>
    </row>
    <row r="4954" spans="1:9" ht="15" customHeight="1" x14ac:dyDescent="0.25">
      <c r="A4954" s="29">
        <v>42211.04194693287</v>
      </c>
      <c r="B4954" s="30">
        <v>5.44</v>
      </c>
      <c r="C4954" s="22" t="s">
        <v>197</v>
      </c>
      <c r="F4954" s="29">
        <v>42211.04194693287</v>
      </c>
      <c r="G4954" s="30"/>
      <c r="H4954" s="113"/>
      <c r="I4954" s="113"/>
    </row>
    <row r="4955" spans="1:9" ht="15" customHeight="1" x14ac:dyDescent="0.25">
      <c r="A4955" s="29">
        <v>42211.083613657407</v>
      </c>
      <c r="B4955" s="30">
        <v>5.46</v>
      </c>
      <c r="C4955" s="22" t="s">
        <v>197</v>
      </c>
      <c r="F4955" s="29">
        <v>42211.083613657407</v>
      </c>
      <c r="G4955" s="30"/>
      <c r="H4955" s="113"/>
      <c r="I4955" s="113"/>
    </row>
    <row r="4956" spans="1:9" ht="15" customHeight="1" x14ac:dyDescent="0.25">
      <c r="A4956" s="29">
        <v>42211.125280381944</v>
      </c>
      <c r="B4956" s="30">
        <v>5.61</v>
      </c>
      <c r="C4956" s="22" t="s">
        <v>197</v>
      </c>
      <c r="F4956" s="29">
        <v>42211.125280381944</v>
      </c>
      <c r="G4956" s="30"/>
      <c r="H4956" s="113"/>
      <c r="I4956" s="113"/>
    </row>
    <row r="4957" spans="1:9" ht="15" customHeight="1" x14ac:dyDescent="0.25">
      <c r="A4957" s="29">
        <v>42211.166947106482</v>
      </c>
      <c r="B4957" s="30">
        <v>5.75</v>
      </c>
      <c r="C4957" s="22" t="s">
        <v>197</v>
      </c>
      <c r="F4957" s="29">
        <v>42211.166947106482</v>
      </c>
      <c r="G4957" s="30"/>
      <c r="H4957" s="113"/>
      <c r="I4957" s="113"/>
    </row>
    <row r="4958" spans="1:9" ht="15" customHeight="1" x14ac:dyDescent="0.25">
      <c r="A4958" s="29">
        <v>42211.208613831019</v>
      </c>
      <c r="B4958" s="30">
        <v>5.83</v>
      </c>
      <c r="C4958" s="22" t="s">
        <v>197</v>
      </c>
      <c r="F4958" s="29">
        <v>42211.208613831019</v>
      </c>
      <c r="G4958" s="30"/>
      <c r="H4958" s="113"/>
      <c r="I4958" s="113"/>
    </row>
    <row r="4959" spans="1:9" ht="15" customHeight="1" x14ac:dyDescent="0.25">
      <c r="A4959" s="29">
        <v>42211.250280555556</v>
      </c>
      <c r="B4959" s="30">
        <v>5.93</v>
      </c>
      <c r="C4959" s="22" t="s">
        <v>197</v>
      </c>
      <c r="F4959" s="29">
        <v>42211.250280555556</v>
      </c>
      <c r="G4959" s="30"/>
      <c r="H4959" s="113"/>
      <c r="I4959" s="113"/>
    </row>
    <row r="4960" spans="1:9" ht="15" customHeight="1" x14ac:dyDescent="0.25">
      <c r="A4960" s="29">
        <v>42211.291947280093</v>
      </c>
      <c r="B4960" s="30">
        <v>5.93</v>
      </c>
      <c r="C4960" s="22" t="s">
        <v>197</v>
      </c>
      <c r="F4960" s="29">
        <v>42211.291947280093</v>
      </c>
      <c r="G4960" s="30"/>
      <c r="H4960" s="113"/>
      <c r="I4960" s="113"/>
    </row>
    <row r="4961" spans="1:9" ht="15" customHeight="1" x14ac:dyDescent="0.25">
      <c r="A4961" s="29">
        <v>42211.33361400463</v>
      </c>
      <c r="B4961" s="30">
        <v>5.89</v>
      </c>
      <c r="C4961" s="22" t="s">
        <v>197</v>
      </c>
      <c r="F4961" s="29">
        <v>42211.33361400463</v>
      </c>
      <c r="G4961" s="30"/>
      <c r="H4961" s="113"/>
      <c r="I4961" s="113"/>
    </row>
    <row r="4962" spans="1:9" ht="15" customHeight="1" x14ac:dyDescent="0.25">
      <c r="A4962" s="29">
        <v>42211.375280729168</v>
      </c>
      <c r="B4962" s="30">
        <v>5.83</v>
      </c>
      <c r="C4962" s="22" t="s">
        <v>197</v>
      </c>
      <c r="F4962" s="29">
        <v>42211.375280729168</v>
      </c>
      <c r="G4962" s="30"/>
      <c r="H4962" s="113"/>
      <c r="I4962" s="113"/>
    </row>
    <row r="4963" spans="1:9" ht="15" customHeight="1" x14ac:dyDescent="0.25">
      <c r="A4963" s="29">
        <v>42211.416947453705</v>
      </c>
      <c r="B4963" s="30">
        <v>5.69</v>
      </c>
      <c r="C4963" s="22" t="s">
        <v>197</v>
      </c>
      <c r="F4963" s="29">
        <v>42211.416947453705</v>
      </c>
      <c r="G4963" s="30"/>
      <c r="H4963" s="113"/>
      <c r="I4963" s="113"/>
    </row>
    <row r="4964" spans="1:9" ht="15" customHeight="1" x14ac:dyDescent="0.25">
      <c r="A4964" s="29">
        <v>42211.458614178242</v>
      </c>
      <c r="B4964" s="30">
        <v>4.87</v>
      </c>
      <c r="C4964" s="22" t="s">
        <v>197</v>
      </c>
      <c r="F4964" s="29">
        <v>42211.458614178242</v>
      </c>
      <c r="G4964" s="30"/>
      <c r="H4964" s="113"/>
      <c r="I4964" s="113"/>
    </row>
    <row r="4965" spans="1:9" ht="15" customHeight="1" x14ac:dyDescent="0.25">
      <c r="A4965" s="29">
        <v>42211.500280902779</v>
      </c>
      <c r="B4965" s="30">
        <v>4.97</v>
      </c>
      <c r="C4965" s="22" t="s">
        <v>197</v>
      </c>
      <c r="F4965" s="29">
        <v>42211.500280902779</v>
      </c>
      <c r="G4965" s="30"/>
      <c r="H4965" s="113"/>
      <c r="I4965" s="113"/>
    </row>
    <row r="4966" spans="1:9" ht="15" customHeight="1" x14ac:dyDescent="0.25">
      <c r="A4966" s="29">
        <v>42211.541947627316</v>
      </c>
      <c r="B4966" s="30">
        <v>4.97</v>
      </c>
      <c r="C4966" s="22" t="s">
        <v>197</v>
      </c>
      <c r="F4966" s="29">
        <v>42211.541947627316</v>
      </c>
      <c r="G4966" s="30"/>
      <c r="H4966" s="113"/>
      <c r="I4966" s="113"/>
    </row>
    <row r="4967" spans="1:9" ht="15" customHeight="1" x14ac:dyDescent="0.25">
      <c r="A4967" s="29">
        <v>42211.583614351854</v>
      </c>
      <c r="B4967" s="30">
        <v>5</v>
      </c>
      <c r="C4967" s="22" t="s">
        <v>197</v>
      </c>
      <c r="F4967" s="29">
        <v>42211.583614351854</v>
      </c>
      <c r="G4967" s="30"/>
      <c r="H4967" s="113"/>
      <c r="I4967" s="113"/>
    </row>
    <row r="4968" spans="1:9" ht="15" customHeight="1" x14ac:dyDescent="0.25">
      <c r="A4968" s="29">
        <v>42211.625281076391</v>
      </c>
      <c r="B4968" s="30">
        <v>5.08</v>
      </c>
      <c r="C4968" s="22" t="s">
        <v>197</v>
      </c>
      <c r="F4968" s="29">
        <v>42211.625281076391</v>
      </c>
      <c r="G4968" s="30"/>
      <c r="H4968" s="113"/>
      <c r="I4968" s="113"/>
    </row>
    <row r="4969" spans="1:9" ht="15" customHeight="1" x14ac:dyDescent="0.25">
      <c r="A4969" s="29">
        <v>42211.666947800928</v>
      </c>
      <c r="B4969" s="30">
        <v>5.08</v>
      </c>
      <c r="C4969" s="22" t="s">
        <v>197</v>
      </c>
      <c r="F4969" s="29">
        <v>42211.666947800928</v>
      </c>
      <c r="G4969" s="30"/>
      <c r="H4969" s="113"/>
      <c r="I4969" s="113"/>
    </row>
    <row r="4970" spans="1:9" ht="15" customHeight="1" x14ac:dyDescent="0.25">
      <c r="A4970" s="29">
        <v>42211.708614525465</v>
      </c>
      <c r="B4970" s="30">
        <v>5.1100000000000003</v>
      </c>
      <c r="C4970" s="22" t="s">
        <v>197</v>
      </c>
      <c r="F4970" s="29">
        <v>42211.708614525465</v>
      </c>
      <c r="G4970" s="30"/>
      <c r="H4970" s="113"/>
      <c r="I4970" s="113"/>
    </row>
    <row r="4971" spans="1:9" ht="15" customHeight="1" x14ac:dyDescent="0.25">
      <c r="A4971" s="29">
        <v>42211.750281250002</v>
      </c>
      <c r="B4971" s="30">
        <v>5.13</v>
      </c>
      <c r="C4971" s="22" t="s">
        <v>197</v>
      </c>
      <c r="F4971" s="29">
        <v>42211.750281250002</v>
      </c>
      <c r="G4971" s="30"/>
      <c r="H4971" s="113"/>
      <c r="I4971" s="113"/>
    </row>
    <row r="4972" spans="1:9" ht="15" customHeight="1" x14ac:dyDescent="0.25">
      <c r="A4972" s="29">
        <v>42211.79194797454</v>
      </c>
      <c r="B4972" s="30">
        <v>5.0599999999999996</v>
      </c>
      <c r="C4972" s="22" t="s">
        <v>197</v>
      </c>
      <c r="F4972" s="29">
        <v>42211.79194797454</v>
      </c>
      <c r="G4972" s="30"/>
      <c r="H4972" s="113"/>
      <c r="I4972" s="113"/>
    </row>
    <row r="4973" spans="1:9" ht="15" customHeight="1" x14ac:dyDescent="0.25">
      <c r="A4973" s="29">
        <v>42211.833614699077</v>
      </c>
      <c r="B4973" s="30">
        <v>5.07</v>
      </c>
      <c r="C4973" s="22" t="s">
        <v>197</v>
      </c>
      <c r="F4973" s="29">
        <v>42211.833614699077</v>
      </c>
      <c r="G4973" s="30"/>
      <c r="H4973" s="113"/>
      <c r="I4973" s="113"/>
    </row>
    <row r="4974" spans="1:9" ht="15" customHeight="1" x14ac:dyDescent="0.25">
      <c r="A4974" s="29">
        <v>42211.875281423614</v>
      </c>
      <c r="B4974" s="30">
        <v>5.08</v>
      </c>
      <c r="C4974" s="22" t="s">
        <v>197</v>
      </c>
      <c r="F4974" s="29">
        <v>42211.875281423614</v>
      </c>
      <c r="G4974" s="30"/>
      <c r="H4974" s="113"/>
      <c r="I4974" s="113"/>
    </row>
    <row r="4975" spans="1:9" ht="15" customHeight="1" x14ac:dyDescent="0.25">
      <c r="A4975" s="29">
        <v>42211.916948148151</v>
      </c>
      <c r="B4975" s="35">
        <v>5.0599999999999996</v>
      </c>
      <c r="C4975" s="22" t="s">
        <v>197</v>
      </c>
      <c r="F4975" s="29">
        <v>42211.916948148151</v>
      </c>
      <c r="G4975" s="35"/>
      <c r="H4975" s="113"/>
      <c r="I4975" s="113"/>
    </row>
    <row r="4976" spans="1:9" ht="15" customHeight="1" x14ac:dyDescent="0.25">
      <c r="A4976" s="29">
        <v>42211.958614872688</v>
      </c>
      <c r="B4976" s="35">
        <v>5.08</v>
      </c>
      <c r="C4976" s="22" t="s">
        <v>197</v>
      </c>
      <c r="F4976" s="29">
        <v>42211.958614872688</v>
      </c>
      <c r="G4976" s="35"/>
      <c r="H4976" s="113"/>
      <c r="I4976" s="113"/>
    </row>
    <row r="4977" spans="1:9" ht="15" customHeight="1" x14ac:dyDescent="0.25">
      <c r="A4977" s="29">
        <v>42212.000281597226</v>
      </c>
      <c r="B4977" s="30">
        <v>5.08</v>
      </c>
      <c r="C4977" s="22" t="s">
        <v>197</v>
      </c>
      <c r="F4977" s="29">
        <v>42212.000281597226</v>
      </c>
      <c r="G4977" s="30"/>
      <c r="H4977" s="113"/>
      <c r="I4977" s="113"/>
    </row>
    <row r="4978" spans="1:9" ht="15" customHeight="1" x14ac:dyDescent="0.25">
      <c r="A4978" s="29">
        <v>42212.041948321756</v>
      </c>
      <c r="B4978" s="30">
        <v>5.09</v>
      </c>
      <c r="C4978" s="22" t="s">
        <v>197</v>
      </c>
      <c r="F4978" s="29">
        <v>42212.041948321756</v>
      </c>
      <c r="G4978" s="30"/>
      <c r="H4978" s="113"/>
      <c r="I4978" s="113"/>
    </row>
    <row r="4979" spans="1:9" ht="15" customHeight="1" x14ac:dyDescent="0.25">
      <c r="A4979" s="29">
        <v>42212.083615046293</v>
      </c>
      <c r="B4979" s="30">
        <v>5.07</v>
      </c>
      <c r="C4979" s="22" t="s">
        <v>197</v>
      </c>
      <c r="F4979" s="29">
        <v>42212.083615046293</v>
      </c>
      <c r="G4979" s="30"/>
      <c r="H4979" s="113"/>
      <c r="I4979" s="113"/>
    </row>
    <row r="4980" spans="1:9" ht="15" customHeight="1" x14ac:dyDescent="0.25">
      <c r="A4980" s="29">
        <v>42212.12528177083</v>
      </c>
      <c r="B4980" s="30">
        <v>4.99</v>
      </c>
      <c r="C4980" s="22" t="s">
        <v>197</v>
      </c>
      <c r="F4980" s="29">
        <v>42212.12528177083</v>
      </c>
      <c r="G4980" s="30"/>
      <c r="H4980" s="113"/>
      <c r="I4980" s="113"/>
    </row>
    <row r="4981" spans="1:9" ht="15" customHeight="1" x14ac:dyDescent="0.25">
      <c r="A4981" s="29">
        <v>42212.166948495367</v>
      </c>
      <c r="B4981" s="30">
        <v>5.05</v>
      </c>
      <c r="C4981" s="22" t="s">
        <v>197</v>
      </c>
      <c r="F4981" s="29">
        <v>42212.166948495367</v>
      </c>
      <c r="G4981" s="30"/>
      <c r="H4981" s="113"/>
      <c r="I4981" s="113"/>
    </row>
    <row r="4982" spans="1:9" ht="15" customHeight="1" x14ac:dyDescent="0.25">
      <c r="A4982" s="29">
        <v>42212.208615219904</v>
      </c>
      <c r="B4982" s="30">
        <v>5</v>
      </c>
      <c r="C4982" s="22" t="s">
        <v>197</v>
      </c>
      <c r="F4982" s="29">
        <v>42212.208615219904</v>
      </c>
      <c r="G4982" s="30"/>
      <c r="H4982" s="113"/>
      <c r="I4982" s="113"/>
    </row>
    <row r="4983" spans="1:9" ht="15" customHeight="1" x14ac:dyDescent="0.25">
      <c r="A4983" s="29">
        <v>42212.250281944442</v>
      </c>
      <c r="B4983" s="30">
        <v>5.09</v>
      </c>
      <c r="C4983" s="22" t="s">
        <v>197</v>
      </c>
      <c r="F4983" s="29">
        <v>42212.250281944442</v>
      </c>
      <c r="G4983" s="30"/>
      <c r="H4983" s="113"/>
      <c r="I4983" s="113"/>
    </row>
    <row r="4984" spans="1:9" ht="15" customHeight="1" x14ac:dyDescent="0.25">
      <c r="A4984" s="29">
        <v>42212.291948668979</v>
      </c>
      <c r="B4984" s="30">
        <v>5.0599999999999996</v>
      </c>
      <c r="C4984" s="22" t="s">
        <v>197</v>
      </c>
      <c r="F4984" s="29">
        <v>42212.291948668979</v>
      </c>
      <c r="G4984" s="30"/>
      <c r="H4984" s="113"/>
      <c r="I4984" s="113"/>
    </row>
    <row r="4985" spans="1:9" ht="15" customHeight="1" x14ac:dyDescent="0.25">
      <c r="A4985" s="29">
        <v>42212.333615393516</v>
      </c>
      <c r="B4985" s="30">
        <v>5.0599999999999996</v>
      </c>
      <c r="C4985" s="22" t="s">
        <v>197</v>
      </c>
      <c r="F4985" s="29">
        <v>42212.333615393516</v>
      </c>
      <c r="G4985" s="30"/>
      <c r="H4985" s="113"/>
      <c r="I4985" s="113"/>
    </row>
    <row r="4986" spans="1:9" ht="15" customHeight="1" x14ac:dyDescent="0.25">
      <c r="A4986" s="29">
        <v>42212.375282118053</v>
      </c>
      <c r="B4986" s="30">
        <v>5.0199999999999996</v>
      </c>
      <c r="C4986" s="22" t="s">
        <v>197</v>
      </c>
      <c r="F4986" s="29">
        <v>42212.375282118053</v>
      </c>
      <c r="G4986" s="30"/>
      <c r="H4986" s="113"/>
      <c r="I4986" s="113"/>
    </row>
    <row r="4987" spans="1:9" ht="15" customHeight="1" x14ac:dyDescent="0.25">
      <c r="A4987" s="29">
        <v>42212.416948842591</v>
      </c>
      <c r="B4987" s="30">
        <v>4.95</v>
      </c>
      <c r="C4987" s="22" t="s">
        <v>197</v>
      </c>
      <c r="F4987" s="29">
        <v>42212.416948842591</v>
      </c>
      <c r="G4987" s="30"/>
      <c r="H4987" s="113"/>
      <c r="I4987" s="113"/>
    </row>
    <row r="4988" spans="1:9" ht="15" customHeight="1" x14ac:dyDescent="0.25">
      <c r="A4988" s="29">
        <v>42212.458615567128</v>
      </c>
      <c r="B4988" s="30">
        <v>4.4800000000000004</v>
      </c>
      <c r="C4988" s="22" t="s">
        <v>197</v>
      </c>
      <c r="F4988" s="29">
        <v>42212.458615567128</v>
      </c>
      <c r="G4988" s="30"/>
      <c r="H4988" s="113"/>
      <c r="I4988" s="113"/>
    </row>
    <row r="4989" spans="1:9" ht="15" customHeight="1" x14ac:dyDescent="0.25">
      <c r="A4989" s="29">
        <v>42212.500282291665</v>
      </c>
      <c r="B4989" s="30">
        <v>4.54</v>
      </c>
      <c r="C4989" s="22" t="s">
        <v>197</v>
      </c>
      <c r="F4989" s="29">
        <v>42212.500282291665</v>
      </c>
      <c r="G4989" s="30"/>
      <c r="H4989" s="113"/>
      <c r="I4989" s="113"/>
    </row>
    <row r="4990" spans="1:9" ht="15" customHeight="1" x14ac:dyDescent="0.25">
      <c r="A4990" s="29">
        <v>42212.541949016202</v>
      </c>
      <c r="B4990" s="30">
        <v>4.57</v>
      </c>
      <c r="C4990" s="22" t="s">
        <v>197</v>
      </c>
      <c r="F4990" s="29">
        <v>42212.541949016202</v>
      </c>
      <c r="G4990" s="30"/>
      <c r="H4990" s="113"/>
      <c r="I4990" s="113"/>
    </row>
    <row r="4991" spans="1:9" ht="15" customHeight="1" x14ac:dyDescent="0.25">
      <c r="A4991" s="29">
        <v>42212.583615740739</v>
      </c>
      <c r="B4991" s="30">
        <v>4.6500000000000004</v>
      </c>
      <c r="C4991" s="22" t="s">
        <v>197</v>
      </c>
      <c r="F4991" s="29">
        <v>42212.583615740739</v>
      </c>
      <c r="G4991" s="30"/>
      <c r="H4991" s="113"/>
      <c r="I4991" s="113"/>
    </row>
    <row r="4992" spans="1:9" ht="15" customHeight="1" x14ac:dyDescent="0.25">
      <c r="A4992" s="29">
        <v>42212.625282465277</v>
      </c>
      <c r="B4992" s="30">
        <v>4.71</v>
      </c>
      <c r="C4992" s="22" t="s">
        <v>197</v>
      </c>
      <c r="F4992" s="29">
        <v>42212.625282465277</v>
      </c>
      <c r="G4992" s="30"/>
      <c r="H4992" s="113"/>
      <c r="I4992" s="113"/>
    </row>
    <row r="4993" spans="1:9" ht="15" customHeight="1" x14ac:dyDescent="0.25">
      <c r="A4993" s="29">
        <v>42212.666949189814</v>
      </c>
      <c r="B4993" s="30">
        <v>4.7300000000000004</v>
      </c>
      <c r="C4993" s="22" t="s">
        <v>197</v>
      </c>
      <c r="F4993" s="29">
        <v>42212.666949189814</v>
      </c>
      <c r="G4993" s="30"/>
      <c r="H4993" s="113"/>
      <c r="I4993" s="113"/>
    </row>
    <row r="4994" spans="1:9" ht="15" customHeight="1" x14ac:dyDescent="0.25">
      <c r="A4994" s="29">
        <v>42212.708615914351</v>
      </c>
      <c r="B4994" s="30">
        <v>4.75</v>
      </c>
      <c r="C4994" s="22" t="s">
        <v>197</v>
      </c>
      <c r="F4994" s="29">
        <v>42212.708615914351</v>
      </c>
      <c r="G4994" s="30"/>
      <c r="H4994" s="113"/>
      <c r="I4994" s="113"/>
    </row>
    <row r="4995" spans="1:9" ht="15" customHeight="1" x14ac:dyDescent="0.25">
      <c r="A4995" s="29">
        <v>42212.750282638888</v>
      </c>
      <c r="B4995" s="30">
        <v>4.7699999999999996</v>
      </c>
      <c r="C4995" s="22" t="s">
        <v>197</v>
      </c>
      <c r="F4995" s="29">
        <v>42212.750282638888</v>
      </c>
      <c r="G4995" s="30"/>
      <c r="H4995" s="113"/>
      <c r="I4995" s="113"/>
    </row>
    <row r="4996" spans="1:9" ht="15" customHeight="1" x14ac:dyDescent="0.25">
      <c r="A4996" s="29">
        <v>42212.791949363425</v>
      </c>
      <c r="B4996" s="30">
        <v>7.58</v>
      </c>
      <c r="C4996" s="22" t="s">
        <v>197</v>
      </c>
      <c r="F4996" s="29">
        <v>42212.791949363425</v>
      </c>
      <c r="G4996" s="30"/>
      <c r="H4996" s="113"/>
      <c r="I4996" s="113"/>
    </row>
    <row r="4997" spans="1:9" ht="15" customHeight="1" x14ac:dyDescent="0.25">
      <c r="A4997" s="29">
        <v>42212.833616087963</v>
      </c>
      <c r="B4997" s="30">
        <v>5.9</v>
      </c>
      <c r="C4997" s="22" t="s">
        <v>197</v>
      </c>
      <c r="F4997" s="29">
        <v>42212.833616087963</v>
      </c>
      <c r="G4997" s="30"/>
      <c r="H4997" s="113"/>
      <c r="I4997" s="113"/>
    </row>
    <row r="4998" spans="1:9" ht="15" customHeight="1" x14ac:dyDescent="0.25">
      <c r="A4998" s="29">
        <v>42212.8752828125</v>
      </c>
      <c r="B4998" s="30">
        <v>5.68</v>
      </c>
      <c r="C4998" s="22" t="s">
        <v>197</v>
      </c>
      <c r="F4998" s="29">
        <v>42212.8752828125</v>
      </c>
      <c r="G4998" s="30"/>
      <c r="H4998" s="113"/>
      <c r="I4998" s="113"/>
    </row>
    <row r="4999" spans="1:9" ht="15" customHeight="1" x14ac:dyDescent="0.25">
      <c r="A4999" s="29">
        <v>42212.916949537037</v>
      </c>
      <c r="B4999" s="42">
        <v>10.1</v>
      </c>
      <c r="C4999" s="22" t="s">
        <v>199</v>
      </c>
      <c r="F4999" s="29">
        <v>42212.916949537037</v>
      </c>
      <c r="G4999" s="42"/>
      <c r="H4999" s="113"/>
      <c r="I4999" s="113"/>
    </row>
    <row r="5000" spans="1:9" ht="15" customHeight="1" x14ac:dyDescent="0.25">
      <c r="A5000" s="29">
        <v>42212.958616261574</v>
      </c>
      <c r="B5000" s="42">
        <v>12.51</v>
      </c>
      <c r="C5000" s="22" t="s">
        <v>199</v>
      </c>
      <c r="F5000" s="29">
        <v>42212.958616261574</v>
      </c>
      <c r="G5000" s="42"/>
      <c r="H5000" s="113"/>
      <c r="I5000" s="113"/>
    </row>
    <row r="5001" spans="1:9" ht="15" customHeight="1" x14ac:dyDescent="0.25">
      <c r="A5001" s="29">
        <v>42213.000282986111</v>
      </c>
      <c r="B5001" s="37">
        <v>13.8</v>
      </c>
      <c r="C5001" s="2"/>
      <c r="F5001" s="29">
        <v>42213.000282986111</v>
      </c>
      <c r="G5001" s="37">
        <v>13.8</v>
      </c>
      <c r="H5001" s="113"/>
      <c r="I5001" s="113"/>
    </row>
    <row r="5002" spans="1:9" ht="15" customHeight="1" x14ac:dyDescent="0.25">
      <c r="A5002" s="29">
        <v>42213.041949710649</v>
      </c>
      <c r="B5002" s="37">
        <v>13.53</v>
      </c>
      <c r="C5002" s="2"/>
      <c r="F5002" s="29">
        <v>42213.041949710649</v>
      </c>
      <c r="G5002" s="37">
        <v>13.53</v>
      </c>
      <c r="H5002" s="113"/>
      <c r="I5002" s="113"/>
    </row>
    <row r="5003" spans="1:9" ht="15" customHeight="1" x14ac:dyDescent="0.25">
      <c r="A5003" s="29">
        <v>42213.083616435186</v>
      </c>
      <c r="B5003" s="37">
        <v>13.83</v>
      </c>
      <c r="C5003" s="2"/>
      <c r="F5003" s="29">
        <v>42213.083616435186</v>
      </c>
      <c r="G5003" s="37">
        <v>13.83</v>
      </c>
      <c r="H5003" s="113"/>
      <c r="I5003" s="113"/>
    </row>
    <row r="5004" spans="1:9" ht="15" customHeight="1" x14ac:dyDescent="0.25">
      <c r="A5004" s="29">
        <v>42213.125283159723</v>
      </c>
      <c r="B5004" s="37">
        <v>15.55</v>
      </c>
      <c r="C5004" s="2"/>
      <c r="F5004" s="29">
        <v>42213.125283159723</v>
      </c>
      <c r="G5004" s="37">
        <v>15.55</v>
      </c>
      <c r="H5004" s="113"/>
      <c r="I5004" s="113"/>
    </row>
    <row r="5005" spans="1:9" ht="15" customHeight="1" x14ac:dyDescent="0.25">
      <c r="A5005" s="29">
        <v>42213.16694988426</v>
      </c>
      <c r="B5005" s="37">
        <v>16.73</v>
      </c>
      <c r="C5005" s="2"/>
      <c r="F5005" s="29">
        <v>42213.16694988426</v>
      </c>
      <c r="G5005" s="37">
        <v>16.73</v>
      </c>
      <c r="H5005" s="113"/>
      <c r="I5005" s="113"/>
    </row>
    <row r="5006" spans="1:9" ht="15" customHeight="1" x14ac:dyDescent="0.25">
      <c r="A5006" s="29">
        <v>42213.208616608797</v>
      </c>
      <c r="B5006" s="41">
        <v>16.04</v>
      </c>
      <c r="C5006" s="2"/>
      <c r="F5006" s="29">
        <v>42213.208616608797</v>
      </c>
      <c r="G5006" s="41">
        <v>16.04</v>
      </c>
      <c r="H5006" s="113"/>
      <c r="I5006" s="113"/>
    </row>
    <row r="5007" spans="1:9" ht="15" customHeight="1" x14ac:dyDescent="0.25">
      <c r="A5007" s="29">
        <v>42213.250283333335</v>
      </c>
      <c r="B5007" s="41">
        <v>15.71</v>
      </c>
      <c r="C5007" s="2"/>
      <c r="F5007" s="29">
        <v>42213.250283333335</v>
      </c>
      <c r="G5007" s="41">
        <v>15.71</v>
      </c>
      <c r="H5007" s="113"/>
      <c r="I5007" s="113"/>
    </row>
    <row r="5008" spans="1:9" ht="15" customHeight="1" x14ac:dyDescent="0.25">
      <c r="A5008" s="29">
        <v>42213.291950057872</v>
      </c>
      <c r="B5008" s="41">
        <v>15.09</v>
      </c>
      <c r="C5008" s="2"/>
      <c r="F5008" s="29">
        <v>42213.291950057872</v>
      </c>
      <c r="G5008" s="41">
        <v>15.09</v>
      </c>
      <c r="H5008" s="113"/>
      <c r="I5008" s="113"/>
    </row>
    <row r="5009" spans="1:9" ht="15" customHeight="1" x14ac:dyDescent="0.25">
      <c r="A5009" s="29">
        <v>42213.333616782409</v>
      </c>
      <c r="B5009" s="37">
        <v>17.62</v>
      </c>
      <c r="C5009" s="2"/>
      <c r="F5009" s="29">
        <v>42213.333616782409</v>
      </c>
      <c r="G5009" s="37">
        <v>17.62</v>
      </c>
      <c r="H5009" s="113"/>
      <c r="I5009" s="113"/>
    </row>
    <row r="5010" spans="1:9" ht="15" customHeight="1" x14ac:dyDescent="0.25">
      <c r="A5010" s="29">
        <v>42213.375283506946</v>
      </c>
      <c r="B5010" s="37">
        <v>14.86</v>
      </c>
      <c r="C5010" s="2"/>
      <c r="F5010" s="29">
        <v>42213.375283506946</v>
      </c>
      <c r="G5010" s="37">
        <v>14.86</v>
      </c>
      <c r="H5010" s="113"/>
      <c r="I5010" s="113"/>
    </row>
    <row r="5011" spans="1:9" ht="15" customHeight="1" x14ac:dyDescent="0.25">
      <c r="A5011" s="29">
        <v>42213.416950231483</v>
      </c>
      <c r="B5011" s="37">
        <v>17.25</v>
      </c>
      <c r="C5011" s="2"/>
      <c r="F5011" s="29">
        <v>42213.416950231483</v>
      </c>
      <c r="G5011" s="37">
        <v>17.25</v>
      </c>
      <c r="H5011" s="113"/>
      <c r="I5011" s="113"/>
    </row>
    <row r="5012" spans="1:9" ht="15" customHeight="1" x14ac:dyDescent="0.25">
      <c r="A5012" s="29">
        <v>42213.458616956021</v>
      </c>
      <c r="B5012" s="37">
        <v>18.66</v>
      </c>
      <c r="C5012" s="2"/>
      <c r="F5012" s="29">
        <v>42213.458616956021</v>
      </c>
      <c r="G5012" s="37">
        <v>18.66</v>
      </c>
      <c r="H5012" s="113"/>
      <c r="I5012" s="113"/>
    </row>
    <row r="5013" spans="1:9" ht="15" customHeight="1" x14ac:dyDescent="0.25">
      <c r="A5013" s="29">
        <v>42213.500283680558</v>
      </c>
      <c r="B5013" s="37">
        <v>19.34</v>
      </c>
      <c r="C5013" s="2"/>
      <c r="F5013" s="29">
        <v>42213.500283680558</v>
      </c>
      <c r="G5013" s="37">
        <v>19.34</v>
      </c>
      <c r="H5013" s="113"/>
      <c r="I5013" s="113"/>
    </row>
    <row r="5014" spans="1:9" ht="15" customHeight="1" x14ac:dyDescent="0.25">
      <c r="A5014" s="29">
        <v>42213.541950405095</v>
      </c>
      <c r="B5014" s="37">
        <v>18.510000000000002</v>
      </c>
      <c r="C5014" s="2"/>
      <c r="F5014" s="29">
        <v>42213.541950405095</v>
      </c>
      <c r="G5014" s="37">
        <v>18.510000000000002</v>
      </c>
      <c r="H5014" s="113"/>
      <c r="I5014" s="113"/>
    </row>
    <row r="5015" spans="1:9" ht="15" customHeight="1" x14ac:dyDescent="0.25">
      <c r="A5015" s="29">
        <v>42213.583617129632</v>
      </c>
      <c r="B5015" s="37">
        <v>19.09</v>
      </c>
      <c r="C5015" s="2"/>
      <c r="F5015" s="29">
        <v>42213.583617129632</v>
      </c>
      <c r="G5015" s="37">
        <v>19.09</v>
      </c>
      <c r="H5015" s="113"/>
      <c r="I5015" s="113"/>
    </row>
    <row r="5016" spans="1:9" ht="15" customHeight="1" x14ac:dyDescent="0.25">
      <c r="A5016" s="29">
        <v>42213.62528385417</v>
      </c>
      <c r="B5016" s="37">
        <v>19.14</v>
      </c>
      <c r="C5016" s="2"/>
      <c r="F5016" s="29">
        <v>42213.62528385417</v>
      </c>
      <c r="G5016" s="37">
        <v>19.14</v>
      </c>
      <c r="H5016" s="113"/>
      <c r="I5016" s="113"/>
    </row>
    <row r="5017" spans="1:9" ht="15" customHeight="1" x14ac:dyDescent="0.25">
      <c r="A5017" s="29">
        <v>42213.666950578707</v>
      </c>
      <c r="B5017" s="37">
        <v>18.53</v>
      </c>
      <c r="C5017" s="2"/>
      <c r="F5017" s="29">
        <v>42213.666950578707</v>
      </c>
      <c r="G5017" s="37">
        <v>18.53</v>
      </c>
      <c r="H5017" s="113"/>
      <c r="I5017" s="113"/>
    </row>
    <row r="5018" spans="1:9" ht="15" customHeight="1" x14ac:dyDescent="0.25">
      <c r="A5018" s="29">
        <v>42213.708617303244</v>
      </c>
      <c r="B5018" s="37">
        <v>18.78</v>
      </c>
      <c r="C5018" s="2"/>
      <c r="F5018" s="29">
        <v>42213.708617303244</v>
      </c>
      <c r="G5018" s="37">
        <v>18.78</v>
      </c>
      <c r="H5018" s="113"/>
      <c r="I5018" s="113"/>
    </row>
    <row r="5019" spans="1:9" ht="15" customHeight="1" x14ac:dyDescent="0.25">
      <c r="A5019" s="29">
        <v>42213.750284027781</v>
      </c>
      <c r="B5019" s="37">
        <v>14.23</v>
      </c>
      <c r="C5019" s="2"/>
      <c r="F5019" s="29">
        <v>42213.750284027781</v>
      </c>
      <c r="G5019" s="37">
        <v>14.23</v>
      </c>
      <c r="H5019" s="113"/>
      <c r="I5019" s="113"/>
    </row>
    <row r="5020" spans="1:9" ht="15" customHeight="1" x14ac:dyDescent="0.25">
      <c r="A5020" s="29">
        <v>42213.791950752318</v>
      </c>
      <c r="B5020" s="35">
        <v>10.4</v>
      </c>
      <c r="C5020" s="22" t="s">
        <v>197</v>
      </c>
      <c r="F5020" s="29">
        <v>42213.791950752318</v>
      </c>
      <c r="G5020" s="35"/>
      <c r="H5020" s="113"/>
      <c r="I5020" s="113"/>
    </row>
    <row r="5021" spans="1:9" ht="15" customHeight="1" x14ac:dyDescent="0.25">
      <c r="A5021" s="29">
        <v>42213.833617476848</v>
      </c>
      <c r="B5021" s="35">
        <v>7.15</v>
      </c>
      <c r="C5021" s="22" t="s">
        <v>197</v>
      </c>
      <c r="F5021" s="29">
        <v>42213.833617476848</v>
      </c>
      <c r="G5021" s="35"/>
      <c r="H5021" s="113"/>
      <c r="I5021" s="113"/>
    </row>
    <row r="5022" spans="1:9" ht="15" customHeight="1" x14ac:dyDescent="0.25">
      <c r="A5022" s="29">
        <v>42213.875284201386</v>
      </c>
      <c r="B5022" s="35">
        <v>6.35</v>
      </c>
      <c r="C5022" s="22" t="s">
        <v>197</v>
      </c>
      <c r="F5022" s="29">
        <v>42213.875284201386</v>
      </c>
      <c r="G5022" s="35"/>
      <c r="H5022" s="113"/>
      <c r="I5022" s="113"/>
    </row>
    <row r="5023" spans="1:9" ht="15" customHeight="1" x14ac:dyDescent="0.25">
      <c r="A5023" s="29">
        <v>42213.916950925923</v>
      </c>
      <c r="B5023" s="35">
        <v>5.93</v>
      </c>
      <c r="C5023" s="22" t="s">
        <v>197</v>
      </c>
      <c r="F5023" s="29">
        <v>42213.916950925923</v>
      </c>
      <c r="G5023" s="35"/>
      <c r="H5023" s="113"/>
      <c r="I5023" s="113"/>
    </row>
    <row r="5024" spans="1:9" ht="15" customHeight="1" x14ac:dyDescent="0.25">
      <c r="A5024" s="29">
        <v>42213.95861765046</v>
      </c>
      <c r="B5024" s="35">
        <v>5.83</v>
      </c>
      <c r="C5024" s="22" t="s">
        <v>197</v>
      </c>
      <c r="F5024" s="29">
        <v>42213.95861765046</v>
      </c>
      <c r="G5024" s="35"/>
      <c r="H5024" s="113"/>
      <c r="I5024" s="113"/>
    </row>
    <row r="5025" spans="1:9" ht="15" customHeight="1" x14ac:dyDescent="0.25">
      <c r="A5025" s="29">
        <v>42214.000284374997</v>
      </c>
      <c r="B5025" s="30">
        <v>5.85</v>
      </c>
      <c r="C5025" s="22" t="s">
        <v>197</v>
      </c>
      <c r="F5025" s="29">
        <v>42214.000284374997</v>
      </c>
      <c r="G5025" s="30"/>
      <c r="H5025" s="113"/>
      <c r="I5025" s="113"/>
    </row>
    <row r="5026" spans="1:9" ht="15" customHeight="1" x14ac:dyDescent="0.25">
      <c r="A5026" s="29">
        <v>42214.041951099534</v>
      </c>
      <c r="B5026" s="30">
        <v>5.85</v>
      </c>
      <c r="C5026" s="22" t="s">
        <v>197</v>
      </c>
      <c r="F5026" s="29">
        <v>42214.041951099534</v>
      </c>
      <c r="G5026" s="30"/>
      <c r="H5026" s="113"/>
      <c r="I5026" s="113"/>
    </row>
    <row r="5027" spans="1:9" ht="15" customHeight="1" x14ac:dyDescent="0.25">
      <c r="A5027" s="29">
        <v>42214.083617824072</v>
      </c>
      <c r="B5027" s="30">
        <v>5.86</v>
      </c>
      <c r="C5027" s="22" t="s">
        <v>197</v>
      </c>
      <c r="F5027" s="29">
        <v>42214.083617824072</v>
      </c>
      <c r="G5027" s="30"/>
      <c r="H5027" s="113"/>
      <c r="I5027" s="113"/>
    </row>
    <row r="5028" spans="1:9" ht="15" customHeight="1" x14ac:dyDescent="0.25">
      <c r="A5028" s="29">
        <v>42214.125284548609</v>
      </c>
      <c r="B5028" s="30">
        <v>5.38</v>
      </c>
      <c r="C5028" s="22" t="s">
        <v>197</v>
      </c>
      <c r="F5028" s="29">
        <v>42214.125284548609</v>
      </c>
      <c r="G5028" s="30"/>
      <c r="H5028" s="113"/>
      <c r="I5028" s="113"/>
    </row>
    <row r="5029" spans="1:9" ht="15" customHeight="1" x14ac:dyDescent="0.25">
      <c r="A5029" s="29">
        <v>42214.166951273146</v>
      </c>
      <c r="B5029" s="30">
        <v>5.47</v>
      </c>
      <c r="C5029" s="22" t="s">
        <v>197</v>
      </c>
      <c r="F5029" s="29">
        <v>42214.166951273146</v>
      </c>
      <c r="G5029" s="30"/>
      <c r="H5029" s="113"/>
      <c r="I5029" s="113"/>
    </row>
    <row r="5030" spans="1:9" ht="15" customHeight="1" x14ac:dyDescent="0.25">
      <c r="A5030" s="29">
        <v>42214.208617997683</v>
      </c>
      <c r="B5030" s="30">
        <v>5.45</v>
      </c>
      <c r="C5030" s="22" t="s">
        <v>197</v>
      </c>
      <c r="F5030" s="29">
        <v>42214.208617997683</v>
      </c>
      <c r="G5030" s="30"/>
      <c r="H5030" s="113"/>
      <c r="I5030" s="113"/>
    </row>
    <row r="5031" spans="1:9" ht="15" customHeight="1" x14ac:dyDescent="0.25">
      <c r="A5031" s="29">
        <v>42214.25028472222</v>
      </c>
      <c r="B5031" s="30">
        <v>5.49</v>
      </c>
      <c r="C5031" s="22" t="s">
        <v>197</v>
      </c>
      <c r="F5031" s="29">
        <v>42214.25028472222</v>
      </c>
      <c r="G5031" s="30"/>
      <c r="H5031" s="113"/>
      <c r="I5031" s="113"/>
    </row>
    <row r="5032" spans="1:9" ht="15" customHeight="1" x14ac:dyDescent="0.25">
      <c r="A5032" s="29">
        <v>42214.291951446758</v>
      </c>
      <c r="B5032" s="30">
        <v>5.58</v>
      </c>
      <c r="C5032" s="22" t="s">
        <v>197</v>
      </c>
      <c r="F5032" s="29">
        <v>42214.291951446758</v>
      </c>
      <c r="G5032" s="30"/>
      <c r="H5032" s="113"/>
      <c r="I5032" s="113"/>
    </row>
    <row r="5033" spans="1:9" ht="15" customHeight="1" x14ac:dyDescent="0.25">
      <c r="A5033" s="29">
        <v>42214.333618171295</v>
      </c>
      <c r="B5033" s="30">
        <v>5.6</v>
      </c>
      <c r="C5033" s="22" t="s">
        <v>197</v>
      </c>
      <c r="F5033" s="29">
        <v>42214.333618171295</v>
      </c>
      <c r="G5033" s="30"/>
      <c r="H5033" s="113"/>
      <c r="I5033" s="113"/>
    </row>
    <row r="5034" spans="1:9" ht="15" customHeight="1" x14ac:dyDescent="0.25">
      <c r="A5034" s="29">
        <v>42214.375284895832</v>
      </c>
      <c r="B5034" s="30">
        <v>5.57</v>
      </c>
      <c r="C5034" s="22" t="s">
        <v>197</v>
      </c>
      <c r="F5034" s="29">
        <v>42214.375284895832</v>
      </c>
      <c r="G5034" s="30"/>
      <c r="H5034" s="113"/>
      <c r="I5034" s="113"/>
    </row>
    <row r="5035" spans="1:9" ht="15" customHeight="1" x14ac:dyDescent="0.25">
      <c r="A5035" s="29">
        <v>42214.416951620369</v>
      </c>
      <c r="B5035" s="30">
        <v>5.43</v>
      </c>
      <c r="C5035" s="22" t="s">
        <v>197</v>
      </c>
      <c r="F5035" s="29">
        <v>42214.416951620369</v>
      </c>
      <c r="G5035" s="30"/>
      <c r="H5035" s="113"/>
      <c r="I5035" s="113"/>
    </row>
    <row r="5036" spans="1:9" ht="15" customHeight="1" x14ac:dyDescent="0.25">
      <c r="A5036" s="29">
        <v>42214.458618344906</v>
      </c>
      <c r="B5036" s="30">
        <v>4.8</v>
      </c>
      <c r="C5036" s="22" t="s">
        <v>197</v>
      </c>
      <c r="F5036" s="29">
        <v>42214.458618344906</v>
      </c>
      <c r="G5036" s="30"/>
      <c r="H5036" s="113"/>
      <c r="I5036" s="113"/>
    </row>
    <row r="5037" spans="1:9" ht="15" customHeight="1" x14ac:dyDescent="0.25">
      <c r="A5037" s="29">
        <v>42214.500285069444</v>
      </c>
      <c r="B5037" s="30">
        <v>4.9000000000000004</v>
      </c>
      <c r="C5037" s="22" t="s">
        <v>197</v>
      </c>
      <c r="F5037" s="29">
        <v>42214.500285069444</v>
      </c>
      <c r="G5037" s="30"/>
      <c r="H5037" s="113"/>
      <c r="I5037" s="113"/>
    </row>
    <row r="5038" spans="1:9" ht="15" customHeight="1" x14ac:dyDescent="0.25">
      <c r="A5038" s="29">
        <v>42214.541951793981</v>
      </c>
      <c r="B5038" s="30">
        <v>4.96</v>
      </c>
      <c r="C5038" s="22" t="s">
        <v>197</v>
      </c>
      <c r="F5038" s="29">
        <v>42214.541951793981</v>
      </c>
      <c r="G5038" s="30"/>
      <c r="H5038" s="113"/>
      <c r="I5038" s="113"/>
    </row>
    <row r="5039" spans="1:9" ht="15" customHeight="1" x14ac:dyDescent="0.25">
      <c r="A5039" s="29">
        <v>42214.583618518518</v>
      </c>
      <c r="B5039" s="30">
        <v>4.96</v>
      </c>
      <c r="C5039" s="22" t="s">
        <v>197</v>
      </c>
      <c r="F5039" s="29">
        <v>42214.583618518518</v>
      </c>
      <c r="G5039" s="30"/>
      <c r="H5039" s="113"/>
      <c r="I5039" s="113"/>
    </row>
    <row r="5040" spans="1:9" ht="15" customHeight="1" x14ac:dyDescent="0.25">
      <c r="A5040" s="29">
        <v>42214.625285243055</v>
      </c>
      <c r="B5040" s="30">
        <v>5.01</v>
      </c>
      <c r="C5040" s="22" t="s">
        <v>197</v>
      </c>
      <c r="F5040" s="29">
        <v>42214.625285243055</v>
      </c>
      <c r="G5040" s="30"/>
      <c r="H5040" s="113"/>
      <c r="I5040" s="113"/>
    </row>
    <row r="5041" spans="1:9" ht="15" customHeight="1" x14ac:dyDescent="0.25">
      <c r="A5041" s="29">
        <v>42214.666951967592</v>
      </c>
      <c r="B5041" s="30">
        <v>5.03</v>
      </c>
      <c r="C5041" s="22" t="s">
        <v>197</v>
      </c>
      <c r="F5041" s="29">
        <v>42214.666951967592</v>
      </c>
      <c r="G5041" s="30"/>
      <c r="H5041" s="113"/>
      <c r="I5041" s="113"/>
    </row>
    <row r="5042" spans="1:9" ht="15" customHeight="1" x14ac:dyDescent="0.25">
      <c r="A5042" s="29">
        <v>42214.70861869213</v>
      </c>
      <c r="B5042" s="30">
        <v>5.0599999999999996</v>
      </c>
      <c r="C5042" s="22" t="s">
        <v>197</v>
      </c>
      <c r="F5042" s="29">
        <v>42214.70861869213</v>
      </c>
      <c r="G5042" s="30"/>
      <c r="H5042" s="113"/>
      <c r="I5042" s="113"/>
    </row>
    <row r="5043" spans="1:9" ht="15" customHeight="1" x14ac:dyDescent="0.25">
      <c r="A5043" s="29">
        <v>42214.750285416667</v>
      </c>
      <c r="B5043" s="30">
        <v>5.01</v>
      </c>
      <c r="C5043" s="22" t="s">
        <v>197</v>
      </c>
      <c r="F5043" s="29">
        <v>42214.750285416667</v>
      </c>
      <c r="G5043" s="30"/>
      <c r="H5043" s="113"/>
      <c r="I5043" s="113"/>
    </row>
    <row r="5044" spans="1:9" ht="15" customHeight="1" x14ac:dyDescent="0.25">
      <c r="A5044" s="29">
        <v>42214.791952141204</v>
      </c>
      <c r="B5044" s="30">
        <v>5</v>
      </c>
      <c r="C5044" s="22" t="s">
        <v>197</v>
      </c>
      <c r="F5044" s="29">
        <v>42214.791952141204</v>
      </c>
      <c r="G5044" s="30"/>
      <c r="H5044" s="113"/>
      <c r="I5044" s="113"/>
    </row>
    <row r="5045" spans="1:9" ht="15" customHeight="1" x14ac:dyDescent="0.25">
      <c r="A5045" s="29">
        <v>42214.833618865741</v>
      </c>
      <c r="B5045" s="30">
        <v>5.1100000000000003</v>
      </c>
      <c r="C5045" s="22" t="s">
        <v>197</v>
      </c>
      <c r="F5045" s="29">
        <v>42214.833618865741</v>
      </c>
      <c r="G5045" s="30"/>
      <c r="H5045" s="113"/>
      <c r="I5045" s="113"/>
    </row>
    <row r="5046" spans="1:9" ht="15" customHeight="1" x14ac:dyDescent="0.25">
      <c r="A5046" s="29">
        <v>42214.875285590279</v>
      </c>
      <c r="B5046" s="30">
        <v>5.15</v>
      </c>
      <c r="C5046" s="22" t="s">
        <v>197</v>
      </c>
      <c r="F5046" s="29">
        <v>42214.875285590279</v>
      </c>
      <c r="G5046" s="30"/>
      <c r="H5046" s="113"/>
      <c r="I5046" s="113"/>
    </row>
    <row r="5047" spans="1:9" ht="15" customHeight="1" x14ac:dyDescent="0.25">
      <c r="A5047" s="29">
        <v>42214.916952314816</v>
      </c>
      <c r="B5047" s="30">
        <v>5.14</v>
      </c>
      <c r="C5047" s="22" t="s">
        <v>197</v>
      </c>
      <c r="F5047" s="29">
        <v>42214.916952314816</v>
      </c>
      <c r="G5047" s="30"/>
      <c r="H5047" s="113"/>
      <c r="I5047" s="113"/>
    </row>
    <row r="5048" spans="1:9" ht="15" customHeight="1" x14ac:dyDescent="0.25">
      <c r="A5048" s="29">
        <v>42214.958619039353</v>
      </c>
      <c r="B5048" s="30">
        <v>5.14</v>
      </c>
      <c r="C5048" s="22" t="s">
        <v>197</v>
      </c>
      <c r="F5048" s="29">
        <v>42214.958619039353</v>
      </c>
      <c r="G5048" s="30"/>
      <c r="H5048" s="113"/>
      <c r="I5048" s="113"/>
    </row>
    <row r="5049" spans="1:9" ht="15" customHeight="1" x14ac:dyDescent="0.25">
      <c r="A5049" s="29">
        <v>42215.00028576389</v>
      </c>
      <c r="B5049" s="30">
        <v>5.09</v>
      </c>
      <c r="C5049" s="22" t="s">
        <v>197</v>
      </c>
      <c r="F5049" s="29">
        <v>42215.00028576389</v>
      </c>
      <c r="G5049" s="30"/>
      <c r="H5049" s="113"/>
      <c r="I5049" s="113"/>
    </row>
    <row r="5050" spans="1:9" ht="15" customHeight="1" x14ac:dyDescent="0.25">
      <c r="A5050" s="29">
        <v>42215.041952488427</v>
      </c>
      <c r="B5050" s="30">
        <v>5.07</v>
      </c>
      <c r="C5050" s="22" t="s">
        <v>197</v>
      </c>
      <c r="F5050" s="29">
        <v>42215.041952488427</v>
      </c>
      <c r="G5050" s="30"/>
      <c r="H5050" s="113"/>
      <c r="I5050" s="113"/>
    </row>
    <row r="5051" spans="1:9" ht="15" customHeight="1" x14ac:dyDescent="0.25">
      <c r="A5051" s="29">
        <v>42215.083619212965</v>
      </c>
      <c r="B5051" s="30">
        <v>5.04</v>
      </c>
      <c r="C5051" s="22" t="s">
        <v>197</v>
      </c>
      <c r="F5051" s="29">
        <v>42215.083619212965</v>
      </c>
      <c r="G5051" s="30"/>
      <c r="H5051" s="113"/>
      <c r="I5051" s="113"/>
    </row>
    <row r="5052" spans="1:9" ht="15" customHeight="1" x14ac:dyDescent="0.25">
      <c r="A5052" s="29">
        <v>42215.125285937502</v>
      </c>
      <c r="B5052" s="30">
        <v>4.8</v>
      </c>
      <c r="C5052" s="22" t="s">
        <v>197</v>
      </c>
      <c r="F5052" s="29">
        <v>42215.125285937502</v>
      </c>
      <c r="G5052" s="30"/>
      <c r="H5052" s="113"/>
      <c r="I5052" s="113"/>
    </row>
    <row r="5053" spans="1:9" ht="15" customHeight="1" x14ac:dyDescent="0.25">
      <c r="A5053" s="29">
        <v>42215.166952662039</v>
      </c>
      <c r="B5053" s="30">
        <v>4.82</v>
      </c>
      <c r="C5053" s="22" t="s">
        <v>197</v>
      </c>
      <c r="F5053" s="29">
        <v>42215.166952662039</v>
      </c>
      <c r="G5053" s="30"/>
      <c r="H5053" s="113"/>
      <c r="I5053" s="113"/>
    </row>
    <row r="5054" spans="1:9" ht="15" customHeight="1" x14ac:dyDescent="0.25">
      <c r="A5054" s="29">
        <v>42215.208619386576</v>
      </c>
      <c r="B5054" s="30">
        <v>4.93</v>
      </c>
      <c r="C5054" s="22" t="s">
        <v>197</v>
      </c>
      <c r="F5054" s="29">
        <v>42215.208619386576</v>
      </c>
      <c r="G5054" s="30"/>
      <c r="H5054" s="113"/>
      <c r="I5054" s="113"/>
    </row>
    <row r="5055" spans="1:9" ht="15" customHeight="1" x14ac:dyDescent="0.25">
      <c r="A5055" s="29">
        <v>42215.250286111113</v>
      </c>
      <c r="B5055" s="30">
        <v>4.95</v>
      </c>
      <c r="C5055" s="22" t="s">
        <v>197</v>
      </c>
      <c r="F5055" s="29">
        <v>42215.250286111113</v>
      </c>
      <c r="G5055" s="30"/>
      <c r="H5055" s="113"/>
      <c r="I5055" s="113"/>
    </row>
    <row r="5056" spans="1:9" ht="15" customHeight="1" x14ac:dyDescent="0.25">
      <c r="A5056" s="29">
        <v>42215.291952835651</v>
      </c>
      <c r="B5056" s="30">
        <v>4.93</v>
      </c>
      <c r="C5056" s="22" t="s">
        <v>197</v>
      </c>
      <c r="F5056" s="29">
        <v>42215.291952835651</v>
      </c>
      <c r="G5056" s="30"/>
      <c r="H5056" s="113"/>
      <c r="I5056" s="113"/>
    </row>
    <row r="5057" spans="1:9" ht="15" customHeight="1" x14ac:dyDescent="0.25">
      <c r="A5057" s="29">
        <v>42215.333619560188</v>
      </c>
      <c r="B5057" s="30">
        <v>4.93</v>
      </c>
      <c r="C5057" s="22" t="s">
        <v>197</v>
      </c>
      <c r="F5057" s="29">
        <v>42215.333619560188</v>
      </c>
      <c r="G5057" s="30"/>
      <c r="H5057" s="113"/>
      <c r="I5057" s="113"/>
    </row>
    <row r="5058" spans="1:9" ht="15" customHeight="1" x14ac:dyDescent="0.25">
      <c r="A5058" s="29">
        <v>42215.375286284725</v>
      </c>
      <c r="B5058" s="30">
        <v>4.8600000000000003</v>
      </c>
      <c r="C5058" s="22" t="s">
        <v>197</v>
      </c>
      <c r="F5058" s="29">
        <v>42215.375286284725</v>
      </c>
      <c r="G5058" s="30"/>
      <c r="H5058" s="113"/>
      <c r="I5058" s="113"/>
    </row>
    <row r="5059" spans="1:9" ht="15" customHeight="1" x14ac:dyDescent="0.25">
      <c r="A5059" s="29">
        <v>42215.416953009262</v>
      </c>
      <c r="B5059" s="30">
        <v>4.8</v>
      </c>
      <c r="C5059" s="22" t="s">
        <v>197</v>
      </c>
      <c r="F5059" s="29">
        <v>42215.416953009262</v>
      </c>
      <c r="G5059" s="30"/>
      <c r="H5059" s="113"/>
      <c r="I5059" s="113"/>
    </row>
    <row r="5060" spans="1:9" ht="15" customHeight="1" x14ac:dyDescent="0.25">
      <c r="A5060" s="29">
        <v>42215.458619733799</v>
      </c>
      <c r="B5060" s="30">
        <v>4.84</v>
      </c>
      <c r="C5060" s="22" t="s">
        <v>197</v>
      </c>
      <c r="F5060" s="29">
        <v>42215.458619733799</v>
      </c>
      <c r="G5060" s="30"/>
      <c r="H5060" s="113"/>
      <c r="I5060" s="113"/>
    </row>
    <row r="5061" spans="1:9" ht="15" customHeight="1" x14ac:dyDescent="0.25">
      <c r="A5061" s="29">
        <v>42215.500286458337</v>
      </c>
      <c r="B5061" s="30">
        <v>4.8499999999999996</v>
      </c>
      <c r="C5061" s="22" t="s">
        <v>197</v>
      </c>
      <c r="F5061" s="29">
        <v>42215.500286458337</v>
      </c>
      <c r="G5061" s="30"/>
      <c r="H5061" s="113"/>
      <c r="I5061" s="113"/>
    </row>
    <row r="5062" spans="1:9" ht="15" customHeight="1" x14ac:dyDescent="0.25">
      <c r="A5062" s="29">
        <v>42215.541953182874</v>
      </c>
      <c r="B5062" s="30">
        <v>4.8099999999999996</v>
      </c>
      <c r="C5062" s="22" t="s">
        <v>197</v>
      </c>
      <c r="F5062" s="29">
        <v>42215.541953182874</v>
      </c>
      <c r="G5062" s="30"/>
      <c r="H5062" s="113"/>
      <c r="I5062" s="113"/>
    </row>
    <row r="5063" spans="1:9" ht="15" customHeight="1" x14ac:dyDescent="0.25">
      <c r="A5063" s="29">
        <v>42215.583619907404</v>
      </c>
      <c r="B5063" s="30">
        <v>4.82</v>
      </c>
      <c r="C5063" s="22" t="s">
        <v>197</v>
      </c>
      <c r="F5063" s="29">
        <v>42215.583619907404</v>
      </c>
      <c r="G5063" s="30"/>
      <c r="H5063" s="113"/>
      <c r="I5063" s="113"/>
    </row>
    <row r="5064" spans="1:9" ht="15" customHeight="1" x14ac:dyDescent="0.25">
      <c r="A5064" s="29">
        <v>42215.625286631941</v>
      </c>
      <c r="B5064" s="30">
        <v>4.83</v>
      </c>
      <c r="C5064" s="22" t="s">
        <v>197</v>
      </c>
      <c r="F5064" s="29">
        <v>42215.625286631941</v>
      </c>
      <c r="G5064" s="30"/>
      <c r="H5064" s="113"/>
      <c r="I5064" s="113"/>
    </row>
    <row r="5065" spans="1:9" ht="15" customHeight="1" x14ac:dyDescent="0.25">
      <c r="A5065" s="29">
        <v>42215.666953356478</v>
      </c>
      <c r="B5065" s="30">
        <v>4.84</v>
      </c>
      <c r="C5065" s="22" t="s">
        <v>197</v>
      </c>
      <c r="F5065" s="29">
        <v>42215.666953356478</v>
      </c>
      <c r="G5065" s="30"/>
      <c r="H5065" s="113"/>
      <c r="I5065" s="113"/>
    </row>
    <row r="5066" spans="1:9" ht="15" customHeight="1" x14ac:dyDescent="0.25">
      <c r="A5066" s="29">
        <v>42215.708620081015</v>
      </c>
      <c r="B5066" s="30">
        <v>4.95</v>
      </c>
      <c r="C5066" s="22" t="s">
        <v>197</v>
      </c>
      <c r="F5066" s="29">
        <v>42215.708620081015</v>
      </c>
      <c r="G5066" s="30"/>
      <c r="H5066" s="113"/>
      <c r="I5066" s="113"/>
    </row>
    <row r="5067" spans="1:9" ht="15" customHeight="1" x14ac:dyDescent="0.25">
      <c r="A5067" s="29">
        <v>42215.750286805553</v>
      </c>
      <c r="B5067" s="30">
        <v>4.97</v>
      </c>
      <c r="C5067" s="22" t="s">
        <v>197</v>
      </c>
      <c r="F5067" s="29">
        <v>42215.750286805553</v>
      </c>
      <c r="G5067" s="30"/>
      <c r="H5067" s="113"/>
      <c r="I5067" s="113"/>
    </row>
    <row r="5068" spans="1:9" ht="15" customHeight="1" x14ac:dyDescent="0.25">
      <c r="A5068" s="29">
        <v>42215.79195353009</v>
      </c>
      <c r="B5068" s="30">
        <v>4.95</v>
      </c>
      <c r="C5068" s="22" t="s">
        <v>197</v>
      </c>
      <c r="F5068" s="29">
        <v>42215.79195353009</v>
      </c>
      <c r="G5068" s="30"/>
      <c r="H5068" s="113"/>
      <c r="I5068" s="113"/>
    </row>
    <row r="5069" spans="1:9" ht="15" customHeight="1" x14ac:dyDescent="0.25">
      <c r="A5069" s="29">
        <v>42215.833620254627</v>
      </c>
      <c r="B5069" s="30">
        <v>5.03</v>
      </c>
      <c r="C5069" s="22" t="s">
        <v>197</v>
      </c>
      <c r="F5069" s="29">
        <v>42215.833620254627</v>
      </c>
      <c r="G5069" s="30"/>
      <c r="H5069" s="113"/>
      <c r="I5069" s="113"/>
    </row>
    <row r="5070" spans="1:9" ht="15" customHeight="1" x14ac:dyDescent="0.25">
      <c r="A5070" s="29">
        <v>42215.875286979164</v>
      </c>
      <c r="B5070" s="30">
        <v>5.03</v>
      </c>
      <c r="C5070" s="22" t="s">
        <v>197</v>
      </c>
      <c r="F5070" s="29">
        <v>42215.875286979164</v>
      </c>
      <c r="G5070" s="30"/>
      <c r="H5070" s="113"/>
      <c r="I5070" s="113"/>
    </row>
    <row r="5071" spans="1:9" ht="15" customHeight="1" x14ac:dyDescent="0.25">
      <c r="A5071" s="29">
        <v>42215.916953703701</v>
      </c>
      <c r="B5071" s="30">
        <v>5.04</v>
      </c>
      <c r="C5071" s="22" t="s">
        <v>197</v>
      </c>
      <c r="F5071" s="29">
        <v>42215.916953703701</v>
      </c>
      <c r="G5071" s="30"/>
      <c r="H5071" s="113"/>
      <c r="I5071" s="113"/>
    </row>
    <row r="5072" spans="1:9" ht="15" customHeight="1" x14ac:dyDescent="0.25">
      <c r="A5072" s="29">
        <v>42215.958620428239</v>
      </c>
      <c r="B5072" s="30">
        <v>5.09</v>
      </c>
      <c r="C5072" s="22" t="s">
        <v>197</v>
      </c>
      <c r="F5072" s="29">
        <v>42215.958620428239</v>
      </c>
      <c r="G5072" s="30"/>
      <c r="H5072" s="113"/>
      <c r="I5072" s="113"/>
    </row>
    <row r="5073" spans="1:9" ht="15" customHeight="1" x14ac:dyDescent="0.25">
      <c r="A5073" s="29">
        <v>42216.000287152776</v>
      </c>
      <c r="B5073" s="30">
        <v>5.07</v>
      </c>
      <c r="C5073" s="22" t="s">
        <v>197</v>
      </c>
      <c r="F5073" s="29">
        <v>42216.000287152776</v>
      </c>
      <c r="G5073" s="30"/>
      <c r="H5073" s="113"/>
      <c r="I5073" s="113"/>
    </row>
    <row r="5074" spans="1:9" ht="15" customHeight="1" x14ac:dyDescent="0.25">
      <c r="A5074" s="29">
        <v>42216.041953877313</v>
      </c>
      <c r="B5074" s="30">
        <v>5.07</v>
      </c>
      <c r="C5074" s="22" t="s">
        <v>197</v>
      </c>
      <c r="F5074" s="29">
        <v>42216.041953877313</v>
      </c>
      <c r="G5074" s="30"/>
      <c r="H5074" s="113"/>
      <c r="I5074" s="113"/>
    </row>
    <row r="5075" spans="1:9" ht="15" customHeight="1" x14ac:dyDescent="0.25">
      <c r="A5075" s="29">
        <v>42216.08362060185</v>
      </c>
      <c r="B5075" s="30">
        <v>5.07</v>
      </c>
      <c r="C5075" s="22" t="s">
        <v>197</v>
      </c>
      <c r="F5075" s="29">
        <v>42216.08362060185</v>
      </c>
      <c r="G5075" s="30"/>
      <c r="H5075" s="113"/>
      <c r="I5075" s="113"/>
    </row>
    <row r="5076" spans="1:9" ht="15" customHeight="1" x14ac:dyDescent="0.25">
      <c r="A5076" s="29">
        <v>42216.125287326387</v>
      </c>
      <c r="B5076" s="30">
        <v>4.82</v>
      </c>
      <c r="C5076" s="22" t="s">
        <v>197</v>
      </c>
      <c r="F5076" s="29">
        <v>42216.125287326387</v>
      </c>
      <c r="G5076" s="30"/>
      <c r="H5076" s="113"/>
      <c r="I5076" s="113"/>
    </row>
    <row r="5077" spans="1:9" ht="15" customHeight="1" x14ac:dyDescent="0.25">
      <c r="A5077" s="29">
        <v>42216.166954050925</v>
      </c>
      <c r="B5077" s="30">
        <v>4.92</v>
      </c>
      <c r="C5077" s="22" t="s">
        <v>197</v>
      </c>
      <c r="F5077" s="29">
        <v>42216.166954050925</v>
      </c>
      <c r="G5077" s="30"/>
      <c r="H5077" s="113"/>
      <c r="I5077" s="113"/>
    </row>
    <row r="5078" spans="1:9" ht="15" customHeight="1" x14ac:dyDescent="0.25">
      <c r="A5078" s="29">
        <v>42216.208620775462</v>
      </c>
      <c r="B5078" s="30">
        <v>4.92</v>
      </c>
      <c r="C5078" s="22" t="s">
        <v>197</v>
      </c>
      <c r="F5078" s="29">
        <v>42216.208620775462</v>
      </c>
      <c r="G5078" s="30"/>
      <c r="H5078" s="113"/>
      <c r="I5078" s="113"/>
    </row>
    <row r="5079" spans="1:9" ht="15" customHeight="1" x14ac:dyDescent="0.25">
      <c r="A5079" s="29">
        <v>42216.250287499999</v>
      </c>
      <c r="B5079" s="30">
        <v>4.95</v>
      </c>
      <c r="C5079" s="22" t="s">
        <v>197</v>
      </c>
      <c r="F5079" s="29">
        <v>42216.250287499999</v>
      </c>
      <c r="G5079" s="30"/>
      <c r="H5079" s="113"/>
      <c r="I5079" s="113"/>
    </row>
    <row r="5080" spans="1:9" ht="15" customHeight="1" x14ac:dyDescent="0.25">
      <c r="A5080" s="29">
        <v>42216.291954224536</v>
      </c>
      <c r="B5080" s="30">
        <v>4.96</v>
      </c>
      <c r="C5080" s="22" t="s">
        <v>197</v>
      </c>
      <c r="F5080" s="29">
        <v>42216.291954224536</v>
      </c>
      <c r="G5080" s="30"/>
      <c r="H5080" s="113"/>
      <c r="I5080" s="113"/>
    </row>
    <row r="5081" spans="1:9" ht="15" customHeight="1" x14ac:dyDescent="0.25">
      <c r="A5081" s="29">
        <v>42216.333620949074</v>
      </c>
      <c r="B5081" s="30">
        <v>4.91</v>
      </c>
      <c r="C5081" s="22" t="s">
        <v>197</v>
      </c>
      <c r="F5081" s="29">
        <v>42216.333620949074</v>
      </c>
      <c r="G5081" s="30"/>
      <c r="H5081" s="113"/>
      <c r="I5081" s="113"/>
    </row>
    <row r="5082" spans="1:9" ht="15" customHeight="1" x14ac:dyDescent="0.25">
      <c r="A5082" s="29">
        <v>42216.375287673611</v>
      </c>
      <c r="B5082" s="30">
        <v>4.84</v>
      </c>
      <c r="C5082" s="22" t="s">
        <v>197</v>
      </c>
      <c r="F5082" s="29">
        <v>42216.375287673611</v>
      </c>
      <c r="G5082" s="30"/>
      <c r="H5082" s="113"/>
      <c r="I5082" s="113"/>
    </row>
    <row r="5083" spans="1:9" ht="15" customHeight="1" x14ac:dyDescent="0.25">
      <c r="A5083" s="29">
        <v>42216.416954398148</v>
      </c>
      <c r="B5083" s="30">
        <v>4.7699999999999996</v>
      </c>
      <c r="C5083" s="22" t="s">
        <v>197</v>
      </c>
      <c r="F5083" s="29">
        <v>42216.416954398148</v>
      </c>
      <c r="G5083" s="30"/>
      <c r="H5083" s="113"/>
      <c r="I5083" s="113"/>
    </row>
    <row r="5084" spans="1:9" ht="15" customHeight="1" x14ac:dyDescent="0.25">
      <c r="A5084" s="29">
        <v>42216.458621122685</v>
      </c>
      <c r="B5084" s="30">
        <v>4.25</v>
      </c>
      <c r="C5084" s="22" t="s">
        <v>197</v>
      </c>
      <c r="F5084" s="29">
        <v>42216.458621122685</v>
      </c>
      <c r="G5084" s="30"/>
      <c r="H5084" s="113"/>
      <c r="I5084" s="113"/>
    </row>
    <row r="5085" spans="1:9" ht="15" customHeight="1" x14ac:dyDescent="0.25">
      <c r="A5085" s="29">
        <v>42216.500287847222</v>
      </c>
      <c r="B5085" s="30">
        <v>4.24</v>
      </c>
      <c r="C5085" s="22" t="s">
        <v>197</v>
      </c>
      <c r="F5085" s="29">
        <v>42216.500287847222</v>
      </c>
      <c r="G5085" s="30"/>
      <c r="H5085" s="113"/>
      <c r="I5085" s="113"/>
    </row>
    <row r="5086" spans="1:9" ht="15" customHeight="1" x14ac:dyDescent="0.25">
      <c r="A5086" s="29">
        <v>42216.54195457176</v>
      </c>
      <c r="B5086" s="30">
        <v>4.3499999999999996</v>
      </c>
      <c r="C5086" s="22" t="s">
        <v>197</v>
      </c>
      <c r="F5086" s="29">
        <v>42216.54195457176</v>
      </c>
      <c r="G5086" s="30"/>
      <c r="H5086" s="113"/>
      <c r="I5086" s="113"/>
    </row>
    <row r="5087" spans="1:9" ht="15" customHeight="1" x14ac:dyDescent="0.25">
      <c r="A5087" s="29">
        <v>42216.583621296297</v>
      </c>
      <c r="B5087" s="30">
        <v>4.4000000000000004</v>
      </c>
      <c r="C5087" s="22" t="s">
        <v>197</v>
      </c>
      <c r="F5087" s="29">
        <v>42216.583621296297</v>
      </c>
      <c r="G5087" s="30"/>
      <c r="H5087" s="113"/>
      <c r="I5087" s="113"/>
    </row>
    <row r="5088" spans="1:9" ht="15" customHeight="1" x14ac:dyDescent="0.25">
      <c r="A5088" s="29">
        <v>42216.625288020834</v>
      </c>
      <c r="B5088" s="30">
        <v>4.3899999999999997</v>
      </c>
      <c r="C5088" s="22" t="s">
        <v>197</v>
      </c>
      <c r="F5088" s="29">
        <v>42216.625288020834</v>
      </c>
      <c r="G5088" s="30"/>
      <c r="H5088" s="113"/>
      <c r="I5088" s="113"/>
    </row>
    <row r="5089" spans="1:9" ht="15" customHeight="1" x14ac:dyDescent="0.25">
      <c r="A5089" s="29">
        <v>42216.666954745371</v>
      </c>
      <c r="B5089" s="30">
        <v>4.45</v>
      </c>
      <c r="C5089" s="22" t="s">
        <v>197</v>
      </c>
      <c r="F5089" s="29">
        <v>42216.666954745371</v>
      </c>
      <c r="G5089" s="30"/>
      <c r="H5089" s="113"/>
      <c r="I5089" s="113"/>
    </row>
    <row r="5090" spans="1:9" ht="15" customHeight="1" x14ac:dyDescent="0.25">
      <c r="A5090" s="29">
        <v>42216.708621469908</v>
      </c>
      <c r="B5090" s="30">
        <v>4.45</v>
      </c>
      <c r="C5090" s="22" t="s">
        <v>197</v>
      </c>
      <c r="F5090" s="29">
        <v>42216.708621469908</v>
      </c>
      <c r="G5090" s="30"/>
      <c r="H5090" s="113"/>
      <c r="I5090" s="113"/>
    </row>
    <row r="5091" spans="1:9" ht="15" customHeight="1" x14ac:dyDescent="0.25">
      <c r="A5091" s="29">
        <v>42216.750288194446</v>
      </c>
      <c r="B5091" s="30">
        <v>4.4400000000000004</v>
      </c>
      <c r="C5091" s="22" t="s">
        <v>197</v>
      </c>
      <c r="F5091" s="29">
        <v>42216.750288194446</v>
      </c>
      <c r="G5091" s="30"/>
      <c r="H5091" s="113"/>
      <c r="I5091" s="113"/>
    </row>
    <row r="5092" spans="1:9" ht="15" customHeight="1" x14ac:dyDescent="0.25">
      <c r="A5092" s="29">
        <v>42216.791954918983</v>
      </c>
      <c r="B5092" s="30">
        <v>4.3600000000000003</v>
      </c>
      <c r="C5092" s="22" t="s">
        <v>197</v>
      </c>
      <c r="F5092" s="29">
        <v>42216.791954918983</v>
      </c>
      <c r="G5092" s="30"/>
      <c r="H5092" s="113"/>
      <c r="I5092" s="113"/>
    </row>
    <row r="5093" spans="1:9" ht="15" customHeight="1" x14ac:dyDescent="0.25">
      <c r="A5093" s="29">
        <v>42216.83362164352</v>
      </c>
      <c r="B5093" s="30">
        <v>4.3600000000000003</v>
      </c>
      <c r="C5093" s="22" t="s">
        <v>197</v>
      </c>
      <c r="F5093" s="29">
        <v>42216.83362164352</v>
      </c>
      <c r="G5093" s="30"/>
      <c r="H5093" s="113"/>
      <c r="I5093" s="113"/>
    </row>
    <row r="5094" spans="1:9" ht="15" customHeight="1" x14ac:dyDescent="0.25">
      <c r="A5094" s="29">
        <v>42216.875288368057</v>
      </c>
      <c r="B5094" s="30">
        <v>4.3600000000000003</v>
      </c>
      <c r="C5094" s="22" t="s">
        <v>197</v>
      </c>
      <c r="F5094" s="29">
        <v>42216.875288368057</v>
      </c>
      <c r="G5094" s="30"/>
      <c r="H5094" s="113"/>
      <c r="I5094" s="113"/>
    </row>
    <row r="5095" spans="1:9" ht="15" customHeight="1" x14ac:dyDescent="0.25">
      <c r="A5095" s="29">
        <v>42216.916955092594</v>
      </c>
      <c r="B5095" s="30">
        <v>4.4000000000000004</v>
      </c>
      <c r="C5095" s="22" t="s">
        <v>197</v>
      </c>
      <c r="F5095" s="29">
        <v>42216.916955092594</v>
      </c>
      <c r="G5095" s="30"/>
      <c r="H5095" s="113"/>
      <c r="I5095" s="113"/>
    </row>
    <row r="5096" spans="1:9" ht="15" customHeight="1" x14ac:dyDescent="0.25">
      <c r="A5096" s="29">
        <v>42216.958621817132</v>
      </c>
      <c r="B5096" s="30">
        <v>4.4000000000000004</v>
      </c>
      <c r="C5096" s="22" t="s">
        <v>197</v>
      </c>
      <c r="F5096" s="29">
        <v>42216.958621817132</v>
      </c>
      <c r="G5096" s="30"/>
      <c r="H5096" s="113"/>
      <c r="I5096" s="113"/>
    </row>
    <row r="5097" spans="1:9" ht="15" customHeight="1" x14ac:dyDescent="0.25">
      <c r="A5097" s="29">
        <v>42217.000288541669</v>
      </c>
      <c r="B5097" s="35">
        <v>4.38</v>
      </c>
      <c r="C5097" s="22" t="s">
        <v>197</v>
      </c>
      <c r="F5097" s="29">
        <v>42217.000288541669</v>
      </c>
      <c r="G5097" s="35"/>
      <c r="H5097" s="113"/>
      <c r="I5097" s="113"/>
    </row>
    <row r="5098" spans="1:9" ht="15" customHeight="1" x14ac:dyDescent="0.25">
      <c r="A5098" s="29">
        <v>42217.041955266206</v>
      </c>
      <c r="B5098" s="35">
        <v>4.42</v>
      </c>
      <c r="C5098" s="22" t="s">
        <v>197</v>
      </c>
      <c r="F5098" s="29">
        <v>42217.041955266206</v>
      </c>
      <c r="G5098" s="35"/>
      <c r="H5098" s="113"/>
      <c r="I5098" s="113"/>
    </row>
    <row r="5099" spans="1:9" ht="15" customHeight="1" x14ac:dyDescent="0.25">
      <c r="A5099" s="29">
        <v>42217.083621990743</v>
      </c>
      <c r="B5099" s="35">
        <v>4.46</v>
      </c>
      <c r="C5099" s="22" t="s">
        <v>197</v>
      </c>
      <c r="F5099" s="29">
        <v>42217.083621990743</v>
      </c>
      <c r="G5099" s="35"/>
      <c r="H5099" s="113"/>
      <c r="I5099" s="113"/>
    </row>
    <row r="5100" spans="1:9" ht="15" customHeight="1" x14ac:dyDescent="0.25">
      <c r="A5100" s="29">
        <v>42217.12528871528</v>
      </c>
      <c r="B5100" s="35">
        <v>4.8099999999999996</v>
      </c>
      <c r="C5100" s="22" t="s">
        <v>197</v>
      </c>
      <c r="F5100" s="29">
        <v>42217.12528871528</v>
      </c>
      <c r="G5100" s="35"/>
      <c r="H5100" s="113"/>
      <c r="I5100" s="113"/>
    </row>
    <row r="5101" spans="1:9" ht="15" customHeight="1" x14ac:dyDescent="0.25">
      <c r="A5101" s="29">
        <v>42217.166955439818</v>
      </c>
      <c r="B5101" s="35">
        <v>4.84</v>
      </c>
      <c r="C5101" s="22" t="s">
        <v>197</v>
      </c>
      <c r="F5101" s="29">
        <v>42217.166955439818</v>
      </c>
      <c r="G5101" s="35"/>
      <c r="H5101" s="113"/>
      <c r="I5101" s="113"/>
    </row>
    <row r="5102" spans="1:9" ht="15" customHeight="1" x14ac:dyDescent="0.25">
      <c r="A5102" s="29">
        <v>42217.208622164355</v>
      </c>
      <c r="B5102" s="35">
        <v>4.9000000000000004</v>
      </c>
      <c r="C5102" s="22" t="s">
        <v>197</v>
      </c>
      <c r="F5102" s="29">
        <v>42217.208622164355</v>
      </c>
      <c r="G5102" s="35"/>
      <c r="H5102" s="113"/>
      <c r="I5102" s="113"/>
    </row>
    <row r="5103" spans="1:9" ht="15" customHeight="1" x14ac:dyDescent="0.25">
      <c r="A5103" s="29">
        <v>42217.250288888892</v>
      </c>
      <c r="B5103" s="35">
        <v>4.91</v>
      </c>
      <c r="C5103" s="22" t="s">
        <v>197</v>
      </c>
      <c r="F5103" s="29">
        <v>42217.250288888892</v>
      </c>
      <c r="G5103" s="35"/>
      <c r="H5103" s="113"/>
      <c r="I5103" s="113"/>
    </row>
    <row r="5104" spans="1:9" ht="15" customHeight="1" x14ac:dyDescent="0.25">
      <c r="A5104" s="29">
        <v>42217.291955613429</v>
      </c>
      <c r="B5104" s="35">
        <v>4.8899999999999997</v>
      </c>
      <c r="C5104" s="22" t="s">
        <v>197</v>
      </c>
      <c r="F5104" s="29">
        <v>42217.291955613429</v>
      </c>
      <c r="G5104" s="35"/>
      <c r="H5104" s="113"/>
      <c r="I5104" s="113"/>
    </row>
    <row r="5105" spans="1:9" ht="15" customHeight="1" x14ac:dyDescent="0.25">
      <c r="A5105" s="29">
        <v>42217.333622337967</v>
      </c>
      <c r="B5105" s="35">
        <v>4.84</v>
      </c>
      <c r="C5105" s="22" t="s">
        <v>197</v>
      </c>
      <c r="F5105" s="29">
        <v>42217.333622337967</v>
      </c>
      <c r="G5105" s="35"/>
      <c r="H5105" s="113"/>
      <c r="I5105" s="113"/>
    </row>
    <row r="5106" spans="1:9" ht="15" customHeight="1" x14ac:dyDescent="0.25">
      <c r="A5106" s="29">
        <v>42217.375289062496</v>
      </c>
      <c r="B5106" s="35">
        <v>4.8099999999999996</v>
      </c>
      <c r="C5106" s="22" t="s">
        <v>197</v>
      </c>
      <c r="F5106" s="29">
        <v>42217.375289062496</v>
      </c>
      <c r="G5106" s="35"/>
      <c r="H5106" s="113"/>
      <c r="I5106" s="113"/>
    </row>
    <row r="5107" spans="1:9" ht="15" customHeight="1" x14ac:dyDescent="0.25">
      <c r="A5107" s="29">
        <v>42217.416955787034</v>
      </c>
      <c r="B5107" s="35">
        <v>4.7699999999999996</v>
      </c>
      <c r="C5107" s="22" t="s">
        <v>197</v>
      </c>
      <c r="F5107" s="29">
        <v>42217.416955787034</v>
      </c>
      <c r="G5107" s="35"/>
      <c r="H5107" s="113"/>
      <c r="I5107" s="113"/>
    </row>
    <row r="5108" spans="1:9" ht="15" customHeight="1" x14ac:dyDescent="0.25">
      <c r="A5108" s="29">
        <v>42217.458622511571</v>
      </c>
      <c r="B5108" s="35">
        <v>4.25</v>
      </c>
      <c r="C5108" s="22" t="s">
        <v>197</v>
      </c>
      <c r="F5108" s="29">
        <v>42217.458622511571</v>
      </c>
      <c r="G5108" s="35"/>
      <c r="H5108" s="113"/>
      <c r="I5108" s="113"/>
    </row>
    <row r="5109" spans="1:9" ht="15" customHeight="1" x14ac:dyDescent="0.25">
      <c r="A5109" s="29">
        <v>42217.500289236108</v>
      </c>
      <c r="B5109" s="35">
        <v>4.3099999999999996</v>
      </c>
      <c r="C5109" s="22" t="s">
        <v>197</v>
      </c>
      <c r="F5109" s="29">
        <v>42217.500289236108</v>
      </c>
      <c r="G5109" s="35"/>
      <c r="H5109" s="113"/>
      <c r="I5109" s="113"/>
    </row>
    <row r="5110" spans="1:9" ht="15" customHeight="1" x14ac:dyDescent="0.25">
      <c r="A5110" s="29">
        <v>42217.541955960645</v>
      </c>
      <c r="B5110" s="35">
        <v>4.32</v>
      </c>
      <c r="C5110" s="22" t="s">
        <v>197</v>
      </c>
      <c r="F5110" s="29">
        <v>42217.541955960645</v>
      </c>
      <c r="G5110" s="35"/>
      <c r="H5110" s="113"/>
      <c r="I5110" s="113"/>
    </row>
    <row r="5111" spans="1:9" ht="15" customHeight="1" x14ac:dyDescent="0.25">
      <c r="A5111" s="29">
        <v>42217.583622685182</v>
      </c>
      <c r="B5111" s="35">
        <v>4.34</v>
      </c>
      <c r="C5111" s="22" t="s">
        <v>197</v>
      </c>
      <c r="F5111" s="29">
        <v>42217.583622685182</v>
      </c>
      <c r="G5111" s="35"/>
      <c r="H5111" s="113"/>
      <c r="I5111" s="113"/>
    </row>
    <row r="5112" spans="1:9" ht="15" customHeight="1" x14ac:dyDescent="0.25">
      <c r="A5112" s="29">
        <v>42217.62528940972</v>
      </c>
      <c r="B5112" s="35">
        <v>4.38</v>
      </c>
      <c r="C5112" s="22" t="s">
        <v>197</v>
      </c>
      <c r="F5112" s="29">
        <v>42217.62528940972</v>
      </c>
      <c r="G5112" s="35"/>
      <c r="H5112" s="113"/>
      <c r="I5112" s="113"/>
    </row>
    <row r="5113" spans="1:9" ht="15" customHeight="1" x14ac:dyDescent="0.25">
      <c r="A5113" s="29">
        <v>42217.666956134257</v>
      </c>
      <c r="B5113" s="35">
        <v>4.42</v>
      </c>
      <c r="C5113" s="22" t="s">
        <v>197</v>
      </c>
      <c r="F5113" s="29">
        <v>42217.666956134257</v>
      </c>
      <c r="G5113" s="35"/>
      <c r="H5113" s="113"/>
      <c r="I5113" s="113"/>
    </row>
    <row r="5114" spans="1:9" ht="15" customHeight="1" x14ac:dyDescent="0.25">
      <c r="A5114" s="29">
        <v>42217.708622858794</v>
      </c>
      <c r="B5114" s="35">
        <v>4.42</v>
      </c>
      <c r="C5114" s="22" t="s">
        <v>197</v>
      </c>
      <c r="F5114" s="29">
        <v>42217.708622858794</v>
      </c>
      <c r="G5114" s="35"/>
      <c r="H5114" s="113"/>
      <c r="I5114" s="113"/>
    </row>
    <row r="5115" spans="1:9" ht="15" customHeight="1" x14ac:dyDescent="0.25">
      <c r="A5115" s="29">
        <v>42217.750289583331</v>
      </c>
      <c r="B5115" s="35">
        <v>4.46</v>
      </c>
      <c r="C5115" s="22" t="s">
        <v>197</v>
      </c>
      <c r="F5115" s="29">
        <v>42217.750289583331</v>
      </c>
      <c r="G5115" s="35"/>
      <c r="H5115" s="113"/>
      <c r="I5115" s="113"/>
    </row>
    <row r="5116" spans="1:9" ht="15" customHeight="1" x14ac:dyDescent="0.25">
      <c r="A5116" s="29">
        <v>42217.791956307869</v>
      </c>
      <c r="B5116" s="35">
        <v>4.76</v>
      </c>
      <c r="C5116" s="22" t="s">
        <v>197</v>
      </c>
      <c r="F5116" s="29">
        <v>42217.791956307869</v>
      </c>
      <c r="G5116" s="35"/>
      <c r="H5116" s="113"/>
      <c r="I5116" s="113"/>
    </row>
    <row r="5117" spans="1:9" ht="15" customHeight="1" x14ac:dyDescent="0.25">
      <c r="A5117" s="29">
        <v>42217.833623032406</v>
      </c>
      <c r="B5117" s="35">
        <v>4.76</v>
      </c>
      <c r="C5117" s="22" t="s">
        <v>197</v>
      </c>
      <c r="F5117" s="29">
        <v>42217.833623032406</v>
      </c>
      <c r="G5117" s="35"/>
      <c r="H5117" s="113"/>
      <c r="I5117" s="113"/>
    </row>
    <row r="5118" spans="1:9" ht="15" customHeight="1" x14ac:dyDescent="0.25">
      <c r="A5118" s="29">
        <v>42217.875289756943</v>
      </c>
      <c r="B5118" s="35">
        <v>4.7300000000000004</v>
      </c>
      <c r="C5118" s="22" t="s">
        <v>197</v>
      </c>
      <c r="F5118" s="29">
        <v>42217.875289756943</v>
      </c>
      <c r="G5118" s="35"/>
      <c r="H5118" s="113"/>
      <c r="I5118" s="113"/>
    </row>
    <row r="5119" spans="1:9" ht="15" customHeight="1" x14ac:dyDescent="0.25">
      <c r="A5119" s="29">
        <v>42217.91695648148</v>
      </c>
      <c r="B5119" s="35">
        <v>4.75</v>
      </c>
      <c r="C5119" s="22" t="s">
        <v>197</v>
      </c>
      <c r="F5119" s="29">
        <v>42217.91695648148</v>
      </c>
      <c r="G5119" s="35"/>
      <c r="H5119" s="113"/>
      <c r="I5119" s="113"/>
    </row>
    <row r="5120" spans="1:9" ht="15" customHeight="1" x14ac:dyDescent="0.25">
      <c r="A5120" s="29">
        <v>42217.958623206017</v>
      </c>
      <c r="B5120" s="35">
        <v>4.8</v>
      </c>
      <c r="C5120" s="22" t="s">
        <v>197</v>
      </c>
      <c r="F5120" s="29">
        <v>42217.958623206017</v>
      </c>
      <c r="G5120" s="35"/>
      <c r="H5120" s="113"/>
      <c r="I5120" s="113"/>
    </row>
    <row r="5121" spans="1:9" ht="15" customHeight="1" x14ac:dyDescent="0.25">
      <c r="A5121" s="29">
        <v>42218.000289930555</v>
      </c>
      <c r="B5121" s="35">
        <v>4.79</v>
      </c>
      <c r="C5121" s="22" t="s">
        <v>197</v>
      </c>
      <c r="F5121" s="29">
        <v>42218.000289930555</v>
      </c>
      <c r="G5121" s="35"/>
      <c r="H5121" s="113"/>
      <c r="I5121" s="113"/>
    </row>
    <row r="5122" spans="1:9" ht="15" customHeight="1" x14ac:dyDescent="0.25">
      <c r="A5122" s="29">
        <v>42218.041956655092</v>
      </c>
      <c r="B5122" s="35">
        <v>4.78</v>
      </c>
      <c r="C5122" s="22" t="s">
        <v>197</v>
      </c>
      <c r="F5122" s="29">
        <v>42218.041956655092</v>
      </c>
      <c r="G5122" s="35"/>
      <c r="H5122" s="113"/>
      <c r="I5122" s="113"/>
    </row>
    <row r="5123" spans="1:9" ht="15" customHeight="1" x14ac:dyDescent="0.25">
      <c r="A5123" s="29">
        <v>42218.083623379629</v>
      </c>
      <c r="B5123" s="35">
        <v>4.8</v>
      </c>
      <c r="C5123" s="22" t="s">
        <v>197</v>
      </c>
      <c r="F5123" s="29">
        <v>42218.083623379629</v>
      </c>
      <c r="G5123" s="35"/>
      <c r="H5123" s="113"/>
      <c r="I5123" s="113"/>
    </row>
    <row r="5124" spans="1:9" ht="15" customHeight="1" x14ac:dyDescent="0.25">
      <c r="A5124" s="29">
        <v>42218.125290104166</v>
      </c>
      <c r="B5124" s="35">
        <v>4.78</v>
      </c>
      <c r="C5124" s="22" t="s">
        <v>197</v>
      </c>
      <c r="F5124" s="29">
        <v>42218.125290104166</v>
      </c>
      <c r="G5124" s="35"/>
      <c r="H5124" s="113"/>
      <c r="I5124" s="113"/>
    </row>
    <row r="5125" spans="1:9" ht="15" customHeight="1" x14ac:dyDescent="0.25">
      <c r="A5125" s="29">
        <v>42218.166956828703</v>
      </c>
      <c r="B5125" s="35">
        <v>4.83</v>
      </c>
      <c r="C5125" s="22" t="s">
        <v>197</v>
      </c>
      <c r="F5125" s="29">
        <v>42218.166956828703</v>
      </c>
      <c r="G5125" s="35"/>
      <c r="H5125" s="113"/>
      <c r="I5125" s="113"/>
    </row>
    <row r="5126" spans="1:9" ht="15" customHeight="1" x14ac:dyDescent="0.25">
      <c r="A5126" s="29">
        <v>42218.208623553241</v>
      </c>
      <c r="B5126" s="35">
        <v>4.8600000000000003</v>
      </c>
      <c r="C5126" s="22" t="s">
        <v>197</v>
      </c>
      <c r="F5126" s="29">
        <v>42218.208623553241</v>
      </c>
      <c r="G5126" s="35"/>
      <c r="H5126" s="113"/>
      <c r="I5126" s="113"/>
    </row>
    <row r="5127" spans="1:9" ht="15" customHeight="1" x14ac:dyDescent="0.25">
      <c r="A5127" s="29">
        <v>42218.250290277778</v>
      </c>
      <c r="B5127" s="35">
        <v>4.88</v>
      </c>
      <c r="C5127" s="22" t="s">
        <v>197</v>
      </c>
      <c r="F5127" s="29">
        <v>42218.250290277778</v>
      </c>
      <c r="G5127" s="35"/>
      <c r="H5127" s="113"/>
      <c r="I5127" s="113"/>
    </row>
    <row r="5128" spans="1:9" ht="15" customHeight="1" x14ac:dyDescent="0.25">
      <c r="A5128" s="29">
        <v>42218.291957002315</v>
      </c>
      <c r="B5128" s="35">
        <v>4.84</v>
      </c>
      <c r="C5128" s="22" t="s">
        <v>197</v>
      </c>
      <c r="F5128" s="29">
        <v>42218.291957002315</v>
      </c>
      <c r="G5128" s="35"/>
      <c r="H5128" s="113"/>
      <c r="I5128" s="113"/>
    </row>
    <row r="5129" spans="1:9" ht="15" customHeight="1" x14ac:dyDescent="0.25">
      <c r="A5129" s="29">
        <v>42218.333623726852</v>
      </c>
      <c r="B5129" s="35">
        <v>4.83</v>
      </c>
      <c r="C5129" s="22" t="s">
        <v>197</v>
      </c>
      <c r="F5129" s="29">
        <v>42218.333623726852</v>
      </c>
      <c r="G5129" s="35"/>
      <c r="H5129" s="113"/>
      <c r="I5129" s="113"/>
    </row>
    <row r="5130" spans="1:9" ht="15" customHeight="1" x14ac:dyDescent="0.25">
      <c r="A5130" s="29">
        <v>42218.375290451389</v>
      </c>
      <c r="B5130" s="35">
        <v>4.7699999999999996</v>
      </c>
      <c r="C5130" s="22" t="s">
        <v>197</v>
      </c>
      <c r="F5130" s="29">
        <v>42218.375290451389</v>
      </c>
      <c r="G5130" s="35"/>
      <c r="H5130" s="113"/>
      <c r="I5130" s="113"/>
    </row>
    <row r="5131" spans="1:9" ht="15" customHeight="1" x14ac:dyDescent="0.25">
      <c r="A5131" s="29">
        <v>42218.416957175927</v>
      </c>
      <c r="B5131" s="35">
        <v>4.7300000000000004</v>
      </c>
      <c r="C5131" s="22" t="s">
        <v>197</v>
      </c>
      <c r="F5131" s="29">
        <v>42218.416957175927</v>
      </c>
      <c r="G5131" s="35"/>
      <c r="H5131" s="113"/>
      <c r="I5131" s="113"/>
    </row>
    <row r="5132" spans="1:9" ht="15" customHeight="1" x14ac:dyDescent="0.25">
      <c r="A5132" s="29">
        <v>42218.458623900464</v>
      </c>
      <c r="B5132" s="35">
        <v>4.8</v>
      </c>
      <c r="C5132" s="22" t="s">
        <v>197</v>
      </c>
      <c r="F5132" s="29">
        <v>42218.458623900464</v>
      </c>
      <c r="G5132" s="35"/>
      <c r="H5132" s="113"/>
      <c r="I5132" s="113"/>
    </row>
    <row r="5133" spans="1:9" ht="15" customHeight="1" x14ac:dyDescent="0.25">
      <c r="A5133" s="29">
        <v>42218.500290625001</v>
      </c>
      <c r="B5133" s="35">
        <v>4.74</v>
      </c>
      <c r="C5133" s="22" t="s">
        <v>197</v>
      </c>
      <c r="F5133" s="29">
        <v>42218.500290625001</v>
      </c>
      <c r="G5133" s="35"/>
      <c r="H5133" s="113"/>
      <c r="I5133" s="113"/>
    </row>
    <row r="5134" spans="1:9" ht="15" customHeight="1" x14ac:dyDescent="0.25">
      <c r="A5134" s="29">
        <v>42218.541957349538</v>
      </c>
      <c r="B5134" s="35">
        <v>4.7</v>
      </c>
      <c r="C5134" s="22" t="s">
        <v>197</v>
      </c>
      <c r="F5134" s="29">
        <v>42218.541957349538</v>
      </c>
      <c r="G5134" s="35"/>
      <c r="H5134" s="113"/>
      <c r="I5134" s="113"/>
    </row>
    <row r="5135" spans="1:9" ht="15" customHeight="1" x14ac:dyDescent="0.25">
      <c r="A5135" s="29">
        <v>42218.583624074075</v>
      </c>
      <c r="B5135" s="35">
        <v>4.75</v>
      </c>
      <c r="C5135" s="22" t="s">
        <v>197</v>
      </c>
      <c r="F5135" s="29">
        <v>42218.583624074075</v>
      </c>
      <c r="G5135" s="35"/>
      <c r="H5135" s="113"/>
      <c r="I5135" s="113"/>
    </row>
    <row r="5136" spans="1:9" ht="15" customHeight="1" x14ac:dyDescent="0.25">
      <c r="A5136" s="29">
        <v>42218.625290798613</v>
      </c>
      <c r="B5136" s="35">
        <v>4.8099999999999996</v>
      </c>
      <c r="C5136" s="22" t="s">
        <v>197</v>
      </c>
      <c r="F5136" s="29">
        <v>42218.625290798613</v>
      </c>
      <c r="G5136" s="35"/>
      <c r="H5136" s="113"/>
      <c r="I5136" s="113"/>
    </row>
    <row r="5137" spans="1:9" ht="15" customHeight="1" x14ac:dyDescent="0.25">
      <c r="A5137" s="29">
        <v>42218.66695752315</v>
      </c>
      <c r="B5137" s="35">
        <v>4.87</v>
      </c>
      <c r="C5137" s="22" t="s">
        <v>197</v>
      </c>
      <c r="F5137" s="29">
        <v>42218.66695752315</v>
      </c>
      <c r="G5137" s="35"/>
      <c r="H5137" s="113"/>
      <c r="I5137" s="113"/>
    </row>
    <row r="5138" spans="1:9" ht="15" customHeight="1" x14ac:dyDescent="0.25">
      <c r="A5138" s="29">
        <v>42218.708624247687</v>
      </c>
      <c r="B5138" s="35">
        <v>4.87</v>
      </c>
      <c r="C5138" s="22" t="s">
        <v>197</v>
      </c>
      <c r="F5138" s="29">
        <v>42218.708624247687</v>
      </c>
      <c r="G5138" s="35"/>
      <c r="H5138" s="113"/>
      <c r="I5138" s="113"/>
    </row>
    <row r="5139" spans="1:9" ht="15" customHeight="1" x14ac:dyDescent="0.25">
      <c r="A5139" s="29">
        <v>42218.750290972224</v>
      </c>
      <c r="B5139" s="35">
        <v>4.8600000000000003</v>
      </c>
      <c r="C5139" s="22" t="s">
        <v>197</v>
      </c>
      <c r="F5139" s="29">
        <v>42218.750290972224</v>
      </c>
      <c r="G5139" s="35"/>
      <c r="H5139" s="113"/>
      <c r="I5139" s="113"/>
    </row>
    <row r="5140" spans="1:9" ht="15" customHeight="1" x14ac:dyDescent="0.25">
      <c r="A5140" s="29">
        <v>42218.791957696762</v>
      </c>
      <c r="B5140" s="35">
        <v>4.97</v>
      </c>
      <c r="C5140" s="22" t="s">
        <v>197</v>
      </c>
      <c r="F5140" s="29">
        <v>42218.791957696762</v>
      </c>
      <c r="G5140" s="35"/>
      <c r="H5140" s="113"/>
      <c r="I5140" s="113"/>
    </row>
    <row r="5141" spans="1:9" ht="15" customHeight="1" x14ac:dyDescent="0.25">
      <c r="A5141" s="29">
        <v>42218.833624421299</v>
      </c>
      <c r="B5141" s="35">
        <v>5.05</v>
      </c>
      <c r="C5141" s="22" t="s">
        <v>197</v>
      </c>
      <c r="F5141" s="29">
        <v>42218.833624421299</v>
      </c>
      <c r="G5141" s="35"/>
      <c r="H5141" s="113"/>
      <c r="I5141" s="113"/>
    </row>
    <row r="5142" spans="1:9" ht="15" customHeight="1" x14ac:dyDescent="0.25">
      <c r="A5142" s="29">
        <v>42218.875291145836</v>
      </c>
      <c r="B5142" s="35">
        <v>5.1100000000000003</v>
      </c>
      <c r="C5142" s="22" t="s">
        <v>197</v>
      </c>
      <c r="F5142" s="29">
        <v>42218.875291145836</v>
      </c>
      <c r="G5142" s="35"/>
      <c r="H5142" s="113"/>
      <c r="I5142" s="113"/>
    </row>
    <row r="5143" spans="1:9" ht="15" customHeight="1" x14ac:dyDescent="0.25">
      <c r="A5143" s="29">
        <v>42218.916957870373</v>
      </c>
      <c r="B5143" s="35">
        <v>5.14</v>
      </c>
      <c r="C5143" s="22" t="s">
        <v>197</v>
      </c>
      <c r="F5143" s="29">
        <v>42218.916957870373</v>
      </c>
      <c r="G5143" s="35"/>
      <c r="H5143" s="113"/>
      <c r="I5143" s="113"/>
    </row>
    <row r="5144" spans="1:9" ht="15" customHeight="1" x14ac:dyDescent="0.25">
      <c r="A5144" s="29">
        <v>42218.95862459491</v>
      </c>
      <c r="B5144" s="35">
        <v>5.15</v>
      </c>
      <c r="C5144" s="22" t="s">
        <v>197</v>
      </c>
      <c r="F5144" s="29">
        <v>42218.95862459491</v>
      </c>
      <c r="G5144" s="35"/>
      <c r="H5144" s="113"/>
      <c r="I5144" s="113"/>
    </row>
    <row r="5145" spans="1:9" ht="15" customHeight="1" x14ac:dyDescent="0.25">
      <c r="A5145" s="29">
        <v>42219.000291319448</v>
      </c>
      <c r="B5145" s="35">
        <v>5.12</v>
      </c>
      <c r="C5145" s="22" t="s">
        <v>197</v>
      </c>
      <c r="F5145" s="29">
        <v>42219.000291319448</v>
      </c>
      <c r="G5145" s="35"/>
      <c r="H5145" s="113"/>
      <c r="I5145" s="113"/>
    </row>
    <row r="5146" spans="1:9" ht="15" customHeight="1" x14ac:dyDescent="0.25">
      <c r="A5146" s="29">
        <v>42219.041958043985</v>
      </c>
      <c r="B5146" s="35">
        <v>5.13</v>
      </c>
      <c r="C5146" s="22" t="s">
        <v>197</v>
      </c>
      <c r="F5146" s="29">
        <v>42219.041958043985</v>
      </c>
      <c r="G5146" s="35"/>
      <c r="H5146" s="113"/>
      <c r="I5146" s="113"/>
    </row>
    <row r="5147" spans="1:9" ht="15" customHeight="1" x14ac:dyDescent="0.25">
      <c r="A5147" s="29">
        <v>42219.083624768522</v>
      </c>
      <c r="B5147" s="35">
        <v>5.15</v>
      </c>
      <c r="C5147" s="22" t="s">
        <v>197</v>
      </c>
      <c r="F5147" s="29">
        <v>42219.083624768522</v>
      </c>
      <c r="G5147" s="35"/>
      <c r="H5147" s="113"/>
      <c r="I5147" s="113"/>
    </row>
    <row r="5148" spans="1:9" ht="15" customHeight="1" x14ac:dyDescent="0.25">
      <c r="A5148" s="29">
        <v>42219.125291493052</v>
      </c>
      <c r="B5148" s="35">
        <v>4.92</v>
      </c>
      <c r="C5148" s="22" t="s">
        <v>197</v>
      </c>
      <c r="F5148" s="29">
        <v>42219.125291493052</v>
      </c>
      <c r="G5148" s="35"/>
      <c r="H5148" s="113"/>
      <c r="I5148" s="113"/>
    </row>
    <row r="5149" spans="1:9" ht="15" customHeight="1" x14ac:dyDescent="0.25">
      <c r="A5149" s="29">
        <v>42219.166958217589</v>
      </c>
      <c r="B5149" s="35">
        <v>5.0199999999999996</v>
      </c>
      <c r="C5149" s="22" t="s">
        <v>197</v>
      </c>
      <c r="F5149" s="29">
        <v>42219.166958217589</v>
      </c>
      <c r="G5149" s="35"/>
      <c r="H5149" s="113"/>
      <c r="I5149" s="113"/>
    </row>
    <row r="5150" spans="1:9" ht="15" customHeight="1" x14ac:dyDescent="0.25">
      <c r="A5150" s="29">
        <v>42219.208624942126</v>
      </c>
      <c r="B5150" s="35">
        <v>5.0599999999999996</v>
      </c>
      <c r="C5150" s="22" t="s">
        <v>197</v>
      </c>
      <c r="F5150" s="29">
        <v>42219.208624942126</v>
      </c>
      <c r="G5150" s="35"/>
      <c r="H5150" s="113"/>
      <c r="I5150" s="113"/>
    </row>
    <row r="5151" spans="1:9" ht="15" customHeight="1" x14ac:dyDescent="0.25">
      <c r="A5151" s="29">
        <v>42219.250291666664</v>
      </c>
      <c r="B5151" s="35">
        <v>5.04</v>
      </c>
      <c r="C5151" s="22" t="s">
        <v>197</v>
      </c>
      <c r="F5151" s="29">
        <v>42219.250291666664</v>
      </c>
      <c r="G5151" s="35"/>
      <c r="H5151" s="113"/>
      <c r="I5151" s="113"/>
    </row>
    <row r="5152" spans="1:9" ht="15" customHeight="1" x14ac:dyDescent="0.25">
      <c r="A5152" s="29">
        <v>42219.291958391201</v>
      </c>
      <c r="B5152" s="35">
        <v>5.04</v>
      </c>
      <c r="C5152" s="22" t="s">
        <v>197</v>
      </c>
      <c r="F5152" s="29">
        <v>42219.291958391201</v>
      </c>
      <c r="G5152" s="35"/>
      <c r="H5152" s="113"/>
      <c r="I5152" s="113"/>
    </row>
    <row r="5153" spans="1:9" ht="15" customHeight="1" x14ac:dyDescent="0.25">
      <c r="A5153" s="29">
        <v>42219.333625115738</v>
      </c>
      <c r="B5153" s="35">
        <v>5.0199999999999996</v>
      </c>
      <c r="C5153" s="22" t="s">
        <v>197</v>
      </c>
      <c r="F5153" s="29">
        <v>42219.333625115738</v>
      </c>
      <c r="G5153" s="35"/>
      <c r="H5153" s="113"/>
      <c r="I5153" s="113"/>
    </row>
    <row r="5154" spans="1:9" ht="15" customHeight="1" x14ac:dyDescent="0.25">
      <c r="A5154" s="29">
        <v>42219.375291840275</v>
      </c>
      <c r="B5154" s="35">
        <v>4.92</v>
      </c>
      <c r="C5154" s="22" t="s">
        <v>197</v>
      </c>
      <c r="F5154" s="29">
        <v>42219.375291840275</v>
      </c>
      <c r="G5154" s="35"/>
      <c r="H5154" s="113"/>
      <c r="I5154" s="113"/>
    </row>
    <row r="5155" spans="1:9" ht="15" customHeight="1" x14ac:dyDescent="0.25">
      <c r="A5155" s="29">
        <v>42219.416958564812</v>
      </c>
      <c r="B5155" s="35">
        <v>4.83</v>
      </c>
      <c r="C5155" s="22" t="s">
        <v>197</v>
      </c>
      <c r="F5155" s="29">
        <v>42219.416958564812</v>
      </c>
      <c r="G5155" s="35"/>
      <c r="H5155" s="113"/>
      <c r="I5155" s="113"/>
    </row>
    <row r="5156" spans="1:9" ht="15" customHeight="1" x14ac:dyDescent="0.25">
      <c r="A5156" s="29">
        <v>42219.45862528935</v>
      </c>
      <c r="B5156" s="35">
        <v>4.72</v>
      </c>
      <c r="C5156" s="22" t="s">
        <v>197</v>
      </c>
      <c r="F5156" s="29">
        <v>42219.45862528935</v>
      </c>
      <c r="G5156" s="35"/>
      <c r="H5156" s="113"/>
      <c r="I5156" s="113"/>
    </row>
    <row r="5157" spans="1:9" ht="15" customHeight="1" x14ac:dyDescent="0.25">
      <c r="A5157" s="29">
        <v>42219.500292013887</v>
      </c>
      <c r="B5157" s="35">
        <v>4.74</v>
      </c>
      <c r="C5157" s="22" t="s">
        <v>197</v>
      </c>
      <c r="F5157" s="29">
        <v>42219.500292013887</v>
      </c>
      <c r="G5157" s="35"/>
      <c r="H5157" s="113"/>
      <c r="I5157" s="113"/>
    </row>
    <row r="5158" spans="1:9" ht="15" customHeight="1" x14ac:dyDescent="0.25">
      <c r="A5158" s="29">
        <v>42219.541958738424</v>
      </c>
      <c r="B5158" s="35">
        <v>4.7699999999999996</v>
      </c>
      <c r="C5158" s="22" t="s">
        <v>197</v>
      </c>
      <c r="F5158" s="29">
        <v>42219.541958738424</v>
      </c>
      <c r="G5158" s="35"/>
      <c r="H5158" s="113"/>
      <c r="I5158" s="113"/>
    </row>
    <row r="5159" spans="1:9" ht="15" customHeight="1" x14ac:dyDescent="0.25">
      <c r="A5159" s="29">
        <v>42219.583625462961</v>
      </c>
      <c r="B5159" s="35">
        <v>4.9000000000000004</v>
      </c>
      <c r="C5159" s="22" t="s">
        <v>197</v>
      </c>
      <c r="F5159" s="29">
        <v>42219.583625462961</v>
      </c>
      <c r="G5159" s="35"/>
      <c r="H5159" s="113"/>
      <c r="I5159" s="113"/>
    </row>
    <row r="5160" spans="1:9" ht="15" customHeight="1" x14ac:dyDescent="0.25">
      <c r="A5160" s="29">
        <v>42219.625292187498</v>
      </c>
      <c r="B5160" s="35">
        <v>4.9400000000000004</v>
      </c>
      <c r="C5160" s="22" t="s">
        <v>197</v>
      </c>
      <c r="F5160" s="29">
        <v>42219.625292187498</v>
      </c>
      <c r="G5160" s="35"/>
      <c r="H5160" s="113"/>
      <c r="I5160" s="113"/>
    </row>
    <row r="5161" spans="1:9" ht="15" customHeight="1" x14ac:dyDescent="0.25">
      <c r="A5161" s="29">
        <v>42219.666958912036</v>
      </c>
      <c r="B5161" s="35">
        <v>4.9000000000000004</v>
      </c>
      <c r="C5161" s="22" t="s">
        <v>197</v>
      </c>
      <c r="F5161" s="29">
        <v>42219.666958912036</v>
      </c>
      <c r="G5161" s="35"/>
      <c r="H5161" s="113"/>
      <c r="I5161" s="113"/>
    </row>
    <row r="5162" spans="1:9" ht="15" customHeight="1" x14ac:dyDescent="0.25">
      <c r="A5162" s="29">
        <v>42219.708625636573</v>
      </c>
      <c r="B5162" s="35">
        <v>4.87</v>
      </c>
      <c r="C5162" s="22" t="s">
        <v>197</v>
      </c>
      <c r="F5162" s="29">
        <v>42219.708625636573</v>
      </c>
      <c r="G5162" s="35"/>
      <c r="H5162" s="113"/>
      <c r="I5162" s="113"/>
    </row>
    <row r="5163" spans="1:9" ht="15" customHeight="1" x14ac:dyDescent="0.25">
      <c r="A5163" s="29">
        <v>42219.75029236111</v>
      </c>
      <c r="B5163" s="35">
        <v>4.6900000000000004</v>
      </c>
      <c r="C5163" s="22" t="s">
        <v>197</v>
      </c>
      <c r="F5163" s="29">
        <v>42219.75029236111</v>
      </c>
      <c r="G5163" s="35"/>
      <c r="H5163" s="113"/>
      <c r="I5163" s="113"/>
    </row>
    <row r="5164" spans="1:9" ht="15" customHeight="1" x14ac:dyDescent="0.25">
      <c r="A5164" s="29">
        <v>42219.791959085647</v>
      </c>
      <c r="B5164" s="35">
        <v>4.7300000000000004</v>
      </c>
      <c r="C5164" s="22" t="s">
        <v>197</v>
      </c>
      <c r="F5164" s="29">
        <v>42219.791959085647</v>
      </c>
      <c r="G5164" s="35"/>
      <c r="H5164" s="113"/>
      <c r="I5164" s="113"/>
    </row>
    <row r="5165" spans="1:9" ht="15" customHeight="1" x14ac:dyDescent="0.25">
      <c r="A5165" s="29">
        <v>42219.833625810184</v>
      </c>
      <c r="B5165" s="35">
        <v>4.71</v>
      </c>
      <c r="C5165" s="22" t="s">
        <v>197</v>
      </c>
      <c r="F5165" s="29">
        <v>42219.833625810184</v>
      </c>
      <c r="G5165" s="35"/>
      <c r="H5165" s="113"/>
      <c r="I5165" s="113"/>
    </row>
    <row r="5166" spans="1:9" ht="15" customHeight="1" x14ac:dyDescent="0.25">
      <c r="A5166" s="29">
        <v>42219.875292534722</v>
      </c>
      <c r="B5166" s="35">
        <v>5.45</v>
      </c>
      <c r="C5166" s="22" t="s">
        <v>197</v>
      </c>
      <c r="F5166" s="29">
        <v>42219.875292534722</v>
      </c>
      <c r="G5166" s="35"/>
      <c r="H5166" s="113"/>
      <c r="I5166" s="113"/>
    </row>
    <row r="5167" spans="1:9" ht="15" customHeight="1" x14ac:dyDescent="0.25">
      <c r="A5167" s="29">
        <v>42219.916959259259</v>
      </c>
      <c r="B5167" s="35">
        <v>5.16</v>
      </c>
      <c r="C5167" s="22" t="s">
        <v>197</v>
      </c>
      <c r="F5167" s="29">
        <v>42219.916959259259</v>
      </c>
      <c r="G5167" s="35"/>
      <c r="H5167" s="113"/>
      <c r="I5167" s="113"/>
    </row>
    <row r="5168" spans="1:9" ht="15" customHeight="1" x14ac:dyDescent="0.25">
      <c r="A5168" s="29">
        <v>42219.958625983796</v>
      </c>
      <c r="B5168" s="35">
        <v>4.83</v>
      </c>
      <c r="C5168" s="22" t="s">
        <v>197</v>
      </c>
      <c r="F5168" s="29">
        <v>42219.958625983796</v>
      </c>
      <c r="G5168" s="35"/>
      <c r="H5168" s="113"/>
      <c r="I5168" s="113"/>
    </row>
    <row r="5169" spans="1:9" ht="15" customHeight="1" x14ac:dyDescent="0.25">
      <c r="A5169" s="29">
        <v>42220.000292708333</v>
      </c>
      <c r="B5169" s="35">
        <v>4.84</v>
      </c>
      <c r="C5169" s="22" t="s">
        <v>197</v>
      </c>
      <c r="F5169" s="29">
        <v>42220.000292708333</v>
      </c>
      <c r="G5169" s="35"/>
      <c r="H5169" s="113"/>
      <c r="I5169" s="113"/>
    </row>
    <row r="5170" spans="1:9" ht="15" customHeight="1" x14ac:dyDescent="0.25">
      <c r="A5170" s="29">
        <v>42220.04195943287</v>
      </c>
      <c r="B5170" s="35">
        <v>4.83</v>
      </c>
      <c r="C5170" s="22" t="s">
        <v>197</v>
      </c>
      <c r="F5170" s="29">
        <v>42220.04195943287</v>
      </c>
      <c r="G5170" s="35"/>
      <c r="H5170" s="113"/>
      <c r="I5170" s="113"/>
    </row>
    <row r="5171" spans="1:9" ht="15" customHeight="1" x14ac:dyDescent="0.25">
      <c r="A5171" s="29">
        <v>42220.083626157408</v>
      </c>
      <c r="B5171" s="35">
        <v>4.62</v>
      </c>
      <c r="C5171" s="22" t="s">
        <v>197</v>
      </c>
      <c r="F5171" s="29">
        <v>42220.083626157408</v>
      </c>
      <c r="G5171" s="35"/>
      <c r="H5171" s="113"/>
      <c r="I5171" s="113"/>
    </row>
    <row r="5172" spans="1:9" ht="15" customHeight="1" x14ac:dyDescent="0.25">
      <c r="A5172" s="29">
        <v>42220.125292881945</v>
      </c>
      <c r="B5172" s="35">
        <v>4.7300000000000004</v>
      </c>
      <c r="C5172" s="22" t="s">
        <v>197</v>
      </c>
      <c r="F5172" s="29">
        <v>42220.125292881945</v>
      </c>
      <c r="G5172" s="35"/>
      <c r="H5172" s="113"/>
      <c r="I5172" s="113"/>
    </row>
    <row r="5173" spans="1:9" ht="15" customHeight="1" x14ac:dyDescent="0.25">
      <c r="A5173" s="29">
        <v>42220.166959606482</v>
      </c>
      <c r="B5173" s="35">
        <v>4.67</v>
      </c>
      <c r="C5173" s="22" t="s">
        <v>197</v>
      </c>
      <c r="F5173" s="29">
        <v>42220.166959606482</v>
      </c>
      <c r="G5173" s="35"/>
      <c r="H5173" s="113"/>
      <c r="I5173" s="113"/>
    </row>
    <row r="5174" spans="1:9" ht="15" customHeight="1" x14ac:dyDescent="0.25">
      <c r="A5174" s="29">
        <v>42220.208626331019</v>
      </c>
      <c r="B5174" s="35">
        <v>5.48</v>
      </c>
      <c r="C5174" s="22" t="s">
        <v>197</v>
      </c>
      <c r="F5174" s="29">
        <v>42220.208626331019</v>
      </c>
      <c r="G5174" s="35"/>
      <c r="H5174" s="113"/>
      <c r="I5174" s="113"/>
    </row>
    <row r="5175" spans="1:9" ht="15" customHeight="1" x14ac:dyDescent="0.25">
      <c r="A5175" s="29">
        <v>42220.250293055557</v>
      </c>
      <c r="B5175" s="35">
        <v>6.39</v>
      </c>
      <c r="C5175" s="22" t="s">
        <v>197</v>
      </c>
      <c r="F5175" s="29">
        <v>42220.250293055557</v>
      </c>
      <c r="G5175" s="35"/>
      <c r="H5175" s="113"/>
      <c r="I5175" s="113"/>
    </row>
    <row r="5176" spans="1:9" ht="15" customHeight="1" x14ac:dyDescent="0.25">
      <c r="A5176" s="29">
        <v>42220.291959780094</v>
      </c>
      <c r="B5176" s="42">
        <v>9.35</v>
      </c>
      <c r="C5176" s="22" t="s">
        <v>199</v>
      </c>
      <c r="F5176" s="29">
        <v>42220.291959780094</v>
      </c>
      <c r="G5176" s="42"/>
      <c r="H5176" s="113"/>
      <c r="I5176" s="113"/>
    </row>
    <row r="5177" spans="1:9" ht="15" customHeight="1" x14ac:dyDescent="0.25">
      <c r="A5177" s="29">
        <v>42220.333626504631</v>
      </c>
      <c r="B5177" s="42">
        <v>8.7799999999999994</v>
      </c>
      <c r="C5177" s="22" t="s">
        <v>199</v>
      </c>
      <c r="F5177" s="29">
        <v>42220.333626504631</v>
      </c>
      <c r="G5177" s="42"/>
      <c r="H5177" s="113"/>
      <c r="I5177" s="113"/>
    </row>
    <row r="5178" spans="1:9" ht="15" customHeight="1" x14ac:dyDescent="0.25">
      <c r="A5178" s="29">
        <v>42220.375293229168</v>
      </c>
      <c r="B5178" s="42">
        <v>10.039999999999999</v>
      </c>
      <c r="C5178" s="22" t="s">
        <v>199</v>
      </c>
      <c r="F5178" s="29">
        <v>42220.375293229168</v>
      </c>
      <c r="G5178" s="42"/>
      <c r="H5178" s="113"/>
      <c r="I5178" s="113"/>
    </row>
    <row r="5179" spans="1:9" ht="15" customHeight="1" x14ac:dyDescent="0.25">
      <c r="A5179" s="29">
        <v>42220.416959953705</v>
      </c>
      <c r="B5179" s="42">
        <v>16.190000000000001</v>
      </c>
      <c r="C5179" s="22" t="s">
        <v>199</v>
      </c>
      <c r="F5179" s="29">
        <v>42220.416959953705</v>
      </c>
      <c r="G5179" s="42"/>
      <c r="H5179" s="113"/>
      <c r="I5179" s="113"/>
    </row>
    <row r="5180" spans="1:9" ht="15" customHeight="1" x14ac:dyDescent="0.25">
      <c r="A5180" s="29">
        <v>42220.458626678243</v>
      </c>
      <c r="B5180" s="42">
        <v>16.670000000000002</v>
      </c>
      <c r="C5180" s="22" t="s">
        <v>199</v>
      </c>
      <c r="F5180" s="29">
        <v>42220.458626678243</v>
      </c>
      <c r="G5180" s="42"/>
      <c r="H5180" s="113"/>
      <c r="I5180" s="113"/>
    </row>
    <row r="5181" spans="1:9" ht="15" customHeight="1" x14ac:dyDescent="0.25">
      <c r="A5181" s="29">
        <v>42220.50029340278</v>
      </c>
      <c r="B5181" s="42">
        <v>17.600000000000001</v>
      </c>
      <c r="C5181" s="22" t="s">
        <v>199</v>
      </c>
      <c r="F5181" s="29">
        <v>42220.50029340278</v>
      </c>
      <c r="G5181" s="42"/>
      <c r="H5181" s="113"/>
      <c r="I5181" s="113"/>
    </row>
    <row r="5182" spans="1:9" ht="15" customHeight="1" x14ac:dyDescent="0.25">
      <c r="A5182" s="29">
        <v>42220.541960127317</v>
      </c>
      <c r="B5182" s="42">
        <v>17.760000000000002</v>
      </c>
      <c r="C5182" s="22" t="s">
        <v>199</v>
      </c>
      <c r="F5182" s="29">
        <v>42220.541960127317</v>
      </c>
      <c r="G5182" s="42"/>
      <c r="H5182" s="113"/>
      <c r="I5182" s="113"/>
    </row>
    <row r="5183" spans="1:9" ht="15" customHeight="1" x14ac:dyDescent="0.25">
      <c r="A5183" s="29">
        <v>42220.583626851854</v>
      </c>
      <c r="B5183" s="42">
        <v>18.52</v>
      </c>
      <c r="C5183" s="22" t="s">
        <v>199</v>
      </c>
      <c r="F5183" s="29">
        <v>42220.583626851854</v>
      </c>
      <c r="G5183" s="42"/>
      <c r="H5183" s="113"/>
      <c r="I5183" s="113"/>
    </row>
    <row r="5184" spans="1:9" ht="15" customHeight="1" x14ac:dyDescent="0.25">
      <c r="A5184" s="29">
        <v>42220.625293576391</v>
      </c>
      <c r="B5184" s="42">
        <v>17.25</v>
      </c>
      <c r="C5184" s="22" t="s">
        <v>199</v>
      </c>
      <c r="F5184" s="29">
        <v>42220.625293576391</v>
      </c>
      <c r="G5184" s="42"/>
      <c r="H5184" s="113"/>
      <c r="I5184" s="113"/>
    </row>
    <row r="5185" spans="1:9" ht="15" customHeight="1" x14ac:dyDescent="0.25">
      <c r="A5185" s="29">
        <v>42220.666960300929</v>
      </c>
      <c r="B5185" s="42">
        <v>17.829999999999998</v>
      </c>
      <c r="C5185" s="22" t="s">
        <v>199</v>
      </c>
      <c r="F5185" s="29">
        <v>42220.666960300929</v>
      </c>
      <c r="G5185" s="42"/>
      <c r="H5185" s="113"/>
      <c r="I5185" s="113"/>
    </row>
    <row r="5186" spans="1:9" ht="15" customHeight="1" x14ac:dyDescent="0.25">
      <c r="A5186" s="29">
        <v>42220.708627025466</v>
      </c>
      <c r="B5186" s="42">
        <v>14.97</v>
      </c>
      <c r="C5186" s="22" t="s">
        <v>199</v>
      </c>
      <c r="F5186" s="29">
        <v>42220.708627025466</v>
      </c>
      <c r="G5186" s="42"/>
      <c r="H5186" s="113"/>
      <c r="I5186" s="113"/>
    </row>
    <row r="5187" spans="1:9" ht="15" customHeight="1" x14ac:dyDescent="0.25">
      <c r="A5187" s="29">
        <v>42220.750293750003</v>
      </c>
      <c r="B5187" s="36">
        <v>9.84</v>
      </c>
      <c r="C5187" s="22" t="s">
        <v>200</v>
      </c>
      <c r="F5187" s="29">
        <v>42220.750293750003</v>
      </c>
      <c r="G5187" s="36"/>
      <c r="H5187" s="113"/>
      <c r="I5187" s="113"/>
    </row>
    <row r="5188" spans="1:9" ht="15" customHeight="1" x14ac:dyDescent="0.25">
      <c r="A5188" s="29">
        <v>42220.79196047454</v>
      </c>
      <c r="B5188" s="36">
        <v>7.83</v>
      </c>
      <c r="C5188" s="22" t="s">
        <v>200</v>
      </c>
      <c r="F5188" s="29">
        <v>42220.79196047454</v>
      </c>
      <c r="G5188" s="36"/>
      <c r="H5188" s="113"/>
      <c r="I5188" s="113"/>
    </row>
    <row r="5189" spans="1:9" ht="15" customHeight="1" x14ac:dyDescent="0.25">
      <c r="A5189" s="29">
        <v>42220.833627199077</v>
      </c>
      <c r="B5189" s="36">
        <v>6.73</v>
      </c>
      <c r="C5189" s="22" t="s">
        <v>200</v>
      </c>
      <c r="F5189" s="29">
        <v>42220.833627199077</v>
      </c>
      <c r="G5189" s="36"/>
      <c r="H5189" s="113"/>
      <c r="I5189" s="113"/>
    </row>
    <row r="5190" spans="1:9" ht="15" customHeight="1" x14ac:dyDescent="0.25">
      <c r="A5190" s="29">
        <v>42220.875293923615</v>
      </c>
      <c r="B5190" s="42">
        <v>16.739999999999998</v>
      </c>
      <c r="C5190" s="22" t="s">
        <v>199</v>
      </c>
      <c r="F5190" s="29">
        <v>42220.875293923615</v>
      </c>
      <c r="G5190" s="42"/>
      <c r="H5190" s="113"/>
      <c r="I5190" s="113"/>
    </row>
    <row r="5191" spans="1:9" ht="15" customHeight="1" x14ac:dyDescent="0.25">
      <c r="A5191" s="29">
        <v>42220.916960648145</v>
      </c>
      <c r="B5191" s="42">
        <v>16.53</v>
      </c>
      <c r="C5191" s="22" t="s">
        <v>199</v>
      </c>
      <c r="F5191" s="29">
        <v>42220.916960648145</v>
      </c>
      <c r="G5191" s="42"/>
      <c r="H5191" s="113"/>
      <c r="I5191" s="113"/>
    </row>
    <row r="5192" spans="1:9" ht="15" customHeight="1" x14ac:dyDescent="0.25">
      <c r="A5192" s="29">
        <v>42220.958627372682</v>
      </c>
      <c r="B5192" s="42">
        <v>15.95</v>
      </c>
      <c r="C5192" s="22" t="s">
        <v>199</v>
      </c>
      <c r="F5192" s="29">
        <v>42220.958627372682</v>
      </c>
      <c r="G5192" s="42"/>
      <c r="H5192" s="113"/>
      <c r="I5192" s="113"/>
    </row>
    <row r="5193" spans="1:9" ht="15" customHeight="1" x14ac:dyDescent="0.25">
      <c r="A5193" s="29">
        <v>42221.000294097219</v>
      </c>
      <c r="B5193" s="37">
        <v>16.97</v>
      </c>
      <c r="C5193" s="2"/>
      <c r="F5193" s="29">
        <v>42221.000294097219</v>
      </c>
      <c r="G5193" s="37">
        <v>16.97</v>
      </c>
      <c r="H5193" s="113"/>
      <c r="I5193" s="113"/>
    </row>
    <row r="5194" spans="1:9" ht="15" customHeight="1" x14ac:dyDescent="0.25">
      <c r="A5194" s="29">
        <v>42221.041960821756</v>
      </c>
      <c r="B5194" s="37">
        <v>16.440000000000001</v>
      </c>
      <c r="C5194" s="2"/>
      <c r="F5194" s="29">
        <v>42221.041960821756</v>
      </c>
      <c r="G5194" s="37">
        <v>16.440000000000001</v>
      </c>
      <c r="H5194" s="113"/>
      <c r="I5194" s="113"/>
    </row>
    <row r="5195" spans="1:9" ht="15" customHeight="1" x14ac:dyDescent="0.25">
      <c r="A5195" s="29">
        <v>42221.083627546293</v>
      </c>
      <c r="B5195" s="37">
        <v>18.579999999999998</v>
      </c>
      <c r="C5195" s="2"/>
      <c r="F5195" s="29">
        <v>42221.083627546293</v>
      </c>
      <c r="G5195" s="37">
        <v>18.579999999999998</v>
      </c>
      <c r="H5195" s="113"/>
      <c r="I5195" s="113"/>
    </row>
    <row r="5196" spans="1:9" ht="15" customHeight="1" x14ac:dyDescent="0.25">
      <c r="A5196" s="29">
        <v>42221.125294270831</v>
      </c>
      <c r="B5196" s="37">
        <v>18.68</v>
      </c>
      <c r="C5196" s="2"/>
      <c r="F5196" s="29">
        <v>42221.125294270831</v>
      </c>
      <c r="G5196" s="37">
        <v>18.68</v>
      </c>
      <c r="H5196" s="113"/>
      <c r="I5196" s="113"/>
    </row>
    <row r="5197" spans="1:9" ht="15" customHeight="1" x14ac:dyDescent="0.25">
      <c r="A5197" s="29">
        <v>42221.166960995368</v>
      </c>
      <c r="B5197" s="37">
        <v>19.350000000000001</v>
      </c>
      <c r="C5197" s="2"/>
      <c r="F5197" s="29">
        <v>42221.166960995368</v>
      </c>
      <c r="G5197" s="37">
        <v>19.350000000000001</v>
      </c>
      <c r="H5197" s="113"/>
      <c r="I5197" s="113"/>
    </row>
    <row r="5198" spans="1:9" ht="15" customHeight="1" x14ac:dyDescent="0.25">
      <c r="A5198" s="29">
        <v>42221.208627719905</v>
      </c>
      <c r="B5198" s="37">
        <v>19.04</v>
      </c>
      <c r="C5198" s="2"/>
      <c r="F5198" s="29">
        <v>42221.208627719905</v>
      </c>
      <c r="G5198" s="37">
        <v>19.04</v>
      </c>
      <c r="H5198" s="113"/>
      <c r="I5198" s="113"/>
    </row>
    <row r="5199" spans="1:9" ht="15" customHeight="1" x14ac:dyDescent="0.25">
      <c r="A5199" s="29">
        <v>42221.250294444442</v>
      </c>
      <c r="B5199" s="37">
        <v>19.95</v>
      </c>
      <c r="C5199" s="2"/>
      <c r="F5199" s="29">
        <v>42221.250294444442</v>
      </c>
      <c r="G5199" s="37">
        <v>19.95</v>
      </c>
      <c r="H5199" s="113"/>
      <c r="I5199" s="113"/>
    </row>
    <row r="5200" spans="1:9" ht="15" customHeight="1" x14ac:dyDescent="0.25">
      <c r="A5200" s="29">
        <v>42221.291961168979</v>
      </c>
      <c r="B5200" s="37">
        <v>20.11</v>
      </c>
      <c r="C5200" s="2"/>
      <c r="F5200" s="29">
        <v>42221.291961168979</v>
      </c>
      <c r="G5200" s="37">
        <v>20.11</v>
      </c>
      <c r="H5200" s="113"/>
      <c r="I5200" s="113"/>
    </row>
    <row r="5201" spans="1:9" ht="15" customHeight="1" x14ac:dyDescent="0.25">
      <c r="A5201" s="29">
        <v>42221.333627893517</v>
      </c>
      <c r="B5201" s="37">
        <v>19.829999999999998</v>
      </c>
      <c r="C5201" s="2"/>
      <c r="F5201" s="29">
        <v>42221.333627893517</v>
      </c>
      <c r="G5201" s="37">
        <v>19.829999999999998</v>
      </c>
      <c r="H5201" s="113"/>
      <c r="I5201" s="113"/>
    </row>
    <row r="5202" spans="1:9" ht="15" customHeight="1" x14ac:dyDescent="0.25">
      <c r="A5202" s="29">
        <v>42221.375294618054</v>
      </c>
      <c r="B5202" s="37">
        <v>18.72</v>
      </c>
      <c r="C5202" s="2"/>
      <c r="F5202" s="29">
        <v>42221.375294618054</v>
      </c>
      <c r="G5202" s="37">
        <v>18.72</v>
      </c>
      <c r="H5202" s="113"/>
      <c r="I5202" s="113"/>
    </row>
    <row r="5203" spans="1:9" ht="15" customHeight="1" x14ac:dyDescent="0.25">
      <c r="A5203" s="29">
        <v>42221.416961342591</v>
      </c>
      <c r="B5203" s="37">
        <v>17.88</v>
      </c>
      <c r="C5203" s="2"/>
      <c r="F5203" s="29">
        <v>42221.416961342591</v>
      </c>
      <c r="G5203" s="37">
        <v>17.88</v>
      </c>
      <c r="H5203" s="113"/>
      <c r="I5203" s="113"/>
    </row>
    <row r="5204" spans="1:9" ht="15" customHeight="1" x14ac:dyDescent="0.25">
      <c r="A5204" s="29">
        <v>42221.458628067128</v>
      </c>
      <c r="B5204" s="37">
        <v>19.3</v>
      </c>
      <c r="C5204" s="2"/>
      <c r="F5204" s="29">
        <v>42221.458628067128</v>
      </c>
      <c r="G5204" s="37">
        <v>19.3</v>
      </c>
      <c r="H5204" s="113"/>
      <c r="I5204" s="113"/>
    </row>
    <row r="5205" spans="1:9" ht="15" customHeight="1" x14ac:dyDescent="0.25">
      <c r="A5205" s="29">
        <v>42221.500294791666</v>
      </c>
      <c r="B5205" s="37">
        <v>18.12</v>
      </c>
      <c r="C5205" s="2"/>
      <c r="F5205" s="29">
        <v>42221.500294791666</v>
      </c>
      <c r="G5205" s="37">
        <v>18.12</v>
      </c>
      <c r="H5205" s="113"/>
      <c r="I5205" s="113"/>
    </row>
    <row r="5206" spans="1:9" ht="15" customHeight="1" x14ac:dyDescent="0.25">
      <c r="A5206" s="29">
        <v>42221.541961516203</v>
      </c>
      <c r="B5206" s="37">
        <v>19.760000000000002</v>
      </c>
      <c r="C5206" s="2"/>
      <c r="F5206" s="29">
        <v>42221.541961516203</v>
      </c>
      <c r="G5206" s="37">
        <v>19.760000000000002</v>
      </c>
      <c r="H5206" s="113"/>
      <c r="I5206" s="113"/>
    </row>
    <row r="5207" spans="1:9" ht="15" customHeight="1" x14ac:dyDescent="0.25">
      <c r="A5207" s="29">
        <v>42221.58362824074</v>
      </c>
      <c r="B5207" s="37">
        <v>19.37</v>
      </c>
      <c r="C5207" s="2"/>
      <c r="F5207" s="29">
        <v>42221.58362824074</v>
      </c>
      <c r="G5207" s="37">
        <v>19.37</v>
      </c>
      <c r="H5207" s="113"/>
      <c r="I5207" s="113"/>
    </row>
    <row r="5208" spans="1:9" ht="15" customHeight="1" x14ac:dyDescent="0.25">
      <c r="A5208" s="29">
        <v>42221.625294965277</v>
      </c>
      <c r="B5208" s="37">
        <v>18.97</v>
      </c>
      <c r="C5208" s="2"/>
      <c r="F5208" s="29">
        <v>42221.625294965277</v>
      </c>
      <c r="G5208" s="37">
        <v>18.97</v>
      </c>
      <c r="H5208" s="113"/>
      <c r="I5208" s="113"/>
    </row>
    <row r="5209" spans="1:9" ht="15" customHeight="1" x14ac:dyDescent="0.25">
      <c r="A5209" s="29">
        <v>42221.666961689814</v>
      </c>
      <c r="B5209" s="37">
        <v>19.899999999999999</v>
      </c>
      <c r="C5209" s="2"/>
      <c r="F5209" s="29">
        <v>42221.666961689814</v>
      </c>
      <c r="G5209" s="37">
        <v>19.899999999999999</v>
      </c>
      <c r="H5209" s="113"/>
      <c r="I5209" s="113"/>
    </row>
    <row r="5210" spans="1:9" ht="15" customHeight="1" x14ac:dyDescent="0.25">
      <c r="A5210" s="29">
        <v>42221.708628414352</v>
      </c>
      <c r="B5210" s="37">
        <v>17.36</v>
      </c>
      <c r="C5210" s="2"/>
      <c r="F5210" s="29">
        <v>42221.708628414352</v>
      </c>
      <c r="G5210" s="37">
        <v>17.36</v>
      </c>
      <c r="H5210" s="113"/>
      <c r="I5210" s="113"/>
    </row>
    <row r="5211" spans="1:9" ht="15" customHeight="1" x14ac:dyDescent="0.25">
      <c r="A5211" s="29">
        <v>42221.750295138889</v>
      </c>
      <c r="B5211" s="36">
        <v>11.31</v>
      </c>
      <c r="C5211" s="22" t="s">
        <v>200</v>
      </c>
      <c r="F5211" s="29">
        <v>42221.750295138889</v>
      </c>
      <c r="G5211" s="36"/>
      <c r="H5211" s="113"/>
      <c r="I5211" s="113"/>
    </row>
    <row r="5212" spans="1:9" ht="15" customHeight="1" x14ac:dyDescent="0.25">
      <c r="A5212" s="29">
        <v>42221.791961863426</v>
      </c>
      <c r="B5212" s="36">
        <v>8.52</v>
      </c>
      <c r="C5212" s="22" t="s">
        <v>200</v>
      </c>
      <c r="F5212" s="29">
        <v>42221.791961863426</v>
      </c>
      <c r="G5212" s="36"/>
      <c r="H5212" s="113"/>
      <c r="I5212" s="113"/>
    </row>
    <row r="5213" spans="1:9" ht="15" customHeight="1" x14ac:dyDescent="0.25">
      <c r="A5213" s="29">
        <v>42221.833628587963</v>
      </c>
      <c r="B5213" s="36">
        <v>7.38</v>
      </c>
      <c r="C5213" s="22" t="s">
        <v>200</v>
      </c>
      <c r="F5213" s="29">
        <v>42221.833628587963</v>
      </c>
      <c r="G5213" s="36"/>
      <c r="H5213" s="113"/>
      <c r="I5213" s="113"/>
    </row>
    <row r="5214" spans="1:9" ht="15" customHeight="1" x14ac:dyDescent="0.25">
      <c r="A5214" s="29">
        <v>42221.8752953125</v>
      </c>
      <c r="B5214" s="38">
        <v>14.74</v>
      </c>
      <c r="C5214" s="2"/>
      <c r="F5214" s="29">
        <v>42221.8752953125</v>
      </c>
      <c r="G5214" s="38">
        <v>14.74</v>
      </c>
      <c r="H5214" s="113"/>
      <c r="I5214" s="113"/>
    </row>
    <row r="5215" spans="1:9" ht="15" customHeight="1" x14ac:dyDescent="0.25">
      <c r="A5215" s="29">
        <v>42221.916962037038</v>
      </c>
      <c r="B5215" s="37">
        <v>15.56</v>
      </c>
      <c r="C5215" s="2"/>
      <c r="F5215" s="29">
        <v>42221.916962037038</v>
      </c>
      <c r="G5215" s="37">
        <v>15.56</v>
      </c>
      <c r="H5215" s="113"/>
      <c r="I5215" s="113"/>
    </row>
    <row r="5216" spans="1:9" ht="15" customHeight="1" x14ac:dyDescent="0.25">
      <c r="A5216" s="29">
        <v>42221.958628761575</v>
      </c>
      <c r="B5216" s="37">
        <v>16.39</v>
      </c>
      <c r="C5216" s="2"/>
      <c r="F5216" s="29">
        <v>42221.958628761575</v>
      </c>
      <c r="G5216" s="37">
        <v>16.39</v>
      </c>
      <c r="H5216" s="113"/>
      <c r="I5216" s="113"/>
    </row>
    <row r="5217" spans="1:9" ht="15" customHeight="1" x14ac:dyDescent="0.25">
      <c r="A5217" s="29">
        <v>42222.000295486112</v>
      </c>
      <c r="B5217" s="37">
        <v>17.03</v>
      </c>
      <c r="C5217" s="2"/>
      <c r="F5217" s="29">
        <v>42222.000295486112</v>
      </c>
      <c r="G5217" s="37">
        <v>17.03</v>
      </c>
      <c r="H5217" s="113"/>
      <c r="I5217" s="113"/>
    </row>
    <row r="5218" spans="1:9" ht="15" customHeight="1" x14ac:dyDescent="0.25">
      <c r="A5218" s="29">
        <v>42222.041962210649</v>
      </c>
      <c r="B5218" s="37">
        <v>17.62</v>
      </c>
      <c r="C5218" s="2"/>
      <c r="F5218" s="29">
        <v>42222.041962210649</v>
      </c>
      <c r="G5218" s="37">
        <v>17.62</v>
      </c>
      <c r="H5218" s="113"/>
      <c r="I5218" s="113"/>
    </row>
    <row r="5219" spans="1:9" ht="15" customHeight="1" x14ac:dyDescent="0.25">
      <c r="A5219" s="29">
        <v>42222.083628935186</v>
      </c>
      <c r="B5219" s="37">
        <v>18.82</v>
      </c>
      <c r="C5219" s="2"/>
      <c r="F5219" s="29">
        <v>42222.083628935186</v>
      </c>
      <c r="G5219" s="37">
        <v>18.82</v>
      </c>
      <c r="H5219" s="113"/>
      <c r="I5219" s="113"/>
    </row>
    <row r="5220" spans="1:9" ht="15" customHeight="1" x14ac:dyDescent="0.25">
      <c r="A5220" s="29">
        <v>42222.125295659724</v>
      </c>
      <c r="B5220" s="37">
        <v>19.55</v>
      </c>
      <c r="C5220" s="2"/>
      <c r="F5220" s="29">
        <v>42222.125295659724</v>
      </c>
      <c r="G5220" s="37">
        <v>19.55</v>
      </c>
      <c r="H5220" s="113"/>
      <c r="I5220" s="113"/>
    </row>
    <row r="5221" spans="1:9" ht="15" customHeight="1" x14ac:dyDescent="0.25">
      <c r="A5221" s="29">
        <v>42222.166962384261</v>
      </c>
      <c r="B5221" s="37">
        <v>19.670000000000002</v>
      </c>
      <c r="C5221" s="2"/>
      <c r="F5221" s="29">
        <v>42222.166962384261</v>
      </c>
      <c r="G5221" s="37">
        <v>19.670000000000002</v>
      </c>
      <c r="H5221" s="113"/>
      <c r="I5221" s="113"/>
    </row>
    <row r="5222" spans="1:9" ht="15" customHeight="1" x14ac:dyDescent="0.25">
      <c r="A5222" s="29">
        <v>42222.208629108798</v>
      </c>
      <c r="B5222" s="37">
        <v>18.93</v>
      </c>
      <c r="C5222" s="2"/>
      <c r="F5222" s="29">
        <v>42222.208629108798</v>
      </c>
      <c r="G5222" s="37">
        <v>18.93</v>
      </c>
      <c r="H5222" s="113"/>
      <c r="I5222" s="113"/>
    </row>
    <row r="5223" spans="1:9" ht="15" customHeight="1" x14ac:dyDescent="0.25">
      <c r="A5223" s="29">
        <v>42222.250295833335</v>
      </c>
      <c r="B5223" s="37">
        <v>19.760000000000002</v>
      </c>
      <c r="C5223" s="2"/>
      <c r="F5223" s="29">
        <v>42222.250295833335</v>
      </c>
      <c r="G5223" s="37">
        <v>19.760000000000002</v>
      </c>
      <c r="H5223" s="113"/>
      <c r="I5223" s="113"/>
    </row>
    <row r="5224" spans="1:9" ht="15" customHeight="1" x14ac:dyDescent="0.25">
      <c r="A5224" s="29">
        <v>42222.291962557872</v>
      </c>
      <c r="B5224" s="37">
        <v>19.23</v>
      </c>
      <c r="C5224" s="2"/>
      <c r="F5224" s="29">
        <v>42222.291962557872</v>
      </c>
      <c r="G5224" s="37">
        <v>19.23</v>
      </c>
      <c r="H5224" s="113"/>
      <c r="I5224" s="113"/>
    </row>
    <row r="5225" spans="1:9" ht="15" customHeight="1" x14ac:dyDescent="0.25">
      <c r="A5225" s="29">
        <v>42222.33362928241</v>
      </c>
      <c r="B5225" s="37">
        <v>19.23</v>
      </c>
      <c r="C5225" s="2"/>
      <c r="F5225" s="29">
        <v>42222.33362928241</v>
      </c>
      <c r="G5225" s="37">
        <v>19.23</v>
      </c>
      <c r="H5225" s="113"/>
      <c r="I5225" s="113"/>
    </row>
    <row r="5226" spans="1:9" ht="15" customHeight="1" x14ac:dyDescent="0.25">
      <c r="A5226" s="29">
        <v>42222.375296006947</v>
      </c>
      <c r="B5226" s="37">
        <v>19.86</v>
      </c>
      <c r="C5226" s="2"/>
      <c r="F5226" s="29">
        <v>42222.375296006947</v>
      </c>
      <c r="G5226" s="37">
        <v>19.86</v>
      </c>
      <c r="H5226" s="113"/>
      <c r="I5226" s="113"/>
    </row>
    <row r="5227" spans="1:9" ht="15" customHeight="1" x14ac:dyDescent="0.25">
      <c r="A5227" s="29">
        <v>42222.416962731484</v>
      </c>
      <c r="B5227" s="37">
        <v>19.43</v>
      </c>
      <c r="C5227" s="2"/>
      <c r="F5227" s="29">
        <v>42222.416962731484</v>
      </c>
      <c r="G5227" s="37">
        <v>19.43</v>
      </c>
      <c r="H5227" s="113"/>
      <c r="I5227" s="113"/>
    </row>
    <row r="5228" spans="1:9" ht="15" customHeight="1" x14ac:dyDescent="0.25">
      <c r="A5228" s="29">
        <v>42222.458629456021</v>
      </c>
      <c r="B5228" s="37">
        <v>20.43</v>
      </c>
      <c r="C5228" s="2"/>
      <c r="F5228" s="29">
        <v>42222.458629456021</v>
      </c>
      <c r="G5228" s="37">
        <v>20.43</v>
      </c>
      <c r="H5228" s="113"/>
      <c r="I5228" s="113"/>
    </row>
    <row r="5229" spans="1:9" ht="15" customHeight="1" x14ac:dyDescent="0.25">
      <c r="A5229" s="29">
        <v>42222.500296180559</v>
      </c>
      <c r="B5229" s="37">
        <v>20.399999999999999</v>
      </c>
      <c r="C5229" s="2"/>
      <c r="F5229" s="29">
        <v>42222.500296180559</v>
      </c>
      <c r="G5229" s="37">
        <v>20.399999999999999</v>
      </c>
      <c r="H5229" s="113"/>
      <c r="I5229" s="113"/>
    </row>
    <row r="5230" spans="1:9" ht="15" customHeight="1" x14ac:dyDescent="0.25">
      <c r="A5230" s="29">
        <v>42222.541962905096</v>
      </c>
      <c r="B5230" s="37">
        <v>20.87</v>
      </c>
      <c r="C5230" s="2"/>
      <c r="F5230" s="29">
        <v>42222.541962905096</v>
      </c>
      <c r="G5230" s="37">
        <v>20.87</v>
      </c>
      <c r="H5230" s="113"/>
      <c r="I5230" s="113"/>
    </row>
    <row r="5231" spans="1:9" ht="15" customHeight="1" x14ac:dyDescent="0.25">
      <c r="A5231" s="29">
        <v>42222.583629629633</v>
      </c>
      <c r="B5231" s="37">
        <v>19.48</v>
      </c>
      <c r="C5231" s="2"/>
      <c r="F5231" s="29">
        <v>42222.583629629633</v>
      </c>
      <c r="G5231" s="37">
        <v>19.48</v>
      </c>
      <c r="H5231" s="113"/>
      <c r="I5231" s="113"/>
    </row>
    <row r="5232" spans="1:9" ht="15" customHeight="1" x14ac:dyDescent="0.25">
      <c r="A5232" s="29">
        <v>42222.62529635417</v>
      </c>
      <c r="B5232" s="37">
        <v>19.79</v>
      </c>
      <c r="C5232" s="2"/>
      <c r="F5232" s="29">
        <v>42222.62529635417</v>
      </c>
      <c r="G5232" s="37">
        <v>19.79</v>
      </c>
      <c r="H5232" s="113"/>
      <c r="I5232" s="113"/>
    </row>
    <row r="5233" spans="1:9" ht="15" customHeight="1" x14ac:dyDescent="0.25">
      <c r="A5233" s="29">
        <v>42222.6669630787</v>
      </c>
      <c r="B5233" s="37">
        <v>21.41</v>
      </c>
      <c r="C5233" s="2"/>
      <c r="F5233" s="29">
        <v>42222.6669630787</v>
      </c>
      <c r="G5233" s="37">
        <v>21.41</v>
      </c>
      <c r="H5233" s="113"/>
      <c r="I5233" s="113"/>
    </row>
    <row r="5234" spans="1:9" ht="15" customHeight="1" x14ac:dyDescent="0.25">
      <c r="A5234" s="29">
        <v>42222.708629803237</v>
      </c>
      <c r="B5234" s="37">
        <v>18.41</v>
      </c>
      <c r="C5234" s="2"/>
      <c r="F5234" s="29">
        <v>42222.708629803237</v>
      </c>
      <c r="G5234" s="37">
        <v>18.41</v>
      </c>
      <c r="H5234" s="113"/>
      <c r="I5234" s="113"/>
    </row>
    <row r="5235" spans="1:9" ht="15" customHeight="1" x14ac:dyDescent="0.25">
      <c r="A5235" s="29">
        <v>42222.750296527774</v>
      </c>
      <c r="B5235" s="35">
        <v>11.15</v>
      </c>
      <c r="C5235" s="22" t="s">
        <v>197</v>
      </c>
      <c r="F5235" s="29">
        <v>42222.750296527774</v>
      </c>
      <c r="G5235" s="35"/>
      <c r="H5235" s="113"/>
      <c r="I5235" s="113"/>
    </row>
    <row r="5236" spans="1:9" ht="15" customHeight="1" x14ac:dyDescent="0.25">
      <c r="A5236" s="29">
        <v>42222.791963252312</v>
      </c>
      <c r="B5236" s="35">
        <v>8.52</v>
      </c>
      <c r="C5236" s="22" t="s">
        <v>197</v>
      </c>
      <c r="F5236" s="29">
        <v>42222.791963252312</v>
      </c>
      <c r="G5236" s="35"/>
      <c r="H5236" s="113"/>
      <c r="I5236" s="113"/>
    </row>
    <row r="5237" spans="1:9" ht="15" customHeight="1" x14ac:dyDescent="0.25">
      <c r="A5237" s="29">
        <v>42222.833629976849</v>
      </c>
      <c r="B5237" s="35">
        <v>7.02</v>
      </c>
      <c r="C5237" s="22" t="s">
        <v>197</v>
      </c>
      <c r="F5237" s="29">
        <v>42222.833629976849</v>
      </c>
      <c r="G5237" s="35"/>
      <c r="H5237" s="113"/>
      <c r="I5237" s="113"/>
    </row>
    <row r="5238" spans="1:9" ht="15" customHeight="1" x14ac:dyDescent="0.25">
      <c r="A5238" s="29">
        <v>42222.875296701386</v>
      </c>
      <c r="B5238" s="35">
        <v>5.57</v>
      </c>
      <c r="C5238" s="22" t="s">
        <v>197</v>
      </c>
      <c r="F5238" s="29">
        <v>42222.875296701386</v>
      </c>
      <c r="G5238" s="35"/>
      <c r="H5238" s="113"/>
      <c r="I5238" s="113"/>
    </row>
    <row r="5239" spans="1:9" ht="15" customHeight="1" x14ac:dyDescent="0.25">
      <c r="A5239" s="29">
        <v>42222.916963425923</v>
      </c>
      <c r="B5239" s="35">
        <v>5.47</v>
      </c>
      <c r="C5239" s="22" t="s">
        <v>197</v>
      </c>
      <c r="F5239" s="29">
        <v>42222.916963425923</v>
      </c>
      <c r="G5239" s="35"/>
      <c r="H5239" s="113"/>
      <c r="I5239" s="113"/>
    </row>
    <row r="5240" spans="1:9" ht="15" customHeight="1" x14ac:dyDescent="0.25">
      <c r="A5240" s="29">
        <v>42222.958630150461</v>
      </c>
      <c r="B5240" s="35">
        <v>5.47</v>
      </c>
      <c r="C5240" s="22" t="s">
        <v>197</v>
      </c>
      <c r="F5240" s="29">
        <v>42222.958630150461</v>
      </c>
      <c r="G5240" s="35"/>
      <c r="H5240" s="113"/>
      <c r="I5240" s="113"/>
    </row>
    <row r="5241" spans="1:9" ht="15" customHeight="1" x14ac:dyDescent="0.25">
      <c r="A5241" s="29">
        <v>42223.000296874998</v>
      </c>
      <c r="B5241" s="35">
        <v>5.46</v>
      </c>
      <c r="C5241" s="22" t="s">
        <v>197</v>
      </c>
      <c r="F5241" s="29">
        <v>42223.000296874998</v>
      </c>
      <c r="G5241" s="35"/>
      <c r="H5241" s="113"/>
      <c r="I5241" s="113"/>
    </row>
    <row r="5242" spans="1:9" ht="15" customHeight="1" x14ac:dyDescent="0.25">
      <c r="A5242" s="29">
        <v>42223.041963599535</v>
      </c>
      <c r="B5242" s="35">
        <v>5.43</v>
      </c>
      <c r="C5242" s="22" t="s">
        <v>197</v>
      </c>
      <c r="F5242" s="29">
        <v>42223.041963599535</v>
      </c>
      <c r="G5242" s="35"/>
      <c r="H5242" s="113"/>
      <c r="I5242" s="113"/>
    </row>
    <row r="5243" spans="1:9" ht="15" customHeight="1" x14ac:dyDescent="0.25">
      <c r="A5243" s="29">
        <v>42223.083630324072</v>
      </c>
      <c r="B5243" s="35">
        <v>5.24</v>
      </c>
      <c r="C5243" s="22" t="s">
        <v>197</v>
      </c>
      <c r="F5243" s="29">
        <v>42223.083630324072</v>
      </c>
      <c r="G5243" s="35"/>
      <c r="H5243" s="113"/>
      <c r="I5243" s="113"/>
    </row>
    <row r="5244" spans="1:9" ht="15" customHeight="1" x14ac:dyDescent="0.25">
      <c r="A5244" s="29">
        <v>42223.125297048609</v>
      </c>
      <c r="B5244" s="35">
        <v>5.26</v>
      </c>
      <c r="C5244" s="22" t="s">
        <v>197</v>
      </c>
      <c r="F5244" s="29">
        <v>42223.125297048609</v>
      </c>
      <c r="G5244" s="35"/>
      <c r="H5244" s="113"/>
      <c r="I5244" s="113"/>
    </row>
    <row r="5245" spans="1:9" ht="15" customHeight="1" x14ac:dyDescent="0.25">
      <c r="A5245" s="29">
        <v>42223.166963773147</v>
      </c>
      <c r="B5245" s="35">
        <v>5.24</v>
      </c>
      <c r="C5245" s="22" t="s">
        <v>197</v>
      </c>
      <c r="F5245" s="29">
        <v>42223.166963773147</v>
      </c>
      <c r="G5245" s="35"/>
      <c r="H5245" s="113"/>
      <c r="I5245" s="113"/>
    </row>
    <row r="5246" spans="1:9" ht="15" customHeight="1" x14ac:dyDescent="0.25">
      <c r="A5246" s="29">
        <v>42223.208630497684</v>
      </c>
      <c r="B5246" s="35">
        <v>5.31</v>
      </c>
      <c r="C5246" s="22" t="s">
        <v>197</v>
      </c>
      <c r="F5246" s="29">
        <v>42223.208630497684</v>
      </c>
      <c r="G5246" s="35"/>
      <c r="H5246" s="113"/>
      <c r="I5246" s="113"/>
    </row>
    <row r="5247" spans="1:9" ht="15" customHeight="1" x14ac:dyDescent="0.25">
      <c r="A5247" s="29">
        <v>42223.250297222221</v>
      </c>
      <c r="B5247" s="35">
        <v>5.38</v>
      </c>
      <c r="C5247" s="22" t="s">
        <v>197</v>
      </c>
      <c r="F5247" s="29">
        <v>42223.250297222221</v>
      </c>
      <c r="G5247" s="35"/>
      <c r="H5247" s="113"/>
      <c r="I5247" s="113"/>
    </row>
    <row r="5248" spans="1:9" ht="15" customHeight="1" x14ac:dyDescent="0.25">
      <c r="A5248" s="29">
        <v>42223.291963946758</v>
      </c>
      <c r="B5248" s="35">
        <v>5.34</v>
      </c>
      <c r="C5248" s="22" t="s">
        <v>197</v>
      </c>
      <c r="F5248" s="29">
        <v>42223.291963946758</v>
      </c>
      <c r="G5248" s="35"/>
      <c r="H5248" s="113"/>
      <c r="I5248" s="113"/>
    </row>
    <row r="5249" spans="1:9" ht="15" customHeight="1" x14ac:dyDescent="0.25">
      <c r="A5249" s="29">
        <v>42223.333630671295</v>
      </c>
      <c r="B5249" s="35">
        <v>5.34</v>
      </c>
      <c r="C5249" s="22" t="s">
        <v>197</v>
      </c>
      <c r="F5249" s="29">
        <v>42223.333630671295</v>
      </c>
      <c r="G5249" s="35"/>
      <c r="H5249" s="113"/>
      <c r="I5249" s="113"/>
    </row>
    <row r="5250" spans="1:9" ht="15" customHeight="1" x14ac:dyDescent="0.25">
      <c r="A5250" s="29">
        <v>42223.375297395833</v>
      </c>
      <c r="B5250" s="35">
        <v>5.21</v>
      </c>
      <c r="C5250" s="22" t="s">
        <v>197</v>
      </c>
      <c r="F5250" s="29">
        <v>42223.375297395833</v>
      </c>
      <c r="G5250" s="35"/>
      <c r="H5250" s="113"/>
      <c r="I5250" s="113"/>
    </row>
    <row r="5251" spans="1:9" ht="15" customHeight="1" x14ac:dyDescent="0.25">
      <c r="A5251" s="29">
        <v>42223.41696412037</v>
      </c>
      <c r="B5251" s="35">
        <v>4.8499999999999996</v>
      </c>
      <c r="C5251" s="22" t="s">
        <v>197</v>
      </c>
      <c r="F5251" s="29">
        <v>42223.41696412037</v>
      </c>
      <c r="G5251" s="35"/>
      <c r="H5251" s="113"/>
      <c r="I5251" s="113"/>
    </row>
    <row r="5252" spans="1:9" ht="15" customHeight="1" x14ac:dyDescent="0.25">
      <c r="A5252" s="29">
        <v>42223.458630844907</v>
      </c>
      <c r="B5252" s="35">
        <v>4.82</v>
      </c>
      <c r="C5252" s="22" t="s">
        <v>197</v>
      </c>
      <c r="F5252" s="29">
        <v>42223.458630844907</v>
      </c>
      <c r="G5252" s="35"/>
      <c r="H5252" s="113"/>
      <c r="I5252" s="113"/>
    </row>
    <row r="5253" spans="1:9" ht="15" customHeight="1" x14ac:dyDescent="0.25">
      <c r="A5253" s="29">
        <v>42223.500297569444</v>
      </c>
      <c r="B5253" s="35">
        <v>4.91</v>
      </c>
      <c r="C5253" s="22" t="s">
        <v>197</v>
      </c>
      <c r="F5253" s="29">
        <v>42223.500297569444</v>
      </c>
      <c r="G5253" s="35"/>
      <c r="H5253" s="113"/>
      <c r="I5253" s="113"/>
    </row>
    <row r="5254" spans="1:9" ht="15" customHeight="1" x14ac:dyDescent="0.25">
      <c r="A5254" s="29">
        <v>42223.541964293981</v>
      </c>
      <c r="B5254" s="35">
        <v>4.97</v>
      </c>
      <c r="C5254" s="22" t="s">
        <v>197</v>
      </c>
      <c r="F5254" s="29">
        <v>42223.541964293981</v>
      </c>
      <c r="G5254" s="35"/>
      <c r="H5254" s="113"/>
      <c r="I5254" s="113"/>
    </row>
    <row r="5255" spans="1:9" ht="15" customHeight="1" x14ac:dyDescent="0.25">
      <c r="A5255" s="29">
        <v>42223.583631018519</v>
      </c>
      <c r="B5255" s="35">
        <v>5</v>
      </c>
      <c r="C5255" s="22" t="s">
        <v>197</v>
      </c>
      <c r="F5255" s="29">
        <v>42223.583631018519</v>
      </c>
      <c r="G5255" s="35"/>
      <c r="H5255" s="113"/>
      <c r="I5255" s="113"/>
    </row>
    <row r="5256" spans="1:9" ht="15" customHeight="1" x14ac:dyDescent="0.25">
      <c r="A5256" s="29">
        <v>42223.625297743056</v>
      </c>
      <c r="B5256" s="35">
        <v>5.08</v>
      </c>
      <c r="C5256" s="22" t="s">
        <v>197</v>
      </c>
      <c r="F5256" s="29">
        <v>42223.625297743056</v>
      </c>
      <c r="G5256" s="35"/>
      <c r="H5256" s="113"/>
      <c r="I5256" s="113"/>
    </row>
    <row r="5257" spans="1:9" ht="15" customHeight="1" x14ac:dyDescent="0.25">
      <c r="A5257" s="29">
        <v>42223.666964467593</v>
      </c>
      <c r="B5257" s="35">
        <v>5.0599999999999996</v>
      </c>
      <c r="C5257" s="22" t="s">
        <v>197</v>
      </c>
      <c r="F5257" s="29">
        <v>42223.666964467593</v>
      </c>
      <c r="G5257" s="35"/>
      <c r="H5257" s="113"/>
      <c r="I5257" s="113"/>
    </row>
    <row r="5258" spans="1:9" ht="15" customHeight="1" x14ac:dyDescent="0.25">
      <c r="A5258" s="29">
        <v>42223.70863119213</v>
      </c>
      <c r="B5258" s="35">
        <v>5.0599999999999996</v>
      </c>
      <c r="C5258" s="22" t="s">
        <v>197</v>
      </c>
      <c r="F5258" s="29">
        <v>42223.70863119213</v>
      </c>
      <c r="G5258" s="35"/>
      <c r="H5258" s="113"/>
      <c r="I5258" s="113"/>
    </row>
    <row r="5259" spans="1:9" ht="15" customHeight="1" x14ac:dyDescent="0.25">
      <c r="A5259" s="29">
        <v>42223.750297916667</v>
      </c>
      <c r="B5259" s="35">
        <v>4.8899999999999997</v>
      </c>
      <c r="C5259" s="22" t="s">
        <v>197</v>
      </c>
      <c r="F5259" s="29">
        <v>42223.750297916667</v>
      </c>
      <c r="G5259" s="35"/>
      <c r="H5259" s="113"/>
      <c r="I5259" s="113"/>
    </row>
    <row r="5260" spans="1:9" ht="15" customHeight="1" x14ac:dyDescent="0.25">
      <c r="A5260" s="29">
        <v>42223.791964641205</v>
      </c>
      <c r="B5260" s="35">
        <v>4.95</v>
      </c>
      <c r="C5260" s="22" t="s">
        <v>197</v>
      </c>
      <c r="F5260" s="29">
        <v>42223.791964641205</v>
      </c>
      <c r="G5260" s="35"/>
      <c r="H5260" s="113"/>
      <c r="I5260" s="113"/>
    </row>
    <row r="5261" spans="1:9" ht="15" customHeight="1" x14ac:dyDescent="0.25">
      <c r="A5261" s="29">
        <v>42223.833631365742</v>
      </c>
      <c r="B5261" s="35">
        <v>4.9800000000000004</v>
      </c>
      <c r="C5261" s="22" t="s">
        <v>197</v>
      </c>
      <c r="F5261" s="29">
        <v>42223.833631365742</v>
      </c>
      <c r="G5261" s="35"/>
      <c r="H5261" s="113"/>
      <c r="I5261" s="113"/>
    </row>
    <row r="5262" spans="1:9" ht="15" customHeight="1" x14ac:dyDescent="0.25">
      <c r="A5262" s="29">
        <v>42223.875298090279</v>
      </c>
      <c r="B5262" s="35">
        <v>4.9800000000000004</v>
      </c>
      <c r="C5262" s="22" t="s">
        <v>197</v>
      </c>
      <c r="F5262" s="29">
        <v>42223.875298090279</v>
      </c>
      <c r="G5262" s="35"/>
      <c r="H5262" s="113"/>
      <c r="I5262" s="113"/>
    </row>
    <row r="5263" spans="1:9" ht="15" customHeight="1" x14ac:dyDescent="0.25">
      <c r="A5263" s="29">
        <v>42223.916964814816</v>
      </c>
      <c r="B5263" s="35">
        <v>4.96</v>
      </c>
      <c r="C5263" s="22" t="s">
        <v>197</v>
      </c>
      <c r="F5263" s="29">
        <v>42223.916964814816</v>
      </c>
      <c r="G5263" s="35"/>
      <c r="H5263" s="113"/>
      <c r="I5263" s="113"/>
    </row>
    <row r="5264" spans="1:9" ht="15" customHeight="1" x14ac:dyDescent="0.25">
      <c r="A5264" s="29">
        <v>42223.958631539354</v>
      </c>
      <c r="B5264" s="35">
        <v>4.9400000000000004</v>
      </c>
      <c r="C5264" s="22" t="s">
        <v>197</v>
      </c>
      <c r="F5264" s="29">
        <v>42223.958631539354</v>
      </c>
      <c r="G5264" s="35"/>
      <c r="H5264" s="113"/>
      <c r="I5264" s="113"/>
    </row>
    <row r="5265" spans="1:9" ht="15" customHeight="1" x14ac:dyDescent="0.25">
      <c r="A5265" s="29">
        <v>42224.000298263891</v>
      </c>
      <c r="B5265" s="35">
        <v>4.97</v>
      </c>
      <c r="C5265" s="22" t="s">
        <v>197</v>
      </c>
      <c r="F5265" s="29">
        <v>42224.000298263891</v>
      </c>
      <c r="G5265" s="35"/>
      <c r="H5265" s="113"/>
      <c r="I5265" s="113"/>
    </row>
    <row r="5266" spans="1:9" ht="15" customHeight="1" x14ac:dyDescent="0.25">
      <c r="A5266" s="29">
        <v>42224.041964988428</v>
      </c>
      <c r="B5266" s="35">
        <v>5.04</v>
      </c>
      <c r="C5266" s="22" t="s">
        <v>197</v>
      </c>
      <c r="F5266" s="29">
        <v>42224.041964988428</v>
      </c>
      <c r="G5266" s="35"/>
      <c r="H5266" s="113"/>
      <c r="I5266" s="113"/>
    </row>
    <row r="5267" spans="1:9" ht="15" customHeight="1" x14ac:dyDescent="0.25">
      <c r="A5267" s="29">
        <v>42224.083631712965</v>
      </c>
      <c r="B5267" s="35">
        <v>4.88</v>
      </c>
      <c r="C5267" s="22" t="s">
        <v>197</v>
      </c>
      <c r="F5267" s="29">
        <v>42224.083631712965</v>
      </c>
      <c r="G5267" s="35"/>
      <c r="H5267" s="113"/>
      <c r="I5267" s="113"/>
    </row>
    <row r="5268" spans="1:9" ht="15" customHeight="1" x14ac:dyDescent="0.25">
      <c r="A5268" s="29">
        <v>42224.125298437502</v>
      </c>
      <c r="B5268" s="35">
        <v>4.9000000000000004</v>
      </c>
      <c r="C5268" s="22" t="s">
        <v>197</v>
      </c>
      <c r="F5268" s="29">
        <v>42224.125298437502</v>
      </c>
      <c r="G5268" s="35"/>
      <c r="H5268" s="113"/>
      <c r="I5268" s="113"/>
    </row>
    <row r="5269" spans="1:9" ht="15" customHeight="1" x14ac:dyDescent="0.25">
      <c r="A5269" s="29">
        <v>42224.16696516204</v>
      </c>
      <c r="B5269" s="35">
        <v>4.9000000000000004</v>
      </c>
      <c r="C5269" s="22" t="s">
        <v>197</v>
      </c>
      <c r="F5269" s="29">
        <v>42224.16696516204</v>
      </c>
      <c r="G5269" s="35"/>
      <c r="H5269" s="113"/>
      <c r="I5269" s="113"/>
    </row>
    <row r="5270" spans="1:9" ht="15" customHeight="1" x14ac:dyDescent="0.25">
      <c r="A5270" s="29">
        <v>42224.208631886577</v>
      </c>
      <c r="B5270" s="35">
        <v>4.88</v>
      </c>
      <c r="C5270" s="22" t="s">
        <v>197</v>
      </c>
      <c r="F5270" s="29">
        <v>42224.208631886577</v>
      </c>
      <c r="G5270" s="35"/>
      <c r="H5270" s="113"/>
      <c r="I5270" s="113"/>
    </row>
    <row r="5271" spans="1:9" ht="15" customHeight="1" x14ac:dyDescent="0.25">
      <c r="A5271" s="29">
        <v>42224.250298611114</v>
      </c>
      <c r="B5271" s="35">
        <v>4.9000000000000004</v>
      </c>
      <c r="C5271" s="22" t="s">
        <v>197</v>
      </c>
      <c r="F5271" s="29">
        <v>42224.250298611114</v>
      </c>
      <c r="G5271" s="35"/>
      <c r="H5271" s="113"/>
      <c r="I5271" s="113"/>
    </row>
    <row r="5272" spans="1:9" ht="15" customHeight="1" x14ac:dyDescent="0.25">
      <c r="A5272" s="29">
        <v>42224.291965335651</v>
      </c>
      <c r="B5272" s="35">
        <v>4.92</v>
      </c>
      <c r="C5272" s="22" t="s">
        <v>197</v>
      </c>
      <c r="F5272" s="29">
        <v>42224.291965335651</v>
      </c>
      <c r="G5272" s="35"/>
      <c r="H5272" s="113"/>
      <c r="I5272" s="113"/>
    </row>
    <row r="5273" spans="1:9" ht="15" customHeight="1" x14ac:dyDescent="0.25">
      <c r="A5273" s="29">
        <v>42224.333632060188</v>
      </c>
      <c r="B5273" s="35">
        <v>4.93</v>
      </c>
      <c r="C5273" s="22" t="s">
        <v>197</v>
      </c>
      <c r="F5273" s="29">
        <v>42224.333632060188</v>
      </c>
      <c r="G5273" s="35"/>
      <c r="H5273" s="113"/>
      <c r="I5273" s="113"/>
    </row>
    <row r="5274" spans="1:9" ht="15" customHeight="1" x14ac:dyDescent="0.25">
      <c r="A5274" s="29">
        <v>42224.375298784726</v>
      </c>
      <c r="B5274" s="35">
        <v>5.31</v>
      </c>
      <c r="C5274" s="22" t="s">
        <v>197</v>
      </c>
      <c r="F5274" s="29">
        <v>42224.375298784726</v>
      </c>
      <c r="G5274" s="35"/>
      <c r="H5274" s="113"/>
      <c r="I5274" s="113"/>
    </row>
    <row r="5275" spans="1:9" ht="15" customHeight="1" x14ac:dyDescent="0.25">
      <c r="A5275" s="29">
        <v>42224.416965509263</v>
      </c>
      <c r="B5275" s="35">
        <v>4.84</v>
      </c>
      <c r="C5275" s="22" t="s">
        <v>197</v>
      </c>
      <c r="F5275" s="29">
        <v>42224.416965509263</v>
      </c>
      <c r="G5275" s="35"/>
      <c r="H5275" s="113"/>
      <c r="I5275" s="113"/>
    </row>
    <row r="5276" spans="1:9" ht="15" customHeight="1" x14ac:dyDescent="0.25">
      <c r="A5276" s="29">
        <v>42224.458632233793</v>
      </c>
      <c r="B5276" s="35">
        <v>4.82</v>
      </c>
      <c r="C5276" s="22" t="s">
        <v>197</v>
      </c>
      <c r="F5276" s="29">
        <v>42224.458632233793</v>
      </c>
      <c r="G5276" s="35"/>
      <c r="H5276" s="113"/>
      <c r="I5276" s="113"/>
    </row>
    <row r="5277" spans="1:9" ht="15" customHeight="1" x14ac:dyDescent="0.25">
      <c r="A5277" s="29">
        <v>42224.50029895833</v>
      </c>
      <c r="B5277" s="35">
        <v>4.82</v>
      </c>
      <c r="C5277" s="22" t="s">
        <v>197</v>
      </c>
      <c r="F5277" s="29">
        <v>42224.50029895833</v>
      </c>
      <c r="G5277" s="35"/>
      <c r="H5277" s="113"/>
      <c r="I5277" s="113"/>
    </row>
    <row r="5278" spans="1:9" ht="15" customHeight="1" x14ac:dyDescent="0.25">
      <c r="A5278" s="29">
        <v>42224.541965682867</v>
      </c>
      <c r="B5278" s="35">
        <v>4.83</v>
      </c>
      <c r="C5278" s="22" t="s">
        <v>197</v>
      </c>
      <c r="F5278" s="29">
        <v>42224.541965682867</v>
      </c>
      <c r="G5278" s="35"/>
      <c r="H5278" s="113"/>
      <c r="I5278" s="113"/>
    </row>
    <row r="5279" spans="1:9" ht="15" customHeight="1" x14ac:dyDescent="0.25">
      <c r="A5279" s="29">
        <v>42224.583632407404</v>
      </c>
      <c r="B5279" s="35">
        <v>4.8</v>
      </c>
      <c r="C5279" s="22" t="s">
        <v>197</v>
      </c>
      <c r="F5279" s="29">
        <v>42224.583632407404</v>
      </c>
      <c r="G5279" s="35"/>
      <c r="H5279" s="113"/>
      <c r="I5279" s="113"/>
    </row>
    <row r="5280" spans="1:9" ht="15" customHeight="1" x14ac:dyDescent="0.25">
      <c r="A5280" s="29">
        <v>42224.625299131942</v>
      </c>
      <c r="B5280" s="35">
        <v>4.8</v>
      </c>
      <c r="C5280" s="22" t="s">
        <v>197</v>
      </c>
      <c r="F5280" s="29">
        <v>42224.625299131942</v>
      </c>
      <c r="G5280" s="35"/>
      <c r="H5280" s="113"/>
      <c r="I5280" s="113"/>
    </row>
    <row r="5281" spans="1:9" ht="15" customHeight="1" x14ac:dyDescent="0.25">
      <c r="A5281" s="29">
        <v>42224.666965856479</v>
      </c>
      <c r="B5281" s="35">
        <v>5.12</v>
      </c>
      <c r="C5281" s="22" t="s">
        <v>197</v>
      </c>
      <c r="F5281" s="29">
        <v>42224.666965856479</v>
      </c>
      <c r="G5281" s="35"/>
      <c r="H5281" s="113"/>
      <c r="I5281" s="113"/>
    </row>
    <row r="5282" spans="1:9" ht="15" customHeight="1" x14ac:dyDescent="0.25">
      <c r="A5282" s="29">
        <v>42224.708632581016</v>
      </c>
      <c r="B5282" s="35">
        <v>5.93</v>
      </c>
      <c r="C5282" s="22" t="s">
        <v>197</v>
      </c>
      <c r="F5282" s="29">
        <v>42224.708632581016</v>
      </c>
      <c r="G5282" s="35"/>
      <c r="H5282" s="113"/>
      <c r="I5282" s="113"/>
    </row>
    <row r="5283" spans="1:9" ht="15" customHeight="1" x14ac:dyDescent="0.25">
      <c r="A5283" s="29">
        <v>42224.750299305553</v>
      </c>
      <c r="B5283" s="35">
        <v>5.75</v>
      </c>
      <c r="C5283" s="22" t="s">
        <v>197</v>
      </c>
      <c r="F5283" s="29">
        <v>42224.750299305553</v>
      </c>
      <c r="G5283" s="35"/>
      <c r="H5283" s="113"/>
      <c r="I5283" s="113"/>
    </row>
    <row r="5284" spans="1:9" ht="15" customHeight="1" x14ac:dyDescent="0.25">
      <c r="A5284" s="29">
        <v>42224.79196603009</v>
      </c>
      <c r="B5284" s="42">
        <v>7.12</v>
      </c>
      <c r="C5284" s="22" t="s">
        <v>199</v>
      </c>
      <c r="F5284" s="29">
        <v>42224.79196603009</v>
      </c>
      <c r="G5284" s="42"/>
      <c r="H5284" s="113"/>
      <c r="I5284" s="113"/>
    </row>
    <row r="5285" spans="1:9" ht="15" customHeight="1" x14ac:dyDescent="0.25">
      <c r="A5285" s="29">
        <v>42224.833632754628</v>
      </c>
      <c r="B5285" s="42">
        <v>14.25</v>
      </c>
      <c r="C5285" s="22" t="s">
        <v>199</v>
      </c>
      <c r="F5285" s="29">
        <v>42224.833632754628</v>
      </c>
      <c r="G5285" s="42"/>
      <c r="H5285" s="113"/>
      <c r="I5285" s="113"/>
    </row>
    <row r="5286" spans="1:9" ht="15" customHeight="1" x14ac:dyDescent="0.25">
      <c r="A5286" s="29">
        <v>42224.875299479165</v>
      </c>
      <c r="B5286" s="42">
        <v>16.2</v>
      </c>
      <c r="C5286" s="22" t="s">
        <v>199</v>
      </c>
      <c r="F5286" s="29">
        <v>42224.875299479165</v>
      </c>
      <c r="G5286" s="42"/>
      <c r="H5286" s="113"/>
      <c r="I5286" s="113"/>
    </row>
    <row r="5287" spans="1:9" ht="15" customHeight="1" x14ac:dyDescent="0.25">
      <c r="A5287" s="29">
        <v>42224.916966203702</v>
      </c>
      <c r="B5287" s="42">
        <v>16.489999999999998</v>
      </c>
      <c r="C5287" s="22" t="s">
        <v>199</v>
      </c>
      <c r="F5287" s="29">
        <v>42224.916966203702</v>
      </c>
      <c r="G5287" s="42"/>
      <c r="H5287" s="113"/>
      <c r="I5287" s="113"/>
    </row>
    <row r="5288" spans="1:9" ht="15" customHeight="1" x14ac:dyDescent="0.25">
      <c r="A5288" s="29">
        <v>42224.958632928239</v>
      </c>
      <c r="B5288" s="42">
        <v>16.95</v>
      </c>
      <c r="C5288" s="22" t="s">
        <v>199</v>
      </c>
      <c r="F5288" s="29">
        <v>42224.958632928239</v>
      </c>
      <c r="G5288" s="42"/>
      <c r="H5288" s="113"/>
      <c r="I5288" s="113"/>
    </row>
    <row r="5289" spans="1:9" ht="15" customHeight="1" x14ac:dyDescent="0.25">
      <c r="A5289" s="29">
        <v>42225.000299652776</v>
      </c>
      <c r="B5289" s="37">
        <v>19.04</v>
      </c>
      <c r="C5289" s="2"/>
      <c r="F5289" s="29">
        <v>42225.000299652776</v>
      </c>
      <c r="G5289" s="37">
        <v>19.04</v>
      </c>
      <c r="H5289" s="113"/>
      <c r="I5289" s="113"/>
    </row>
    <row r="5290" spans="1:9" ht="15" customHeight="1" x14ac:dyDescent="0.25">
      <c r="A5290" s="29">
        <v>42225.041966377314</v>
      </c>
      <c r="B5290" s="37">
        <v>17.809999999999999</v>
      </c>
      <c r="C5290" s="2"/>
      <c r="F5290" s="29">
        <v>42225.041966377314</v>
      </c>
      <c r="G5290" s="37">
        <v>17.809999999999999</v>
      </c>
      <c r="H5290" s="113"/>
      <c r="I5290" s="113"/>
    </row>
    <row r="5291" spans="1:9" ht="15" customHeight="1" x14ac:dyDescent="0.25">
      <c r="A5291" s="29">
        <v>42225.083633101851</v>
      </c>
      <c r="B5291" s="37">
        <v>17.77</v>
      </c>
      <c r="C5291" s="2"/>
      <c r="F5291" s="29">
        <v>42225.083633101851</v>
      </c>
      <c r="G5291" s="37">
        <v>17.77</v>
      </c>
      <c r="H5291" s="113"/>
      <c r="I5291" s="113"/>
    </row>
    <row r="5292" spans="1:9" ht="15" customHeight="1" x14ac:dyDescent="0.25">
      <c r="A5292" s="29">
        <v>42225.125299826388</v>
      </c>
      <c r="B5292" s="37">
        <v>17.98</v>
      </c>
      <c r="C5292" s="2"/>
      <c r="F5292" s="29">
        <v>42225.125299826388</v>
      </c>
      <c r="G5292" s="37">
        <v>17.98</v>
      </c>
      <c r="H5292" s="113"/>
      <c r="I5292" s="113"/>
    </row>
    <row r="5293" spans="1:9" ht="15" customHeight="1" x14ac:dyDescent="0.25">
      <c r="A5293" s="29">
        <v>42225.166966550925</v>
      </c>
      <c r="B5293" s="37">
        <v>19.59</v>
      </c>
      <c r="C5293" s="2"/>
      <c r="F5293" s="29">
        <v>42225.166966550925</v>
      </c>
      <c r="G5293" s="37">
        <v>19.59</v>
      </c>
      <c r="H5293" s="113"/>
      <c r="I5293" s="113"/>
    </row>
    <row r="5294" spans="1:9" ht="15" customHeight="1" x14ac:dyDescent="0.25">
      <c r="A5294" s="29">
        <v>42225.208633275462</v>
      </c>
      <c r="B5294" s="37">
        <v>17.79</v>
      </c>
      <c r="C5294" s="2"/>
      <c r="F5294" s="29">
        <v>42225.208633275462</v>
      </c>
      <c r="G5294" s="37">
        <v>17.79</v>
      </c>
      <c r="H5294" s="113"/>
      <c r="I5294" s="113"/>
    </row>
    <row r="5295" spans="1:9" ht="15" customHeight="1" x14ac:dyDescent="0.25">
      <c r="A5295" s="29">
        <v>42225.2503</v>
      </c>
      <c r="B5295" s="37">
        <v>17.02</v>
      </c>
      <c r="C5295" s="2"/>
      <c r="F5295" s="29">
        <v>42225.2503</v>
      </c>
      <c r="G5295" s="37">
        <v>17.02</v>
      </c>
      <c r="H5295" s="113"/>
      <c r="I5295" s="113"/>
    </row>
    <row r="5296" spans="1:9" ht="15" customHeight="1" x14ac:dyDescent="0.25">
      <c r="A5296" s="29">
        <v>42225.291966724537</v>
      </c>
      <c r="B5296" s="37">
        <v>17.600000000000001</v>
      </c>
      <c r="C5296" s="2"/>
      <c r="F5296" s="29">
        <v>42225.291966724537</v>
      </c>
      <c r="G5296" s="37">
        <v>17.600000000000001</v>
      </c>
      <c r="H5296" s="113"/>
      <c r="I5296" s="113"/>
    </row>
    <row r="5297" spans="1:9" ht="15" customHeight="1" x14ac:dyDescent="0.25">
      <c r="A5297" s="29">
        <v>42225.333633449074</v>
      </c>
      <c r="B5297" s="37">
        <v>17.239999999999998</v>
      </c>
      <c r="C5297" s="2"/>
      <c r="F5297" s="29">
        <v>42225.333633449074</v>
      </c>
      <c r="G5297" s="37">
        <v>17.239999999999998</v>
      </c>
      <c r="H5297" s="113"/>
      <c r="I5297" s="113"/>
    </row>
    <row r="5298" spans="1:9" ht="15" customHeight="1" x14ac:dyDescent="0.25">
      <c r="A5298" s="29">
        <v>42225.375300173611</v>
      </c>
      <c r="B5298" s="37">
        <v>18.239999999999998</v>
      </c>
      <c r="C5298" s="2"/>
      <c r="F5298" s="29">
        <v>42225.375300173611</v>
      </c>
      <c r="G5298" s="37">
        <v>18.239999999999998</v>
      </c>
      <c r="H5298" s="113"/>
      <c r="I5298" s="113"/>
    </row>
    <row r="5299" spans="1:9" ht="15" customHeight="1" x14ac:dyDescent="0.25">
      <c r="A5299" s="29">
        <v>42225.416966898149</v>
      </c>
      <c r="B5299" s="37">
        <v>19.55</v>
      </c>
      <c r="C5299" s="2"/>
      <c r="F5299" s="29">
        <v>42225.416966898149</v>
      </c>
      <c r="G5299" s="37">
        <v>19.55</v>
      </c>
      <c r="H5299" s="113"/>
      <c r="I5299" s="113"/>
    </row>
    <row r="5300" spans="1:9" ht="15" customHeight="1" x14ac:dyDescent="0.25">
      <c r="A5300" s="29">
        <v>42225.458633622686</v>
      </c>
      <c r="B5300" s="37">
        <v>18.89</v>
      </c>
      <c r="C5300" s="2"/>
      <c r="F5300" s="29">
        <v>42225.458633622686</v>
      </c>
      <c r="G5300" s="37">
        <v>18.89</v>
      </c>
      <c r="H5300" s="113"/>
      <c r="I5300" s="113"/>
    </row>
    <row r="5301" spans="1:9" ht="15" customHeight="1" x14ac:dyDescent="0.25">
      <c r="A5301" s="29">
        <v>42225.500300347223</v>
      </c>
      <c r="B5301" s="37">
        <v>19.89</v>
      </c>
      <c r="C5301" s="2"/>
      <c r="F5301" s="29">
        <v>42225.500300347223</v>
      </c>
      <c r="G5301" s="37">
        <v>19.89</v>
      </c>
      <c r="H5301" s="113"/>
      <c r="I5301" s="113"/>
    </row>
    <row r="5302" spans="1:9" ht="15" customHeight="1" x14ac:dyDescent="0.25">
      <c r="A5302" s="29">
        <v>42225.54196707176</v>
      </c>
      <c r="B5302" s="37">
        <v>19.03</v>
      </c>
      <c r="C5302" s="2"/>
      <c r="F5302" s="29">
        <v>42225.54196707176</v>
      </c>
      <c r="G5302" s="37">
        <v>19.03</v>
      </c>
      <c r="H5302" s="113"/>
      <c r="I5302" s="113"/>
    </row>
    <row r="5303" spans="1:9" ht="15" customHeight="1" x14ac:dyDescent="0.25">
      <c r="A5303" s="29">
        <v>42225.583633796297</v>
      </c>
      <c r="B5303" s="37">
        <v>18.45</v>
      </c>
      <c r="C5303" s="2"/>
      <c r="F5303" s="29">
        <v>42225.583633796297</v>
      </c>
      <c r="G5303" s="37">
        <v>18.45</v>
      </c>
      <c r="H5303" s="113"/>
      <c r="I5303" s="113"/>
    </row>
    <row r="5304" spans="1:9" ht="15" customHeight="1" x14ac:dyDescent="0.25">
      <c r="A5304" s="29">
        <v>42225.625300520835</v>
      </c>
      <c r="B5304" s="37">
        <v>18.55</v>
      </c>
      <c r="C5304" s="2"/>
      <c r="F5304" s="29">
        <v>42225.625300520835</v>
      </c>
      <c r="G5304" s="37">
        <v>18.55</v>
      </c>
      <c r="H5304" s="113"/>
      <c r="I5304" s="113"/>
    </row>
    <row r="5305" spans="1:9" ht="15" customHeight="1" x14ac:dyDescent="0.25">
      <c r="A5305" s="29">
        <v>42225.666967245372</v>
      </c>
      <c r="B5305" s="37">
        <v>17.489999999999998</v>
      </c>
      <c r="C5305" s="2"/>
      <c r="F5305" s="29">
        <v>42225.666967245372</v>
      </c>
      <c r="G5305" s="37">
        <v>17.489999999999998</v>
      </c>
      <c r="H5305" s="113"/>
      <c r="I5305" s="113"/>
    </row>
    <row r="5306" spans="1:9" ht="15" customHeight="1" x14ac:dyDescent="0.25">
      <c r="A5306" s="29">
        <v>42225.708633969909</v>
      </c>
      <c r="B5306" s="37">
        <v>18.399999999999999</v>
      </c>
      <c r="C5306" s="2"/>
      <c r="F5306" s="29">
        <v>42225.708633969909</v>
      </c>
      <c r="G5306" s="37">
        <v>18.399999999999999</v>
      </c>
      <c r="H5306" s="113"/>
      <c r="I5306" s="113"/>
    </row>
    <row r="5307" spans="1:9" ht="15" customHeight="1" x14ac:dyDescent="0.25">
      <c r="A5307" s="29">
        <v>42225.750300694446</v>
      </c>
      <c r="B5307" s="37">
        <v>20.260000000000002</v>
      </c>
      <c r="C5307" s="2"/>
      <c r="F5307" s="29">
        <v>42225.750300694446</v>
      </c>
      <c r="G5307" s="37">
        <v>20.260000000000002</v>
      </c>
      <c r="H5307" s="113"/>
      <c r="I5307" s="113"/>
    </row>
    <row r="5308" spans="1:9" ht="15" customHeight="1" x14ac:dyDescent="0.25">
      <c r="A5308" s="29">
        <v>42225.791967418983</v>
      </c>
      <c r="B5308" s="37">
        <v>18.64</v>
      </c>
      <c r="C5308" s="2"/>
      <c r="F5308" s="29">
        <v>42225.791967418983</v>
      </c>
      <c r="G5308" s="37">
        <v>18.64</v>
      </c>
      <c r="H5308" s="113"/>
      <c r="I5308" s="113"/>
    </row>
    <row r="5309" spans="1:9" ht="15" customHeight="1" x14ac:dyDescent="0.25">
      <c r="A5309" s="29">
        <v>42225.833634143521</v>
      </c>
      <c r="B5309" s="37">
        <v>19.79</v>
      </c>
      <c r="C5309" s="2"/>
      <c r="F5309" s="29">
        <v>42225.833634143521</v>
      </c>
      <c r="G5309" s="37">
        <v>19.79</v>
      </c>
      <c r="H5309" s="113"/>
      <c r="I5309" s="113"/>
    </row>
    <row r="5310" spans="1:9" ht="15" customHeight="1" x14ac:dyDescent="0.25">
      <c r="A5310" s="29">
        <v>42225.875300868058</v>
      </c>
      <c r="B5310" s="37">
        <v>19.309999999999999</v>
      </c>
      <c r="C5310" s="2"/>
      <c r="F5310" s="29">
        <v>42225.875300868058</v>
      </c>
      <c r="G5310" s="37">
        <v>19.309999999999999</v>
      </c>
      <c r="H5310" s="113"/>
      <c r="I5310" s="113"/>
    </row>
    <row r="5311" spans="1:9" ht="15" customHeight="1" x14ac:dyDescent="0.25">
      <c r="A5311" s="29">
        <v>42225.916967592595</v>
      </c>
      <c r="B5311" s="37">
        <v>19.170000000000002</v>
      </c>
      <c r="C5311" s="2"/>
      <c r="F5311" s="29">
        <v>42225.916967592595</v>
      </c>
      <c r="G5311" s="37">
        <v>19.170000000000002</v>
      </c>
      <c r="H5311" s="113"/>
      <c r="I5311" s="113"/>
    </row>
    <row r="5312" spans="1:9" ht="15" customHeight="1" x14ac:dyDescent="0.25">
      <c r="A5312" s="29">
        <v>42225.958634317132</v>
      </c>
      <c r="B5312" s="37">
        <v>19.78</v>
      </c>
      <c r="C5312" s="2"/>
      <c r="F5312" s="29">
        <v>42225.958634317132</v>
      </c>
      <c r="G5312" s="37">
        <v>19.78</v>
      </c>
      <c r="H5312" s="113"/>
      <c r="I5312" s="113"/>
    </row>
    <row r="5313" spans="1:9" ht="15" customHeight="1" x14ac:dyDescent="0.25">
      <c r="A5313" s="29">
        <v>42226.000301041669</v>
      </c>
      <c r="B5313" s="37">
        <v>20.84</v>
      </c>
      <c r="C5313" s="2"/>
      <c r="F5313" s="29">
        <v>42226.000301041669</v>
      </c>
      <c r="G5313" s="37">
        <v>20.84</v>
      </c>
      <c r="H5313" s="113"/>
      <c r="I5313" s="113"/>
    </row>
    <row r="5314" spans="1:9" ht="15" customHeight="1" x14ac:dyDescent="0.25">
      <c r="A5314" s="29">
        <v>42226.041967766207</v>
      </c>
      <c r="B5314" s="37">
        <v>19.29</v>
      </c>
      <c r="C5314" s="2"/>
      <c r="F5314" s="29">
        <v>42226.041967766207</v>
      </c>
      <c r="G5314" s="37">
        <v>19.29</v>
      </c>
      <c r="H5314" s="113"/>
      <c r="I5314" s="113"/>
    </row>
    <row r="5315" spans="1:9" ht="15" customHeight="1" x14ac:dyDescent="0.25">
      <c r="A5315" s="29">
        <v>42226.083634490744</v>
      </c>
      <c r="B5315" s="37">
        <v>19.600000000000001</v>
      </c>
      <c r="C5315" s="2"/>
      <c r="F5315" s="29">
        <v>42226.083634490744</v>
      </c>
      <c r="G5315" s="37">
        <v>19.600000000000001</v>
      </c>
      <c r="H5315" s="113"/>
      <c r="I5315" s="113"/>
    </row>
    <row r="5316" spans="1:9" ht="15" customHeight="1" x14ac:dyDescent="0.25">
      <c r="A5316" s="29">
        <v>42226.125301215281</v>
      </c>
      <c r="B5316" s="37">
        <v>19.88</v>
      </c>
      <c r="C5316" s="2"/>
      <c r="F5316" s="29">
        <v>42226.125301215281</v>
      </c>
      <c r="G5316" s="37">
        <v>19.88</v>
      </c>
      <c r="H5316" s="113"/>
      <c r="I5316" s="113"/>
    </row>
    <row r="5317" spans="1:9" ht="15" customHeight="1" x14ac:dyDescent="0.25">
      <c r="A5317" s="29">
        <v>42226.166967939818</v>
      </c>
      <c r="B5317" s="37">
        <v>20.329999999999998</v>
      </c>
      <c r="C5317" s="2"/>
      <c r="F5317" s="29">
        <v>42226.166967939818</v>
      </c>
      <c r="G5317" s="37">
        <v>20.329999999999998</v>
      </c>
      <c r="H5317" s="113"/>
      <c r="I5317" s="113"/>
    </row>
    <row r="5318" spans="1:9" ht="15" customHeight="1" x14ac:dyDescent="0.25">
      <c r="A5318" s="29">
        <v>42226.208634664348</v>
      </c>
      <c r="B5318" s="37">
        <v>20.14</v>
      </c>
      <c r="C5318" s="2"/>
      <c r="F5318" s="29">
        <v>42226.208634664348</v>
      </c>
      <c r="G5318" s="37">
        <v>20.14</v>
      </c>
      <c r="H5318" s="113"/>
      <c r="I5318" s="113"/>
    </row>
    <row r="5319" spans="1:9" ht="15" customHeight="1" x14ac:dyDescent="0.25">
      <c r="A5319" s="29">
        <v>42226.250301388885</v>
      </c>
      <c r="B5319" s="37">
        <v>18.579999999999998</v>
      </c>
      <c r="C5319" s="2"/>
      <c r="F5319" s="29">
        <v>42226.250301388885</v>
      </c>
      <c r="G5319" s="37">
        <v>18.579999999999998</v>
      </c>
      <c r="H5319" s="113"/>
      <c r="I5319" s="113"/>
    </row>
    <row r="5320" spans="1:9" ht="15" customHeight="1" x14ac:dyDescent="0.25">
      <c r="A5320" s="29">
        <v>42226.291968113423</v>
      </c>
      <c r="B5320" s="37">
        <v>19.39</v>
      </c>
      <c r="C5320" s="2"/>
      <c r="F5320" s="29">
        <v>42226.291968113423</v>
      </c>
      <c r="G5320" s="37">
        <v>19.39</v>
      </c>
      <c r="H5320" s="113"/>
      <c r="I5320" s="113"/>
    </row>
    <row r="5321" spans="1:9" ht="15" customHeight="1" x14ac:dyDescent="0.25">
      <c r="A5321" s="29">
        <v>42226.33363483796</v>
      </c>
      <c r="B5321" s="37">
        <v>19.96</v>
      </c>
      <c r="C5321" s="2"/>
      <c r="F5321" s="29">
        <v>42226.33363483796</v>
      </c>
      <c r="G5321" s="37">
        <v>19.96</v>
      </c>
      <c r="H5321" s="113"/>
      <c r="I5321" s="113"/>
    </row>
    <row r="5322" spans="1:9" ht="15" customHeight="1" x14ac:dyDescent="0.25">
      <c r="A5322" s="29">
        <v>42226.375301562497</v>
      </c>
      <c r="B5322" s="37">
        <v>19.22</v>
      </c>
      <c r="C5322" s="2"/>
      <c r="F5322" s="29">
        <v>42226.375301562497</v>
      </c>
      <c r="G5322" s="37">
        <v>19.22</v>
      </c>
      <c r="H5322" s="113"/>
      <c r="I5322" s="113"/>
    </row>
    <row r="5323" spans="1:9" ht="15" customHeight="1" x14ac:dyDescent="0.25">
      <c r="A5323" s="29">
        <v>42226.416968287034</v>
      </c>
      <c r="B5323" s="37">
        <v>20.71</v>
      </c>
      <c r="C5323" s="2"/>
      <c r="F5323" s="29">
        <v>42226.416968287034</v>
      </c>
      <c r="G5323" s="37">
        <v>20.71</v>
      </c>
      <c r="H5323" s="113"/>
      <c r="I5323" s="113"/>
    </row>
    <row r="5324" spans="1:9" ht="15" customHeight="1" x14ac:dyDescent="0.25">
      <c r="A5324" s="29">
        <v>42226.458635011571</v>
      </c>
      <c r="B5324" s="37">
        <v>20.3</v>
      </c>
      <c r="C5324" s="2"/>
      <c r="F5324" s="29">
        <v>42226.458635011571</v>
      </c>
      <c r="G5324" s="37">
        <v>20.3</v>
      </c>
      <c r="H5324" s="113"/>
      <c r="I5324" s="113"/>
    </row>
    <row r="5325" spans="1:9" ht="15" customHeight="1" x14ac:dyDescent="0.25">
      <c r="A5325" s="29">
        <v>42226.500301736109</v>
      </c>
      <c r="B5325" s="37">
        <v>21.86</v>
      </c>
      <c r="C5325" s="2"/>
      <c r="F5325" s="29">
        <v>42226.500301736109</v>
      </c>
      <c r="G5325" s="37">
        <v>21.86</v>
      </c>
      <c r="H5325" s="113"/>
      <c r="I5325" s="113"/>
    </row>
    <row r="5326" spans="1:9" ht="15" customHeight="1" x14ac:dyDescent="0.25">
      <c r="A5326" s="29">
        <v>42226.541968460646</v>
      </c>
      <c r="B5326" s="37">
        <v>21.87</v>
      </c>
      <c r="C5326" s="2"/>
      <c r="F5326" s="29">
        <v>42226.541968460646</v>
      </c>
      <c r="G5326" s="37">
        <v>21.87</v>
      </c>
      <c r="H5326" s="113"/>
      <c r="I5326" s="113"/>
    </row>
    <row r="5327" spans="1:9" ht="15" customHeight="1" x14ac:dyDescent="0.25">
      <c r="A5327" s="29">
        <v>42226.583635185183</v>
      </c>
      <c r="B5327" s="37">
        <v>17.87</v>
      </c>
      <c r="C5327" s="2"/>
      <c r="F5327" s="29">
        <v>42226.583635185183</v>
      </c>
      <c r="G5327" s="37">
        <v>17.87</v>
      </c>
      <c r="H5327" s="113"/>
      <c r="I5327" s="113"/>
    </row>
    <row r="5328" spans="1:9" ht="15" customHeight="1" x14ac:dyDescent="0.25">
      <c r="A5328" s="29">
        <v>42226.62530190972</v>
      </c>
      <c r="B5328" s="37">
        <v>17.64</v>
      </c>
      <c r="C5328" s="2"/>
      <c r="F5328" s="29">
        <v>42226.62530190972</v>
      </c>
      <c r="G5328" s="37">
        <v>17.64</v>
      </c>
      <c r="H5328" s="113"/>
      <c r="I5328" s="113"/>
    </row>
    <row r="5329" spans="1:9" ht="15" customHeight="1" x14ac:dyDescent="0.25">
      <c r="A5329" s="29">
        <v>42226.666968634258</v>
      </c>
      <c r="B5329" s="37">
        <v>19.670000000000002</v>
      </c>
      <c r="C5329" s="2"/>
      <c r="F5329" s="29">
        <v>42226.666968634258</v>
      </c>
      <c r="G5329" s="37">
        <v>19.670000000000002</v>
      </c>
      <c r="H5329" s="113"/>
      <c r="I5329" s="113"/>
    </row>
    <row r="5330" spans="1:9" ht="15" customHeight="1" x14ac:dyDescent="0.25">
      <c r="A5330" s="29">
        <v>42226.708635358795</v>
      </c>
      <c r="B5330" s="37">
        <v>17.5</v>
      </c>
      <c r="C5330" s="2"/>
      <c r="F5330" s="29">
        <v>42226.708635358795</v>
      </c>
      <c r="G5330" s="37">
        <v>17.5</v>
      </c>
      <c r="H5330" s="113"/>
      <c r="I5330" s="113"/>
    </row>
    <row r="5331" spans="1:9" ht="15" customHeight="1" x14ac:dyDescent="0.25">
      <c r="A5331" s="29">
        <v>42226.750302083332</v>
      </c>
      <c r="B5331" s="35">
        <v>10.63</v>
      </c>
      <c r="C5331" s="22" t="s">
        <v>197</v>
      </c>
      <c r="F5331" s="29">
        <v>42226.750302083332</v>
      </c>
      <c r="G5331" s="35"/>
      <c r="H5331" s="113"/>
      <c r="I5331" s="113"/>
    </row>
    <row r="5332" spans="1:9" ht="15" customHeight="1" x14ac:dyDescent="0.25">
      <c r="A5332" s="29">
        <v>42226.791968807869</v>
      </c>
      <c r="B5332" s="35">
        <v>8.2899999999999991</v>
      </c>
      <c r="C5332" s="22" t="s">
        <v>197</v>
      </c>
      <c r="F5332" s="29">
        <v>42226.791968807869</v>
      </c>
      <c r="G5332" s="35"/>
      <c r="H5332" s="113"/>
      <c r="I5332" s="113"/>
    </row>
    <row r="5333" spans="1:9" ht="15" customHeight="1" x14ac:dyDescent="0.25">
      <c r="A5333" s="29">
        <v>42226.833635532406</v>
      </c>
      <c r="B5333" s="35">
        <v>7.79</v>
      </c>
      <c r="C5333" s="22" t="s">
        <v>197</v>
      </c>
      <c r="F5333" s="29">
        <v>42226.833635532406</v>
      </c>
      <c r="G5333" s="35"/>
      <c r="H5333" s="113"/>
      <c r="I5333" s="113"/>
    </row>
    <row r="5334" spans="1:9" ht="15" customHeight="1" x14ac:dyDescent="0.25">
      <c r="A5334" s="29">
        <v>42226.875302256944</v>
      </c>
      <c r="B5334" s="35">
        <v>6.1</v>
      </c>
      <c r="C5334" s="22" t="s">
        <v>197</v>
      </c>
      <c r="F5334" s="29">
        <v>42226.875302256944</v>
      </c>
      <c r="G5334" s="35"/>
      <c r="H5334" s="113"/>
      <c r="I5334" s="113"/>
    </row>
    <row r="5335" spans="1:9" ht="15" customHeight="1" x14ac:dyDescent="0.25">
      <c r="A5335" s="29">
        <v>42226.916968981481</v>
      </c>
      <c r="B5335" s="35">
        <v>5.57</v>
      </c>
      <c r="C5335" s="22" t="s">
        <v>197</v>
      </c>
      <c r="F5335" s="29">
        <v>42226.916968981481</v>
      </c>
      <c r="G5335" s="35"/>
      <c r="H5335" s="113"/>
      <c r="I5335" s="113"/>
    </row>
    <row r="5336" spans="1:9" ht="15" customHeight="1" x14ac:dyDescent="0.25">
      <c r="A5336" s="29">
        <v>42226.958635706018</v>
      </c>
      <c r="B5336" s="35">
        <v>5.55</v>
      </c>
      <c r="C5336" s="22" t="s">
        <v>197</v>
      </c>
      <c r="F5336" s="29">
        <v>42226.958635706018</v>
      </c>
      <c r="G5336" s="35"/>
      <c r="H5336" s="113"/>
      <c r="I5336" s="113"/>
    </row>
    <row r="5337" spans="1:9" ht="15" customHeight="1" x14ac:dyDescent="0.25">
      <c r="A5337" s="29">
        <v>42227.000302430555</v>
      </c>
      <c r="B5337" s="35">
        <v>5.5</v>
      </c>
      <c r="C5337" s="22" t="s">
        <v>197</v>
      </c>
      <c r="F5337" s="29">
        <v>42227.000302430555</v>
      </c>
      <c r="G5337" s="35"/>
      <c r="H5337" s="113"/>
      <c r="I5337" s="113"/>
    </row>
    <row r="5338" spans="1:9" ht="15" customHeight="1" x14ac:dyDescent="0.25">
      <c r="A5338" s="29">
        <v>42227.041969155092</v>
      </c>
      <c r="B5338" s="35">
        <v>5.51</v>
      </c>
      <c r="C5338" s="22" t="s">
        <v>197</v>
      </c>
      <c r="F5338" s="29">
        <v>42227.041969155092</v>
      </c>
      <c r="G5338" s="35"/>
      <c r="H5338" s="113"/>
      <c r="I5338" s="113"/>
    </row>
    <row r="5339" spans="1:9" ht="15" customHeight="1" x14ac:dyDescent="0.25">
      <c r="A5339" s="29">
        <v>42227.08363587963</v>
      </c>
      <c r="B5339" s="35">
        <v>5.33</v>
      </c>
      <c r="C5339" s="22" t="s">
        <v>197</v>
      </c>
      <c r="F5339" s="29">
        <v>42227.08363587963</v>
      </c>
      <c r="G5339" s="35"/>
      <c r="H5339" s="113"/>
      <c r="I5339" s="113"/>
    </row>
    <row r="5340" spans="1:9" ht="15" customHeight="1" x14ac:dyDescent="0.25">
      <c r="A5340" s="29">
        <v>42227.125302604167</v>
      </c>
      <c r="B5340" s="35">
        <v>5.36</v>
      </c>
      <c r="C5340" s="22" t="s">
        <v>197</v>
      </c>
      <c r="F5340" s="29">
        <v>42227.125302604167</v>
      </c>
      <c r="G5340" s="35"/>
      <c r="H5340" s="113"/>
      <c r="I5340" s="113"/>
    </row>
    <row r="5341" spans="1:9" ht="15" customHeight="1" x14ac:dyDescent="0.25">
      <c r="A5341" s="29">
        <v>42227.166969328704</v>
      </c>
      <c r="B5341" s="35">
        <v>5.31</v>
      </c>
      <c r="C5341" s="22" t="s">
        <v>197</v>
      </c>
      <c r="F5341" s="29">
        <v>42227.166969328704</v>
      </c>
      <c r="G5341" s="35"/>
      <c r="H5341" s="113"/>
      <c r="I5341" s="113"/>
    </row>
    <row r="5342" spans="1:9" ht="15" customHeight="1" x14ac:dyDescent="0.25">
      <c r="A5342" s="29">
        <v>42227.208636053241</v>
      </c>
      <c r="B5342" s="35">
        <v>5.32</v>
      </c>
      <c r="C5342" s="22" t="s">
        <v>197</v>
      </c>
      <c r="F5342" s="29">
        <v>42227.208636053241</v>
      </c>
      <c r="G5342" s="35"/>
      <c r="H5342" s="113"/>
      <c r="I5342" s="113"/>
    </row>
    <row r="5343" spans="1:9" ht="15" customHeight="1" x14ac:dyDescent="0.25">
      <c r="A5343" s="29">
        <v>42227.250302777778</v>
      </c>
      <c r="B5343" s="35">
        <v>5.52</v>
      </c>
      <c r="C5343" s="22" t="s">
        <v>197</v>
      </c>
      <c r="F5343" s="29">
        <v>42227.250302777778</v>
      </c>
      <c r="G5343" s="35"/>
      <c r="H5343" s="113"/>
      <c r="I5343" s="113"/>
    </row>
    <row r="5344" spans="1:9" ht="15" customHeight="1" x14ac:dyDescent="0.25">
      <c r="A5344" s="29">
        <v>42227.291969502316</v>
      </c>
      <c r="B5344" s="35">
        <v>5.43</v>
      </c>
      <c r="C5344" s="22" t="s">
        <v>197</v>
      </c>
      <c r="F5344" s="29">
        <v>42227.291969502316</v>
      </c>
      <c r="G5344" s="35"/>
      <c r="H5344" s="113"/>
      <c r="I5344" s="113"/>
    </row>
    <row r="5345" spans="1:9" ht="15" customHeight="1" x14ac:dyDescent="0.25">
      <c r="A5345" s="29">
        <v>42227.333636226853</v>
      </c>
      <c r="B5345" s="35">
        <v>5.35</v>
      </c>
      <c r="C5345" s="22" t="s">
        <v>197</v>
      </c>
      <c r="F5345" s="29">
        <v>42227.333636226853</v>
      </c>
      <c r="G5345" s="35"/>
      <c r="H5345" s="113"/>
      <c r="I5345" s="113"/>
    </row>
    <row r="5346" spans="1:9" ht="15" customHeight="1" x14ac:dyDescent="0.25">
      <c r="A5346" s="29">
        <v>42227.37530295139</v>
      </c>
      <c r="B5346" s="35">
        <v>5.3</v>
      </c>
      <c r="C5346" s="22" t="s">
        <v>197</v>
      </c>
      <c r="F5346" s="29">
        <v>42227.37530295139</v>
      </c>
      <c r="G5346" s="35"/>
      <c r="H5346" s="113"/>
      <c r="I5346" s="113"/>
    </row>
    <row r="5347" spans="1:9" ht="15" customHeight="1" x14ac:dyDescent="0.25">
      <c r="A5347" s="29">
        <v>42227.416969675927</v>
      </c>
      <c r="B5347" s="35">
        <v>5.42</v>
      </c>
      <c r="C5347" s="22" t="s">
        <v>197</v>
      </c>
      <c r="F5347" s="29">
        <v>42227.416969675927</v>
      </c>
      <c r="G5347" s="35"/>
      <c r="H5347" s="113"/>
      <c r="I5347" s="113"/>
    </row>
    <row r="5348" spans="1:9" ht="15" customHeight="1" x14ac:dyDescent="0.25">
      <c r="A5348" s="29">
        <v>42227.458636400464</v>
      </c>
      <c r="B5348" s="35">
        <v>5.46</v>
      </c>
      <c r="C5348" s="22" t="s">
        <v>197</v>
      </c>
      <c r="F5348" s="29">
        <v>42227.458636400464</v>
      </c>
      <c r="G5348" s="35"/>
      <c r="H5348" s="113"/>
      <c r="I5348" s="113"/>
    </row>
    <row r="5349" spans="1:9" ht="15" customHeight="1" x14ac:dyDescent="0.25">
      <c r="A5349" s="29">
        <v>42227.500303125002</v>
      </c>
      <c r="B5349" s="35">
        <v>5.55</v>
      </c>
      <c r="C5349" s="22" t="s">
        <v>197</v>
      </c>
      <c r="F5349" s="29">
        <v>42227.500303125002</v>
      </c>
      <c r="G5349" s="35"/>
      <c r="H5349" s="113"/>
      <c r="I5349" s="113"/>
    </row>
    <row r="5350" spans="1:9" ht="15" customHeight="1" x14ac:dyDescent="0.25">
      <c r="A5350" s="29">
        <v>42227.541969849539</v>
      </c>
      <c r="B5350" s="35">
        <v>5.58</v>
      </c>
      <c r="C5350" s="22" t="s">
        <v>197</v>
      </c>
      <c r="F5350" s="29">
        <v>42227.541969849539</v>
      </c>
      <c r="G5350" s="35"/>
      <c r="H5350" s="113"/>
      <c r="I5350" s="113"/>
    </row>
    <row r="5351" spans="1:9" ht="15" customHeight="1" x14ac:dyDescent="0.25">
      <c r="A5351" s="29">
        <v>42227.583636574076</v>
      </c>
      <c r="B5351" s="35">
        <v>5.53</v>
      </c>
      <c r="C5351" s="22" t="s">
        <v>197</v>
      </c>
      <c r="F5351" s="29">
        <v>42227.583636574076</v>
      </c>
      <c r="G5351" s="35"/>
      <c r="H5351" s="113"/>
      <c r="I5351" s="113"/>
    </row>
    <row r="5352" spans="1:9" ht="15" customHeight="1" x14ac:dyDescent="0.25">
      <c r="A5352" s="29">
        <v>42227.625303298613</v>
      </c>
      <c r="B5352" s="35">
        <v>5.68</v>
      </c>
      <c r="C5352" s="22" t="s">
        <v>197</v>
      </c>
      <c r="F5352" s="29">
        <v>42227.625303298613</v>
      </c>
      <c r="G5352" s="35"/>
      <c r="H5352" s="113"/>
      <c r="I5352" s="113"/>
    </row>
    <row r="5353" spans="1:9" ht="15" customHeight="1" x14ac:dyDescent="0.25">
      <c r="A5353" s="29">
        <v>42227.66697002315</v>
      </c>
      <c r="B5353" s="35">
        <v>5.64</v>
      </c>
      <c r="C5353" s="22" t="s">
        <v>197</v>
      </c>
      <c r="F5353" s="29">
        <v>42227.66697002315</v>
      </c>
      <c r="G5353" s="35"/>
      <c r="H5353" s="113"/>
      <c r="I5353" s="113"/>
    </row>
    <row r="5354" spans="1:9" ht="15" customHeight="1" x14ac:dyDescent="0.25">
      <c r="A5354" s="29">
        <v>42227.708636747688</v>
      </c>
      <c r="B5354" s="35">
        <v>5.63</v>
      </c>
      <c r="C5354" s="22" t="s">
        <v>197</v>
      </c>
      <c r="F5354" s="29">
        <v>42227.708636747688</v>
      </c>
      <c r="G5354" s="35"/>
      <c r="H5354" s="113"/>
      <c r="I5354" s="113"/>
    </row>
    <row r="5355" spans="1:9" ht="15" customHeight="1" x14ac:dyDescent="0.25">
      <c r="A5355" s="29">
        <v>42227.750303472225</v>
      </c>
      <c r="B5355" s="35">
        <v>5.09</v>
      </c>
      <c r="C5355" s="22" t="s">
        <v>197</v>
      </c>
      <c r="F5355" s="29">
        <v>42227.750303472225</v>
      </c>
      <c r="G5355" s="35"/>
      <c r="H5355" s="113"/>
      <c r="I5355" s="113"/>
    </row>
    <row r="5356" spans="1:9" ht="15" customHeight="1" x14ac:dyDescent="0.25">
      <c r="A5356" s="29">
        <v>42227.791970196762</v>
      </c>
      <c r="B5356" s="35">
        <v>5.54</v>
      </c>
      <c r="C5356" s="22" t="s">
        <v>197</v>
      </c>
      <c r="F5356" s="29">
        <v>42227.791970196762</v>
      </c>
      <c r="G5356" s="35"/>
      <c r="H5356" s="113"/>
      <c r="I5356" s="113"/>
    </row>
    <row r="5357" spans="1:9" ht="15" customHeight="1" x14ac:dyDescent="0.25">
      <c r="A5357" s="29">
        <v>42227.833636921299</v>
      </c>
      <c r="B5357" s="35">
        <v>5.3</v>
      </c>
      <c r="C5357" s="22" t="s">
        <v>197</v>
      </c>
      <c r="F5357" s="29">
        <v>42227.833636921299</v>
      </c>
      <c r="G5357" s="35"/>
      <c r="H5357" s="113"/>
      <c r="I5357" s="113"/>
    </row>
    <row r="5358" spans="1:9" ht="15" customHeight="1" x14ac:dyDescent="0.25">
      <c r="A5358" s="29">
        <v>42227.875303645837</v>
      </c>
      <c r="B5358" s="35">
        <v>5.32</v>
      </c>
      <c r="C5358" s="22" t="s">
        <v>197</v>
      </c>
      <c r="F5358" s="29">
        <v>42227.875303645837</v>
      </c>
      <c r="G5358" s="35"/>
      <c r="H5358" s="113"/>
      <c r="I5358" s="113"/>
    </row>
    <row r="5359" spans="1:9" ht="15" customHeight="1" x14ac:dyDescent="0.25">
      <c r="A5359" s="29">
        <v>42227.916970370374</v>
      </c>
      <c r="B5359" s="35">
        <v>5.4</v>
      </c>
      <c r="C5359" s="22" t="s">
        <v>197</v>
      </c>
      <c r="F5359" s="29">
        <v>42227.916970370374</v>
      </c>
      <c r="G5359" s="35"/>
      <c r="H5359" s="113"/>
      <c r="I5359" s="113"/>
    </row>
    <row r="5360" spans="1:9" ht="15" customHeight="1" x14ac:dyDescent="0.25">
      <c r="A5360" s="29">
        <v>42227.958637094911</v>
      </c>
      <c r="B5360" s="35">
        <v>5.32</v>
      </c>
      <c r="C5360" s="22" t="s">
        <v>197</v>
      </c>
      <c r="F5360" s="29">
        <v>42227.958637094911</v>
      </c>
      <c r="G5360" s="35"/>
      <c r="H5360" s="113"/>
      <c r="I5360" s="113"/>
    </row>
    <row r="5361" spans="1:9" ht="15" customHeight="1" x14ac:dyDescent="0.25">
      <c r="A5361" s="29">
        <v>42228.000303819441</v>
      </c>
      <c r="B5361" s="35">
        <v>5.34</v>
      </c>
      <c r="C5361" s="22" t="s">
        <v>197</v>
      </c>
      <c r="F5361" s="29">
        <v>42228.000303819441</v>
      </c>
      <c r="G5361" s="35"/>
      <c r="H5361" s="113"/>
      <c r="I5361" s="113"/>
    </row>
    <row r="5362" spans="1:9" ht="15" customHeight="1" x14ac:dyDescent="0.25">
      <c r="A5362" s="29">
        <v>42228.041970543978</v>
      </c>
      <c r="B5362" s="35">
        <v>5.31</v>
      </c>
      <c r="C5362" s="22" t="s">
        <v>197</v>
      </c>
      <c r="F5362" s="29">
        <v>42228.041970543978</v>
      </c>
      <c r="G5362" s="35"/>
      <c r="H5362" s="113"/>
      <c r="I5362" s="113"/>
    </row>
    <row r="5363" spans="1:9" ht="15" customHeight="1" x14ac:dyDescent="0.25">
      <c r="A5363" s="29">
        <v>42228.083637268515</v>
      </c>
      <c r="B5363" s="35">
        <v>5.25</v>
      </c>
      <c r="C5363" s="22" t="s">
        <v>197</v>
      </c>
      <c r="F5363" s="29">
        <v>42228.083637268515</v>
      </c>
      <c r="G5363" s="35"/>
      <c r="H5363" s="113"/>
      <c r="I5363" s="113"/>
    </row>
    <row r="5364" spans="1:9" ht="15" customHeight="1" x14ac:dyDescent="0.25">
      <c r="A5364" s="29">
        <v>42228.125303993053</v>
      </c>
      <c r="B5364" s="35">
        <v>5.43</v>
      </c>
      <c r="C5364" s="22" t="s">
        <v>197</v>
      </c>
      <c r="F5364" s="29">
        <v>42228.125303993053</v>
      </c>
      <c r="G5364" s="35"/>
      <c r="H5364" s="113"/>
      <c r="I5364" s="113"/>
    </row>
    <row r="5365" spans="1:9" ht="15" customHeight="1" x14ac:dyDescent="0.25">
      <c r="A5365" s="29">
        <v>42228.16697071759</v>
      </c>
      <c r="B5365" s="35">
        <v>5.61</v>
      </c>
      <c r="C5365" s="22" t="s">
        <v>197</v>
      </c>
      <c r="F5365" s="29">
        <v>42228.16697071759</v>
      </c>
      <c r="G5365" s="35"/>
      <c r="H5365" s="113"/>
      <c r="I5365" s="113"/>
    </row>
    <row r="5366" spans="1:9" ht="15" customHeight="1" x14ac:dyDescent="0.25">
      <c r="A5366" s="29">
        <v>42228.208637442127</v>
      </c>
      <c r="B5366" s="35">
        <v>5.54</v>
      </c>
      <c r="C5366" s="22" t="s">
        <v>197</v>
      </c>
      <c r="F5366" s="29">
        <v>42228.208637442127</v>
      </c>
      <c r="G5366" s="35"/>
      <c r="H5366" s="113"/>
      <c r="I5366" s="113"/>
    </row>
    <row r="5367" spans="1:9" ht="15" customHeight="1" x14ac:dyDescent="0.25">
      <c r="A5367" s="29">
        <v>42228.250304166664</v>
      </c>
      <c r="B5367" s="35">
        <v>5.45</v>
      </c>
      <c r="C5367" s="22" t="s">
        <v>197</v>
      </c>
      <c r="F5367" s="29">
        <v>42228.250304166664</v>
      </c>
      <c r="G5367" s="35"/>
      <c r="H5367" s="113"/>
      <c r="I5367" s="113"/>
    </row>
    <row r="5368" spans="1:9" ht="15" customHeight="1" x14ac:dyDescent="0.25">
      <c r="A5368" s="29">
        <v>42228.291970891201</v>
      </c>
      <c r="B5368" s="35">
        <v>5.58</v>
      </c>
      <c r="C5368" s="22" t="s">
        <v>197</v>
      </c>
      <c r="F5368" s="29">
        <v>42228.291970891201</v>
      </c>
      <c r="G5368" s="35"/>
      <c r="H5368" s="113"/>
      <c r="I5368" s="113"/>
    </row>
    <row r="5369" spans="1:9" ht="15" customHeight="1" x14ac:dyDescent="0.25">
      <c r="A5369" s="29">
        <v>42228.333637615739</v>
      </c>
      <c r="B5369" s="35">
        <v>5.64</v>
      </c>
      <c r="C5369" s="22" t="s">
        <v>197</v>
      </c>
      <c r="F5369" s="29">
        <v>42228.333637615739</v>
      </c>
      <c r="G5369" s="35"/>
      <c r="H5369" s="113"/>
      <c r="I5369" s="113"/>
    </row>
    <row r="5370" spans="1:9" ht="15" customHeight="1" x14ac:dyDescent="0.25">
      <c r="A5370" s="29">
        <v>42228.375304340276</v>
      </c>
      <c r="B5370" s="35">
        <v>5.59</v>
      </c>
      <c r="C5370" s="22" t="s">
        <v>197</v>
      </c>
      <c r="F5370" s="29">
        <v>42228.375304340276</v>
      </c>
      <c r="G5370" s="35"/>
      <c r="H5370" s="113"/>
      <c r="I5370" s="113"/>
    </row>
    <row r="5371" spans="1:9" ht="15" customHeight="1" x14ac:dyDescent="0.25">
      <c r="A5371" s="29">
        <v>42228.416971064813</v>
      </c>
      <c r="B5371" s="35">
        <v>5.28</v>
      </c>
      <c r="C5371" s="22" t="s">
        <v>197</v>
      </c>
      <c r="F5371" s="29">
        <v>42228.416971064813</v>
      </c>
      <c r="G5371" s="35"/>
      <c r="H5371" s="113"/>
      <c r="I5371" s="113"/>
    </row>
    <row r="5372" spans="1:9" ht="15" customHeight="1" x14ac:dyDescent="0.25">
      <c r="A5372" s="29">
        <v>42228.45863778935</v>
      </c>
      <c r="B5372" s="35">
        <v>5.35</v>
      </c>
      <c r="C5372" s="22" t="s">
        <v>197</v>
      </c>
      <c r="F5372" s="29">
        <v>42228.45863778935</v>
      </c>
      <c r="G5372" s="35"/>
      <c r="H5372" s="113"/>
      <c r="I5372" s="113"/>
    </row>
    <row r="5373" spans="1:9" ht="15" customHeight="1" x14ac:dyDescent="0.25">
      <c r="A5373" s="29">
        <v>42228.500304513887</v>
      </c>
      <c r="B5373" s="35">
        <v>5.36</v>
      </c>
      <c r="C5373" s="22" t="s">
        <v>197</v>
      </c>
      <c r="F5373" s="29">
        <v>42228.500304513887</v>
      </c>
      <c r="G5373" s="35"/>
      <c r="H5373" s="113"/>
      <c r="I5373" s="113"/>
    </row>
    <row r="5374" spans="1:9" ht="15" customHeight="1" x14ac:dyDescent="0.25">
      <c r="A5374" s="29">
        <v>42228.541971238425</v>
      </c>
      <c r="B5374" s="35">
        <v>5.49</v>
      </c>
      <c r="C5374" s="22" t="s">
        <v>197</v>
      </c>
      <c r="F5374" s="29">
        <v>42228.541971238425</v>
      </c>
      <c r="G5374" s="35"/>
      <c r="H5374" s="113"/>
      <c r="I5374" s="113"/>
    </row>
    <row r="5375" spans="1:9" ht="15" customHeight="1" x14ac:dyDescent="0.25">
      <c r="A5375" s="29">
        <v>42228.583637962962</v>
      </c>
      <c r="B5375" s="35">
        <v>5.82</v>
      </c>
      <c r="C5375" s="22" t="s">
        <v>197</v>
      </c>
      <c r="F5375" s="29">
        <v>42228.583637962962</v>
      </c>
      <c r="G5375" s="35"/>
      <c r="H5375" s="113"/>
      <c r="I5375" s="113"/>
    </row>
    <row r="5376" spans="1:9" ht="15" customHeight="1" x14ac:dyDescent="0.25">
      <c r="A5376" s="29">
        <v>42228.625304687499</v>
      </c>
      <c r="B5376" s="35">
        <v>41.74</v>
      </c>
      <c r="C5376" s="22" t="s">
        <v>197</v>
      </c>
      <c r="F5376" s="29">
        <v>42228.625304687499</v>
      </c>
      <c r="G5376" s="35"/>
      <c r="H5376" s="113"/>
      <c r="I5376" s="113"/>
    </row>
    <row r="5377" spans="1:9" ht="15" customHeight="1" x14ac:dyDescent="0.25">
      <c r="A5377" s="29">
        <v>42228.666971412036</v>
      </c>
      <c r="B5377" s="35">
        <v>3.3</v>
      </c>
      <c r="C5377" s="22" t="s">
        <v>197</v>
      </c>
      <c r="F5377" s="29">
        <v>42228.666971412036</v>
      </c>
      <c r="G5377" s="35"/>
      <c r="H5377" s="113"/>
      <c r="I5377" s="113"/>
    </row>
    <row r="5378" spans="1:9" ht="15" customHeight="1" x14ac:dyDescent="0.25">
      <c r="A5378" s="29">
        <v>42228.708638136573</v>
      </c>
      <c r="B5378" s="35">
        <v>1.6</v>
      </c>
      <c r="C5378" s="22" t="s">
        <v>197</v>
      </c>
      <c r="F5378" s="29">
        <v>42228.708638136573</v>
      </c>
      <c r="G5378" s="35"/>
      <c r="H5378" s="113"/>
      <c r="I5378" s="113"/>
    </row>
    <row r="5379" spans="1:9" ht="15" customHeight="1" x14ac:dyDescent="0.25">
      <c r="A5379" s="29">
        <v>42228.750304861111</v>
      </c>
      <c r="B5379" s="35">
        <v>2.2200000000000002</v>
      </c>
      <c r="C5379" s="22" t="s">
        <v>197</v>
      </c>
      <c r="F5379" s="29">
        <v>42228.750304861111</v>
      </c>
      <c r="G5379" s="35"/>
      <c r="H5379" s="113"/>
      <c r="I5379" s="113"/>
    </row>
    <row r="5380" spans="1:9" ht="15" customHeight="1" x14ac:dyDescent="0.25">
      <c r="A5380" s="29">
        <v>42228.791971585648</v>
      </c>
      <c r="B5380" s="35">
        <v>1.45</v>
      </c>
      <c r="C5380" s="22" t="s">
        <v>197</v>
      </c>
      <c r="F5380" s="29">
        <v>42228.791971585648</v>
      </c>
      <c r="G5380" s="35"/>
      <c r="H5380" s="113"/>
      <c r="I5380" s="113"/>
    </row>
    <row r="5381" spans="1:9" ht="15" customHeight="1" x14ac:dyDescent="0.25">
      <c r="A5381" s="29">
        <v>42228.833638310185</v>
      </c>
      <c r="B5381" s="35">
        <v>1.54</v>
      </c>
      <c r="C5381" s="22" t="s">
        <v>197</v>
      </c>
      <c r="F5381" s="29">
        <v>42228.833638310185</v>
      </c>
      <c r="G5381" s="35"/>
      <c r="H5381" s="113"/>
      <c r="I5381" s="113"/>
    </row>
    <row r="5382" spans="1:9" ht="15" customHeight="1" x14ac:dyDescent="0.25">
      <c r="A5382" s="29">
        <v>42228.875305034722</v>
      </c>
      <c r="B5382" s="35">
        <v>6.56</v>
      </c>
      <c r="C5382" s="22" t="s">
        <v>197</v>
      </c>
      <c r="F5382" s="29">
        <v>42228.875305034722</v>
      </c>
      <c r="G5382" s="35"/>
      <c r="H5382" s="113"/>
      <c r="I5382" s="113"/>
    </row>
    <row r="5383" spans="1:9" ht="15" customHeight="1" x14ac:dyDescent="0.25">
      <c r="A5383" s="29">
        <v>42228.916971759259</v>
      </c>
      <c r="B5383" s="35">
        <v>9.1300000000000008</v>
      </c>
      <c r="C5383" s="22" t="s">
        <v>197</v>
      </c>
      <c r="F5383" s="29">
        <v>42228.916971759259</v>
      </c>
      <c r="G5383" s="35"/>
      <c r="H5383" s="113"/>
      <c r="I5383" s="113"/>
    </row>
    <row r="5384" spans="1:9" ht="15" customHeight="1" x14ac:dyDescent="0.25">
      <c r="A5384" s="29">
        <v>42228.958638483797</v>
      </c>
      <c r="B5384" s="35">
        <v>9.68</v>
      </c>
      <c r="C5384" s="22" t="s">
        <v>197</v>
      </c>
      <c r="F5384" s="29">
        <v>42228.958638483797</v>
      </c>
      <c r="G5384" s="35"/>
      <c r="H5384" s="113"/>
      <c r="I5384" s="113"/>
    </row>
    <row r="5385" spans="1:9" ht="15" customHeight="1" x14ac:dyDescent="0.25">
      <c r="A5385" s="29">
        <v>42229.000305208334</v>
      </c>
      <c r="B5385" s="37">
        <v>10.06</v>
      </c>
      <c r="C5385" s="2"/>
      <c r="F5385" s="29">
        <v>42229.000305208334</v>
      </c>
      <c r="G5385" s="37">
        <v>10.06</v>
      </c>
      <c r="H5385" s="113"/>
      <c r="I5385" s="113"/>
    </row>
    <row r="5386" spans="1:9" ht="15" customHeight="1" x14ac:dyDescent="0.25">
      <c r="A5386" s="29">
        <v>42229.041971932871</v>
      </c>
      <c r="B5386" s="37">
        <v>9.82</v>
      </c>
      <c r="C5386" s="2"/>
      <c r="F5386" s="29">
        <v>42229.041971932871</v>
      </c>
      <c r="G5386" s="37">
        <v>9.82</v>
      </c>
      <c r="H5386" s="113"/>
      <c r="I5386" s="113"/>
    </row>
    <row r="5387" spans="1:9" ht="15" customHeight="1" x14ac:dyDescent="0.25">
      <c r="A5387" s="29">
        <v>42229.083638657408</v>
      </c>
      <c r="B5387" s="37">
        <v>10.37</v>
      </c>
      <c r="C5387" s="2"/>
      <c r="F5387" s="29">
        <v>42229.083638657408</v>
      </c>
      <c r="G5387" s="37">
        <v>10.37</v>
      </c>
      <c r="H5387" s="113"/>
      <c r="I5387" s="113"/>
    </row>
    <row r="5388" spans="1:9" ht="15" customHeight="1" x14ac:dyDescent="0.25">
      <c r="A5388" s="29">
        <v>42229.125305381946</v>
      </c>
      <c r="B5388" s="37">
        <v>10.81</v>
      </c>
      <c r="C5388" s="2"/>
      <c r="F5388" s="29">
        <v>42229.125305381946</v>
      </c>
      <c r="G5388" s="37">
        <v>10.81</v>
      </c>
      <c r="H5388" s="113"/>
      <c r="I5388" s="113"/>
    </row>
    <row r="5389" spans="1:9" ht="15" customHeight="1" x14ac:dyDescent="0.25">
      <c r="A5389" s="29">
        <v>42229.166972106483</v>
      </c>
      <c r="B5389" s="37">
        <v>10.94</v>
      </c>
      <c r="C5389" s="2"/>
      <c r="F5389" s="29">
        <v>42229.166972106483</v>
      </c>
      <c r="G5389" s="37">
        <v>10.94</v>
      </c>
      <c r="H5389" s="113"/>
      <c r="I5389" s="113"/>
    </row>
    <row r="5390" spans="1:9" ht="15" customHeight="1" x14ac:dyDescent="0.25">
      <c r="A5390" s="29">
        <v>42229.20863883102</v>
      </c>
      <c r="B5390" s="37">
        <v>11.66</v>
      </c>
      <c r="C5390" s="2"/>
      <c r="F5390" s="29">
        <v>42229.20863883102</v>
      </c>
      <c r="G5390" s="37">
        <v>11.66</v>
      </c>
      <c r="H5390" s="113"/>
      <c r="I5390" s="113"/>
    </row>
    <row r="5391" spans="1:9" ht="15" customHeight="1" x14ac:dyDescent="0.25">
      <c r="A5391" s="29">
        <v>42229.250305555557</v>
      </c>
      <c r="B5391" s="37">
        <v>11.38</v>
      </c>
      <c r="C5391" s="2"/>
      <c r="F5391" s="29">
        <v>42229.250305555557</v>
      </c>
      <c r="G5391" s="37">
        <v>11.38</v>
      </c>
      <c r="H5391" s="113"/>
      <c r="I5391" s="113"/>
    </row>
    <row r="5392" spans="1:9" ht="15" customHeight="1" x14ac:dyDescent="0.25">
      <c r="A5392" s="29">
        <v>42229.291972280094</v>
      </c>
      <c r="B5392" s="37">
        <v>11.11</v>
      </c>
      <c r="C5392" s="2"/>
      <c r="F5392" s="29">
        <v>42229.291972280094</v>
      </c>
      <c r="G5392" s="37">
        <v>11.11</v>
      </c>
      <c r="H5392" s="113"/>
      <c r="I5392" s="113"/>
    </row>
    <row r="5393" spans="1:9" ht="15" customHeight="1" x14ac:dyDescent="0.25">
      <c r="A5393" s="29">
        <v>42229.333639004632</v>
      </c>
      <c r="B5393" s="37">
        <v>11.97</v>
      </c>
      <c r="C5393" s="2"/>
      <c r="F5393" s="29">
        <v>42229.333639004632</v>
      </c>
      <c r="G5393" s="37">
        <v>11.97</v>
      </c>
      <c r="H5393" s="113"/>
      <c r="I5393" s="113"/>
    </row>
    <row r="5394" spans="1:9" ht="15" customHeight="1" x14ac:dyDescent="0.25">
      <c r="A5394" s="29">
        <v>42229.375305729169</v>
      </c>
      <c r="B5394" s="37">
        <v>13.96</v>
      </c>
      <c r="C5394" s="2"/>
      <c r="F5394" s="29">
        <v>42229.375305729169</v>
      </c>
      <c r="G5394" s="37">
        <v>13.96</v>
      </c>
      <c r="H5394" s="113"/>
      <c r="I5394" s="113"/>
    </row>
    <row r="5395" spans="1:9" ht="15" customHeight="1" x14ac:dyDescent="0.25">
      <c r="A5395" s="29">
        <v>42229.416972453706</v>
      </c>
      <c r="B5395" s="37">
        <v>12.77</v>
      </c>
      <c r="C5395" s="2"/>
      <c r="F5395" s="29">
        <v>42229.416972453706</v>
      </c>
      <c r="G5395" s="37">
        <v>12.77</v>
      </c>
      <c r="H5395" s="113"/>
      <c r="I5395" s="113"/>
    </row>
    <row r="5396" spans="1:9" ht="15" customHeight="1" x14ac:dyDescent="0.25">
      <c r="A5396" s="29">
        <v>42229.458639178243</v>
      </c>
      <c r="B5396" s="37">
        <v>13.38</v>
      </c>
      <c r="C5396" s="2"/>
      <c r="F5396" s="29">
        <v>42229.458639178243</v>
      </c>
      <c r="G5396" s="37">
        <v>13.38</v>
      </c>
      <c r="H5396" s="113"/>
      <c r="I5396" s="113"/>
    </row>
    <row r="5397" spans="1:9" ht="15" customHeight="1" x14ac:dyDescent="0.25">
      <c r="A5397" s="29">
        <v>42229.50030590278</v>
      </c>
      <c r="B5397" s="37">
        <v>13.12</v>
      </c>
      <c r="C5397" s="2"/>
      <c r="F5397" s="29">
        <v>42229.50030590278</v>
      </c>
      <c r="G5397" s="37">
        <v>13.12</v>
      </c>
      <c r="H5397" s="113"/>
      <c r="I5397" s="113"/>
    </row>
    <row r="5398" spans="1:9" ht="15" customHeight="1" x14ac:dyDescent="0.25">
      <c r="A5398" s="29">
        <v>42229.541972627318</v>
      </c>
      <c r="B5398" s="37">
        <v>12.76</v>
      </c>
      <c r="C5398" s="2"/>
      <c r="F5398" s="29">
        <v>42229.541972627318</v>
      </c>
      <c r="G5398" s="37">
        <v>12.76</v>
      </c>
      <c r="H5398" s="113"/>
      <c r="I5398" s="113"/>
    </row>
    <row r="5399" spans="1:9" ht="15" customHeight="1" x14ac:dyDescent="0.25">
      <c r="A5399" s="29">
        <v>42229.583639351855</v>
      </c>
      <c r="B5399" s="37">
        <v>12.45</v>
      </c>
      <c r="C5399" s="2"/>
      <c r="F5399" s="29">
        <v>42229.583639351855</v>
      </c>
      <c r="G5399" s="37">
        <v>12.45</v>
      </c>
      <c r="H5399" s="113"/>
      <c r="I5399" s="113"/>
    </row>
    <row r="5400" spans="1:9" ht="15" customHeight="1" x14ac:dyDescent="0.25">
      <c r="A5400" s="29">
        <v>42229.625306076392</v>
      </c>
      <c r="B5400" s="37">
        <v>11.84</v>
      </c>
      <c r="C5400" s="2"/>
      <c r="F5400" s="29">
        <v>42229.625306076392</v>
      </c>
      <c r="G5400" s="37">
        <v>11.84</v>
      </c>
      <c r="H5400" s="113"/>
      <c r="I5400" s="113"/>
    </row>
    <row r="5401" spans="1:9" ht="15" customHeight="1" x14ac:dyDescent="0.25">
      <c r="A5401" s="29">
        <v>42229.666972800929</v>
      </c>
      <c r="B5401" s="37">
        <v>11.77</v>
      </c>
      <c r="C5401" s="2"/>
      <c r="F5401" s="29">
        <v>42229.666972800929</v>
      </c>
      <c r="G5401" s="37">
        <v>11.77</v>
      </c>
      <c r="H5401" s="113"/>
      <c r="I5401" s="113"/>
    </row>
    <row r="5402" spans="1:9" ht="15" customHeight="1" x14ac:dyDescent="0.25">
      <c r="A5402" s="29">
        <v>42229.708639525466</v>
      </c>
      <c r="B5402" s="37">
        <v>10.14</v>
      </c>
      <c r="C5402" s="2"/>
      <c r="F5402" s="29">
        <v>42229.708639525466</v>
      </c>
      <c r="G5402" s="37">
        <v>10.14</v>
      </c>
      <c r="H5402" s="113"/>
      <c r="I5402" s="113"/>
    </row>
    <row r="5403" spans="1:9" ht="15" customHeight="1" x14ac:dyDescent="0.25">
      <c r="A5403" s="29">
        <v>42229.750306249996</v>
      </c>
      <c r="B5403" s="36">
        <v>6.13</v>
      </c>
      <c r="C5403" s="22" t="s">
        <v>200</v>
      </c>
      <c r="F5403" s="29">
        <v>42229.750306249996</v>
      </c>
      <c r="G5403" s="36"/>
      <c r="H5403" s="113"/>
      <c r="I5403" s="113"/>
    </row>
    <row r="5404" spans="1:9" ht="15" customHeight="1" x14ac:dyDescent="0.25">
      <c r="A5404" s="29">
        <v>42229.791972974534</v>
      </c>
      <c r="B5404" s="36">
        <v>3.08</v>
      </c>
      <c r="C5404" s="22" t="s">
        <v>200</v>
      </c>
      <c r="F5404" s="29">
        <v>42229.791972974534</v>
      </c>
      <c r="G5404" s="36"/>
      <c r="H5404" s="113"/>
      <c r="I5404" s="113"/>
    </row>
    <row r="5405" spans="1:9" ht="15" customHeight="1" x14ac:dyDescent="0.25">
      <c r="A5405" s="29">
        <v>42229.833639699071</v>
      </c>
      <c r="B5405" s="36">
        <v>2.86</v>
      </c>
      <c r="C5405" s="22" t="s">
        <v>200</v>
      </c>
      <c r="F5405" s="29">
        <v>42229.833639699071</v>
      </c>
      <c r="G5405" s="36"/>
      <c r="H5405" s="113"/>
      <c r="I5405" s="113"/>
    </row>
    <row r="5406" spans="1:9" ht="15" customHeight="1" x14ac:dyDescent="0.25">
      <c r="A5406" s="29">
        <v>42229.875306423608</v>
      </c>
      <c r="B5406" s="37">
        <v>9.6300000000000008</v>
      </c>
      <c r="C5406" s="2"/>
      <c r="F5406" s="29">
        <v>42229.875306423608</v>
      </c>
      <c r="G5406" s="37">
        <v>9.6300000000000008</v>
      </c>
      <c r="H5406" s="113"/>
      <c r="I5406" s="113"/>
    </row>
    <row r="5407" spans="1:9" ht="15" customHeight="1" x14ac:dyDescent="0.25">
      <c r="A5407" s="29">
        <v>42229.916973148145</v>
      </c>
      <c r="B5407" s="37">
        <v>9.34</v>
      </c>
      <c r="C5407" s="2"/>
      <c r="F5407" s="29">
        <v>42229.916973148145</v>
      </c>
      <c r="G5407" s="37">
        <v>9.34</v>
      </c>
      <c r="H5407" s="113"/>
      <c r="I5407" s="113"/>
    </row>
    <row r="5408" spans="1:9" ht="15" customHeight="1" x14ac:dyDescent="0.25">
      <c r="A5408" s="29">
        <v>42229.958639872682</v>
      </c>
      <c r="B5408" s="37">
        <v>10.33</v>
      </c>
      <c r="C5408" s="2"/>
      <c r="F5408" s="29">
        <v>42229.958639872682</v>
      </c>
      <c r="G5408" s="37">
        <v>10.33</v>
      </c>
      <c r="H5408" s="113"/>
      <c r="I5408" s="113"/>
    </row>
    <row r="5409" spans="1:9" ht="15" customHeight="1" x14ac:dyDescent="0.25">
      <c r="A5409" s="29">
        <v>42230.00030659722</v>
      </c>
      <c r="B5409" s="37">
        <v>10.94</v>
      </c>
      <c r="C5409" s="2"/>
      <c r="F5409" s="29">
        <v>42230.00030659722</v>
      </c>
      <c r="G5409" s="37">
        <v>10.94</v>
      </c>
      <c r="H5409" s="113"/>
      <c r="I5409" s="113"/>
    </row>
    <row r="5410" spans="1:9" ht="15" customHeight="1" x14ac:dyDescent="0.25">
      <c r="A5410" s="29">
        <v>42230.041973321757</v>
      </c>
      <c r="B5410" s="37">
        <v>11.98</v>
      </c>
      <c r="C5410" s="2"/>
      <c r="F5410" s="29">
        <v>42230.041973321757</v>
      </c>
      <c r="G5410" s="37">
        <v>11.98</v>
      </c>
      <c r="H5410" s="113"/>
      <c r="I5410" s="113"/>
    </row>
    <row r="5411" spans="1:9" ht="15" customHeight="1" x14ac:dyDescent="0.25">
      <c r="A5411" s="29">
        <v>42230.083640046294</v>
      </c>
      <c r="B5411" s="37">
        <v>12.2</v>
      </c>
      <c r="C5411" s="2"/>
      <c r="F5411" s="29">
        <v>42230.083640046294</v>
      </c>
      <c r="G5411" s="37">
        <v>12.2</v>
      </c>
      <c r="H5411" s="113"/>
      <c r="I5411" s="113"/>
    </row>
    <row r="5412" spans="1:9" ht="15" customHeight="1" x14ac:dyDescent="0.25">
      <c r="A5412" s="29">
        <v>42230.125306770831</v>
      </c>
      <c r="B5412" s="37">
        <v>11.51</v>
      </c>
      <c r="C5412" s="2"/>
      <c r="F5412" s="29">
        <v>42230.125306770831</v>
      </c>
      <c r="G5412" s="37">
        <v>11.51</v>
      </c>
      <c r="H5412" s="113"/>
      <c r="I5412" s="113"/>
    </row>
    <row r="5413" spans="1:9" ht="15" customHeight="1" x14ac:dyDescent="0.25">
      <c r="A5413" s="29">
        <v>42230.166973495368</v>
      </c>
      <c r="B5413" s="37">
        <v>11.82</v>
      </c>
      <c r="C5413" s="2"/>
      <c r="F5413" s="29">
        <v>42230.166973495368</v>
      </c>
      <c r="G5413" s="37">
        <v>11.82</v>
      </c>
      <c r="H5413" s="113"/>
      <c r="I5413" s="113"/>
    </row>
    <row r="5414" spans="1:9" ht="15" customHeight="1" x14ac:dyDescent="0.25">
      <c r="A5414" s="29">
        <v>42230.208640219906</v>
      </c>
      <c r="B5414" s="37">
        <v>12.39</v>
      </c>
      <c r="C5414" s="2"/>
      <c r="F5414" s="29">
        <v>42230.208640219906</v>
      </c>
      <c r="G5414" s="37">
        <v>12.39</v>
      </c>
      <c r="H5414" s="113"/>
      <c r="I5414" s="113"/>
    </row>
    <row r="5415" spans="1:9" ht="15" customHeight="1" x14ac:dyDescent="0.25">
      <c r="A5415" s="29">
        <v>42230.250306944443</v>
      </c>
      <c r="B5415" s="37">
        <v>12.36</v>
      </c>
      <c r="C5415" s="2"/>
      <c r="F5415" s="29">
        <v>42230.250306944443</v>
      </c>
      <c r="G5415" s="37">
        <v>12.36</v>
      </c>
      <c r="H5415" s="113"/>
      <c r="I5415" s="113"/>
    </row>
    <row r="5416" spans="1:9" ht="15" customHeight="1" x14ac:dyDescent="0.25">
      <c r="A5416" s="29">
        <v>42230.29197366898</v>
      </c>
      <c r="B5416" s="37">
        <v>12.38</v>
      </c>
      <c r="C5416" s="2"/>
      <c r="F5416" s="29">
        <v>42230.29197366898</v>
      </c>
      <c r="G5416" s="37">
        <v>12.38</v>
      </c>
      <c r="H5416" s="113"/>
      <c r="I5416" s="113"/>
    </row>
    <row r="5417" spans="1:9" ht="15" customHeight="1" x14ac:dyDescent="0.25">
      <c r="A5417" s="29">
        <v>42230.333640393517</v>
      </c>
      <c r="B5417" s="37">
        <v>11.49</v>
      </c>
      <c r="C5417" s="2"/>
      <c r="F5417" s="29">
        <v>42230.333640393517</v>
      </c>
      <c r="G5417" s="37">
        <v>11.49</v>
      </c>
      <c r="H5417" s="113"/>
      <c r="I5417" s="113"/>
    </row>
    <row r="5418" spans="1:9" ht="15" customHeight="1" x14ac:dyDescent="0.25">
      <c r="A5418" s="29">
        <v>42230.375307118054</v>
      </c>
      <c r="B5418" s="37">
        <v>12.59</v>
      </c>
      <c r="C5418" s="2"/>
      <c r="F5418" s="29">
        <v>42230.375307118054</v>
      </c>
      <c r="G5418" s="37">
        <v>12.59</v>
      </c>
      <c r="H5418" s="113"/>
      <c r="I5418" s="113"/>
    </row>
    <row r="5419" spans="1:9" ht="15" customHeight="1" x14ac:dyDescent="0.25">
      <c r="A5419" s="29">
        <v>42230.416973842592</v>
      </c>
      <c r="B5419" s="37">
        <v>13.41</v>
      </c>
      <c r="C5419" s="2"/>
      <c r="F5419" s="29">
        <v>42230.416973842592</v>
      </c>
      <c r="G5419" s="37">
        <v>13.41</v>
      </c>
      <c r="H5419" s="113"/>
      <c r="I5419" s="113"/>
    </row>
    <row r="5420" spans="1:9" ht="15" customHeight="1" x14ac:dyDescent="0.25">
      <c r="A5420" s="29">
        <v>42230.458640567129</v>
      </c>
      <c r="B5420" s="37">
        <v>12.8</v>
      </c>
      <c r="C5420" s="2"/>
      <c r="F5420" s="29">
        <v>42230.458640567129</v>
      </c>
      <c r="G5420" s="37">
        <v>12.8</v>
      </c>
      <c r="H5420" s="113"/>
      <c r="I5420" s="113"/>
    </row>
    <row r="5421" spans="1:9" ht="15" customHeight="1" x14ac:dyDescent="0.25">
      <c r="A5421" s="29">
        <v>42230.500307291666</v>
      </c>
      <c r="B5421" s="37">
        <v>12.41</v>
      </c>
      <c r="C5421" s="2"/>
      <c r="F5421" s="29">
        <v>42230.500307291666</v>
      </c>
      <c r="G5421" s="37">
        <v>12.41</v>
      </c>
      <c r="H5421" s="113"/>
      <c r="I5421" s="113"/>
    </row>
    <row r="5422" spans="1:9" ht="15" customHeight="1" x14ac:dyDescent="0.25">
      <c r="A5422" s="29">
        <v>42230.541974016203</v>
      </c>
      <c r="B5422" s="37">
        <v>13.2</v>
      </c>
      <c r="C5422" s="2"/>
      <c r="F5422" s="29">
        <v>42230.541974016203</v>
      </c>
      <c r="G5422" s="37">
        <v>13.2</v>
      </c>
      <c r="H5422" s="113"/>
      <c r="I5422" s="113"/>
    </row>
    <row r="5423" spans="1:9" ht="15" customHeight="1" x14ac:dyDescent="0.25">
      <c r="A5423" s="29">
        <v>42230.583640740741</v>
      </c>
      <c r="B5423" s="37">
        <v>12.17</v>
      </c>
      <c r="C5423" s="2"/>
      <c r="F5423" s="29">
        <v>42230.583640740741</v>
      </c>
      <c r="G5423" s="37">
        <v>12.17</v>
      </c>
      <c r="H5423" s="113"/>
      <c r="I5423" s="113"/>
    </row>
    <row r="5424" spans="1:9" ht="15" customHeight="1" x14ac:dyDescent="0.25">
      <c r="A5424" s="29">
        <v>42230.625307465278</v>
      </c>
      <c r="B5424" s="37">
        <v>13.26</v>
      </c>
      <c r="C5424" s="2"/>
      <c r="F5424" s="29">
        <v>42230.625307465278</v>
      </c>
      <c r="G5424" s="37">
        <v>13.26</v>
      </c>
      <c r="H5424" s="113"/>
      <c r="I5424" s="113"/>
    </row>
    <row r="5425" spans="1:9" ht="15" customHeight="1" x14ac:dyDescent="0.25">
      <c r="A5425" s="29">
        <v>42230.666974189815</v>
      </c>
      <c r="B5425" s="37">
        <v>13.82</v>
      </c>
      <c r="C5425" s="2"/>
      <c r="F5425" s="29">
        <v>42230.666974189815</v>
      </c>
      <c r="G5425" s="37">
        <v>13.82</v>
      </c>
      <c r="H5425" s="113"/>
      <c r="I5425" s="113"/>
    </row>
    <row r="5426" spans="1:9" ht="15" customHeight="1" x14ac:dyDescent="0.25">
      <c r="A5426" s="29">
        <v>42230.708640914352</v>
      </c>
      <c r="B5426" s="37">
        <v>9.34</v>
      </c>
      <c r="C5426" s="2"/>
      <c r="F5426" s="29">
        <v>42230.708640914352</v>
      </c>
      <c r="G5426" s="37">
        <v>9.34</v>
      </c>
      <c r="H5426" s="113"/>
      <c r="I5426" s="113"/>
    </row>
    <row r="5427" spans="1:9" ht="15" customHeight="1" x14ac:dyDescent="0.25">
      <c r="A5427" s="29">
        <v>42230.750307638889</v>
      </c>
      <c r="B5427" s="35">
        <v>4.79</v>
      </c>
      <c r="C5427" s="22" t="s">
        <v>197</v>
      </c>
      <c r="F5427" s="29">
        <v>42230.750307638889</v>
      </c>
      <c r="G5427" s="35"/>
      <c r="H5427" s="113"/>
      <c r="I5427" s="113"/>
    </row>
    <row r="5428" spans="1:9" ht="15" customHeight="1" x14ac:dyDescent="0.25">
      <c r="A5428" s="29">
        <v>42230.791974363427</v>
      </c>
      <c r="B5428" s="35">
        <v>2.87</v>
      </c>
      <c r="C5428" s="22" t="s">
        <v>197</v>
      </c>
      <c r="F5428" s="29">
        <v>42230.791974363427</v>
      </c>
      <c r="G5428" s="35"/>
      <c r="H5428" s="113"/>
      <c r="I5428" s="113"/>
    </row>
    <row r="5429" spans="1:9" ht="15" customHeight="1" x14ac:dyDescent="0.25">
      <c r="A5429" s="29">
        <v>42230.833641087964</v>
      </c>
      <c r="B5429" s="35">
        <v>1.48</v>
      </c>
      <c r="C5429" s="22" t="s">
        <v>197</v>
      </c>
      <c r="F5429" s="29">
        <v>42230.833641087964</v>
      </c>
      <c r="G5429" s="35"/>
      <c r="H5429" s="113"/>
      <c r="I5429" s="113"/>
    </row>
    <row r="5430" spans="1:9" ht="15" customHeight="1" x14ac:dyDescent="0.25">
      <c r="A5430" s="29">
        <v>42230.875307812501</v>
      </c>
      <c r="B5430" s="35">
        <v>1.07</v>
      </c>
      <c r="C5430" s="22" t="s">
        <v>197</v>
      </c>
      <c r="F5430" s="29">
        <v>42230.875307812501</v>
      </c>
      <c r="G5430" s="35"/>
      <c r="H5430" s="113"/>
      <c r="I5430" s="113"/>
    </row>
    <row r="5431" spans="1:9" ht="15" customHeight="1" x14ac:dyDescent="0.25">
      <c r="A5431" s="29">
        <v>42230.916974537038</v>
      </c>
      <c r="B5431" s="35">
        <v>1.1299999999999999</v>
      </c>
      <c r="C5431" s="22" t="s">
        <v>197</v>
      </c>
      <c r="F5431" s="29">
        <v>42230.916974537038</v>
      </c>
      <c r="G5431" s="35"/>
      <c r="H5431" s="113"/>
      <c r="I5431" s="113"/>
    </row>
    <row r="5432" spans="1:9" ht="15" customHeight="1" x14ac:dyDescent="0.25">
      <c r="A5432" s="29">
        <v>42230.958641261575</v>
      </c>
      <c r="B5432" s="35">
        <v>1.02</v>
      </c>
      <c r="C5432" s="22" t="s">
        <v>197</v>
      </c>
      <c r="F5432" s="29">
        <v>42230.958641261575</v>
      </c>
      <c r="G5432" s="35"/>
      <c r="H5432" s="113"/>
      <c r="I5432" s="113"/>
    </row>
    <row r="5433" spans="1:9" ht="15" customHeight="1" x14ac:dyDescent="0.25">
      <c r="A5433" s="29">
        <v>42231.000307986113</v>
      </c>
      <c r="B5433" s="35">
        <v>0.89</v>
      </c>
      <c r="C5433" s="22" t="s">
        <v>197</v>
      </c>
      <c r="F5433" s="29">
        <v>42231.000307986113</v>
      </c>
      <c r="G5433" s="35"/>
      <c r="H5433" s="113"/>
      <c r="I5433" s="113"/>
    </row>
    <row r="5434" spans="1:9" ht="15" customHeight="1" x14ac:dyDescent="0.25">
      <c r="A5434" s="29">
        <v>42231.04197471065</v>
      </c>
      <c r="B5434" s="35">
        <v>0.94</v>
      </c>
      <c r="C5434" s="22" t="s">
        <v>197</v>
      </c>
      <c r="F5434" s="29">
        <v>42231.04197471065</v>
      </c>
      <c r="G5434" s="35"/>
      <c r="H5434" s="113"/>
      <c r="I5434" s="113"/>
    </row>
    <row r="5435" spans="1:9" ht="15" customHeight="1" x14ac:dyDescent="0.25">
      <c r="A5435" s="29">
        <v>42231.083641435187</v>
      </c>
      <c r="B5435" s="35">
        <v>0.93</v>
      </c>
      <c r="C5435" s="22" t="s">
        <v>197</v>
      </c>
      <c r="F5435" s="29">
        <v>42231.083641435187</v>
      </c>
      <c r="G5435" s="35"/>
      <c r="H5435" s="113"/>
      <c r="I5435" s="113"/>
    </row>
    <row r="5436" spans="1:9" ht="15" customHeight="1" x14ac:dyDescent="0.25">
      <c r="A5436" s="29">
        <v>42231.125308159724</v>
      </c>
      <c r="B5436" s="35">
        <v>0.91</v>
      </c>
      <c r="C5436" s="22" t="s">
        <v>197</v>
      </c>
      <c r="F5436" s="29">
        <v>42231.125308159724</v>
      </c>
      <c r="G5436" s="35"/>
      <c r="H5436" s="113"/>
      <c r="I5436" s="113"/>
    </row>
    <row r="5437" spans="1:9" ht="15" customHeight="1" x14ac:dyDescent="0.25">
      <c r="A5437" s="29">
        <v>42231.166974884261</v>
      </c>
      <c r="B5437" s="35">
        <v>0.91</v>
      </c>
      <c r="C5437" s="22" t="s">
        <v>197</v>
      </c>
      <c r="F5437" s="29">
        <v>42231.166974884261</v>
      </c>
      <c r="G5437" s="35"/>
      <c r="H5437" s="113"/>
      <c r="I5437" s="113"/>
    </row>
    <row r="5438" spans="1:9" ht="15" customHeight="1" x14ac:dyDescent="0.25">
      <c r="A5438" s="29">
        <v>42231.208641608799</v>
      </c>
      <c r="B5438" s="35">
        <v>0.9</v>
      </c>
      <c r="C5438" s="22" t="s">
        <v>197</v>
      </c>
      <c r="F5438" s="29">
        <v>42231.208641608799</v>
      </c>
      <c r="G5438" s="35"/>
      <c r="H5438" s="113"/>
      <c r="I5438" s="113"/>
    </row>
    <row r="5439" spans="1:9" ht="15" customHeight="1" x14ac:dyDescent="0.25">
      <c r="A5439" s="29">
        <v>42231.250308333336</v>
      </c>
      <c r="B5439" s="35">
        <v>0.91</v>
      </c>
      <c r="C5439" s="22" t="s">
        <v>197</v>
      </c>
      <c r="F5439" s="29">
        <v>42231.250308333336</v>
      </c>
      <c r="G5439" s="35"/>
      <c r="H5439" s="113"/>
      <c r="I5439" s="113"/>
    </row>
    <row r="5440" spans="1:9" ht="15" customHeight="1" x14ac:dyDescent="0.25">
      <c r="A5440" s="29">
        <v>42231.291975057873</v>
      </c>
      <c r="B5440" s="35">
        <v>0.9</v>
      </c>
      <c r="C5440" s="22" t="s">
        <v>197</v>
      </c>
      <c r="F5440" s="29">
        <v>42231.291975057873</v>
      </c>
      <c r="G5440" s="35"/>
      <c r="H5440" s="113"/>
      <c r="I5440" s="113"/>
    </row>
    <row r="5441" spans="1:9" ht="15" customHeight="1" x14ac:dyDescent="0.25">
      <c r="A5441" s="29">
        <v>42231.33364178241</v>
      </c>
      <c r="B5441" s="35">
        <v>0.87</v>
      </c>
      <c r="C5441" s="22" t="s">
        <v>197</v>
      </c>
      <c r="F5441" s="29">
        <v>42231.33364178241</v>
      </c>
      <c r="G5441" s="35"/>
      <c r="H5441" s="113"/>
      <c r="I5441" s="113"/>
    </row>
    <row r="5442" spans="1:9" ht="15" customHeight="1" x14ac:dyDescent="0.25">
      <c r="A5442" s="29">
        <v>42231.375308506947</v>
      </c>
      <c r="B5442" s="35">
        <v>0.86</v>
      </c>
      <c r="C5442" s="22" t="s">
        <v>197</v>
      </c>
      <c r="F5442" s="29">
        <v>42231.375308506947</v>
      </c>
      <c r="G5442" s="35"/>
      <c r="H5442" s="113"/>
      <c r="I5442" s="113"/>
    </row>
    <row r="5443" spans="1:9" ht="15" customHeight="1" x14ac:dyDescent="0.25">
      <c r="A5443" s="29">
        <v>42231.416975231485</v>
      </c>
      <c r="B5443" s="35">
        <v>0.81</v>
      </c>
      <c r="C5443" s="22" t="s">
        <v>197</v>
      </c>
      <c r="F5443" s="29">
        <v>42231.416975231485</v>
      </c>
      <c r="G5443" s="35"/>
      <c r="H5443" s="113"/>
      <c r="I5443" s="113"/>
    </row>
    <row r="5444" spans="1:9" ht="15" customHeight="1" x14ac:dyDescent="0.25">
      <c r="A5444" s="29">
        <v>42231.458641956022</v>
      </c>
      <c r="B5444" s="35">
        <v>0.85</v>
      </c>
      <c r="C5444" s="22" t="s">
        <v>197</v>
      </c>
      <c r="F5444" s="29">
        <v>42231.458641956022</v>
      </c>
      <c r="G5444" s="35"/>
      <c r="H5444" s="113"/>
      <c r="I5444" s="113"/>
    </row>
    <row r="5445" spans="1:9" ht="15" customHeight="1" x14ac:dyDescent="0.25">
      <c r="A5445" s="29">
        <v>42231.500308680559</v>
      </c>
      <c r="B5445" s="35">
        <v>0.91</v>
      </c>
      <c r="C5445" s="22" t="s">
        <v>197</v>
      </c>
      <c r="F5445" s="29">
        <v>42231.500308680559</v>
      </c>
      <c r="G5445" s="35"/>
      <c r="H5445" s="113"/>
      <c r="I5445" s="113"/>
    </row>
    <row r="5446" spans="1:9" ht="15" customHeight="1" x14ac:dyDescent="0.25">
      <c r="A5446" s="29">
        <v>42231.541975405089</v>
      </c>
      <c r="B5446" s="35">
        <v>0.93</v>
      </c>
      <c r="C5446" s="22" t="s">
        <v>197</v>
      </c>
      <c r="F5446" s="29">
        <v>42231.541975405089</v>
      </c>
      <c r="G5446" s="35"/>
      <c r="H5446" s="113"/>
      <c r="I5446" s="113"/>
    </row>
    <row r="5447" spans="1:9" ht="15" customHeight="1" x14ac:dyDescent="0.25">
      <c r="A5447" s="29">
        <v>42231.583642129626</v>
      </c>
      <c r="B5447" s="35">
        <v>0.93</v>
      </c>
      <c r="C5447" s="22" t="s">
        <v>197</v>
      </c>
      <c r="F5447" s="29">
        <v>42231.583642129626</v>
      </c>
      <c r="G5447" s="35"/>
      <c r="H5447" s="113"/>
      <c r="I5447" s="113"/>
    </row>
    <row r="5448" spans="1:9" ht="15" customHeight="1" x14ac:dyDescent="0.25">
      <c r="A5448" s="29">
        <v>42231.625308854163</v>
      </c>
      <c r="B5448" s="35">
        <v>0.87</v>
      </c>
      <c r="C5448" s="22" t="s">
        <v>197</v>
      </c>
      <c r="F5448" s="29">
        <v>42231.625308854163</v>
      </c>
      <c r="G5448" s="35"/>
      <c r="H5448" s="113"/>
      <c r="I5448" s="113"/>
    </row>
    <row r="5449" spans="1:9" ht="15" customHeight="1" x14ac:dyDescent="0.25">
      <c r="A5449" s="29">
        <v>42231.666975578701</v>
      </c>
      <c r="B5449" s="35">
        <v>0.82</v>
      </c>
      <c r="C5449" s="22" t="s">
        <v>197</v>
      </c>
      <c r="F5449" s="29">
        <v>42231.666975578701</v>
      </c>
      <c r="G5449" s="35"/>
      <c r="H5449" s="113"/>
      <c r="I5449" s="113"/>
    </row>
    <row r="5450" spans="1:9" ht="15" customHeight="1" x14ac:dyDescent="0.25">
      <c r="A5450" s="29">
        <v>42231.708642303238</v>
      </c>
      <c r="B5450" s="35">
        <v>0.82</v>
      </c>
      <c r="C5450" s="22" t="s">
        <v>197</v>
      </c>
      <c r="F5450" s="29">
        <v>42231.708642303238</v>
      </c>
      <c r="G5450" s="35"/>
      <c r="H5450" s="113"/>
      <c r="I5450" s="113"/>
    </row>
    <row r="5451" spans="1:9" ht="15" customHeight="1" x14ac:dyDescent="0.25">
      <c r="A5451" s="29">
        <v>42231.750309027775</v>
      </c>
      <c r="B5451" s="35">
        <v>0.82</v>
      </c>
      <c r="C5451" s="22" t="s">
        <v>197</v>
      </c>
      <c r="F5451" s="29">
        <v>42231.750309027775</v>
      </c>
      <c r="G5451" s="35"/>
      <c r="H5451" s="113"/>
      <c r="I5451" s="113"/>
    </row>
    <row r="5452" spans="1:9" ht="15" customHeight="1" x14ac:dyDescent="0.25">
      <c r="A5452" s="29">
        <v>42231.791975752312</v>
      </c>
      <c r="B5452" s="35">
        <v>0.83</v>
      </c>
      <c r="C5452" s="22" t="s">
        <v>197</v>
      </c>
      <c r="F5452" s="29">
        <v>42231.791975752312</v>
      </c>
      <c r="G5452" s="35"/>
      <c r="H5452" s="113"/>
      <c r="I5452" s="113"/>
    </row>
    <row r="5453" spans="1:9" ht="15" customHeight="1" x14ac:dyDescent="0.25">
      <c r="A5453" s="29">
        <v>42231.833642476849</v>
      </c>
      <c r="B5453" s="35">
        <v>0.83</v>
      </c>
      <c r="C5453" s="22" t="s">
        <v>197</v>
      </c>
      <c r="F5453" s="29">
        <v>42231.833642476849</v>
      </c>
      <c r="G5453" s="35"/>
      <c r="H5453" s="113"/>
      <c r="I5453" s="113"/>
    </row>
    <row r="5454" spans="1:9" ht="15" customHeight="1" x14ac:dyDescent="0.25">
      <c r="A5454" s="29">
        <v>42231.875309201387</v>
      </c>
      <c r="B5454" s="35">
        <v>0.85</v>
      </c>
      <c r="C5454" s="22" t="s">
        <v>197</v>
      </c>
      <c r="F5454" s="29">
        <v>42231.875309201387</v>
      </c>
      <c r="G5454" s="35"/>
      <c r="H5454" s="113"/>
      <c r="I5454" s="113"/>
    </row>
    <row r="5455" spans="1:9" ht="15" customHeight="1" x14ac:dyDescent="0.25">
      <c r="A5455" s="29">
        <v>42231.916975925924</v>
      </c>
      <c r="B5455" s="35">
        <v>0.83</v>
      </c>
      <c r="C5455" s="22" t="s">
        <v>197</v>
      </c>
      <c r="F5455" s="29">
        <v>42231.916975925924</v>
      </c>
      <c r="G5455" s="35"/>
      <c r="H5455" s="113"/>
      <c r="I5455" s="113"/>
    </row>
    <row r="5456" spans="1:9" ht="15" customHeight="1" x14ac:dyDescent="0.25">
      <c r="A5456" s="29">
        <v>42231.958642650461</v>
      </c>
      <c r="B5456" s="35">
        <v>0.82</v>
      </c>
      <c r="C5456" s="22" t="s">
        <v>197</v>
      </c>
      <c r="F5456" s="29">
        <v>42231.958642650461</v>
      </c>
      <c r="G5456" s="35"/>
      <c r="H5456" s="113"/>
      <c r="I5456" s="113"/>
    </row>
    <row r="5457" spans="1:9" ht="15" customHeight="1" x14ac:dyDescent="0.25">
      <c r="A5457" s="29">
        <v>42232.000309374998</v>
      </c>
      <c r="B5457" s="35">
        <v>0.82</v>
      </c>
      <c r="C5457" s="22" t="s">
        <v>197</v>
      </c>
      <c r="F5457" s="29">
        <v>42232.000309374998</v>
      </c>
      <c r="G5457" s="35"/>
      <c r="H5457" s="113"/>
      <c r="I5457" s="113"/>
    </row>
    <row r="5458" spans="1:9" ht="15" customHeight="1" x14ac:dyDescent="0.25">
      <c r="A5458" s="29">
        <v>42232.041976099536</v>
      </c>
      <c r="B5458" s="35">
        <v>0.84</v>
      </c>
      <c r="C5458" s="22" t="s">
        <v>197</v>
      </c>
      <c r="F5458" s="29">
        <v>42232.041976099536</v>
      </c>
      <c r="G5458" s="35"/>
      <c r="H5458" s="113"/>
      <c r="I5458" s="113"/>
    </row>
    <row r="5459" spans="1:9" ht="15" customHeight="1" x14ac:dyDescent="0.25">
      <c r="A5459" s="29">
        <v>42232.083642824073</v>
      </c>
      <c r="B5459" s="35">
        <v>0.83</v>
      </c>
      <c r="C5459" s="22" t="s">
        <v>197</v>
      </c>
      <c r="F5459" s="29">
        <v>42232.083642824073</v>
      </c>
      <c r="G5459" s="35"/>
      <c r="H5459" s="113"/>
      <c r="I5459" s="113"/>
    </row>
    <row r="5460" spans="1:9" ht="15" customHeight="1" x14ac:dyDescent="0.25">
      <c r="A5460" s="29">
        <v>42232.12530954861</v>
      </c>
      <c r="B5460" s="35">
        <v>0.86</v>
      </c>
      <c r="C5460" s="22" t="s">
        <v>197</v>
      </c>
      <c r="F5460" s="29">
        <v>42232.12530954861</v>
      </c>
      <c r="G5460" s="35"/>
      <c r="H5460" s="113"/>
      <c r="I5460" s="113"/>
    </row>
    <row r="5461" spans="1:9" ht="15" customHeight="1" x14ac:dyDescent="0.25">
      <c r="A5461" s="29">
        <v>42232.166976273147</v>
      </c>
      <c r="B5461" s="35">
        <v>0.85</v>
      </c>
      <c r="C5461" s="22" t="s">
        <v>197</v>
      </c>
      <c r="F5461" s="29">
        <v>42232.166976273147</v>
      </c>
      <c r="G5461" s="35"/>
      <c r="H5461" s="113"/>
      <c r="I5461" s="113"/>
    </row>
    <row r="5462" spans="1:9" ht="15" customHeight="1" x14ac:dyDescent="0.25">
      <c r="A5462" s="29">
        <v>42232.208642997684</v>
      </c>
      <c r="B5462" s="35">
        <v>0.85</v>
      </c>
      <c r="C5462" s="22" t="s">
        <v>197</v>
      </c>
      <c r="F5462" s="29">
        <v>42232.208642997684</v>
      </c>
      <c r="G5462" s="35"/>
      <c r="H5462" s="113"/>
      <c r="I5462" s="113"/>
    </row>
    <row r="5463" spans="1:9" ht="15" customHeight="1" x14ac:dyDescent="0.25">
      <c r="A5463" s="29">
        <v>42232.250309722222</v>
      </c>
      <c r="B5463" s="35">
        <v>0.84</v>
      </c>
      <c r="C5463" s="22" t="s">
        <v>197</v>
      </c>
      <c r="F5463" s="29">
        <v>42232.250309722222</v>
      </c>
      <c r="G5463" s="35"/>
      <c r="H5463" s="113"/>
      <c r="I5463" s="113"/>
    </row>
    <row r="5464" spans="1:9" ht="15" customHeight="1" x14ac:dyDescent="0.25">
      <c r="A5464" s="29">
        <v>42232.291976446759</v>
      </c>
      <c r="B5464" s="35">
        <v>0.81</v>
      </c>
      <c r="C5464" s="22" t="s">
        <v>197</v>
      </c>
      <c r="F5464" s="29">
        <v>42232.291976446759</v>
      </c>
      <c r="G5464" s="35"/>
      <c r="H5464" s="113"/>
      <c r="I5464" s="113"/>
    </row>
    <row r="5465" spans="1:9" ht="15" customHeight="1" x14ac:dyDescent="0.25">
      <c r="A5465" s="29">
        <v>42232.333643171296</v>
      </c>
      <c r="B5465" s="35">
        <v>0.74</v>
      </c>
      <c r="C5465" s="22" t="s">
        <v>197</v>
      </c>
      <c r="F5465" s="29">
        <v>42232.333643171296</v>
      </c>
      <c r="G5465" s="35"/>
      <c r="H5465" s="113"/>
      <c r="I5465" s="113"/>
    </row>
    <row r="5466" spans="1:9" ht="15" customHeight="1" x14ac:dyDescent="0.25">
      <c r="A5466" s="29">
        <v>42232.375309895833</v>
      </c>
      <c r="B5466" s="35">
        <v>0.74</v>
      </c>
      <c r="C5466" s="22" t="s">
        <v>197</v>
      </c>
      <c r="F5466" s="29">
        <v>42232.375309895833</v>
      </c>
      <c r="G5466" s="35"/>
      <c r="H5466" s="113"/>
      <c r="I5466" s="113"/>
    </row>
    <row r="5467" spans="1:9" ht="15" customHeight="1" x14ac:dyDescent="0.25">
      <c r="A5467" s="29">
        <v>42232.41697662037</v>
      </c>
      <c r="B5467" s="35">
        <v>0.75</v>
      </c>
      <c r="C5467" s="22" t="s">
        <v>197</v>
      </c>
      <c r="F5467" s="29">
        <v>42232.41697662037</v>
      </c>
      <c r="G5467" s="35"/>
      <c r="H5467" s="113"/>
      <c r="I5467" s="113"/>
    </row>
    <row r="5468" spans="1:9" ht="15" customHeight="1" x14ac:dyDescent="0.25">
      <c r="A5468" s="29">
        <v>42232.458643344908</v>
      </c>
      <c r="B5468" s="35">
        <v>0.76</v>
      </c>
      <c r="C5468" s="22" t="s">
        <v>197</v>
      </c>
      <c r="F5468" s="29">
        <v>42232.458643344908</v>
      </c>
      <c r="G5468" s="35"/>
      <c r="H5468" s="113"/>
      <c r="I5468" s="113"/>
    </row>
    <row r="5469" spans="1:9" ht="15" customHeight="1" x14ac:dyDescent="0.25">
      <c r="A5469" s="29">
        <v>42232.500310069445</v>
      </c>
      <c r="B5469" s="35">
        <v>0.8</v>
      </c>
      <c r="C5469" s="22" t="s">
        <v>197</v>
      </c>
      <c r="F5469" s="29">
        <v>42232.500310069445</v>
      </c>
      <c r="G5469" s="35"/>
      <c r="H5469" s="113"/>
      <c r="I5469" s="113"/>
    </row>
    <row r="5470" spans="1:9" ht="15" customHeight="1" x14ac:dyDescent="0.25">
      <c r="A5470" s="29">
        <v>42232.541976793982</v>
      </c>
      <c r="B5470" s="35">
        <v>0.8</v>
      </c>
      <c r="C5470" s="22" t="s">
        <v>197</v>
      </c>
      <c r="F5470" s="29">
        <v>42232.541976793982</v>
      </c>
      <c r="G5470" s="35"/>
      <c r="H5470" s="113"/>
      <c r="I5470" s="113"/>
    </row>
    <row r="5471" spans="1:9" ht="15" customHeight="1" x14ac:dyDescent="0.25">
      <c r="A5471" s="29">
        <v>42232.583643518519</v>
      </c>
      <c r="B5471" s="35">
        <v>0.78</v>
      </c>
      <c r="C5471" s="22" t="s">
        <v>197</v>
      </c>
      <c r="F5471" s="29">
        <v>42232.583643518519</v>
      </c>
      <c r="G5471" s="35"/>
      <c r="H5471" s="113"/>
      <c r="I5471" s="113"/>
    </row>
    <row r="5472" spans="1:9" ht="15" customHeight="1" x14ac:dyDescent="0.25">
      <c r="A5472" s="29">
        <v>42232.625310243056</v>
      </c>
      <c r="B5472" s="35">
        <v>0.76</v>
      </c>
      <c r="C5472" s="22" t="s">
        <v>197</v>
      </c>
      <c r="F5472" s="29">
        <v>42232.625310243056</v>
      </c>
      <c r="G5472" s="35"/>
      <c r="H5472" s="113"/>
      <c r="I5472" s="113"/>
    </row>
    <row r="5473" spans="1:9" ht="15" customHeight="1" x14ac:dyDescent="0.25">
      <c r="A5473" s="29">
        <v>42232.666976967594</v>
      </c>
      <c r="B5473" s="35">
        <v>0.75</v>
      </c>
      <c r="C5473" s="22" t="s">
        <v>197</v>
      </c>
      <c r="F5473" s="29">
        <v>42232.666976967594</v>
      </c>
      <c r="G5473" s="35"/>
      <c r="H5473" s="113"/>
      <c r="I5473" s="113"/>
    </row>
    <row r="5474" spans="1:9" ht="15" customHeight="1" x14ac:dyDescent="0.25">
      <c r="A5474" s="29">
        <v>42232.708643692131</v>
      </c>
      <c r="B5474" s="35">
        <v>0.75</v>
      </c>
      <c r="C5474" s="22" t="s">
        <v>197</v>
      </c>
      <c r="F5474" s="29">
        <v>42232.708643692131</v>
      </c>
      <c r="G5474" s="35"/>
      <c r="H5474" s="113"/>
      <c r="I5474" s="113"/>
    </row>
    <row r="5475" spans="1:9" ht="15" customHeight="1" x14ac:dyDescent="0.25">
      <c r="A5475" s="29">
        <v>42232.750310416668</v>
      </c>
      <c r="B5475" s="35">
        <v>1.57</v>
      </c>
      <c r="C5475" s="22" t="s">
        <v>197</v>
      </c>
      <c r="F5475" s="29">
        <v>42232.750310416668</v>
      </c>
      <c r="G5475" s="35"/>
      <c r="H5475" s="113"/>
      <c r="I5475" s="113"/>
    </row>
    <row r="5476" spans="1:9" ht="15" customHeight="1" x14ac:dyDescent="0.25">
      <c r="A5476" s="29">
        <v>42232.791977141205</v>
      </c>
      <c r="B5476" s="35">
        <v>1.17</v>
      </c>
      <c r="C5476" s="22" t="s">
        <v>197</v>
      </c>
      <c r="F5476" s="29">
        <v>42232.791977141205</v>
      </c>
      <c r="G5476" s="35"/>
      <c r="H5476" s="113"/>
      <c r="I5476" s="113"/>
    </row>
    <row r="5477" spans="1:9" ht="15" customHeight="1" x14ac:dyDescent="0.25">
      <c r="A5477" s="29">
        <v>42232.833643865742</v>
      </c>
      <c r="B5477" s="35">
        <v>3.98</v>
      </c>
      <c r="C5477" s="22" t="s">
        <v>197</v>
      </c>
      <c r="F5477" s="29">
        <v>42232.833643865742</v>
      </c>
      <c r="G5477" s="35"/>
      <c r="H5477" s="113"/>
      <c r="I5477" s="113"/>
    </row>
    <row r="5478" spans="1:9" ht="15" customHeight="1" x14ac:dyDescent="0.25">
      <c r="A5478" s="29">
        <v>42232.87531059028</v>
      </c>
      <c r="B5478" s="42">
        <v>7.54</v>
      </c>
      <c r="C5478" s="22" t="s">
        <v>199</v>
      </c>
      <c r="F5478" s="29">
        <v>42232.87531059028</v>
      </c>
      <c r="G5478" s="42"/>
      <c r="H5478" s="113"/>
      <c r="I5478" s="113"/>
    </row>
    <row r="5479" spans="1:9" ht="15" customHeight="1" x14ac:dyDescent="0.25">
      <c r="A5479" s="29">
        <v>42232.916977314817</v>
      </c>
      <c r="B5479" s="42">
        <v>8.8800000000000008</v>
      </c>
      <c r="C5479" s="22" t="s">
        <v>199</v>
      </c>
      <c r="F5479" s="29">
        <v>42232.916977314817</v>
      </c>
      <c r="G5479" s="42"/>
      <c r="H5479" s="113"/>
      <c r="I5479" s="113"/>
    </row>
    <row r="5480" spans="1:9" ht="15" customHeight="1" x14ac:dyDescent="0.25">
      <c r="A5480" s="29">
        <v>42232.958644039354</v>
      </c>
      <c r="B5480" s="42">
        <v>9.27</v>
      </c>
      <c r="C5480" s="22" t="s">
        <v>199</v>
      </c>
      <c r="F5480" s="29">
        <v>42232.958644039354</v>
      </c>
      <c r="G5480" s="42"/>
      <c r="H5480" s="113"/>
      <c r="I5480" s="113"/>
    </row>
    <row r="5481" spans="1:9" ht="15" customHeight="1" x14ac:dyDescent="0.25">
      <c r="A5481" s="29">
        <v>42233.000310763891</v>
      </c>
      <c r="B5481" s="37">
        <v>9.8699999999999992</v>
      </c>
      <c r="C5481" s="2"/>
      <c r="F5481" s="29">
        <v>42233.000310763891</v>
      </c>
      <c r="G5481" s="37">
        <v>9.8699999999999992</v>
      </c>
      <c r="H5481" s="113"/>
      <c r="I5481" s="113"/>
    </row>
    <row r="5482" spans="1:9" ht="15" customHeight="1" x14ac:dyDescent="0.25">
      <c r="A5482" s="29">
        <v>42233.041977488429</v>
      </c>
      <c r="B5482" s="37">
        <v>11.46</v>
      </c>
      <c r="C5482" s="2"/>
      <c r="F5482" s="29">
        <v>42233.041977488429</v>
      </c>
      <c r="G5482" s="37">
        <v>11.46</v>
      </c>
      <c r="H5482" s="113"/>
      <c r="I5482" s="113"/>
    </row>
    <row r="5483" spans="1:9" ht="15" customHeight="1" x14ac:dyDescent="0.25">
      <c r="A5483" s="29">
        <v>42233.083644212966</v>
      </c>
      <c r="B5483" s="37">
        <v>10.29</v>
      </c>
      <c r="C5483" s="2"/>
      <c r="F5483" s="29">
        <v>42233.083644212966</v>
      </c>
      <c r="G5483" s="37">
        <v>10.29</v>
      </c>
      <c r="H5483" s="113"/>
      <c r="I5483" s="113"/>
    </row>
    <row r="5484" spans="1:9" ht="15" customHeight="1" x14ac:dyDescent="0.25">
      <c r="A5484" s="29">
        <v>42233.125310937503</v>
      </c>
      <c r="B5484" s="37">
        <v>11.24</v>
      </c>
      <c r="C5484" s="2"/>
      <c r="F5484" s="29">
        <v>42233.125310937503</v>
      </c>
      <c r="G5484" s="37">
        <v>11.24</v>
      </c>
      <c r="H5484" s="113"/>
      <c r="I5484" s="113"/>
    </row>
    <row r="5485" spans="1:9" ht="15" customHeight="1" x14ac:dyDescent="0.25">
      <c r="A5485" s="29">
        <v>42233.16697766204</v>
      </c>
      <c r="B5485" s="37">
        <v>10.84</v>
      </c>
      <c r="C5485" s="2"/>
      <c r="F5485" s="29">
        <v>42233.16697766204</v>
      </c>
      <c r="G5485" s="37">
        <v>10.84</v>
      </c>
      <c r="H5485" s="113"/>
      <c r="I5485" s="113"/>
    </row>
    <row r="5486" spans="1:9" ht="15" customHeight="1" x14ac:dyDescent="0.25">
      <c r="A5486" s="29">
        <v>42233.208644386577</v>
      </c>
      <c r="B5486" s="37">
        <v>10.64</v>
      </c>
      <c r="C5486" s="2"/>
      <c r="F5486" s="29">
        <v>42233.208644386577</v>
      </c>
      <c r="G5486" s="37">
        <v>10.64</v>
      </c>
      <c r="H5486" s="113"/>
      <c r="I5486" s="113"/>
    </row>
    <row r="5487" spans="1:9" ht="15" customHeight="1" x14ac:dyDescent="0.25">
      <c r="A5487" s="29">
        <v>42233.250311111115</v>
      </c>
      <c r="B5487" s="37">
        <v>10.95</v>
      </c>
      <c r="C5487" s="2"/>
      <c r="F5487" s="29">
        <v>42233.250311111115</v>
      </c>
      <c r="G5487" s="37">
        <v>10.95</v>
      </c>
      <c r="H5487" s="113"/>
      <c r="I5487" s="113"/>
    </row>
    <row r="5488" spans="1:9" ht="15" customHeight="1" x14ac:dyDescent="0.25">
      <c r="A5488" s="29">
        <v>42233.291977835645</v>
      </c>
      <c r="B5488" s="37">
        <v>11.1</v>
      </c>
      <c r="C5488" s="2"/>
      <c r="F5488" s="29">
        <v>42233.291977835645</v>
      </c>
      <c r="G5488" s="37">
        <v>11.1</v>
      </c>
      <c r="H5488" s="113"/>
      <c r="I5488" s="113"/>
    </row>
    <row r="5489" spans="1:9" ht="15" customHeight="1" x14ac:dyDescent="0.25">
      <c r="A5489" s="29">
        <v>42233.333644560182</v>
      </c>
      <c r="B5489" s="37">
        <v>11.08</v>
      </c>
      <c r="C5489" s="2"/>
      <c r="F5489" s="29">
        <v>42233.333644560182</v>
      </c>
      <c r="G5489" s="37">
        <v>11.08</v>
      </c>
      <c r="H5489" s="113"/>
      <c r="I5489" s="113"/>
    </row>
    <row r="5490" spans="1:9" ht="15" customHeight="1" x14ac:dyDescent="0.25">
      <c r="A5490" s="29">
        <v>42233.375311284719</v>
      </c>
      <c r="B5490" s="37">
        <v>10.54</v>
      </c>
      <c r="C5490" s="2"/>
      <c r="F5490" s="29">
        <v>42233.375311284719</v>
      </c>
      <c r="G5490" s="37">
        <v>10.54</v>
      </c>
      <c r="H5490" s="113"/>
      <c r="I5490" s="113"/>
    </row>
    <row r="5491" spans="1:9" ht="15" customHeight="1" x14ac:dyDescent="0.25">
      <c r="A5491" s="29">
        <v>42233.416978009256</v>
      </c>
      <c r="B5491" s="37">
        <v>11.94</v>
      </c>
      <c r="C5491" s="2"/>
      <c r="F5491" s="29">
        <v>42233.416978009256</v>
      </c>
      <c r="G5491" s="37">
        <v>11.94</v>
      </c>
      <c r="H5491" s="113"/>
      <c r="I5491" s="113"/>
    </row>
    <row r="5492" spans="1:9" ht="15" customHeight="1" x14ac:dyDescent="0.25">
      <c r="A5492" s="29">
        <v>42233.458644733793</v>
      </c>
      <c r="B5492" s="37">
        <v>11.85</v>
      </c>
      <c r="C5492" s="2"/>
      <c r="F5492" s="29">
        <v>42233.458644733793</v>
      </c>
      <c r="G5492" s="37">
        <v>11.85</v>
      </c>
      <c r="H5492" s="113"/>
      <c r="I5492" s="113"/>
    </row>
    <row r="5493" spans="1:9" ht="15" customHeight="1" x14ac:dyDescent="0.25">
      <c r="A5493" s="29">
        <v>42233.500311458331</v>
      </c>
      <c r="B5493" s="37">
        <v>11.98</v>
      </c>
      <c r="C5493" s="2"/>
      <c r="F5493" s="29">
        <v>42233.500311458331</v>
      </c>
      <c r="G5493" s="37">
        <v>11.98</v>
      </c>
      <c r="H5493" s="113"/>
      <c r="I5493" s="113"/>
    </row>
    <row r="5494" spans="1:9" ht="15" customHeight="1" x14ac:dyDescent="0.25">
      <c r="A5494" s="29">
        <v>42233.541978182868</v>
      </c>
      <c r="B5494" s="37">
        <v>11.44</v>
      </c>
      <c r="C5494" s="2"/>
      <c r="F5494" s="29">
        <v>42233.541978182868</v>
      </c>
      <c r="G5494" s="37">
        <v>11.44</v>
      </c>
      <c r="H5494" s="113"/>
      <c r="I5494" s="113"/>
    </row>
    <row r="5495" spans="1:9" ht="15" customHeight="1" x14ac:dyDescent="0.25">
      <c r="A5495" s="29">
        <v>42233.583644907405</v>
      </c>
      <c r="B5495" s="37">
        <v>11.44</v>
      </c>
      <c r="C5495" s="2"/>
      <c r="F5495" s="29">
        <v>42233.583644907405</v>
      </c>
      <c r="G5495" s="37">
        <v>11.44</v>
      </c>
      <c r="H5495" s="113"/>
      <c r="I5495" s="113"/>
    </row>
    <row r="5496" spans="1:9" ht="15" customHeight="1" x14ac:dyDescent="0.25">
      <c r="A5496" s="29">
        <v>42233.625311631942</v>
      </c>
      <c r="B5496" s="37">
        <v>12.51</v>
      </c>
      <c r="C5496" s="2"/>
      <c r="F5496" s="29">
        <v>42233.625311631942</v>
      </c>
      <c r="G5496" s="37">
        <v>12.51</v>
      </c>
      <c r="H5496" s="113"/>
      <c r="I5496" s="113"/>
    </row>
    <row r="5497" spans="1:9" ht="15" customHeight="1" x14ac:dyDescent="0.25">
      <c r="A5497" s="29">
        <v>42233.666978356479</v>
      </c>
      <c r="B5497" s="37">
        <v>13.78</v>
      </c>
      <c r="C5497" s="2"/>
      <c r="F5497" s="29">
        <v>42233.666978356479</v>
      </c>
      <c r="G5497" s="37">
        <v>13.78</v>
      </c>
      <c r="H5497" s="113"/>
      <c r="I5497" s="113"/>
    </row>
    <row r="5498" spans="1:9" ht="15" customHeight="1" x14ac:dyDescent="0.25">
      <c r="A5498" s="29">
        <v>42233.708645081017</v>
      </c>
      <c r="B5498" s="37">
        <v>12.06</v>
      </c>
      <c r="C5498" s="2"/>
      <c r="F5498" s="29">
        <v>42233.708645081017</v>
      </c>
      <c r="G5498" s="37">
        <v>12.06</v>
      </c>
      <c r="H5498" s="113"/>
      <c r="I5498" s="113"/>
    </row>
    <row r="5499" spans="1:9" ht="15" customHeight="1" x14ac:dyDescent="0.25">
      <c r="A5499" s="29">
        <v>42233.750311805554</v>
      </c>
      <c r="B5499" s="36">
        <v>6.41</v>
      </c>
      <c r="C5499" s="22" t="s">
        <v>200</v>
      </c>
      <c r="F5499" s="29">
        <v>42233.750311805554</v>
      </c>
      <c r="G5499" s="36"/>
      <c r="H5499" s="113"/>
      <c r="I5499" s="113"/>
    </row>
    <row r="5500" spans="1:9" ht="15" customHeight="1" x14ac:dyDescent="0.25">
      <c r="A5500" s="29">
        <v>42233.791978530091</v>
      </c>
      <c r="B5500" s="36">
        <v>3.72</v>
      </c>
      <c r="C5500" s="22" t="s">
        <v>200</v>
      </c>
      <c r="F5500" s="29">
        <v>42233.791978530091</v>
      </c>
      <c r="G5500" s="36"/>
      <c r="H5500" s="113"/>
      <c r="I5500" s="113"/>
    </row>
    <row r="5501" spans="1:9" ht="15" customHeight="1" x14ac:dyDescent="0.25">
      <c r="A5501" s="29">
        <v>42233.833645254628</v>
      </c>
      <c r="B5501" s="36">
        <v>2.57</v>
      </c>
      <c r="C5501" s="22" t="s">
        <v>200</v>
      </c>
      <c r="F5501" s="29">
        <v>42233.833645254628</v>
      </c>
      <c r="G5501" s="36"/>
      <c r="H5501" s="113"/>
      <c r="I5501" s="113"/>
    </row>
    <row r="5502" spans="1:9" ht="15" customHeight="1" x14ac:dyDescent="0.25">
      <c r="A5502" s="29">
        <v>42233.875311979165</v>
      </c>
      <c r="B5502" s="37">
        <v>11.75</v>
      </c>
      <c r="C5502" s="2"/>
      <c r="F5502" s="29">
        <v>42233.875311979165</v>
      </c>
      <c r="G5502" s="37">
        <v>11.75</v>
      </c>
      <c r="H5502" s="113"/>
      <c r="I5502" s="113"/>
    </row>
    <row r="5503" spans="1:9" ht="15" customHeight="1" x14ac:dyDescent="0.25">
      <c r="A5503" s="29">
        <v>42233.916978703703</v>
      </c>
      <c r="B5503" s="37">
        <v>11.74</v>
      </c>
      <c r="C5503" s="2"/>
      <c r="F5503" s="29">
        <v>42233.916978703703</v>
      </c>
      <c r="G5503" s="37">
        <v>11.74</v>
      </c>
      <c r="H5503" s="113"/>
      <c r="I5503" s="113"/>
    </row>
    <row r="5504" spans="1:9" ht="15" customHeight="1" x14ac:dyDescent="0.25">
      <c r="A5504" s="29">
        <v>42233.95864542824</v>
      </c>
      <c r="B5504" s="37">
        <v>13.03</v>
      </c>
      <c r="C5504" s="2"/>
      <c r="F5504" s="29">
        <v>42233.95864542824</v>
      </c>
      <c r="G5504" s="37">
        <v>13.03</v>
      </c>
      <c r="H5504" s="113"/>
      <c r="I5504" s="113"/>
    </row>
    <row r="5505" spans="1:9" ht="15" customHeight="1" x14ac:dyDescent="0.25">
      <c r="A5505" s="29">
        <v>42234.000312152777</v>
      </c>
      <c r="B5505" s="37">
        <v>13.45</v>
      </c>
      <c r="C5505" s="2"/>
      <c r="F5505" s="29">
        <v>42234.000312152777</v>
      </c>
      <c r="G5505" s="37">
        <v>13.45</v>
      </c>
      <c r="H5505" s="113"/>
      <c r="I5505" s="113"/>
    </row>
    <row r="5506" spans="1:9" ht="15" customHeight="1" x14ac:dyDescent="0.25">
      <c r="A5506" s="29">
        <v>42234.041978877314</v>
      </c>
      <c r="B5506" s="37">
        <v>14.58</v>
      </c>
      <c r="C5506" s="2"/>
      <c r="F5506" s="29">
        <v>42234.041978877314</v>
      </c>
      <c r="G5506" s="37">
        <v>14.58</v>
      </c>
      <c r="H5506" s="113"/>
      <c r="I5506" s="113"/>
    </row>
    <row r="5507" spans="1:9" ht="15" customHeight="1" x14ac:dyDescent="0.25">
      <c r="A5507" s="29">
        <v>42234.083645601851</v>
      </c>
      <c r="B5507" s="37">
        <v>13.31</v>
      </c>
      <c r="C5507" s="2"/>
      <c r="F5507" s="29">
        <v>42234.083645601851</v>
      </c>
      <c r="G5507" s="37">
        <v>13.31</v>
      </c>
      <c r="H5507" s="113"/>
      <c r="I5507" s="113"/>
    </row>
    <row r="5508" spans="1:9" ht="15" customHeight="1" x14ac:dyDescent="0.25">
      <c r="A5508" s="29">
        <v>42234.125312326389</v>
      </c>
      <c r="B5508" s="37">
        <v>12.97</v>
      </c>
      <c r="C5508" s="2"/>
      <c r="F5508" s="29">
        <v>42234.125312326389</v>
      </c>
      <c r="G5508" s="37">
        <v>12.97</v>
      </c>
      <c r="H5508" s="113"/>
      <c r="I5508" s="113"/>
    </row>
    <row r="5509" spans="1:9" ht="15" customHeight="1" x14ac:dyDescent="0.25">
      <c r="A5509" s="29">
        <v>42234.166979050926</v>
      </c>
      <c r="B5509" s="37">
        <v>13.28</v>
      </c>
      <c r="C5509" s="2"/>
      <c r="F5509" s="29">
        <v>42234.166979050926</v>
      </c>
      <c r="G5509" s="37">
        <v>13.28</v>
      </c>
      <c r="H5509" s="113"/>
      <c r="I5509" s="113"/>
    </row>
    <row r="5510" spans="1:9" ht="15" customHeight="1" x14ac:dyDescent="0.25">
      <c r="A5510" s="29">
        <v>42234.208645775463</v>
      </c>
      <c r="B5510" s="37">
        <v>13.58</v>
      </c>
      <c r="C5510" s="2"/>
      <c r="F5510" s="29">
        <v>42234.208645775463</v>
      </c>
      <c r="G5510" s="37">
        <v>13.58</v>
      </c>
      <c r="H5510" s="113"/>
      <c r="I5510" s="113"/>
    </row>
    <row r="5511" spans="1:9" ht="15" customHeight="1" x14ac:dyDescent="0.25">
      <c r="A5511" s="29">
        <v>42234.2503125</v>
      </c>
      <c r="B5511" s="37">
        <v>12.26</v>
      </c>
      <c r="C5511" s="2"/>
      <c r="F5511" s="29">
        <v>42234.2503125</v>
      </c>
      <c r="G5511" s="37">
        <v>12.26</v>
      </c>
      <c r="H5511" s="113"/>
      <c r="I5511" s="113"/>
    </row>
    <row r="5512" spans="1:9" ht="15" customHeight="1" x14ac:dyDescent="0.25">
      <c r="A5512" s="29">
        <v>42234.291979224537</v>
      </c>
      <c r="B5512" s="37">
        <v>13.77</v>
      </c>
      <c r="C5512" s="2"/>
      <c r="F5512" s="29">
        <v>42234.291979224537</v>
      </c>
      <c r="G5512" s="37">
        <v>13.77</v>
      </c>
      <c r="H5512" s="113"/>
      <c r="I5512" s="113"/>
    </row>
    <row r="5513" spans="1:9" ht="15" customHeight="1" x14ac:dyDescent="0.25">
      <c r="A5513" s="29">
        <v>42234.333645949075</v>
      </c>
      <c r="B5513" s="37">
        <v>12.51</v>
      </c>
      <c r="C5513" s="2"/>
      <c r="F5513" s="29">
        <v>42234.333645949075</v>
      </c>
      <c r="G5513" s="37">
        <v>12.51</v>
      </c>
      <c r="H5513" s="113"/>
      <c r="I5513" s="113"/>
    </row>
    <row r="5514" spans="1:9" ht="15" customHeight="1" x14ac:dyDescent="0.25">
      <c r="A5514" s="29">
        <v>42234.375312673612</v>
      </c>
      <c r="B5514" s="37">
        <v>12.72</v>
      </c>
      <c r="C5514" s="2"/>
      <c r="F5514" s="29">
        <v>42234.375312673612</v>
      </c>
      <c r="G5514" s="37">
        <v>12.72</v>
      </c>
      <c r="H5514" s="113"/>
      <c r="I5514" s="113"/>
    </row>
    <row r="5515" spans="1:9" ht="15" customHeight="1" x14ac:dyDescent="0.25">
      <c r="A5515" s="29">
        <v>42234.416979398149</v>
      </c>
      <c r="B5515" s="37">
        <v>14.56</v>
      </c>
      <c r="C5515" s="2"/>
      <c r="F5515" s="29">
        <v>42234.416979398149</v>
      </c>
      <c r="G5515" s="37">
        <v>14.56</v>
      </c>
      <c r="H5515" s="113"/>
      <c r="I5515" s="113"/>
    </row>
    <row r="5516" spans="1:9" ht="15" customHeight="1" x14ac:dyDescent="0.25">
      <c r="A5516" s="29">
        <v>42234.458646122686</v>
      </c>
      <c r="B5516" s="37">
        <v>14.19</v>
      </c>
      <c r="C5516" s="2"/>
      <c r="F5516" s="29">
        <v>42234.458646122686</v>
      </c>
      <c r="G5516" s="37">
        <v>14.19</v>
      </c>
      <c r="H5516" s="113"/>
      <c r="I5516" s="113"/>
    </row>
    <row r="5517" spans="1:9" ht="15" customHeight="1" x14ac:dyDescent="0.25">
      <c r="A5517" s="29">
        <v>42234.500312847224</v>
      </c>
      <c r="B5517" s="37">
        <v>13.38</v>
      </c>
      <c r="C5517" s="2"/>
      <c r="F5517" s="29">
        <v>42234.500312847224</v>
      </c>
      <c r="G5517" s="37">
        <v>13.38</v>
      </c>
      <c r="H5517" s="113"/>
      <c r="I5517" s="113"/>
    </row>
    <row r="5518" spans="1:9" ht="15" customHeight="1" x14ac:dyDescent="0.25">
      <c r="A5518" s="29">
        <v>42234.541979571761</v>
      </c>
      <c r="B5518" s="37">
        <v>14.11</v>
      </c>
      <c r="C5518" s="2"/>
      <c r="F5518" s="29">
        <v>42234.541979571761</v>
      </c>
      <c r="G5518" s="37">
        <v>14.11</v>
      </c>
      <c r="H5518" s="113"/>
      <c r="I5518" s="113"/>
    </row>
    <row r="5519" spans="1:9" ht="15" customHeight="1" x14ac:dyDescent="0.25">
      <c r="A5519" s="29">
        <v>42234.583646296298</v>
      </c>
      <c r="B5519" s="37">
        <v>14.77</v>
      </c>
      <c r="C5519" s="2"/>
      <c r="F5519" s="29">
        <v>42234.583646296298</v>
      </c>
      <c r="G5519" s="37">
        <v>14.77</v>
      </c>
      <c r="H5519" s="113"/>
      <c r="I5519" s="113"/>
    </row>
    <row r="5520" spans="1:9" ht="15" customHeight="1" x14ac:dyDescent="0.25">
      <c r="A5520" s="29">
        <v>42234.625313020835</v>
      </c>
      <c r="B5520" s="37">
        <v>14.32</v>
      </c>
      <c r="C5520" s="2"/>
      <c r="F5520" s="29">
        <v>42234.625313020835</v>
      </c>
      <c r="G5520" s="37">
        <v>14.32</v>
      </c>
      <c r="H5520" s="113"/>
      <c r="I5520" s="113"/>
    </row>
    <row r="5521" spans="1:9" ht="15" customHeight="1" x14ac:dyDescent="0.25">
      <c r="A5521" s="29">
        <v>42234.666979745372</v>
      </c>
      <c r="B5521" s="37">
        <v>14.15</v>
      </c>
      <c r="C5521" s="2"/>
      <c r="F5521" s="29">
        <v>42234.666979745372</v>
      </c>
      <c r="G5521" s="37">
        <v>14.15</v>
      </c>
      <c r="H5521" s="113"/>
      <c r="I5521" s="113"/>
    </row>
    <row r="5522" spans="1:9" ht="15" customHeight="1" x14ac:dyDescent="0.25">
      <c r="A5522" s="29">
        <v>42234.70864646991</v>
      </c>
      <c r="B5522" s="37">
        <v>10.09</v>
      </c>
      <c r="C5522" s="2"/>
      <c r="F5522" s="29">
        <v>42234.70864646991</v>
      </c>
      <c r="G5522" s="37">
        <v>10.09</v>
      </c>
      <c r="H5522" s="113"/>
      <c r="I5522" s="113"/>
    </row>
    <row r="5523" spans="1:9" ht="15" customHeight="1" x14ac:dyDescent="0.25">
      <c r="A5523" s="29">
        <v>42234.750313194447</v>
      </c>
      <c r="B5523" s="35">
        <v>5.07</v>
      </c>
      <c r="C5523" s="22" t="s">
        <v>197</v>
      </c>
      <c r="F5523" s="29">
        <v>42234.750313194447</v>
      </c>
      <c r="G5523" s="35"/>
      <c r="H5523" s="113"/>
      <c r="I5523" s="113"/>
    </row>
    <row r="5524" spans="1:9" ht="15" customHeight="1" x14ac:dyDescent="0.25">
      <c r="A5524" s="29">
        <v>42234.791979918984</v>
      </c>
      <c r="B5524" s="35">
        <v>3.27</v>
      </c>
      <c r="C5524" s="22" t="s">
        <v>197</v>
      </c>
      <c r="F5524" s="29">
        <v>42234.791979918984</v>
      </c>
      <c r="G5524" s="35"/>
      <c r="H5524" s="113"/>
      <c r="I5524" s="113"/>
    </row>
    <row r="5525" spans="1:9" ht="15" customHeight="1" x14ac:dyDescent="0.25">
      <c r="A5525" s="29">
        <v>42234.833646643521</v>
      </c>
      <c r="B5525" s="35">
        <v>1.74</v>
      </c>
      <c r="C5525" s="22" t="s">
        <v>197</v>
      </c>
      <c r="F5525" s="29">
        <v>42234.833646643521</v>
      </c>
      <c r="G5525" s="35"/>
      <c r="H5525" s="113"/>
      <c r="I5525" s="113"/>
    </row>
    <row r="5526" spans="1:9" ht="15" customHeight="1" x14ac:dyDescent="0.25">
      <c r="A5526" s="29">
        <v>42234.875313368058</v>
      </c>
      <c r="B5526" s="35">
        <v>1.49</v>
      </c>
      <c r="C5526" s="22" t="s">
        <v>197</v>
      </c>
      <c r="F5526" s="29">
        <v>42234.875313368058</v>
      </c>
      <c r="G5526" s="35"/>
      <c r="H5526" s="113"/>
      <c r="I5526" s="113"/>
    </row>
    <row r="5527" spans="1:9" ht="15" customHeight="1" x14ac:dyDescent="0.25">
      <c r="A5527" s="29">
        <v>42234.916980092596</v>
      </c>
      <c r="B5527" s="35">
        <v>1.2</v>
      </c>
      <c r="C5527" s="22" t="s">
        <v>197</v>
      </c>
      <c r="F5527" s="29">
        <v>42234.916980092596</v>
      </c>
      <c r="G5527" s="35"/>
      <c r="H5527" s="113"/>
      <c r="I5527" s="113"/>
    </row>
    <row r="5528" spans="1:9" ht="15" customHeight="1" x14ac:dyDescent="0.25">
      <c r="A5528" s="29">
        <v>42234.958646817133</v>
      </c>
      <c r="B5528" s="35">
        <v>1.1399999999999999</v>
      </c>
      <c r="C5528" s="22" t="s">
        <v>197</v>
      </c>
      <c r="F5528" s="29">
        <v>42234.958646817133</v>
      </c>
      <c r="G5528" s="35"/>
      <c r="H5528" s="113"/>
      <c r="I5528" s="113"/>
    </row>
    <row r="5529" spans="1:9" ht="15" customHeight="1" x14ac:dyDescent="0.25">
      <c r="A5529" s="29">
        <v>42235.00031354167</v>
      </c>
      <c r="B5529" s="35">
        <v>1.06</v>
      </c>
      <c r="C5529" s="22" t="s">
        <v>197</v>
      </c>
      <c r="F5529" s="29">
        <v>42235.00031354167</v>
      </c>
      <c r="G5529" s="35"/>
      <c r="H5529" s="113"/>
      <c r="I5529" s="113"/>
    </row>
    <row r="5530" spans="1:9" ht="15" customHeight="1" x14ac:dyDescent="0.25">
      <c r="A5530" s="29">
        <v>42235.041980266207</v>
      </c>
      <c r="B5530" s="35">
        <v>1.08</v>
      </c>
      <c r="C5530" s="22" t="s">
        <v>197</v>
      </c>
      <c r="F5530" s="29">
        <v>42235.041980266207</v>
      </c>
      <c r="G5530" s="35"/>
      <c r="H5530" s="113"/>
      <c r="I5530" s="113"/>
    </row>
    <row r="5531" spans="1:9" ht="15" customHeight="1" x14ac:dyDescent="0.25">
      <c r="A5531" s="29">
        <v>42235.083646990737</v>
      </c>
      <c r="B5531" s="35">
        <v>1.07</v>
      </c>
      <c r="C5531" s="22" t="s">
        <v>197</v>
      </c>
      <c r="F5531" s="29">
        <v>42235.083646990737</v>
      </c>
      <c r="G5531" s="35"/>
      <c r="H5531" s="113"/>
      <c r="I5531" s="113"/>
    </row>
    <row r="5532" spans="1:9" ht="15" customHeight="1" x14ac:dyDescent="0.25">
      <c r="A5532" s="29">
        <v>42235.125313715274</v>
      </c>
      <c r="B5532" s="35">
        <v>1.07</v>
      </c>
      <c r="C5532" s="22" t="s">
        <v>197</v>
      </c>
      <c r="F5532" s="29">
        <v>42235.125313715274</v>
      </c>
      <c r="G5532" s="35"/>
      <c r="H5532" s="113"/>
      <c r="I5532" s="113"/>
    </row>
    <row r="5533" spans="1:9" ht="15" customHeight="1" x14ac:dyDescent="0.25">
      <c r="A5533" s="29">
        <v>42235.166980439812</v>
      </c>
      <c r="B5533" s="35">
        <v>1.08</v>
      </c>
      <c r="C5533" s="22" t="s">
        <v>197</v>
      </c>
      <c r="F5533" s="29">
        <v>42235.166980439812</v>
      </c>
      <c r="G5533" s="35"/>
      <c r="H5533" s="113"/>
      <c r="I5533" s="113"/>
    </row>
    <row r="5534" spans="1:9" ht="15" customHeight="1" x14ac:dyDescent="0.25">
      <c r="A5534" s="29">
        <v>42235.208647164349</v>
      </c>
      <c r="B5534" s="35">
        <v>1.06</v>
      </c>
      <c r="C5534" s="22" t="s">
        <v>197</v>
      </c>
      <c r="F5534" s="29">
        <v>42235.208647164349</v>
      </c>
      <c r="G5534" s="35"/>
      <c r="H5534" s="113"/>
      <c r="I5534" s="113"/>
    </row>
    <row r="5535" spans="1:9" ht="15" customHeight="1" x14ac:dyDescent="0.25">
      <c r="A5535" s="29">
        <v>42235.250313888886</v>
      </c>
      <c r="B5535" s="35">
        <v>1.06</v>
      </c>
      <c r="C5535" s="22" t="s">
        <v>197</v>
      </c>
      <c r="F5535" s="29">
        <v>42235.250313888886</v>
      </c>
      <c r="G5535" s="35"/>
      <c r="H5535" s="113"/>
      <c r="I5535" s="113"/>
    </row>
    <row r="5536" spans="1:9" ht="15" customHeight="1" x14ac:dyDescent="0.25">
      <c r="A5536" s="29">
        <v>42235.291980613423</v>
      </c>
      <c r="B5536" s="35">
        <v>1.05</v>
      </c>
      <c r="C5536" s="22" t="s">
        <v>197</v>
      </c>
      <c r="F5536" s="29">
        <v>42235.291980613423</v>
      </c>
      <c r="G5536" s="35"/>
      <c r="H5536" s="113"/>
      <c r="I5536" s="113"/>
    </row>
    <row r="5537" spans="1:9" ht="15" customHeight="1" x14ac:dyDescent="0.25">
      <c r="A5537" s="29">
        <v>42235.33364733796</v>
      </c>
      <c r="B5537" s="35">
        <v>1</v>
      </c>
      <c r="C5537" s="22" t="s">
        <v>197</v>
      </c>
      <c r="F5537" s="29">
        <v>42235.33364733796</v>
      </c>
      <c r="G5537" s="35"/>
      <c r="H5537" s="113"/>
      <c r="I5537" s="113"/>
    </row>
    <row r="5538" spans="1:9" ht="15" customHeight="1" x14ac:dyDescent="0.25">
      <c r="A5538" s="29">
        <v>42235.375314062498</v>
      </c>
      <c r="B5538" s="35">
        <v>0.99</v>
      </c>
      <c r="C5538" s="22" t="s">
        <v>197</v>
      </c>
      <c r="F5538" s="29">
        <v>42235.375314062498</v>
      </c>
      <c r="G5538" s="35"/>
      <c r="H5538" s="113"/>
      <c r="I5538" s="113"/>
    </row>
    <row r="5539" spans="1:9" ht="15" customHeight="1" x14ac:dyDescent="0.25">
      <c r="A5539" s="29">
        <v>42235.416980787035</v>
      </c>
      <c r="B5539" s="35">
        <v>1.01</v>
      </c>
      <c r="C5539" s="22" t="s">
        <v>197</v>
      </c>
      <c r="F5539" s="29">
        <v>42235.416980787035</v>
      </c>
      <c r="G5539" s="35"/>
      <c r="H5539" s="113"/>
      <c r="I5539" s="113"/>
    </row>
    <row r="5540" spans="1:9" ht="15" customHeight="1" x14ac:dyDescent="0.25">
      <c r="A5540" s="29">
        <v>42235.458647511572</v>
      </c>
      <c r="B5540" s="35">
        <v>1.06</v>
      </c>
      <c r="C5540" s="22" t="s">
        <v>197</v>
      </c>
      <c r="F5540" s="29">
        <v>42235.458647511572</v>
      </c>
      <c r="G5540" s="35"/>
      <c r="H5540" s="113"/>
      <c r="I5540" s="113"/>
    </row>
    <row r="5541" spans="1:9" ht="15" customHeight="1" x14ac:dyDescent="0.25">
      <c r="A5541" s="29">
        <v>42235.500314236109</v>
      </c>
      <c r="B5541" s="35">
        <v>1.05</v>
      </c>
      <c r="C5541" s="22" t="s">
        <v>197</v>
      </c>
      <c r="F5541" s="29">
        <v>42235.500314236109</v>
      </c>
      <c r="G5541" s="35"/>
      <c r="H5541" s="113"/>
      <c r="I5541" s="113"/>
    </row>
    <row r="5542" spans="1:9" ht="15" customHeight="1" x14ac:dyDescent="0.25">
      <c r="A5542" s="29">
        <v>42235.541980960646</v>
      </c>
      <c r="B5542" s="35">
        <v>1.03</v>
      </c>
      <c r="C5542" s="22" t="s">
        <v>197</v>
      </c>
      <c r="F5542" s="29">
        <v>42235.541980960646</v>
      </c>
      <c r="G5542" s="35"/>
      <c r="H5542" s="113"/>
      <c r="I5542" s="113"/>
    </row>
    <row r="5543" spans="1:9" ht="15" customHeight="1" x14ac:dyDescent="0.25">
      <c r="A5543" s="29">
        <v>42235.583647685184</v>
      </c>
      <c r="B5543" s="35">
        <v>1.07</v>
      </c>
      <c r="C5543" s="22" t="s">
        <v>197</v>
      </c>
      <c r="F5543" s="29">
        <v>42235.583647685184</v>
      </c>
      <c r="G5543" s="35"/>
      <c r="H5543" s="113"/>
      <c r="I5543" s="113"/>
    </row>
    <row r="5544" spans="1:9" ht="15" customHeight="1" x14ac:dyDescent="0.25">
      <c r="A5544" s="29">
        <v>42235.625314409721</v>
      </c>
      <c r="B5544" s="35">
        <v>1.01</v>
      </c>
      <c r="C5544" s="22" t="s">
        <v>197</v>
      </c>
      <c r="F5544" s="29">
        <v>42235.625314409721</v>
      </c>
      <c r="G5544" s="35"/>
      <c r="H5544" s="113"/>
      <c r="I5544" s="113"/>
    </row>
    <row r="5545" spans="1:9" ht="15" customHeight="1" x14ac:dyDescent="0.25">
      <c r="A5545" s="29">
        <v>42235.666981134258</v>
      </c>
      <c r="B5545" s="35">
        <v>0.94</v>
      </c>
      <c r="C5545" s="22" t="s">
        <v>197</v>
      </c>
      <c r="F5545" s="29">
        <v>42235.666981134258</v>
      </c>
      <c r="G5545" s="35"/>
      <c r="H5545" s="113"/>
      <c r="I5545" s="113"/>
    </row>
    <row r="5546" spans="1:9" ht="15" customHeight="1" x14ac:dyDescent="0.25">
      <c r="A5546" s="29">
        <v>42235.708647858795</v>
      </c>
      <c r="B5546" s="35">
        <v>0.95</v>
      </c>
      <c r="C5546" s="22" t="s">
        <v>197</v>
      </c>
      <c r="F5546" s="29">
        <v>42235.708647858795</v>
      </c>
      <c r="G5546" s="35"/>
      <c r="H5546" s="113"/>
      <c r="I5546" s="113"/>
    </row>
    <row r="5547" spans="1:9" ht="15" customHeight="1" x14ac:dyDescent="0.25">
      <c r="A5547" s="29">
        <v>42235.750314583333</v>
      </c>
      <c r="B5547" s="35">
        <v>1.42</v>
      </c>
      <c r="C5547" s="22" t="s">
        <v>197</v>
      </c>
      <c r="F5547" s="29">
        <v>42235.750314583333</v>
      </c>
      <c r="G5547" s="35"/>
      <c r="H5547" s="113"/>
      <c r="I5547" s="113"/>
    </row>
    <row r="5548" spans="1:9" ht="15" customHeight="1" x14ac:dyDescent="0.25">
      <c r="A5548" s="29">
        <v>42235.79198130787</v>
      </c>
      <c r="B5548" s="35">
        <v>1.41</v>
      </c>
      <c r="C5548" s="22" t="s">
        <v>197</v>
      </c>
      <c r="F5548" s="29">
        <v>42235.79198130787</v>
      </c>
      <c r="G5548" s="35"/>
      <c r="H5548" s="113"/>
      <c r="I5548" s="113"/>
    </row>
    <row r="5549" spans="1:9" ht="15" customHeight="1" x14ac:dyDescent="0.25">
      <c r="A5549" s="29">
        <v>42235.833648032407</v>
      </c>
      <c r="B5549" s="35">
        <v>1.3</v>
      </c>
      <c r="C5549" s="22" t="s">
        <v>197</v>
      </c>
      <c r="F5549" s="29">
        <v>42235.833648032407</v>
      </c>
      <c r="G5549" s="35"/>
      <c r="H5549" s="113"/>
      <c r="I5549" s="113"/>
    </row>
    <row r="5550" spans="1:9" ht="15" customHeight="1" x14ac:dyDescent="0.25">
      <c r="A5550" s="29">
        <v>42235.875314756944</v>
      </c>
      <c r="B5550" s="35">
        <v>1.88</v>
      </c>
      <c r="C5550" s="22" t="s">
        <v>197</v>
      </c>
      <c r="F5550" s="29">
        <v>42235.875314756944</v>
      </c>
      <c r="G5550" s="35"/>
      <c r="H5550" s="113"/>
      <c r="I5550" s="113"/>
    </row>
    <row r="5551" spans="1:9" ht="15" customHeight="1" x14ac:dyDescent="0.25">
      <c r="A5551" s="29">
        <v>42235.916981481481</v>
      </c>
      <c r="B5551" s="35">
        <v>0.98</v>
      </c>
      <c r="C5551" s="22" t="s">
        <v>197</v>
      </c>
      <c r="F5551" s="29">
        <v>42235.916981481481</v>
      </c>
      <c r="G5551" s="35"/>
      <c r="H5551" s="113"/>
      <c r="I5551" s="113"/>
    </row>
    <row r="5552" spans="1:9" ht="15" customHeight="1" x14ac:dyDescent="0.25">
      <c r="A5552" s="29">
        <v>42235.958648206019</v>
      </c>
      <c r="B5552" s="35">
        <v>0.84</v>
      </c>
      <c r="C5552" s="22" t="s">
        <v>197</v>
      </c>
      <c r="F5552" s="29">
        <v>42235.958648206019</v>
      </c>
      <c r="G5552" s="35"/>
      <c r="H5552" s="113"/>
      <c r="I5552" s="113"/>
    </row>
    <row r="5553" spans="1:9" ht="15" customHeight="1" x14ac:dyDescent="0.25">
      <c r="A5553" s="29">
        <v>42236.000314930556</v>
      </c>
      <c r="B5553" s="35">
        <v>0.82</v>
      </c>
      <c r="C5553" s="22" t="s">
        <v>197</v>
      </c>
      <c r="F5553" s="29">
        <v>42236.000314930556</v>
      </c>
      <c r="G5553" s="35"/>
      <c r="H5553" s="113"/>
      <c r="I5553" s="113"/>
    </row>
    <row r="5554" spans="1:9" ht="15" customHeight="1" x14ac:dyDescent="0.25">
      <c r="A5554" s="29">
        <v>42236.041981655093</v>
      </c>
      <c r="B5554" s="35">
        <v>0.83</v>
      </c>
      <c r="C5554" s="22" t="s">
        <v>197</v>
      </c>
      <c r="F5554" s="29">
        <v>42236.041981655093</v>
      </c>
      <c r="G5554" s="35"/>
      <c r="H5554" s="113"/>
      <c r="I5554" s="113"/>
    </row>
    <row r="5555" spans="1:9" ht="15" customHeight="1" x14ac:dyDescent="0.25">
      <c r="A5555" s="29">
        <v>42236.08364837963</v>
      </c>
      <c r="B5555" s="35">
        <v>0.94</v>
      </c>
      <c r="C5555" s="22" t="s">
        <v>197</v>
      </c>
      <c r="F5555" s="29">
        <v>42236.08364837963</v>
      </c>
      <c r="G5555" s="35"/>
      <c r="H5555" s="113"/>
      <c r="I5555" s="113"/>
    </row>
    <row r="5556" spans="1:9" ht="15" customHeight="1" x14ac:dyDescent="0.25">
      <c r="A5556" s="29">
        <v>42236.125315104167</v>
      </c>
      <c r="B5556" s="35">
        <v>0.9</v>
      </c>
      <c r="C5556" s="22" t="s">
        <v>197</v>
      </c>
      <c r="F5556" s="29">
        <v>42236.125315104167</v>
      </c>
      <c r="G5556" s="35"/>
      <c r="H5556" s="113"/>
      <c r="I5556" s="113"/>
    </row>
    <row r="5557" spans="1:9" ht="15" customHeight="1" x14ac:dyDescent="0.25">
      <c r="A5557" s="29">
        <v>42236.166981828705</v>
      </c>
      <c r="B5557" s="35">
        <v>0.85</v>
      </c>
      <c r="C5557" s="22" t="s">
        <v>197</v>
      </c>
      <c r="F5557" s="29">
        <v>42236.166981828705</v>
      </c>
      <c r="G5557" s="35"/>
      <c r="H5557" s="113"/>
      <c r="I5557" s="113"/>
    </row>
    <row r="5558" spans="1:9" ht="15" customHeight="1" x14ac:dyDescent="0.25">
      <c r="A5558" s="29">
        <v>42236.208648553242</v>
      </c>
      <c r="B5558" s="35">
        <v>0.83</v>
      </c>
      <c r="C5558" s="22" t="s">
        <v>197</v>
      </c>
      <c r="F5558" s="29">
        <v>42236.208648553242</v>
      </c>
      <c r="G5558" s="35"/>
      <c r="H5558" s="113"/>
      <c r="I5558" s="113"/>
    </row>
    <row r="5559" spans="1:9" ht="15" customHeight="1" x14ac:dyDescent="0.25">
      <c r="A5559" s="29">
        <v>42236.250315277779</v>
      </c>
      <c r="B5559" s="35">
        <v>0.83</v>
      </c>
      <c r="C5559" s="22" t="s">
        <v>197</v>
      </c>
      <c r="F5559" s="29">
        <v>42236.250315277779</v>
      </c>
      <c r="G5559" s="35"/>
      <c r="H5559" s="113"/>
      <c r="I5559" s="113"/>
    </row>
    <row r="5560" spans="1:9" ht="15" customHeight="1" x14ac:dyDescent="0.25">
      <c r="A5560" s="29">
        <v>42236.291982002316</v>
      </c>
      <c r="B5560" s="35">
        <v>0.84</v>
      </c>
      <c r="C5560" s="22" t="s">
        <v>197</v>
      </c>
      <c r="F5560" s="29">
        <v>42236.291982002316</v>
      </c>
      <c r="G5560" s="35"/>
      <c r="H5560" s="113"/>
      <c r="I5560" s="113"/>
    </row>
    <row r="5561" spans="1:9" ht="15" customHeight="1" x14ac:dyDescent="0.25">
      <c r="A5561" s="29">
        <v>42236.333648726853</v>
      </c>
      <c r="B5561" s="35">
        <v>0.91</v>
      </c>
      <c r="C5561" s="22" t="s">
        <v>197</v>
      </c>
      <c r="F5561" s="29">
        <v>42236.333648726853</v>
      </c>
      <c r="G5561" s="35"/>
      <c r="H5561" s="113"/>
      <c r="I5561" s="113"/>
    </row>
    <row r="5562" spans="1:9" ht="15" customHeight="1" x14ac:dyDescent="0.25">
      <c r="A5562" s="29">
        <v>42236.375315451391</v>
      </c>
      <c r="B5562" s="35">
        <v>0.92</v>
      </c>
      <c r="C5562" s="22" t="s">
        <v>197</v>
      </c>
      <c r="F5562" s="29">
        <v>42236.375315451391</v>
      </c>
      <c r="G5562" s="35"/>
      <c r="H5562" s="113"/>
      <c r="I5562" s="113"/>
    </row>
    <row r="5563" spans="1:9" ht="15" customHeight="1" x14ac:dyDescent="0.25">
      <c r="A5563" s="29">
        <v>42236.416982175928</v>
      </c>
      <c r="B5563" s="35">
        <v>0.99</v>
      </c>
      <c r="C5563" s="22" t="s">
        <v>197</v>
      </c>
      <c r="F5563" s="29">
        <v>42236.416982175928</v>
      </c>
      <c r="G5563" s="35"/>
      <c r="H5563" s="113"/>
      <c r="I5563" s="113"/>
    </row>
    <row r="5564" spans="1:9" ht="15" customHeight="1" x14ac:dyDescent="0.25">
      <c r="A5564" s="29">
        <v>42236.458648900465</v>
      </c>
      <c r="B5564" s="35">
        <v>0.96</v>
      </c>
      <c r="C5564" s="22" t="s">
        <v>197</v>
      </c>
      <c r="F5564" s="29">
        <v>42236.458648900465</v>
      </c>
      <c r="G5564" s="35"/>
      <c r="H5564" s="113"/>
      <c r="I5564" s="113"/>
    </row>
    <row r="5565" spans="1:9" ht="15" customHeight="1" x14ac:dyDescent="0.25">
      <c r="A5565" s="29">
        <v>42236.500315625002</v>
      </c>
      <c r="B5565" s="35">
        <v>0.93</v>
      </c>
      <c r="C5565" s="22" t="s">
        <v>197</v>
      </c>
      <c r="F5565" s="29">
        <v>42236.500315625002</v>
      </c>
      <c r="G5565" s="35"/>
      <c r="H5565" s="113"/>
      <c r="I5565" s="113"/>
    </row>
    <row r="5566" spans="1:9" ht="15" customHeight="1" x14ac:dyDescent="0.25">
      <c r="A5566" s="29">
        <v>42236.541982349539</v>
      </c>
      <c r="B5566" s="35">
        <v>0.9</v>
      </c>
      <c r="C5566" s="22" t="s">
        <v>197</v>
      </c>
      <c r="F5566" s="29">
        <v>42236.541982349539</v>
      </c>
      <c r="G5566" s="35"/>
      <c r="H5566" s="113"/>
      <c r="I5566" s="113"/>
    </row>
    <row r="5567" spans="1:9" ht="15" customHeight="1" x14ac:dyDescent="0.25">
      <c r="A5567" s="29">
        <v>42236.583649074077</v>
      </c>
      <c r="B5567" s="35">
        <v>0.93</v>
      </c>
      <c r="C5567" s="22" t="s">
        <v>197</v>
      </c>
      <c r="F5567" s="29">
        <v>42236.583649074077</v>
      </c>
      <c r="G5567" s="35"/>
      <c r="H5567" s="113"/>
      <c r="I5567" s="113"/>
    </row>
    <row r="5568" spans="1:9" ht="15" customHeight="1" x14ac:dyDescent="0.25">
      <c r="A5568" s="29">
        <v>42236.625315798614</v>
      </c>
      <c r="B5568" s="35">
        <v>1.03</v>
      </c>
      <c r="C5568" s="22" t="s">
        <v>197</v>
      </c>
      <c r="F5568" s="29">
        <v>42236.625315798614</v>
      </c>
      <c r="G5568" s="35"/>
      <c r="H5568" s="113"/>
      <c r="I5568" s="113"/>
    </row>
    <row r="5569" spans="1:9" ht="15" customHeight="1" x14ac:dyDescent="0.25">
      <c r="A5569" s="29">
        <v>42236.666982523151</v>
      </c>
      <c r="B5569" s="35">
        <v>1.33</v>
      </c>
      <c r="C5569" s="22" t="s">
        <v>197</v>
      </c>
      <c r="F5569" s="29">
        <v>42236.666982523151</v>
      </c>
      <c r="G5569" s="35"/>
      <c r="H5569" s="113"/>
      <c r="I5569" s="113"/>
    </row>
    <row r="5570" spans="1:9" ht="15" customHeight="1" x14ac:dyDescent="0.25">
      <c r="A5570" s="29">
        <v>42236.708649247688</v>
      </c>
      <c r="B5570" s="35">
        <v>1.02</v>
      </c>
      <c r="C5570" s="22" t="s">
        <v>197</v>
      </c>
      <c r="F5570" s="29">
        <v>42236.708649247688</v>
      </c>
      <c r="G5570" s="35"/>
      <c r="H5570" s="113"/>
      <c r="I5570" s="113"/>
    </row>
    <row r="5571" spans="1:9" ht="15" customHeight="1" x14ac:dyDescent="0.25">
      <c r="A5571" s="29">
        <v>42236.750315972226</v>
      </c>
      <c r="B5571" s="35">
        <v>0.93</v>
      </c>
      <c r="C5571" s="22" t="s">
        <v>197</v>
      </c>
      <c r="F5571" s="29">
        <v>42236.750315972226</v>
      </c>
      <c r="G5571" s="35"/>
      <c r="H5571" s="113"/>
      <c r="I5571" s="113"/>
    </row>
    <row r="5572" spans="1:9" ht="15" customHeight="1" x14ac:dyDescent="0.25">
      <c r="A5572" s="29">
        <v>42236.791982696763</v>
      </c>
      <c r="B5572" s="35">
        <v>2.19</v>
      </c>
      <c r="C5572" s="22" t="s">
        <v>197</v>
      </c>
      <c r="F5572" s="29">
        <v>42236.791982696763</v>
      </c>
      <c r="G5572" s="35"/>
      <c r="H5572" s="113"/>
      <c r="I5572" s="113"/>
    </row>
    <row r="5573" spans="1:9" ht="15" customHeight="1" x14ac:dyDescent="0.25">
      <c r="A5573" s="29">
        <v>42236.8336494213</v>
      </c>
      <c r="B5573" s="35">
        <v>1.76</v>
      </c>
      <c r="C5573" s="22" t="s">
        <v>197</v>
      </c>
      <c r="F5573" s="29">
        <v>42236.8336494213</v>
      </c>
      <c r="G5573" s="35"/>
      <c r="H5573" s="113"/>
      <c r="I5573" s="113"/>
    </row>
    <row r="5574" spans="1:9" ht="15" customHeight="1" x14ac:dyDescent="0.25">
      <c r="A5574" s="29">
        <v>42236.87531614583</v>
      </c>
      <c r="B5574" s="42">
        <v>14.4</v>
      </c>
      <c r="C5574" s="22" t="s">
        <v>199</v>
      </c>
      <c r="F5574" s="29">
        <v>42236.87531614583</v>
      </c>
      <c r="G5574" s="42"/>
      <c r="H5574" s="113"/>
      <c r="I5574" s="113"/>
    </row>
    <row r="5575" spans="1:9" ht="15" customHeight="1" x14ac:dyDescent="0.25">
      <c r="A5575" s="29">
        <v>42236.916982870367</v>
      </c>
      <c r="B5575" s="42">
        <v>11.37</v>
      </c>
      <c r="C5575" s="22" t="s">
        <v>199</v>
      </c>
      <c r="F5575" s="29">
        <v>42236.916982870367</v>
      </c>
      <c r="G5575" s="42"/>
      <c r="H5575" s="113"/>
      <c r="I5575" s="113"/>
    </row>
    <row r="5576" spans="1:9" ht="15" customHeight="1" x14ac:dyDescent="0.25">
      <c r="A5576" s="29">
        <v>42236.958649594904</v>
      </c>
      <c r="B5576" s="42">
        <v>13.23</v>
      </c>
      <c r="C5576" s="22" t="s">
        <v>199</v>
      </c>
      <c r="F5576" s="29">
        <v>42236.958649594904</v>
      </c>
      <c r="G5576" s="42"/>
      <c r="H5576" s="113"/>
      <c r="I5576" s="113"/>
    </row>
    <row r="5577" spans="1:9" ht="15" customHeight="1" x14ac:dyDescent="0.25">
      <c r="A5577" s="29">
        <v>42237.000316319441</v>
      </c>
      <c r="B5577" s="37">
        <v>14.2</v>
      </c>
      <c r="C5577" s="2"/>
      <c r="F5577" s="29">
        <v>42237.000316319441</v>
      </c>
      <c r="G5577" s="37">
        <v>14.2</v>
      </c>
      <c r="H5577" s="113"/>
      <c r="I5577" s="113"/>
    </row>
    <row r="5578" spans="1:9" ht="15" customHeight="1" x14ac:dyDescent="0.25">
      <c r="A5578" s="29">
        <v>42237.041983043979</v>
      </c>
      <c r="B5578" s="37">
        <v>15.81</v>
      </c>
      <c r="C5578" s="2"/>
      <c r="F5578" s="29">
        <v>42237.041983043979</v>
      </c>
      <c r="G5578" s="37">
        <v>15.81</v>
      </c>
      <c r="H5578" s="113"/>
      <c r="I5578" s="113"/>
    </row>
    <row r="5579" spans="1:9" ht="15" customHeight="1" x14ac:dyDescent="0.25">
      <c r="A5579" s="29">
        <v>42237.083649768516</v>
      </c>
      <c r="B5579" s="37">
        <v>14.86</v>
      </c>
      <c r="C5579" s="2"/>
      <c r="F5579" s="29">
        <v>42237.083649768516</v>
      </c>
      <c r="G5579" s="37">
        <v>14.86</v>
      </c>
      <c r="H5579" s="113"/>
      <c r="I5579" s="113"/>
    </row>
    <row r="5580" spans="1:9" ht="15" customHeight="1" x14ac:dyDescent="0.25">
      <c r="A5580" s="29">
        <v>42237.125316493053</v>
      </c>
      <c r="B5580" s="37">
        <v>15.51</v>
      </c>
      <c r="C5580" s="2"/>
      <c r="F5580" s="29">
        <v>42237.125316493053</v>
      </c>
      <c r="G5580" s="37">
        <v>15.51</v>
      </c>
      <c r="H5580" s="113"/>
      <c r="I5580" s="113"/>
    </row>
    <row r="5581" spans="1:9" ht="15" customHeight="1" x14ac:dyDescent="0.25">
      <c r="A5581" s="29">
        <v>42237.16698321759</v>
      </c>
      <c r="B5581" s="37">
        <v>13.47</v>
      </c>
      <c r="C5581" s="2"/>
      <c r="F5581" s="29">
        <v>42237.16698321759</v>
      </c>
      <c r="G5581" s="37">
        <v>13.47</v>
      </c>
      <c r="H5581" s="113"/>
      <c r="I5581" s="113"/>
    </row>
    <row r="5582" spans="1:9" ht="15" customHeight="1" x14ac:dyDescent="0.25">
      <c r="A5582" s="29">
        <v>42237.208649942128</v>
      </c>
      <c r="B5582" s="37">
        <v>15.32</v>
      </c>
      <c r="C5582" s="2"/>
      <c r="F5582" s="29">
        <v>42237.208649942128</v>
      </c>
      <c r="G5582" s="37">
        <v>15.32</v>
      </c>
      <c r="H5582" s="113"/>
      <c r="I5582" s="113"/>
    </row>
    <row r="5583" spans="1:9" ht="15" customHeight="1" x14ac:dyDescent="0.25">
      <c r="A5583" s="29">
        <v>42237.250316666665</v>
      </c>
      <c r="B5583" s="37">
        <v>15.32</v>
      </c>
      <c r="C5583" s="2"/>
      <c r="F5583" s="29">
        <v>42237.250316666665</v>
      </c>
      <c r="G5583" s="37">
        <v>15.32</v>
      </c>
      <c r="H5583" s="113"/>
      <c r="I5583" s="113"/>
    </row>
    <row r="5584" spans="1:9" ht="15" customHeight="1" x14ac:dyDescent="0.25">
      <c r="A5584" s="29">
        <v>42237.291983391202</v>
      </c>
      <c r="B5584" s="37">
        <v>14.98</v>
      </c>
      <c r="C5584" s="2"/>
      <c r="F5584" s="29">
        <v>42237.291983391202</v>
      </c>
      <c r="G5584" s="37">
        <v>14.98</v>
      </c>
      <c r="H5584" s="113"/>
      <c r="I5584" s="113"/>
    </row>
    <row r="5585" spans="1:9" ht="15" customHeight="1" x14ac:dyDescent="0.25">
      <c r="A5585" s="29">
        <v>42237.333650115739</v>
      </c>
      <c r="B5585" s="37">
        <v>16.95</v>
      </c>
      <c r="C5585" s="2"/>
      <c r="F5585" s="29">
        <v>42237.333650115739</v>
      </c>
      <c r="G5585" s="37">
        <v>16.95</v>
      </c>
      <c r="H5585" s="113"/>
      <c r="I5585" s="113"/>
    </row>
    <row r="5586" spans="1:9" ht="15" customHeight="1" x14ac:dyDescent="0.25">
      <c r="A5586" s="29">
        <v>42237.375316840276</v>
      </c>
      <c r="B5586" s="37">
        <v>17.559999999999999</v>
      </c>
      <c r="C5586" s="2"/>
      <c r="F5586" s="29">
        <v>42237.375316840276</v>
      </c>
      <c r="G5586" s="37">
        <v>17.559999999999999</v>
      </c>
      <c r="H5586" s="113"/>
      <c r="I5586" s="113"/>
    </row>
    <row r="5587" spans="1:9" ht="15" customHeight="1" x14ac:dyDescent="0.25">
      <c r="A5587" s="29">
        <v>42237.416983564814</v>
      </c>
      <c r="B5587" s="37">
        <v>18.010000000000002</v>
      </c>
      <c r="C5587" s="2"/>
      <c r="F5587" s="29">
        <v>42237.416983564814</v>
      </c>
      <c r="G5587" s="37">
        <v>18.010000000000002</v>
      </c>
      <c r="H5587" s="113"/>
      <c r="I5587" s="113"/>
    </row>
    <row r="5588" spans="1:9" ht="15" customHeight="1" x14ac:dyDescent="0.25">
      <c r="A5588" s="29">
        <v>42237.458650289351</v>
      </c>
      <c r="B5588" s="37">
        <v>17.309999999999999</v>
      </c>
      <c r="C5588" s="2"/>
      <c r="F5588" s="29">
        <v>42237.458650289351</v>
      </c>
      <c r="G5588" s="37">
        <v>17.309999999999999</v>
      </c>
      <c r="H5588" s="113"/>
      <c r="I5588" s="113"/>
    </row>
    <row r="5589" spans="1:9" ht="15" customHeight="1" x14ac:dyDescent="0.25">
      <c r="A5589" s="29">
        <v>42237.500317013888</v>
      </c>
      <c r="B5589" s="37">
        <v>16.600000000000001</v>
      </c>
      <c r="C5589" s="2"/>
      <c r="F5589" s="29">
        <v>42237.500317013888</v>
      </c>
      <c r="G5589" s="37">
        <v>16.600000000000001</v>
      </c>
      <c r="H5589" s="113"/>
      <c r="I5589" s="113"/>
    </row>
    <row r="5590" spans="1:9" ht="15" customHeight="1" x14ac:dyDescent="0.25">
      <c r="A5590" s="29">
        <v>42237.541983738425</v>
      </c>
      <c r="B5590" s="37">
        <v>17.22</v>
      </c>
      <c r="C5590" s="2"/>
      <c r="F5590" s="29">
        <v>42237.541983738425</v>
      </c>
      <c r="G5590" s="37">
        <v>17.22</v>
      </c>
      <c r="H5590" s="113"/>
      <c r="I5590" s="113"/>
    </row>
    <row r="5591" spans="1:9" ht="15" customHeight="1" x14ac:dyDescent="0.25">
      <c r="A5591" s="29">
        <v>42237.583650462962</v>
      </c>
      <c r="B5591" s="37">
        <v>16.13</v>
      </c>
      <c r="C5591" s="2"/>
      <c r="F5591" s="29">
        <v>42237.583650462962</v>
      </c>
      <c r="G5591" s="37">
        <v>16.13</v>
      </c>
      <c r="H5591" s="113"/>
      <c r="I5591" s="113"/>
    </row>
    <row r="5592" spans="1:9" ht="15" customHeight="1" x14ac:dyDescent="0.25">
      <c r="A5592" s="29">
        <v>42237.6253171875</v>
      </c>
      <c r="B5592" s="37">
        <v>17.36</v>
      </c>
      <c r="C5592" s="2"/>
      <c r="F5592" s="29">
        <v>42237.6253171875</v>
      </c>
      <c r="G5592" s="37">
        <v>17.36</v>
      </c>
      <c r="H5592" s="113"/>
      <c r="I5592" s="113"/>
    </row>
    <row r="5593" spans="1:9" ht="15" customHeight="1" x14ac:dyDescent="0.25">
      <c r="A5593" s="29">
        <v>42237.666983912037</v>
      </c>
      <c r="B5593" s="37">
        <v>18.28</v>
      </c>
      <c r="C5593" s="2"/>
      <c r="F5593" s="29">
        <v>42237.666983912037</v>
      </c>
      <c r="G5593" s="37">
        <v>18.28</v>
      </c>
      <c r="H5593" s="113"/>
      <c r="I5593" s="113"/>
    </row>
    <row r="5594" spans="1:9" ht="15" customHeight="1" x14ac:dyDescent="0.25">
      <c r="A5594" s="29">
        <v>42237.708650636574</v>
      </c>
      <c r="B5594" s="37">
        <v>18.14</v>
      </c>
      <c r="C5594" s="2"/>
      <c r="F5594" s="29">
        <v>42237.708650636574</v>
      </c>
      <c r="G5594" s="37">
        <v>18.14</v>
      </c>
      <c r="H5594" s="113"/>
      <c r="I5594" s="113"/>
    </row>
    <row r="5595" spans="1:9" ht="15" customHeight="1" x14ac:dyDescent="0.25">
      <c r="A5595" s="29">
        <v>42237.750317361111</v>
      </c>
      <c r="B5595" s="36">
        <v>10.039999999999999</v>
      </c>
      <c r="C5595" s="22" t="s">
        <v>200</v>
      </c>
      <c r="F5595" s="29">
        <v>42237.750317361111</v>
      </c>
      <c r="G5595" s="36"/>
      <c r="H5595" s="113"/>
      <c r="I5595" s="113"/>
    </row>
    <row r="5596" spans="1:9" ht="15" customHeight="1" x14ac:dyDescent="0.25">
      <c r="A5596" s="29">
        <v>42237.791984085648</v>
      </c>
      <c r="B5596" s="36">
        <v>4.41</v>
      </c>
      <c r="C5596" s="22" t="s">
        <v>200</v>
      </c>
      <c r="F5596" s="29">
        <v>42237.791984085648</v>
      </c>
      <c r="G5596" s="36"/>
      <c r="H5596" s="113"/>
      <c r="I5596" s="113"/>
    </row>
    <row r="5597" spans="1:9" ht="15" customHeight="1" x14ac:dyDescent="0.25">
      <c r="A5597" s="29">
        <v>42237.833650810186</v>
      </c>
      <c r="B5597" s="36">
        <v>3.55</v>
      </c>
      <c r="C5597" s="22" t="s">
        <v>200</v>
      </c>
      <c r="F5597" s="29">
        <v>42237.833650810186</v>
      </c>
      <c r="G5597" s="36"/>
      <c r="H5597" s="113"/>
      <c r="I5597" s="113"/>
    </row>
    <row r="5598" spans="1:9" ht="15" customHeight="1" x14ac:dyDescent="0.25">
      <c r="A5598" s="29">
        <v>42237.875317534723</v>
      </c>
      <c r="B5598" s="37">
        <v>12.69</v>
      </c>
      <c r="C5598" s="2"/>
      <c r="F5598" s="29">
        <v>42237.875317534723</v>
      </c>
      <c r="G5598" s="37">
        <v>12.69</v>
      </c>
      <c r="H5598" s="113"/>
      <c r="I5598" s="113"/>
    </row>
    <row r="5599" spans="1:9" ht="15" customHeight="1" x14ac:dyDescent="0.25">
      <c r="A5599" s="29">
        <v>42237.91698425926</v>
      </c>
      <c r="B5599" s="37">
        <v>13.36</v>
      </c>
      <c r="C5599" s="2"/>
      <c r="F5599" s="29">
        <v>42237.91698425926</v>
      </c>
      <c r="G5599" s="37">
        <v>13.36</v>
      </c>
      <c r="H5599" s="113"/>
      <c r="I5599" s="113"/>
    </row>
    <row r="5600" spans="1:9" ht="15" customHeight="1" x14ac:dyDescent="0.25">
      <c r="A5600" s="29">
        <v>42237.958650983797</v>
      </c>
      <c r="B5600" s="37">
        <v>14.61</v>
      </c>
      <c r="C5600" s="2"/>
      <c r="F5600" s="29">
        <v>42237.958650983797</v>
      </c>
      <c r="G5600" s="37">
        <v>14.61</v>
      </c>
      <c r="H5600" s="113"/>
      <c r="I5600" s="113"/>
    </row>
    <row r="5601" spans="1:9" ht="15" customHeight="1" x14ac:dyDescent="0.25">
      <c r="A5601" s="29">
        <v>42238.000317708334</v>
      </c>
      <c r="B5601" s="37">
        <v>13.84</v>
      </c>
      <c r="C5601" s="2"/>
      <c r="F5601" s="29">
        <v>42238.000317708334</v>
      </c>
      <c r="G5601" s="37">
        <v>13.84</v>
      </c>
      <c r="H5601" s="113"/>
      <c r="I5601" s="113"/>
    </row>
    <row r="5602" spans="1:9" ht="15" customHeight="1" x14ac:dyDescent="0.25">
      <c r="A5602" s="29">
        <v>42238.041984432872</v>
      </c>
      <c r="B5602" s="37">
        <v>14.65</v>
      </c>
      <c r="C5602" s="2"/>
      <c r="F5602" s="29">
        <v>42238.041984432872</v>
      </c>
      <c r="G5602" s="37">
        <v>14.65</v>
      </c>
      <c r="H5602" s="113"/>
      <c r="I5602" s="113"/>
    </row>
    <row r="5603" spans="1:9" ht="15" customHeight="1" x14ac:dyDescent="0.25">
      <c r="A5603" s="29">
        <v>42238.083651157409</v>
      </c>
      <c r="B5603" s="37">
        <v>14.67</v>
      </c>
      <c r="C5603" s="2"/>
      <c r="F5603" s="29">
        <v>42238.083651157409</v>
      </c>
      <c r="G5603" s="37">
        <v>14.67</v>
      </c>
      <c r="H5603" s="113"/>
      <c r="I5603" s="113"/>
    </row>
    <row r="5604" spans="1:9" ht="15" customHeight="1" x14ac:dyDescent="0.25">
      <c r="A5604" s="29">
        <v>42238.125317881946</v>
      </c>
      <c r="B5604" s="37">
        <v>15.36</v>
      </c>
      <c r="C5604" s="2"/>
      <c r="F5604" s="29">
        <v>42238.125317881946</v>
      </c>
      <c r="G5604" s="37">
        <v>15.36</v>
      </c>
      <c r="H5604" s="113"/>
      <c r="I5604" s="113"/>
    </row>
    <row r="5605" spans="1:9" ht="15" customHeight="1" x14ac:dyDescent="0.25">
      <c r="A5605" s="29">
        <v>42238.166984606483</v>
      </c>
      <c r="B5605" s="37">
        <v>14.55</v>
      </c>
      <c r="C5605" s="2"/>
      <c r="F5605" s="29">
        <v>42238.166984606483</v>
      </c>
      <c r="G5605" s="37">
        <v>14.55</v>
      </c>
      <c r="H5605" s="113"/>
      <c r="I5605" s="113"/>
    </row>
    <row r="5606" spans="1:9" ht="15" customHeight="1" x14ac:dyDescent="0.25">
      <c r="A5606" s="29">
        <v>42238.208651331021</v>
      </c>
      <c r="B5606" s="37">
        <v>15.54</v>
      </c>
      <c r="C5606" s="2"/>
      <c r="F5606" s="29">
        <v>42238.208651331021</v>
      </c>
      <c r="G5606" s="37">
        <v>15.54</v>
      </c>
      <c r="H5606" s="113"/>
      <c r="I5606" s="113"/>
    </row>
    <row r="5607" spans="1:9" ht="15" customHeight="1" x14ac:dyDescent="0.25">
      <c r="A5607" s="29">
        <v>42238.250318055558</v>
      </c>
      <c r="B5607" s="37">
        <v>15.5</v>
      </c>
      <c r="C5607" s="2"/>
      <c r="F5607" s="29">
        <v>42238.250318055558</v>
      </c>
      <c r="G5607" s="37">
        <v>15.5</v>
      </c>
      <c r="H5607" s="113"/>
      <c r="I5607" s="113"/>
    </row>
    <row r="5608" spans="1:9" ht="15" customHeight="1" x14ac:dyDescent="0.25">
      <c r="A5608" s="29">
        <v>42238.291984780095</v>
      </c>
      <c r="B5608" s="37">
        <v>15.08</v>
      </c>
      <c r="C5608" s="2"/>
      <c r="F5608" s="29">
        <v>42238.291984780095</v>
      </c>
      <c r="G5608" s="37">
        <v>15.08</v>
      </c>
      <c r="H5608" s="113"/>
      <c r="I5608" s="113"/>
    </row>
    <row r="5609" spans="1:9" ht="15" customHeight="1" x14ac:dyDescent="0.25">
      <c r="A5609" s="29">
        <v>42238.333651504632</v>
      </c>
      <c r="B5609" s="37">
        <v>16.3</v>
      </c>
      <c r="C5609" s="2"/>
      <c r="F5609" s="29">
        <v>42238.333651504632</v>
      </c>
      <c r="G5609" s="37">
        <v>16.3</v>
      </c>
      <c r="H5609" s="113"/>
      <c r="I5609" s="113"/>
    </row>
    <row r="5610" spans="1:9" ht="15" customHeight="1" x14ac:dyDescent="0.25">
      <c r="A5610" s="29">
        <v>42238.375318229169</v>
      </c>
      <c r="B5610" s="37">
        <v>17.39</v>
      </c>
      <c r="C5610" s="2"/>
      <c r="F5610" s="29">
        <v>42238.375318229169</v>
      </c>
      <c r="G5610" s="37">
        <v>17.39</v>
      </c>
      <c r="H5610" s="113"/>
      <c r="I5610" s="113"/>
    </row>
    <row r="5611" spans="1:9" ht="15" customHeight="1" x14ac:dyDescent="0.25">
      <c r="A5611" s="29">
        <v>42238.416984953707</v>
      </c>
      <c r="B5611" s="37">
        <v>15.78</v>
      </c>
      <c r="C5611" s="2"/>
      <c r="F5611" s="29">
        <v>42238.416984953707</v>
      </c>
      <c r="G5611" s="37">
        <v>15.78</v>
      </c>
      <c r="H5611" s="113"/>
      <c r="I5611" s="113"/>
    </row>
    <row r="5612" spans="1:9" ht="15" customHeight="1" x14ac:dyDescent="0.25">
      <c r="A5612" s="29">
        <v>42238.458651678244</v>
      </c>
      <c r="B5612" s="37">
        <v>9.48</v>
      </c>
      <c r="C5612" s="2"/>
      <c r="F5612" s="29">
        <v>42238.458651678244</v>
      </c>
      <c r="G5612" s="37">
        <v>9.48</v>
      </c>
      <c r="H5612" s="113"/>
      <c r="I5612" s="113"/>
    </row>
    <row r="5613" spans="1:9" ht="15" customHeight="1" x14ac:dyDescent="0.25">
      <c r="A5613" s="29">
        <v>42238.500318402781</v>
      </c>
      <c r="B5613" s="37">
        <v>14.58</v>
      </c>
      <c r="C5613" s="2"/>
      <c r="F5613" s="29">
        <v>42238.500318402781</v>
      </c>
      <c r="G5613" s="37">
        <v>14.58</v>
      </c>
      <c r="H5613" s="113"/>
      <c r="I5613" s="113"/>
    </row>
    <row r="5614" spans="1:9" ht="15" customHeight="1" x14ac:dyDescent="0.25">
      <c r="A5614" s="29">
        <v>42238.541985127318</v>
      </c>
      <c r="B5614" s="37">
        <v>17.43</v>
      </c>
      <c r="C5614" s="2"/>
      <c r="F5614" s="29">
        <v>42238.541985127318</v>
      </c>
      <c r="G5614" s="37">
        <v>17.43</v>
      </c>
      <c r="H5614" s="113"/>
      <c r="I5614" s="113"/>
    </row>
    <row r="5615" spans="1:9" ht="15" customHeight="1" x14ac:dyDescent="0.25">
      <c r="A5615" s="29">
        <v>42238.583651851855</v>
      </c>
      <c r="B5615" s="37">
        <v>13.78</v>
      </c>
      <c r="C5615" s="2"/>
      <c r="F5615" s="29">
        <v>42238.583651851855</v>
      </c>
      <c r="G5615" s="37">
        <v>13.78</v>
      </c>
      <c r="H5615" s="113"/>
      <c r="I5615" s="113"/>
    </row>
    <row r="5616" spans="1:9" ht="15" customHeight="1" x14ac:dyDescent="0.25">
      <c r="A5616" s="29">
        <v>42238.625318576385</v>
      </c>
      <c r="B5616" s="37">
        <v>13.02</v>
      </c>
      <c r="C5616" s="2"/>
      <c r="F5616" s="29">
        <v>42238.625318576385</v>
      </c>
      <c r="G5616" s="37">
        <v>13.02</v>
      </c>
      <c r="H5616" s="113"/>
      <c r="I5616" s="113"/>
    </row>
    <row r="5617" spans="1:9" ht="15" customHeight="1" x14ac:dyDescent="0.25">
      <c r="A5617" s="29">
        <v>42238.666985300923</v>
      </c>
      <c r="B5617" s="35">
        <v>7.89</v>
      </c>
      <c r="C5617" s="22" t="s">
        <v>197</v>
      </c>
      <c r="F5617" s="29">
        <v>42238.666985300923</v>
      </c>
      <c r="G5617" s="35"/>
      <c r="H5617" s="113"/>
      <c r="I5617" s="113"/>
    </row>
    <row r="5618" spans="1:9" ht="15" customHeight="1" x14ac:dyDescent="0.25">
      <c r="A5618" s="29">
        <v>42238.70865202546</v>
      </c>
      <c r="B5618" s="35">
        <v>5.18</v>
      </c>
      <c r="C5618" s="22" t="s">
        <v>197</v>
      </c>
      <c r="F5618" s="29">
        <v>42238.70865202546</v>
      </c>
      <c r="G5618" s="35"/>
      <c r="H5618" s="113"/>
      <c r="I5618" s="113"/>
    </row>
    <row r="5619" spans="1:9" ht="15" customHeight="1" x14ac:dyDescent="0.25">
      <c r="A5619" s="29">
        <v>42238.750318749997</v>
      </c>
      <c r="B5619" s="36">
        <v>4.1900000000000004</v>
      </c>
      <c r="C5619" s="22" t="s">
        <v>200</v>
      </c>
      <c r="F5619" s="29">
        <v>42238.750318749997</v>
      </c>
      <c r="G5619" s="36"/>
      <c r="H5619" s="113"/>
      <c r="I5619" s="113"/>
    </row>
    <row r="5620" spans="1:9" ht="15" customHeight="1" x14ac:dyDescent="0.25">
      <c r="A5620" s="29">
        <v>42238.791985474534</v>
      </c>
      <c r="B5620" s="36">
        <v>2.54</v>
      </c>
      <c r="C5620" s="22" t="s">
        <v>200</v>
      </c>
      <c r="F5620" s="29">
        <v>42238.791985474534</v>
      </c>
      <c r="G5620" s="36"/>
      <c r="H5620" s="113"/>
      <c r="I5620" s="113"/>
    </row>
    <row r="5621" spans="1:9" ht="15" customHeight="1" x14ac:dyDescent="0.25">
      <c r="A5621" s="29">
        <v>42238.833652199071</v>
      </c>
      <c r="B5621" s="36">
        <v>6.18</v>
      </c>
      <c r="C5621" s="22" t="s">
        <v>200</v>
      </c>
      <c r="F5621" s="29">
        <v>42238.833652199071</v>
      </c>
      <c r="G5621" s="36"/>
      <c r="H5621" s="113"/>
      <c r="I5621" s="113"/>
    </row>
    <row r="5622" spans="1:9" ht="15" customHeight="1" x14ac:dyDescent="0.25">
      <c r="A5622" s="29">
        <v>42238.875318923609</v>
      </c>
      <c r="B5622" s="37">
        <v>11.37</v>
      </c>
      <c r="C5622" s="2"/>
      <c r="F5622" s="29">
        <v>42238.875318923609</v>
      </c>
      <c r="G5622" s="37">
        <v>11.37</v>
      </c>
      <c r="H5622" s="113"/>
      <c r="I5622" s="113"/>
    </row>
    <row r="5623" spans="1:9" ht="15" customHeight="1" x14ac:dyDescent="0.25">
      <c r="A5623" s="29">
        <v>42238.916985648146</v>
      </c>
      <c r="B5623" s="37">
        <v>13.53</v>
      </c>
      <c r="C5623" s="2"/>
      <c r="F5623" s="29">
        <v>42238.916985648146</v>
      </c>
      <c r="G5623" s="37">
        <v>13.53</v>
      </c>
      <c r="H5623" s="113"/>
      <c r="I5623" s="113"/>
    </row>
    <row r="5624" spans="1:9" ht="15" customHeight="1" x14ac:dyDescent="0.25">
      <c r="A5624" s="29">
        <v>42238.958652372683</v>
      </c>
      <c r="B5624" s="37">
        <v>13.52</v>
      </c>
      <c r="C5624" s="2"/>
      <c r="F5624" s="29">
        <v>42238.958652372683</v>
      </c>
      <c r="G5624" s="37">
        <v>13.52</v>
      </c>
      <c r="H5624" s="113"/>
      <c r="I5624" s="113"/>
    </row>
    <row r="5625" spans="1:9" ht="15" customHeight="1" x14ac:dyDescent="0.25">
      <c r="A5625" s="29">
        <v>42239.00031909722</v>
      </c>
      <c r="B5625" s="37">
        <v>15.73</v>
      </c>
      <c r="C5625" s="2"/>
      <c r="F5625" s="29">
        <v>42239.00031909722</v>
      </c>
      <c r="G5625" s="37">
        <v>15.73</v>
      </c>
      <c r="H5625" s="113"/>
      <c r="I5625" s="113"/>
    </row>
    <row r="5626" spans="1:9" ht="15" customHeight="1" x14ac:dyDescent="0.25">
      <c r="A5626" s="29">
        <v>42239.041985821757</v>
      </c>
      <c r="B5626" s="37">
        <v>30.49</v>
      </c>
      <c r="C5626" s="2"/>
      <c r="F5626" s="29">
        <v>42239.041985821757</v>
      </c>
      <c r="G5626" s="37">
        <v>30.49</v>
      </c>
      <c r="H5626" s="113"/>
      <c r="I5626" s="113"/>
    </row>
    <row r="5627" spans="1:9" ht="15" customHeight="1" x14ac:dyDescent="0.25">
      <c r="A5627" s="29">
        <v>42239.083652546295</v>
      </c>
      <c r="B5627" s="37">
        <v>20.32</v>
      </c>
      <c r="C5627" s="2"/>
      <c r="F5627" s="29">
        <v>42239.083652546295</v>
      </c>
      <c r="G5627" s="37">
        <v>20.32</v>
      </c>
      <c r="H5627" s="113"/>
      <c r="I5627" s="113"/>
    </row>
    <row r="5628" spans="1:9" ht="15" customHeight="1" x14ac:dyDescent="0.25">
      <c r="A5628" s="29">
        <v>42239.125319270832</v>
      </c>
      <c r="B5628" s="37">
        <v>18.25</v>
      </c>
      <c r="C5628" s="2"/>
      <c r="F5628" s="29">
        <v>42239.125319270832</v>
      </c>
      <c r="G5628" s="37">
        <v>18.25</v>
      </c>
      <c r="H5628" s="113"/>
      <c r="I5628" s="113"/>
    </row>
    <row r="5629" spans="1:9" ht="15" customHeight="1" x14ac:dyDescent="0.25">
      <c r="A5629" s="29">
        <v>42239.166985995369</v>
      </c>
      <c r="B5629" s="37">
        <v>18.62</v>
      </c>
      <c r="C5629" s="2"/>
      <c r="F5629" s="29">
        <v>42239.166985995369</v>
      </c>
      <c r="G5629" s="37">
        <v>18.62</v>
      </c>
      <c r="H5629" s="113"/>
      <c r="I5629" s="113"/>
    </row>
    <row r="5630" spans="1:9" ht="15" customHeight="1" x14ac:dyDescent="0.25">
      <c r="A5630" s="29">
        <v>42239.208652719906</v>
      </c>
      <c r="B5630" s="37">
        <v>17.87</v>
      </c>
      <c r="C5630" s="2"/>
      <c r="F5630" s="29">
        <v>42239.208652719906</v>
      </c>
      <c r="G5630" s="37">
        <v>17.87</v>
      </c>
      <c r="H5630" s="113"/>
      <c r="I5630" s="113"/>
    </row>
    <row r="5631" spans="1:9" ht="15" customHeight="1" x14ac:dyDescent="0.25">
      <c r="A5631" s="29">
        <v>42239.250319444443</v>
      </c>
      <c r="B5631" s="37">
        <v>20.059999999999999</v>
      </c>
      <c r="C5631" s="2"/>
      <c r="F5631" s="29">
        <v>42239.250319444443</v>
      </c>
      <c r="G5631" s="37">
        <v>20.059999999999999</v>
      </c>
      <c r="H5631" s="113"/>
      <c r="I5631" s="113"/>
    </row>
    <row r="5632" spans="1:9" ht="15" customHeight="1" x14ac:dyDescent="0.25">
      <c r="A5632" s="29">
        <v>42239.291986168981</v>
      </c>
      <c r="B5632" s="37">
        <v>19.11</v>
      </c>
      <c r="C5632" s="2"/>
      <c r="F5632" s="29">
        <v>42239.291986168981</v>
      </c>
      <c r="G5632" s="37">
        <v>19.11</v>
      </c>
      <c r="H5632" s="113"/>
      <c r="I5632" s="113"/>
    </row>
    <row r="5633" spans="1:9" ht="15" customHeight="1" x14ac:dyDescent="0.25">
      <c r="A5633" s="29">
        <v>42239.333652893518</v>
      </c>
      <c r="B5633" s="37">
        <v>17.91</v>
      </c>
      <c r="C5633" s="2"/>
      <c r="F5633" s="29">
        <v>42239.333652893518</v>
      </c>
      <c r="G5633" s="37">
        <v>17.91</v>
      </c>
      <c r="H5633" s="113"/>
      <c r="I5633" s="113"/>
    </row>
    <row r="5634" spans="1:9" ht="15" customHeight="1" x14ac:dyDescent="0.25">
      <c r="A5634" s="29">
        <v>42239.375319618055</v>
      </c>
      <c r="B5634" s="37">
        <v>15.12</v>
      </c>
      <c r="C5634" s="2"/>
      <c r="F5634" s="29">
        <v>42239.375319618055</v>
      </c>
      <c r="G5634" s="37">
        <v>15.12</v>
      </c>
      <c r="H5634" s="113"/>
      <c r="I5634" s="113"/>
    </row>
    <row r="5635" spans="1:9" ht="15" customHeight="1" x14ac:dyDescent="0.25">
      <c r="A5635" s="29">
        <v>42239.416986342592</v>
      </c>
      <c r="B5635" s="37">
        <v>15.94</v>
      </c>
      <c r="C5635" s="2"/>
      <c r="F5635" s="29">
        <v>42239.416986342592</v>
      </c>
      <c r="G5635" s="37">
        <v>15.94</v>
      </c>
      <c r="H5635" s="113"/>
      <c r="I5635" s="113"/>
    </row>
    <row r="5636" spans="1:9" ht="15" customHeight="1" x14ac:dyDescent="0.25">
      <c r="A5636" s="29">
        <v>42239.458653067129</v>
      </c>
      <c r="B5636" s="37">
        <v>16.27</v>
      </c>
      <c r="C5636" s="2"/>
      <c r="F5636" s="29">
        <v>42239.458653067129</v>
      </c>
      <c r="G5636" s="37">
        <v>16.27</v>
      </c>
      <c r="H5636" s="113"/>
      <c r="I5636" s="113"/>
    </row>
    <row r="5637" spans="1:9" ht="15" customHeight="1" x14ac:dyDescent="0.25">
      <c r="A5637" s="29">
        <v>42239.500319791667</v>
      </c>
      <c r="B5637" s="37">
        <v>10.78</v>
      </c>
      <c r="C5637" s="2"/>
      <c r="F5637" s="29">
        <v>42239.500319791667</v>
      </c>
      <c r="G5637" s="37">
        <v>10.78</v>
      </c>
      <c r="H5637" s="113"/>
      <c r="I5637" s="113"/>
    </row>
    <row r="5638" spans="1:9" ht="15" customHeight="1" x14ac:dyDescent="0.25">
      <c r="A5638" s="29">
        <v>42239.541986516204</v>
      </c>
      <c r="B5638" s="37">
        <v>16.16</v>
      </c>
      <c r="C5638" s="2"/>
      <c r="F5638" s="29">
        <v>42239.541986516204</v>
      </c>
      <c r="G5638" s="37">
        <v>16.16</v>
      </c>
      <c r="H5638" s="113"/>
      <c r="I5638" s="113"/>
    </row>
    <row r="5639" spans="1:9" ht="15" customHeight="1" x14ac:dyDescent="0.25">
      <c r="A5639" s="29">
        <v>42239.583653240741</v>
      </c>
      <c r="B5639" s="37">
        <v>9.61</v>
      </c>
      <c r="C5639" s="2"/>
      <c r="F5639" s="29">
        <v>42239.583653240741</v>
      </c>
      <c r="G5639" s="37">
        <v>9.61</v>
      </c>
      <c r="H5639" s="113"/>
      <c r="I5639" s="113"/>
    </row>
    <row r="5640" spans="1:9" ht="15" customHeight="1" x14ac:dyDescent="0.25">
      <c r="A5640" s="29">
        <v>42239.625319965278</v>
      </c>
      <c r="B5640" s="37">
        <v>8.48</v>
      </c>
      <c r="C5640" s="2"/>
      <c r="F5640" s="29">
        <v>42239.625319965278</v>
      </c>
      <c r="G5640" s="37">
        <v>8.48</v>
      </c>
      <c r="H5640" s="113"/>
      <c r="I5640" s="113"/>
    </row>
    <row r="5641" spans="1:9" ht="15" customHeight="1" x14ac:dyDescent="0.25">
      <c r="A5641" s="29">
        <v>42239.666986689816</v>
      </c>
      <c r="B5641" s="37">
        <v>13.73</v>
      </c>
      <c r="C5641" s="2"/>
      <c r="F5641" s="29">
        <v>42239.666986689816</v>
      </c>
      <c r="G5641" s="37">
        <v>13.73</v>
      </c>
      <c r="H5641" s="113"/>
      <c r="I5641" s="113"/>
    </row>
    <row r="5642" spans="1:9" ht="15" customHeight="1" x14ac:dyDescent="0.25">
      <c r="A5642" s="29">
        <v>42239.708653414353</v>
      </c>
      <c r="B5642" s="37">
        <v>11.91</v>
      </c>
      <c r="C5642" s="2"/>
      <c r="F5642" s="29">
        <v>42239.708653414353</v>
      </c>
      <c r="G5642" s="37">
        <v>11.91</v>
      </c>
      <c r="H5642" s="113"/>
      <c r="I5642" s="113"/>
    </row>
    <row r="5643" spans="1:9" ht="15" customHeight="1" x14ac:dyDescent="0.25">
      <c r="A5643" s="29">
        <v>42239.75032013889</v>
      </c>
      <c r="B5643" s="35">
        <v>6.13</v>
      </c>
      <c r="C5643" s="22" t="s">
        <v>197</v>
      </c>
      <c r="F5643" s="29">
        <v>42239.75032013889</v>
      </c>
      <c r="G5643" s="35"/>
      <c r="H5643" s="113"/>
      <c r="I5643" s="113"/>
    </row>
    <row r="5644" spans="1:9" ht="15" customHeight="1" x14ac:dyDescent="0.25">
      <c r="A5644" s="29">
        <v>42239.791986863427</v>
      </c>
      <c r="B5644" s="35">
        <v>4.34</v>
      </c>
      <c r="C5644" s="22" t="s">
        <v>197</v>
      </c>
      <c r="F5644" s="29">
        <v>42239.791986863427</v>
      </c>
      <c r="G5644" s="35"/>
      <c r="H5644" s="113"/>
      <c r="I5644" s="113"/>
    </row>
    <row r="5645" spans="1:9" ht="15" customHeight="1" x14ac:dyDescent="0.25">
      <c r="A5645" s="29">
        <v>42239.833653587964</v>
      </c>
      <c r="B5645" s="35">
        <v>2.44</v>
      </c>
      <c r="C5645" s="22" t="s">
        <v>197</v>
      </c>
      <c r="F5645" s="29">
        <v>42239.833653587964</v>
      </c>
      <c r="G5645" s="35"/>
      <c r="H5645" s="113"/>
      <c r="I5645" s="113"/>
    </row>
    <row r="5646" spans="1:9" ht="15" customHeight="1" x14ac:dyDescent="0.25">
      <c r="A5646" s="29">
        <v>42239.875320312502</v>
      </c>
      <c r="B5646" s="35">
        <v>1.59</v>
      </c>
      <c r="C5646" s="22" t="s">
        <v>197</v>
      </c>
      <c r="F5646" s="29">
        <v>42239.875320312502</v>
      </c>
      <c r="G5646" s="35"/>
      <c r="H5646" s="113"/>
      <c r="I5646" s="113"/>
    </row>
    <row r="5647" spans="1:9" ht="15" customHeight="1" x14ac:dyDescent="0.25">
      <c r="A5647" s="29">
        <v>42239.916987037039</v>
      </c>
      <c r="B5647" s="35">
        <v>1.1100000000000001</v>
      </c>
      <c r="C5647" s="22" t="s">
        <v>197</v>
      </c>
      <c r="F5647" s="29">
        <v>42239.916987037039</v>
      </c>
      <c r="G5647" s="35"/>
      <c r="H5647" s="113"/>
      <c r="I5647" s="113"/>
    </row>
    <row r="5648" spans="1:9" ht="15" customHeight="1" x14ac:dyDescent="0.25">
      <c r="A5648" s="29">
        <v>42239.958653761576</v>
      </c>
      <c r="B5648" s="35">
        <v>1.07</v>
      </c>
      <c r="C5648" s="22" t="s">
        <v>197</v>
      </c>
      <c r="F5648" s="29">
        <v>42239.958653761576</v>
      </c>
      <c r="G5648" s="35"/>
      <c r="H5648" s="113"/>
      <c r="I5648" s="113"/>
    </row>
    <row r="5649" spans="1:9" ht="15" customHeight="1" x14ac:dyDescent="0.25">
      <c r="A5649" s="29">
        <v>42240.000320486113</v>
      </c>
      <c r="B5649" s="35">
        <v>0.98</v>
      </c>
      <c r="C5649" s="22" t="s">
        <v>197</v>
      </c>
      <c r="F5649" s="29">
        <v>42240.000320486113</v>
      </c>
      <c r="G5649" s="35"/>
      <c r="H5649" s="113"/>
      <c r="I5649" s="113"/>
    </row>
    <row r="5650" spans="1:9" ht="15" customHeight="1" x14ac:dyDescent="0.25">
      <c r="A5650" s="29">
        <v>42240.04198721065</v>
      </c>
      <c r="B5650" s="35">
        <v>0.97</v>
      </c>
      <c r="C5650" s="22" t="s">
        <v>197</v>
      </c>
      <c r="F5650" s="29">
        <v>42240.04198721065</v>
      </c>
      <c r="G5650" s="35"/>
      <c r="H5650" s="113"/>
      <c r="I5650" s="113"/>
    </row>
    <row r="5651" spans="1:9" ht="15" customHeight="1" x14ac:dyDescent="0.25">
      <c r="A5651" s="29">
        <v>42240.083653935188</v>
      </c>
      <c r="B5651" s="35">
        <v>0.97</v>
      </c>
      <c r="C5651" s="22" t="s">
        <v>197</v>
      </c>
      <c r="F5651" s="29">
        <v>42240.083653935188</v>
      </c>
      <c r="G5651" s="35"/>
      <c r="H5651" s="113"/>
      <c r="I5651" s="113"/>
    </row>
    <row r="5652" spans="1:9" ht="15" customHeight="1" x14ac:dyDescent="0.25">
      <c r="A5652" s="29">
        <v>42240.125320659725</v>
      </c>
      <c r="B5652" s="35">
        <v>0.96</v>
      </c>
      <c r="C5652" s="22" t="s">
        <v>197</v>
      </c>
      <c r="F5652" s="29">
        <v>42240.125320659725</v>
      </c>
      <c r="G5652" s="35"/>
      <c r="H5652" s="113"/>
      <c r="I5652" s="113"/>
    </row>
    <row r="5653" spans="1:9" ht="15" customHeight="1" x14ac:dyDescent="0.25">
      <c r="A5653" s="29">
        <v>42240.166987384262</v>
      </c>
      <c r="B5653" s="35">
        <v>0.97</v>
      </c>
      <c r="C5653" s="22" t="s">
        <v>197</v>
      </c>
      <c r="F5653" s="29">
        <v>42240.166987384262</v>
      </c>
      <c r="G5653" s="35"/>
      <c r="H5653" s="113"/>
      <c r="I5653" s="113"/>
    </row>
    <row r="5654" spans="1:9" ht="15" customHeight="1" x14ac:dyDescent="0.25">
      <c r="A5654" s="29">
        <v>42240.208654108799</v>
      </c>
      <c r="B5654" s="35">
        <v>1</v>
      </c>
      <c r="C5654" s="22" t="s">
        <v>197</v>
      </c>
      <c r="F5654" s="29">
        <v>42240.208654108799</v>
      </c>
      <c r="G5654" s="35"/>
      <c r="H5654" s="113"/>
      <c r="I5654" s="113"/>
    </row>
    <row r="5655" spans="1:9" ht="15" customHeight="1" x14ac:dyDescent="0.25">
      <c r="A5655" s="29">
        <v>42240.250320833336</v>
      </c>
      <c r="B5655" s="35">
        <v>1</v>
      </c>
      <c r="C5655" s="22" t="s">
        <v>197</v>
      </c>
      <c r="F5655" s="29">
        <v>42240.250320833336</v>
      </c>
      <c r="G5655" s="35"/>
      <c r="H5655" s="113"/>
      <c r="I5655" s="113"/>
    </row>
    <row r="5656" spans="1:9" ht="15" customHeight="1" x14ac:dyDescent="0.25">
      <c r="A5656" s="29">
        <v>42240.291987557874</v>
      </c>
      <c r="B5656" s="35">
        <v>0.92</v>
      </c>
      <c r="C5656" s="22" t="s">
        <v>197</v>
      </c>
      <c r="F5656" s="29">
        <v>42240.291987557874</v>
      </c>
      <c r="G5656" s="35"/>
      <c r="H5656" s="113"/>
      <c r="I5656" s="113"/>
    </row>
    <row r="5657" spans="1:9" ht="15" customHeight="1" x14ac:dyDescent="0.25">
      <c r="A5657" s="29">
        <v>42240.333654282411</v>
      </c>
      <c r="B5657" s="35">
        <v>0.82</v>
      </c>
      <c r="C5657" s="22" t="s">
        <v>197</v>
      </c>
      <c r="F5657" s="29">
        <v>42240.333654282411</v>
      </c>
      <c r="G5657" s="35"/>
      <c r="H5657" s="113"/>
      <c r="I5657" s="113"/>
    </row>
    <row r="5658" spans="1:9" ht="15" customHeight="1" x14ac:dyDescent="0.25">
      <c r="A5658" s="29">
        <v>42240.375321006941</v>
      </c>
      <c r="B5658" s="35">
        <v>0.82</v>
      </c>
      <c r="C5658" s="22" t="s">
        <v>197</v>
      </c>
      <c r="F5658" s="29">
        <v>42240.375321006941</v>
      </c>
      <c r="G5658" s="35"/>
      <c r="H5658" s="113"/>
      <c r="I5658" s="113"/>
    </row>
    <row r="5659" spans="1:9" ht="15" customHeight="1" x14ac:dyDescent="0.25">
      <c r="A5659" s="29">
        <v>42240.416987731478</v>
      </c>
      <c r="B5659" s="35">
        <v>0.83</v>
      </c>
      <c r="C5659" s="22" t="s">
        <v>197</v>
      </c>
      <c r="F5659" s="29">
        <v>42240.416987731478</v>
      </c>
      <c r="G5659" s="35"/>
      <c r="H5659" s="113"/>
      <c r="I5659" s="113"/>
    </row>
    <row r="5660" spans="1:9" ht="15" customHeight="1" x14ac:dyDescent="0.25">
      <c r="A5660" s="29">
        <v>42240.458654456015</v>
      </c>
      <c r="B5660" s="35">
        <v>0.89</v>
      </c>
      <c r="C5660" s="22" t="s">
        <v>197</v>
      </c>
      <c r="F5660" s="29">
        <v>42240.458654456015</v>
      </c>
      <c r="G5660" s="35"/>
      <c r="H5660" s="113"/>
      <c r="I5660" s="113"/>
    </row>
    <row r="5661" spans="1:9" ht="15" customHeight="1" x14ac:dyDescent="0.25">
      <c r="A5661" s="29">
        <v>42240.500321180552</v>
      </c>
      <c r="B5661" s="35">
        <v>0.87</v>
      </c>
      <c r="C5661" s="22" t="s">
        <v>197</v>
      </c>
      <c r="F5661" s="29">
        <v>42240.500321180552</v>
      </c>
      <c r="G5661" s="35"/>
      <c r="H5661" s="113"/>
      <c r="I5661" s="113"/>
    </row>
    <row r="5662" spans="1:9" ht="15" customHeight="1" x14ac:dyDescent="0.25">
      <c r="A5662" s="29">
        <v>42240.54198790509</v>
      </c>
      <c r="B5662" s="35">
        <v>0.86</v>
      </c>
      <c r="C5662" s="22" t="s">
        <v>197</v>
      </c>
      <c r="F5662" s="29">
        <v>42240.54198790509</v>
      </c>
      <c r="G5662" s="35"/>
      <c r="H5662" s="113"/>
      <c r="I5662" s="113"/>
    </row>
    <row r="5663" spans="1:9" ht="15" customHeight="1" x14ac:dyDescent="0.25">
      <c r="A5663" s="29">
        <v>42240.583654629627</v>
      </c>
      <c r="B5663" s="35">
        <v>1.87</v>
      </c>
      <c r="C5663" s="22" t="s">
        <v>197</v>
      </c>
      <c r="F5663" s="29">
        <v>42240.583654629627</v>
      </c>
      <c r="G5663" s="35"/>
      <c r="H5663" s="113"/>
      <c r="I5663" s="113"/>
    </row>
    <row r="5664" spans="1:9" ht="15" customHeight="1" x14ac:dyDescent="0.25">
      <c r="A5664" s="29">
        <v>42240.625321354164</v>
      </c>
      <c r="B5664" s="35">
        <v>1.23</v>
      </c>
      <c r="C5664" s="22" t="s">
        <v>197</v>
      </c>
      <c r="F5664" s="29">
        <v>42240.625321354164</v>
      </c>
      <c r="G5664" s="35"/>
      <c r="H5664" s="113"/>
      <c r="I5664" s="113"/>
    </row>
    <row r="5665" spans="1:9" ht="15" customHeight="1" x14ac:dyDescent="0.25">
      <c r="A5665" s="29">
        <v>42240.666988078701</v>
      </c>
      <c r="B5665" s="35">
        <v>1.1499999999999999</v>
      </c>
      <c r="C5665" s="22" t="s">
        <v>197</v>
      </c>
      <c r="F5665" s="29">
        <v>42240.666988078701</v>
      </c>
      <c r="G5665" s="35"/>
      <c r="H5665" s="113"/>
      <c r="I5665" s="113"/>
    </row>
    <row r="5666" spans="1:9" ht="15" customHeight="1" x14ac:dyDescent="0.25">
      <c r="A5666" s="29">
        <v>42240.708654803238</v>
      </c>
      <c r="B5666" s="35">
        <v>1.1299999999999999</v>
      </c>
      <c r="C5666" s="22" t="s">
        <v>197</v>
      </c>
      <c r="F5666" s="29">
        <v>42240.708654803238</v>
      </c>
      <c r="G5666" s="35"/>
      <c r="H5666" s="113"/>
      <c r="I5666" s="113"/>
    </row>
    <row r="5667" spans="1:9" ht="15" customHeight="1" x14ac:dyDescent="0.25">
      <c r="A5667" s="29">
        <v>42240.750321527776</v>
      </c>
      <c r="B5667" s="35">
        <v>1.1200000000000001</v>
      </c>
      <c r="C5667" s="22" t="s">
        <v>197</v>
      </c>
      <c r="F5667" s="29">
        <v>42240.750321527776</v>
      </c>
      <c r="G5667" s="35"/>
      <c r="H5667" s="113"/>
      <c r="I5667" s="113"/>
    </row>
    <row r="5668" spans="1:9" ht="15" customHeight="1" x14ac:dyDescent="0.25">
      <c r="A5668" s="29">
        <v>42240.791988252313</v>
      </c>
      <c r="B5668" s="35">
        <v>0.99</v>
      </c>
      <c r="C5668" s="22" t="s">
        <v>197</v>
      </c>
      <c r="F5668" s="29">
        <v>42240.791988252313</v>
      </c>
      <c r="G5668" s="35"/>
      <c r="H5668" s="113"/>
      <c r="I5668" s="113"/>
    </row>
    <row r="5669" spans="1:9" ht="15" customHeight="1" x14ac:dyDescent="0.25">
      <c r="A5669" s="29">
        <v>42240.83365497685</v>
      </c>
      <c r="B5669" s="35">
        <v>1.46</v>
      </c>
      <c r="C5669" s="22" t="s">
        <v>197</v>
      </c>
      <c r="F5669" s="29">
        <v>42240.83365497685</v>
      </c>
      <c r="G5669" s="35"/>
      <c r="H5669" s="113"/>
      <c r="I5669" s="113"/>
    </row>
    <row r="5670" spans="1:9" ht="15" customHeight="1" x14ac:dyDescent="0.25">
      <c r="A5670" s="29">
        <v>42240.875321701387</v>
      </c>
      <c r="B5670" s="42">
        <v>8.8000000000000007</v>
      </c>
      <c r="C5670" s="22" t="s">
        <v>199</v>
      </c>
      <c r="F5670" s="29">
        <v>42240.875321701387</v>
      </c>
      <c r="G5670" s="42"/>
      <c r="H5670" s="113"/>
      <c r="I5670" s="113"/>
    </row>
    <row r="5671" spans="1:9" ht="15" customHeight="1" x14ac:dyDescent="0.25">
      <c r="A5671" s="29">
        <v>42240.916988425925</v>
      </c>
      <c r="B5671" s="42">
        <v>8.9700000000000006</v>
      </c>
      <c r="C5671" s="22" t="s">
        <v>199</v>
      </c>
      <c r="F5671" s="29">
        <v>42240.916988425925</v>
      </c>
      <c r="G5671" s="42"/>
      <c r="H5671" s="113"/>
      <c r="I5671" s="113"/>
    </row>
    <row r="5672" spans="1:9" ht="15" customHeight="1" x14ac:dyDescent="0.25">
      <c r="A5672" s="29">
        <v>42240.958655150462</v>
      </c>
      <c r="B5672" s="42">
        <v>9.5399999999999991</v>
      </c>
      <c r="C5672" s="22" t="s">
        <v>199</v>
      </c>
      <c r="F5672" s="29">
        <v>42240.958655150462</v>
      </c>
      <c r="G5672" s="42"/>
      <c r="H5672" s="113"/>
      <c r="I5672" s="113"/>
    </row>
    <row r="5673" spans="1:9" ht="15" customHeight="1" x14ac:dyDescent="0.25">
      <c r="A5673" s="29">
        <v>42241.000321874999</v>
      </c>
      <c r="B5673" s="37">
        <v>11.01</v>
      </c>
      <c r="C5673" s="2"/>
      <c r="F5673" s="29">
        <v>42241.000321874999</v>
      </c>
      <c r="G5673" s="37">
        <v>11.01</v>
      </c>
      <c r="H5673" s="113"/>
      <c r="I5673" s="113"/>
    </row>
    <row r="5674" spans="1:9" ht="15" customHeight="1" x14ac:dyDescent="0.25">
      <c r="A5674" s="29">
        <v>42241.041988599536</v>
      </c>
      <c r="B5674" s="37">
        <v>10.33</v>
      </c>
      <c r="C5674" s="2"/>
      <c r="F5674" s="29">
        <v>42241.041988599536</v>
      </c>
      <c r="G5674" s="37">
        <v>10.33</v>
      </c>
      <c r="H5674" s="113"/>
      <c r="I5674" s="113"/>
    </row>
    <row r="5675" spans="1:9" ht="15" customHeight="1" x14ac:dyDescent="0.25">
      <c r="A5675" s="29">
        <v>42241.083655324073</v>
      </c>
      <c r="B5675" s="37">
        <v>11.13</v>
      </c>
      <c r="C5675" s="2"/>
      <c r="F5675" s="29">
        <v>42241.083655324073</v>
      </c>
      <c r="G5675" s="37">
        <v>11.13</v>
      </c>
      <c r="H5675" s="113"/>
      <c r="I5675" s="113"/>
    </row>
    <row r="5676" spans="1:9" ht="15" customHeight="1" x14ac:dyDescent="0.25">
      <c r="A5676" s="29">
        <v>42241.125322048611</v>
      </c>
      <c r="B5676" s="37">
        <v>13.15</v>
      </c>
      <c r="C5676" s="2"/>
      <c r="F5676" s="29">
        <v>42241.125322048611</v>
      </c>
      <c r="G5676" s="37">
        <v>13.15</v>
      </c>
      <c r="H5676" s="113"/>
      <c r="I5676" s="113"/>
    </row>
    <row r="5677" spans="1:9" ht="15" customHeight="1" x14ac:dyDescent="0.25">
      <c r="A5677" s="29">
        <v>42241.166988773148</v>
      </c>
      <c r="B5677" s="37">
        <v>13.12</v>
      </c>
      <c r="C5677" s="2"/>
      <c r="F5677" s="29">
        <v>42241.166988773148</v>
      </c>
      <c r="G5677" s="37">
        <v>13.12</v>
      </c>
      <c r="H5677" s="113"/>
      <c r="I5677" s="113"/>
    </row>
    <row r="5678" spans="1:9" ht="15" customHeight="1" x14ac:dyDescent="0.25">
      <c r="A5678" s="29">
        <v>42241.208655497685</v>
      </c>
      <c r="B5678" s="37">
        <v>12.55</v>
      </c>
      <c r="C5678" s="2"/>
      <c r="F5678" s="29">
        <v>42241.208655497685</v>
      </c>
      <c r="G5678" s="37">
        <v>12.55</v>
      </c>
      <c r="H5678" s="113"/>
      <c r="I5678" s="113"/>
    </row>
    <row r="5679" spans="1:9" ht="15" customHeight="1" x14ac:dyDescent="0.25">
      <c r="A5679" s="29">
        <v>42241.250322222222</v>
      </c>
      <c r="B5679" s="37">
        <v>13.19</v>
      </c>
      <c r="C5679" s="2"/>
      <c r="F5679" s="29">
        <v>42241.250322222222</v>
      </c>
      <c r="G5679" s="37">
        <v>13.19</v>
      </c>
      <c r="H5679" s="113"/>
      <c r="I5679" s="113"/>
    </row>
    <row r="5680" spans="1:9" ht="15" customHeight="1" x14ac:dyDescent="0.25">
      <c r="A5680" s="29">
        <v>42241.291988946759</v>
      </c>
      <c r="B5680" s="37">
        <v>14.1</v>
      </c>
      <c r="C5680" s="2"/>
      <c r="F5680" s="29">
        <v>42241.291988946759</v>
      </c>
      <c r="G5680" s="37">
        <v>14.1</v>
      </c>
      <c r="H5680" s="113"/>
      <c r="I5680" s="113"/>
    </row>
    <row r="5681" spans="1:9" ht="15" customHeight="1" x14ac:dyDescent="0.25">
      <c r="A5681" s="29">
        <v>42241.333655671297</v>
      </c>
      <c r="B5681" s="37">
        <v>15.52</v>
      </c>
      <c r="C5681" s="2"/>
      <c r="F5681" s="29">
        <v>42241.333655671297</v>
      </c>
      <c r="G5681" s="37">
        <v>15.52</v>
      </c>
      <c r="H5681" s="113"/>
      <c r="I5681" s="113"/>
    </row>
    <row r="5682" spans="1:9" ht="15" customHeight="1" x14ac:dyDescent="0.25">
      <c r="A5682" s="29">
        <v>42241.375322395834</v>
      </c>
      <c r="B5682" s="37">
        <v>14.52</v>
      </c>
      <c r="C5682" s="2"/>
      <c r="F5682" s="29">
        <v>42241.375322395834</v>
      </c>
      <c r="G5682" s="37">
        <v>14.52</v>
      </c>
      <c r="H5682" s="113"/>
      <c r="I5682" s="113"/>
    </row>
    <row r="5683" spans="1:9" ht="15" customHeight="1" x14ac:dyDescent="0.25">
      <c r="A5683" s="29">
        <v>42241.416989120371</v>
      </c>
      <c r="B5683" s="37">
        <v>15.64</v>
      </c>
      <c r="C5683" s="2"/>
      <c r="F5683" s="29">
        <v>42241.416989120371</v>
      </c>
      <c r="G5683" s="37">
        <v>15.64</v>
      </c>
      <c r="H5683" s="113"/>
      <c r="I5683" s="113"/>
    </row>
    <row r="5684" spans="1:9" ht="15" customHeight="1" x14ac:dyDescent="0.25">
      <c r="A5684" s="29">
        <v>42241.458655844908</v>
      </c>
      <c r="B5684" s="37">
        <v>14.89</v>
      </c>
      <c r="C5684" s="2"/>
      <c r="F5684" s="29">
        <v>42241.458655844908</v>
      </c>
      <c r="G5684" s="37">
        <v>14.89</v>
      </c>
      <c r="H5684" s="113"/>
      <c r="I5684" s="113"/>
    </row>
    <row r="5685" spans="1:9" ht="15" customHeight="1" x14ac:dyDescent="0.25">
      <c r="A5685" s="29">
        <v>42241.500322569445</v>
      </c>
      <c r="B5685" s="37">
        <v>15.16</v>
      </c>
      <c r="C5685" s="2"/>
      <c r="F5685" s="29">
        <v>42241.500322569445</v>
      </c>
      <c r="G5685" s="37">
        <v>15.16</v>
      </c>
      <c r="H5685" s="113"/>
      <c r="I5685" s="113"/>
    </row>
    <row r="5686" spans="1:9" ht="15" customHeight="1" x14ac:dyDescent="0.25">
      <c r="A5686" s="29">
        <v>42241.541989293983</v>
      </c>
      <c r="B5686" s="37">
        <v>13.12</v>
      </c>
      <c r="C5686" s="2"/>
      <c r="F5686" s="29">
        <v>42241.541989293983</v>
      </c>
      <c r="G5686" s="37">
        <v>13.12</v>
      </c>
      <c r="H5686" s="113"/>
      <c r="I5686" s="113"/>
    </row>
    <row r="5687" spans="1:9" ht="15" customHeight="1" x14ac:dyDescent="0.25">
      <c r="A5687" s="29">
        <v>42241.58365601852</v>
      </c>
      <c r="B5687" s="37">
        <v>16.329999999999998</v>
      </c>
      <c r="C5687" s="2"/>
      <c r="F5687" s="29">
        <v>42241.58365601852</v>
      </c>
      <c r="G5687" s="37">
        <v>16.329999999999998</v>
      </c>
      <c r="H5687" s="113"/>
      <c r="I5687" s="113"/>
    </row>
    <row r="5688" spans="1:9" ht="15" customHeight="1" x14ac:dyDescent="0.25">
      <c r="A5688" s="29">
        <v>42241.625322743057</v>
      </c>
      <c r="B5688" s="37">
        <v>15.58</v>
      </c>
      <c r="C5688" s="2"/>
      <c r="F5688" s="29">
        <v>42241.625322743057</v>
      </c>
      <c r="G5688" s="37">
        <v>15.58</v>
      </c>
      <c r="H5688" s="113"/>
      <c r="I5688" s="113"/>
    </row>
    <row r="5689" spans="1:9" ht="15" customHeight="1" x14ac:dyDescent="0.25">
      <c r="A5689" s="29">
        <v>42241.666989467594</v>
      </c>
      <c r="B5689" s="37">
        <v>17.34</v>
      </c>
      <c r="C5689" s="2"/>
      <c r="F5689" s="29">
        <v>42241.666989467594</v>
      </c>
      <c r="G5689" s="37">
        <v>17.34</v>
      </c>
      <c r="H5689" s="113"/>
      <c r="I5689" s="113"/>
    </row>
    <row r="5690" spans="1:9" ht="15" customHeight="1" x14ac:dyDescent="0.25">
      <c r="A5690" s="29">
        <v>42241.708656192131</v>
      </c>
      <c r="B5690" s="37">
        <v>14.64</v>
      </c>
      <c r="C5690" s="2"/>
      <c r="F5690" s="29">
        <v>42241.708656192131</v>
      </c>
      <c r="G5690" s="37">
        <v>14.64</v>
      </c>
      <c r="H5690" s="113"/>
      <c r="I5690" s="113"/>
    </row>
    <row r="5691" spans="1:9" ht="15" customHeight="1" x14ac:dyDescent="0.25">
      <c r="A5691" s="29">
        <v>42241.750322916669</v>
      </c>
      <c r="B5691" s="36">
        <v>8.26</v>
      </c>
      <c r="C5691" s="22" t="s">
        <v>200</v>
      </c>
      <c r="F5691" s="29">
        <v>42241.750322916669</v>
      </c>
      <c r="G5691" s="36"/>
      <c r="H5691" s="113"/>
      <c r="I5691" s="113"/>
    </row>
    <row r="5692" spans="1:9" ht="15" customHeight="1" x14ac:dyDescent="0.25">
      <c r="A5692" s="29">
        <v>42241.791989641206</v>
      </c>
      <c r="B5692" s="36">
        <v>3.99</v>
      </c>
      <c r="C5692" s="22" t="s">
        <v>200</v>
      </c>
      <c r="F5692" s="29">
        <v>42241.791989641206</v>
      </c>
      <c r="G5692" s="36"/>
      <c r="H5692" s="113"/>
      <c r="I5692" s="113"/>
    </row>
    <row r="5693" spans="1:9" ht="15" customHeight="1" x14ac:dyDescent="0.25">
      <c r="A5693" s="29">
        <v>42241.833656365743</v>
      </c>
      <c r="B5693" s="36">
        <v>2.92</v>
      </c>
      <c r="C5693" s="22" t="s">
        <v>200</v>
      </c>
      <c r="F5693" s="29">
        <v>42241.833656365743</v>
      </c>
      <c r="G5693" s="36"/>
      <c r="H5693" s="113"/>
      <c r="I5693" s="113"/>
    </row>
    <row r="5694" spans="1:9" ht="15" customHeight="1" x14ac:dyDescent="0.25">
      <c r="A5694" s="29">
        <v>42241.87532309028</v>
      </c>
      <c r="B5694" s="37">
        <v>16.64</v>
      </c>
      <c r="C5694" s="2"/>
      <c r="F5694" s="29">
        <v>42241.87532309028</v>
      </c>
      <c r="G5694" s="37">
        <v>16.64</v>
      </c>
      <c r="H5694" s="113"/>
      <c r="I5694" s="113"/>
    </row>
    <row r="5695" spans="1:9" ht="15" customHeight="1" x14ac:dyDescent="0.25">
      <c r="A5695" s="29">
        <v>42241.916989814817</v>
      </c>
      <c r="B5695" s="37">
        <v>16.399999999999999</v>
      </c>
      <c r="C5695" s="2"/>
      <c r="F5695" s="29">
        <v>42241.916989814817</v>
      </c>
      <c r="G5695" s="37">
        <v>16.399999999999999</v>
      </c>
      <c r="H5695" s="113"/>
      <c r="I5695" s="113"/>
    </row>
    <row r="5696" spans="1:9" ht="15" customHeight="1" x14ac:dyDescent="0.25">
      <c r="A5696" s="29">
        <v>42241.958656539355</v>
      </c>
      <c r="B5696" s="37">
        <v>17.39</v>
      </c>
      <c r="C5696" s="2"/>
      <c r="F5696" s="29">
        <v>42241.958656539355</v>
      </c>
      <c r="G5696" s="37">
        <v>17.39</v>
      </c>
      <c r="H5696" s="113"/>
      <c r="I5696" s="113"/>
    </row>
    <row r="5697" spans="1:9" ht="15" customHeight="1" x14ac:dyDescent="0.25">
      <c r="A5697" s="29">
        <v>42242.000323263892</v>
      </c>
      <c r="B5697" s="42">
        <v>16.3</v>
      </c>
      <c r="C5697" s="22" t="s">
        <v>199</v>
      </c>
      <c r="F5697" s="29">
        <v>42242.000323263892</v>
      </c>
      <c r="G5697" s="42"/>
      <c r="H5697" s="113"/>
      <c r="I5697" s="113"/>
    </row>
    <row r="5698" spans="1:9" ht="15" customHeight="1" x14ac:dyDescent="0.25">
      <c r="A5698" s="29">
        <v>42242.041989988429</v>
      </c>
      <c r="B5698" s="42">
        <v>16.170000000000002</v>
      </c>
      <c r="C5698" s="22" t="s">
        <v>199</v>
      </c>
      <c r="F5698" s="29">
        <v>42242.041989988429</v>
      </c>
      <c r="G5698" s="42"/>
      <c r="H5698" s="113"/>
      <c r="I5698" s="113"/>
    </row>
    <row r="5699" spans="1:9" ht="15" customHeight="1" x14ac:dyDescent="0.25">
      <c r="A5699" s="29">
        <v>42242.083656712966</v>
      </c>
      <c r="B5699" s="42">
        <v>14.83</v>
      </c>
      <c r="C5699" s="22" t="s">
        <v>199</v>
      </c>
      <c r="F5699" s="29">
        <v>42242.083656712966</v>
      </c>
      <c r="G5699" s="42"/>
      <c r="H5699" s="113"/>
      <c r="I5699" s="113"/>
    </row>
    <row r="5700" spans="1:9" ht="15" customHeight="1" x14ac:dyDescent="0.25">
      <c r="A5700" s="29">
        <v>42242.125323437504</v>
      </c>
      <c r="B5700" s="42">
        <v>17.059999999999999</v>
      </c>
      <c r="C5700" s="22" t="s">
        <v>199</v>
      </c>
      <c r="F5700" s="29">
        <v>42242.125323437504</v>
      </c>
      <c r="G5700" s="42"/>
      <c r="H5700" s="113"/>
      <c r="I5700" s="113"/>
    </row>
    <row r="5701" spans="1:9" ht="15" customHeight="1" x14ac:dyDescent="0.25">
      <c r="A5701" s="29">
        <v>42242.166990162033</v>
      </c>
      <c r="B5701" s="42">
        <v>14.4</v>
      </c>
      <c r="C5701" s="22" t="s">
        <v>199</v>
      </c>
      <c r="F5701" s="29">
        <v>42242.166990162033</v>
      </c>
      <c r="G5701" s="42"/>
      <c r="H5701" s="113"/>
      <c r="I5701" s="113"/>
    </row>
    <row r="5702" spans="1:9" ht="15" customHeight="1" x14ac:dyDescent="0.25">
      <c r="A5702" s="29">
        <v>42242.208656886571</v>
      </c>
      <c r="B5702" s="35">
        <v>7.12</v>
      </c>
      <c r="C5702" s="22" t="s">
        <v>197</v>
      </c>
      <c r="F5702" s="29">
        <v>42242.208656886571</v>
      </c>
      <c r="G5702" s="35"/>
      <c r="H5702" s="113"/>
      <c r="I5702" s="113"/>
    </row>
    <row r="5703" spans="1:9" ht="15" customHeight="1" x14ac:dyDescent="0.25">
      <c r="A5703" s="29">
        <v>42242.250323611108</v>
      </c>
      <c r="B5703" s="35">
        <v>3.3</v>
      </c>
      <c r="C5703" s="22" t="s">
        <v>197</v>
      </c>
      <c r="F5703" s="29">
        <v>42242.250323611108</v>
      </c>
      <c r="G5703" s="35"/>
      <c r="H5703" s="113"/>
      <c r="I5703" s="113"/>
    </row>
    <row r="5704" spans="1:9" ht="15" customHeight="1" x14ac:dyDescent="0.25">
      <c r="A5704" s="29">
        <v>42242.291990335645</v>
      </c>
      <c r="B5704" s="42">
        <v>12.29</v>
      </c>
      <c r="C5704" s="22" t="s">
        <v>199</v>
      </c>
      <c r="F5704" s="29">
        <v>42242.291990335645</v>
      </c>
      <c r="G5704" s="42"/>
      <c r="H5704" s="113"/>
      <c r="I5704" s="113"/>
    </row>
    <row r="5705" spans="1:9" ht="15" customHeight="1" x14ac:dyDescent="0.25">
      <c r="A5705" s="29">
        <v>42242.333657060182</v>
      </c>
      <c r="B5705" s="42">
        <v>14.73</v>
      </c>
      <c r="C5705" s="22" t="s">
        <v>199</v>
      </c>
      <c r="F5705" s="29">
        <v>42242.333657060182</v>
      </c>
      <c r="G5705" s="42"/>
      <c r="H5705" s="113"/>
      <c r="I5705" s="113"/>
    </row>
    <row r="5706" spans="1:9" ht="15" customHeight="1" x14ac:dyDescent="0.25">
      <c r="A5706" s="29">
        <v>42242.37532378472</v>
      </c>
      <c r="B5706" s="42">
        <v>16.86</v>
      </c>
      <c r="C5706" s="22" t="s">
        <v>199</v>
      </c>
      <c r="F5706" s="29">
        <v>42242.37532378472</v>
      </c>
      <c r="G5706" s="42"/>
      <c r="H5706" s="113"/>
      <c r="I5706" s="113"/>
    </row>
    <row r="5707" spans="1:9" ht="15" customHeight="1" x14ac:dyDescent="0.25">
      <c r="A5707" s="29">
        <v>42242.416990509257</v>
      </c>
      <c r="B5707" s="42">
        <v>17.399999999999999</v>
      </c>
      <c r="C5707" s="22" t="s">
        <v>199</v>
      </c>
      <c r="F5707" s="29">
        <v>42242.416990509257</v>
      </c>
      <c r="G5707" s="42"/>
      <c r="H5707" s="113"/>
      <c r="I5707" s="113"/>
    </row>
    <row r="5708" spans="1:9" ht="15" customHeight="1" x14ac:dyDescent="0.25">
      <c r="A5708" s="29">
        <v>42242.458657233794</v>
      </c>
      <c r="B5708" s="42">
        <v>16.61</v>
      </c>
      <c r="C5708" s="22" t="s">
        <v>199</v>
      </c>
      <c r="F5708" s="29">
        <v>42242.458657233794</v>
      </c>
      <c r="G5708" s="42"/>
      <c r="H5708" s="113"/>
      <c r="I5708" s="113"/>
    </row>
    <row r="5709" spans="1:9" ht="15" customHeight="1" x14ac:dyDescent="0.25">
      <c r="A5709" s="29">
        <v>42242.500323958331</v>
      </c>
      <c r="B5709" s="42">
        <v>14.69</v>
      </c>
      <c r="C5709" s="22" t="s">
        <v>199</v>
      </c>
      <c r="F5709" s="29">
        <v>42242.500323958331</v>
      </c>
      <c r="G5709" s="42"/>
      <c r="H5709" s="113"/>
      <c r="I5709" s="113"/>
    </row>
    <row r="5710" spans="1:9" ht="15" customHeight="1" x14ac:dyDescent="0.25">
      <c r="A5710" s="29">
        <v>42242.541990682868</v>
      </c>
      <c r="B5710" s="42">
        <v>16.23</v>
      </c>
      <c r="C5710" s="22" t="s">
        <v>199</v>
      </c>
      <c r="F5710" s="29">
        <v>42242.541990682868</v>
      </c>
      <c r="G5710" s="42"/>
      <c r="H5710" s="113"/>
      <c r="I5710" s="113"/>
    </row>
    <row r="5711" spans="1:9" ht="15" customHeight="1" x14ac:dyDescent="0.25">
      <c r="A5711" s="29">
        <v>42242.583657407406</v>
      </c>
      <c r="B5711" s="42">
        <v>16.149999999999999</v>
      </c>
      <c r="C5711" s="22" t="s">
        <v>199</v>
      </c>
      <c r="F5711" s="29">
        <v>42242.583657407406</v>
      </c>
      <c r="G5711" s="42"/>
      <c r="H5711" s="113"/>
      <c r="I5711" s="113"/>
    </row>
    <row r="5712" spans="1:9" ht="15" customHeight="1" x14ac:dyDescent="0.25">
      <c r="A5712" s="29">
        <v>42242.625324131943</v>
      </c>
      <c r="B5712" s="42">
        <v>16.63</v>
      </c>
      <c r="C5712" s="22" t="s">
        <v>199</v>
      </c>
      <c r="F5712" s="29">
        <v>42242.625324131943</v>
      </c>
      <c r="G5712" s="42"/>
      <c r="H5712" s="113"/>
      <c r="I5712" s="113"/>
    </row>
    <row r="5713" spans="1:9" ht="15" customHeight="1" x14ac:dyDescent="0.25">
      <c r="A5713" s="29">
        <v>42242.66699085648</v>
      </c>
      <c r="B5713" s="42">
        <v>15.33</v>
      </c>
      <c r="C5713" s="22" t="s">
        <v>199</v>
      </c>
      <c r="F5713" s="29">
        <v>42242.66699085648</v>
      </c>
      <c r="G5713" s="42"/>
      <c r="H5713" s="113"/>
      <c r="I5713" s="113"/>
    </row>
    <row r="5714" spans="1:9" ht="15" customHeight="1" x14ac:dyDescent="0.25">
      <c r="A5714" s="29">
        <v>42242.708657581017</v>
      </c>
      <c r="B5714" s="42">
        <v>14.68</v>
      </c>
      <c r="C5714" s="22" t="s">
        <v>199</v>
      </c>
      <c r="F5714" s="29">
        <v>42242.708657581017</v>
      </c>
      <c r="G5714" s="42"/>
      <c r="H5714" s="113"/>
      <c r="I5714" s="113"/>
    </row>
    <row r="5715" spans="1:9" ht="15" customHeight="1" x14ac:dyDescent="0.25">
      <c r="A5715" s="29">
        <v>42242.750324305554</v>
      </c>
      <c r="B5715" s="35">
        <v>8.11</v>
      </c>
      <c r="C5715" s="22" t="s">
        <v>197</v>
      </c>
      <c r="F5715" s="29">
        <v>42242.750324305554</v>
      </c>
      <c r="G5715" s="35"/>
      <c r="H5715" s="113"/>
      <c r="I5715" s="113"/>
    </row>
    <row r="5716" spans="1:9" ht="15" customHeight="1" x14ac:dyDescent="0.25">
      <c r="A5716" s="29">
        <v>42242.791991030092</v>
      </c>
      <c r="B5716" s="35">
        <v>3.95</v>
      </c>
      <c r="C5716" s="22" t="s">
        <v>197</v>
      </c>
      <c r="F5716" s="29">
        <v>42242.791991030092</v>
      </c>
      <c r="G5716" s="35"/>
      <c r="H5716" s="113"/>
      <c r="I5716" s="113"/>
    </row>
    <row r="5717" spans="1:9" ht="15" customHeight="1" x14ac:dyDescent="0.25">
      <c r="A5717" s="29">
        <v>42242.833657754629</v>
      </c>
      <c r="B5717" s="35">
        <v>3.32</v>
      </c>
      <c r="C5717" s="22" t="s">
        <v>197</v>
      </c>
      <c r="F5717" s="29">
        <v>42242.833657754629</v>
      </c>
      <c r="G5717" s="35"/>
      <c r="H5717" s="113"/>
      <c r="I5717" s="113"/>
    </row>
    <row r="5718" spans="1:9" ht="15" customHeight="1" x14ac:dyDescent="0.25">
      <c r="A5718" s="29">
        <v>42242.875324479166</v>
      </c>
      <c r="B5718" s="35">
        <v>1.1299999999999999</v>
      </c>
      <c r="C5718" s="22" t="s">
        <v>197</v>
      </c>
      <c r="F5718" s="29">
        <v>42242.875324479166</v>
      </c>
      <c r="G5718" s="35"/>
      <c r="H5718" s="113"/>
      <c r="I5718" s="113"/>
    </row>
    <row r="5719" spans="1:9" ht="15" customHeight="1" x14ac:dyDescent="0.25">
      <c r="A5719" s="29">
        <v>42242.916991203703</v>
      </c>
      <c r="B5719" s="35">
        <v>1.1399999999999999</v>
      </c>
      <c r="C5719" s="22" t="s">
        <v>197</v>
      </c>
      <c r="F5719" s="29">
        <v>42242.916991203703</v>
      </c>
      <c r="G5719" s="35"/>
      <c r="H5719" s="113"/>
      <c r="I5719" s="113"/>
    </row>
    <row r="5720" spans="1:9" ht="15" customHeight="1" x14ac:dyDescent="0.25">
      <c r="A5720" s="29">
        <v>42242.95865792824</v>
      </c>
      <c r="B5720" s="35">
        <v>1.05</v>
      </c>
      <c r="C5720" s="22" t="s">
        <v>197</v>
      </c>
      <c r="F5720" s="29">
        <v>42242.95865792824</v>
      </c>
      <c r="G5720" s="35"/>
      <c r="H5720" s="113"/>
      <c r="I5720" s="113"/>
    </row>
    <row r="5721" spans="1:9" ht="15" customHeight="1" x14ac:dyDescent="0.25">
      <c r="A5721" s="29">
        <v>42243.000324652778</v>
      </c>
      <c r="B5721" s="35">
        <v>0.98</v>
      </c>
      <c r="C5721" s="22" t="s">
        <v>197</v>
      </c>
      <c r="F5721" s="29">
        <v>42243.000324652778</v>
      </c>
      <c r="G5721" s="35"/>
      <c r="H5721" s="113"/>
      <c r="I5721" s="113"/>
    </row>
    <row r="5722" spans="1:9" ht="15" customHeight="1" x14ac:dyDescent="0.25">
      <c r="A5722" s="29">
        <v>42243.041991377315</v>
      </c>
      <c r="B5722" s="35">
        <v>0.99</v>
      </c>
      <c r="C5722" s="22" t="s">
        <v>197</v>
      </c>
      <c r="F5722" s="29">
        <v>42243.041991377315</v>
      </c>
      <c r="G5722" s="35"/>
      <c r="H5722" s="113"/>
      <c r="I5722" s="113"/>
    </row>
    <row r="5723" spans="1:9" ht="15" customHeight="1" x14ac:dyDescent="0.25">
      <c r="A5723" s="29">
        <v>42243.083658101852</v>
      </c>
      <c r="B5723" s="35">
        <v>1</v>
      </c>
      <c r="C5723" s="22" t="s">
        <v>197</v>
      </c>
      <c r="F5723" s="29">
        <v>42243.083658101852</v>
      </c>
      <c r="G5723" s="35"/>
      <c r="H5723" s="113"/>
      <c r="I5723" s="113"/>
    </row>
    <row r="5724" spans="1:9" ht="15" customHeight="1" x14ac:dyDescent="0.25">
      <c r="A5724" s="29">
        <v>42243.125324826389</v>
      </c>
      <c r="B5724" s="35">
        <v>1.01</v>
      </c>
      <c r="C5724" s="22" t="s">
        <v>197</v>
      </c>
      <c r="F5724" s="29">
        <v>42243.125324826389</v>
      </c>
      <c r="G5724" s="35"/>
      <c r="H5724" s="113"/>
      <c r="I5724" s="113"/>
    </row>
    <row r="5725" spans="1:9" ht="15" customHeight="1" x14ac:dyDescent="0.25">
      <c r="A5725" s="29">
        <v>42243.166991550926</v>
      </c>
      <c r="B5725" s="35">
        <v>1.04</v>
      </c>
      <c r="C5725" s="22" t="s">
        <v>197</v>
      </c>
      <c r="F5725" s="29">
        <v>42243.166991550926</v>
      </c>
      <c r="G5725" s="35"/>
      <c r="H5725" s="113"/>
      <c r="I5725" s="113"/>
    </row>
    <row r="5726" spans="1:9" ht="15" customHeight="1" x14ac:dyDescent="0.25">
      <c r="A5726" s="29">
        <v>42243.208658275464</v>
      </c>
      <c r="B5726" s="35">
        <v>1.04</v>
      </c>
      <c r="C5726" s="22" t="s">
        <v>197</v>
      </c>
      <c r="F5726" s="29">
        <v>42243.208658275464</v>
      </c>
      <c r="G5726" s="35"/>
      <c r="H5726" s="113"/>
      <c r="I5726" s="113"/>
    </row>
    <row r="5727" spans="1:9" ht="15" customHeight="1" x14ac:dyDescent="0.25">
      <c r="A5727" s="29">
        <v>42243.250325000001</v>
      </c>
      <c r="B5727" s="35">
        <v>1.06</v>
      </c>
      <c r="C5727" s="22" t="s">
        <v>197</v>
      </c>
      <c r="F5727" s="29">
        <v>42243.250325000001</v>
      </c>
      <c r="G5727" s="35"/>
      <c r="H5727" s="113"/>
      <c r="I5727" s="113"/>
    </row>
    <row r="5728" spans="1:9" ht="15" customHeight="1" x14ac:dyDescent="0.25">
      <c r="A5728" s="29">
        <v>42243.291991724538</v>
      </c>
      <c r="B5728" s="35">
        <v>1.02</v>
      </c>
      <c r="C5728" s="22" t="s">
        <v>197</v>
      </c>
      <c r="F5728" s="29">
        <v>42243.291991724538</v>
      </c>
      <c r="G5728" s="35"/>
      <c r="H5728" s="113"/>
      <c r="I5728" s="113"/>
    </row>
    <row r="5729" spans="1:9" ht="15" customHeight="1" x14ac:dyDescent="0.25">
      <c r="A5729" s="29">
        <v>42243.333658449075</v>
      </c>
      <c r="B5729" s="35">
        <v>1</v>
      </c>
      <c r="C5729" s="22" t="s">
        <v>197</v>
      </c>
      <c r="F5729" s="29">
        <v>42243.333658449075</v>
      </c>
      <c r="G5729" s="35"/>
      <c r="H5729" s="113"/>
      <c r="I5729" s="113"/>
    </row>
    <row r="5730" spans="1:9" ht="15" customHeight="1" x14ac:dyDescent="0.25">
      <c r="A5730" s="29">
        <v>42243.375325173613</v>
      </c>
      <c r="B5730" s="35">
        <v>1.01</v>
      </c>
      <c r="C5730" s="22" t="s">
        <v>197</v>
      </c>
      <c r="F5730" s="29">
        <v>42243.375325173613</v>
      </c>
      <c r="G5730" s="35"/>
      <c r="H5730" s="113"/>
      <c r="I5730" s="113"/>
    </row>
    <row r="5731" spans="1:9" ht="15" customHeight="1" x14ac:dyDescent="0.25">
      <c r="A5731" s="29">
        <v>42243.41699189815</v>
      </c>
      <c r="B5731" s="35">
        <v>1</v>
      </c>
      <c r="C5731" s="22" t="s">
        <v>197</v>
      </c>
      <c r="F5731" s="29">
        <v>42243.41699189815</v>
      </c>
      <c r="G5731" s="35"/>
      <c r="H5731" s="113"/>
      <c r="I5731" s="113"/>
    </row>
    <row r="5732" spans="1:9" ht="15" customHeight="1" x14ac:dyDescent="0.25">
      <c r="A5732" s="29">
        <v>42243.458658622687</v>
      </c>
      <c r="B5732" s="35">
        <v>1</v>
      </c>
      <c r="C5732" s="22" t="s">
        <v>197</v>
      </c>
      <c r="F5732" s="29">
        <v>42243.458658622687</v>
      </c>
      <c r="G5732" s="35"/>
      <c r="H5732" s="113"/>
      <c r="I5732" s="113"/>
    </row>
    <row r="5733" spans="1:9" ht="15" customHeight="1" x14ac:dyDescent="0.25">
      <c r="A5733" s="29">
        <v>42243.500325347224</v>
      </c>
      <c r="B5733" s="35">
        <v>1.03</v>
      </c>
      <c r="C5733" s="22" t="s">
        <v>197</v>
      </c>
      <c r="F5733" s="29">
        <v>42243.500325347224</v>
      </c>
      <c r="G5733" s="35"/>
      <c r="H5733" s="113"/>
      <c r="I5733" s="113"/>
    </row>
    <row r="5734" spans="1:9" ht="15" customHeight="1" x14ac:dyDescent="0.25">
      <c r="A5734" s="29">
        <v>42243.541992071761</v>
      </c>
      <c r="B5734" s="35">
        <v>1.02</v>
      </c>
      <c r="C5734" s="22" t="s">
        <v>197</v>
      </c>
      <c r="F5734" s="29">
        <v>42243.541992071761</v>
      </c>
      <c r="G5734" s="35"/>
      <c r="H5734" s="113"/>
      <c r="I5734" s="113"/>
    </row>
    <row r="5735" spans="1:9" ht="15" customHeight="1" x14ac:dyDescent="0.25">
      <c r="A5735" s="29">
        <v>42243.583658796299</v>
      </c>
      <c r="B5735" s="35">
        <v>1.1299999999999999</v>
      </c>
      <c r="C5735" s="22" t="s">
        <v>197</v>
      </c>
      <c r="F5735" s="29">
        <v>42243.583658796299</v>
      </c>
      <c r="G5735" s="35"/>
      <c r="H5735" s="113"/>
      <c r="I5735" s="113"/>
    </row>
    <row r="5736" spans="1:9" ht="15" customHeight="1" x14ac:dyDescent="0.25">
      <c r="A5736" s="29">
        <v>42243.625325520836</v>
      </c>
      <c r="B5736" s="35">
        <v>1.73</v>
      </c>
      <c r="C5736" s="22" t="s">
        <v>197</v>
      </c>
      <c r="F5736" s="29">
        <v>42243.625325520836</v>
      </c>
      <c r="G5736" s="35"/>
      <c r="H5736" s="113"/>
      <c r="I5736" s="113"/>
    </row>
    <row r="5737" spans="1:9" ht="15" customHeight="1" x14ac:dyDescent="0.25">
      <c r="A5737" s="29">
        <v>42243.666992245373</v>
      </c>
      <c r="B5737" s="35">
        <v>1.32</v>
      </c>
      <c r="C5737" s="22" t="s">
        <v>197</v>
      </c>
      <c r="F5737" s="29">
        <v>42243.666992245373</v>
      </c>
      <c r="G5737" s="35"/>
      <c r="H5737" s="113"/>
      <c r="I5737" s="113"/>
    </row>
    <row r="5738" spans="1:9" ht="15" customHeight="1" x14ac:dyDescent="0.25">
      <c r="A5738" s="29">
        <v>42243.70865896991</v>
      </c>
      <c r="B5738" s="35">
        <v>1</v>
      </c>
      <c r="C5738" s="22" t="s">
        <v>197</v>
      </c>
      <c r="F5738" s="29">
        <v>42243.70865896991</v>
      </c>
      <c r="G5738" s="35"/>
      <c r="H5738" s="113"/>
      <c r="I5738" s="113"/>
    </row>
    <row r="5739" spans="1:9" ht="15" customHeight="1" x14ac:dyDescent="0.25">
      <c r="A5739" s="29">
        <v>42243.750325694447</v>
      </c>
      <c r="B5739" s="35">
        <v>1</v>
      </c>
      <c r="C5739" s="22" t="s">
        <v>197</v>
      </c>
      <c r="F5739" s="29">
        <v>42243.750325694447</v>
      </c>
      <c r="G5739" s="35"/>
      <c r="H5739" s="113"/>
      <c r="I5739" s="113"/>
    </row>
    <row r="5740" spans="1:9" ht="15" customHeight="1" x14ac:dyDescent="0.25">
      <c r="A5740" s="29">
        <v>42243.791992418985</v>
      </c>
      <c r="B5740" s="35">
        <v>0.9</v>
      </c>
      <c r="C5740" s="22" t="s">
        <v>197</v>
      </c>
      <c r="F5740" s="29">
        <v>42243.791992418985</v>
      </c>
      <c r="G5740" s="35"/>
      <c r="H5740" s="113"/>
      <c r="I5740" s="113"/>
    </row>
    <row r="5741" spans="1:9" ht="15" customHeight="1" x14ac:dyDescent="0.25">
      <c r="A5741" s="29">
        <v>42243.833659143522</v>
      </c>
      <c r="B5741" s="35">
        <v>0.99</v>
      </c>
      <c r="C5741" s="22" t="s">
        <v>197</v>
      </c>
      <c r="F5741" s="29">
        <v>42243.833659143522</v>
      </c>
      <c r="G5741" s="35"/>
      <c r="H5741" s="113"/>
      <c r="I5741" s="113"/>
    </row>
    <row r="5742" spans="1:9" ht="15" customHeight="1" x14ac:dyDescent="0.25">
      <c r="A5742" s="29">
        <v>42243.875325868059</v>
      </c>
      <c r="B5742" s="35">
        <v>0.91</v>
      </c>
      <c r="C5742" s="22" t="s">
        <v>197</v>
      </c>
      <c r="F5742" s="29">
        <v>42243.875325868059</v>
      </c>
      <c r="G5742" s="35"/>
      <c r="H5742" s="113"/>
      <c r="I5742" s="113"/>
    </row>
    <row r="5743" spans="1:9" ht="15" customHeight="1" x14ac:dyDescent="0.25">
      <c r="A5743" s="29">
        <v>42243.916992592596</v>
      </c>
      <c r="B5743" s="35">
        <v>0.92</v>
      </c>
      <c r="C5743" s="22" t="s">
        <v>197</v>
      </c>
      <c r="F5743" s="29">
        <v>42243.916992592596</v>
      </c>
      <c r="G5743" s="35"/>
      <c r="H5743" s="113"/>
      <c r="I5743" s="113"/>
    </row>
    <row r="5744" spans="1:9" ht="15" customHeight="1" x14ac:dyDescent="0.25">
      <c r="A5744" s="29">
        <v>42243.958659317126</v>
      </c>
      <c r="B5744" s="35">
        <v>0.89</v>
      </c>
      <c r="C5744" s="22" t="s">
        <v>197</v>
      </c>
      <c r="F5744" s="29">
        <v>42243.958659317126</v>
      </c>
      <c r="G5744" s="35"/>
      <c r="H5744" s="113"/>
      <c r="I5744" s="113"/>
    </row>
    <row r="5745" spans="1:9" ht="15" customHeight="1" x14ac:dyDescent="0.25">
      <c r="A5745" s="29">
        <v>42244.000326041663</v>
      </c>
      <c r="B5745" s="35">
        <v>0.84</v>
      </c>
      <c r="C5745" s="22" t="s">
        <v>197</v>
      </c>
      <c r="F5745" s="29">
        <v>42244.000326041663</v>
      </c>
      <c r="G5745" s="35"/>
      <c r="H5745" s="113"/>
      <c r="I5745" s="113"/>
    </row>
    <row r="5746" spans="1:9" ht="15" customHeight="1" x14ac:dyDescent="0.25">
      <c r="A5746" s="29">
        <v>42244.041992766201</v>
      </c>
      <c r="B5746" s="35">
        <v>0.82</v>
      </c>
      <c r="C5746" s="22" t="s">
        <v>197</v>
      </c>
      <c r="F5746" s="29">
        <v>42244.041992766201</v>
      </c>
      <c r="G5746" s="35"/>
      <c r="H5746" s="113"/>
      <c r="I5746" s="113"/>
    </row>
    <row r="5747" spans="1:9" ht="15" customHeight="1" x14ac:dyDescent="0.25">
      <c r="A5747" s="29">
        <v>42244.083659490738</v>
      </c>
      <c r="B5747" s="35">
        <v>0.84</v>
      </c>
      <c r="C5747" s="22" t="s">
        <v>197</v>
      </c>
      <c r="F5747" s="29">
        <v>42244.083659490738</v>
      </c>
      <c r="G5747" s="35"/>
      <c r="H5747" s="113"/>
      <c r="I5747" s="113"/>
    </row>
    <row r="5748" spans="1:9" ht="15" customHeight="1" x14ac:dyDescent="0.25">
      <c r="A5748" s="29">
        <v>42244.125326215275</v>
      </c>
      <c r="B5748" s="35">
        <v>0.84</v>
      </c>
      <c r="C5748" s="22" t="s">
        <v>197</v>
      </c>
      <c r="F5748" s="29">
        <v>42244.125326215275</v>
      </c>
      <c r="G5748" s="35"/>
      <c r="H5748" s="113"/>
      <c r="I5748" s="113"/>
    </row>
    <row r="5749" spans="1:9" ht="15" customHeight="1" x14ac:dyDescent="0.25">
      <c r="A5749" s="29">
        <v>42244.166992939812</v>
      </c>
      <c r="B5749" s="35">
        <v>0.85</v>
      </c>
      <c r="C5749" s="22" t="s">
        <v>197</v>
      </c>
      <c r="F5749" s="29">
        <v>42244.166992939812</v>
      </c>
      <c r="G5749" s="35"/>
      <c r="H5749" s="113"/>
      <c r="I5749" s="113"/>
    </row>
    <row r="5750" spans="1:9" ht="15" customHeight="1" x14ac:dyDescent="0.25">
      <c r="A5750" s="29">
        <v>42244.208659664349</v>
      </c>
      <c r="B5750" s="35">
        <v>0.82</v>
      </c>
      <c r="C5750" s="22" t="s">
        <v>197</v>
      </c>
      <c r="F5750" s="29">
        <v>42244.208659664349</v>
      </c>
      <c r="G5750" s="35"/>
      <c r="H5750" s="113"/>
      <c r="I5750" s="113"/>
    </row>
    <row r="5751" spans="1:9" ht="15" customHeight="1" x14ac:dyDescent="0.25">
      <c r="A5751" s="29">
        <v>42244.250326388887</v>
      </c>
      <c r="B5751" s="35">
        <v>0.81</v>
      </c>
      <c r="C5751" s="22" t="s">
        <v>197</v>
      </c>
      <c r="F5751" s="29">
        <v>42244.250326388887</v>
      </c>
      <c r="G5751" s="35"/>
      <c r="H5751" s="113"/>
      <c r="I5751" s="113"/>
    </row>
    <row r="5752" spans="1:9" ht="15" customHeight="1" x14ac:dyDescent="0.25">
      <c r="A5752" s="29">
        <v>42244.291993113424</v>
      </c>
      <c r="B5752" s="35">
        <v>0.82</v>
      </c>
      <c r="C5752" s="22" t="s">
        <v>197</v>
      </c>
      <c r="F5752" s="29">
        <v>42244.291993113424</v>
      </c>
      <c r="G5752" s="35"/>
      <c r="H5752" s="113"/>
      <c r="I5752" s="113"/>
    </row>
    <row r="5753" spans="1:9" ht="15" customHeight="1" x14ac:dyDescent="0.25">
      <c r="A5753" s="29">
        <v>42244.333659837961</v>
      </c>
      <c r="B5753" s="35">
        <v>0.79</v>
      </c>
      <c r="C5753" s="22" t="s">
        <v>197</v>
      </c>
      <c r="F5753" s="29">
        <v>42244.333659837961</v>
      </c>
      <c r="G5753" s="35"/>
      <c r="H5753" s="113"/>
      <c r="I5753" s="113"/>
    </row>
    <row r="5754" spans="1:9" ht="15" customHeight="1" x14ac:dyDescent="0.25">
      <c r="A5754" s="29">
        <v>42244.375326562498</v>
      </c>
      <c r="B5754" s="35">
        <v>0.85</v>
      </c>
      <c r="C5754" s="22" t="s">
        <v>197</v>
      </c>
      <c r="F5754" s="29">
        <v>42244.375326562498</v>
      </c>
      <c r="G5754" s="35"/>
      <c r="H5754" s="113"/>
      <c r="I5754" s="113"/>
    </row>
    <row r="5755" spans="1:9" ht="15" customHeight="1" x14ac:dyDescent="0.25">
      <c r="A5755" s="29">
        <v>42244.416993287035</v>
      </c>
      <c r="B5755" s="35">
        <v>0.86</v>
      </c>
      <c r="C5755" s="22" t="s">
        <v>197</v>
      </c>
      <c r="F5755" s="29">
        <v>42244.416993287035</v>
      </c>
      <c r="G5755" s="35"/>
      <c r="H5755" s="113"/>
      <c r="I5755" s="113"/>
    </row>
    <row r="5756" spans="1:9" ht="15" customHeight="1" x14ac:dyDescent="0.25">
      <c r="A5756" s="29">
        <v>42244.458660011573</v>
      </c>
      <c r="B5756" s="35">
        <v>0.8</v>
      </c>
      <c r="C5756" s="22" t="s">
        <v>197</v>
      </c>
      <c r="F5756" s="29">
        <v>42244.458660011573</v>
      </c>
      <c r="G5756" s="35"/>
      <c r="H5756" s="113"/>
      <c r="I5756" s="113"/>
    </row>
    <row r="5757" spans="1:9" ht="15" customHeight="1" x14ac:dyDescent="0.25">
      <c r="A5757" s="29">
        <v>42244.50032673611</v>
      </c>
      <c r="B5757" s="35">
        <v>0.8</v>
      </c>
      <c r="C5757" s="22" t="s">
        <v>197</v>
      </c>
      <c r="F5757" s="29">
        <v>42244.50032673611</v>
      </c>
      <c r="G5757" s="35"/>
      <c r="H5757" s="113"/>
      <c r="I5757" s="113"/>
    </row>
    <row r="5758" spans="1:9" ht="15" customHeight="1" x14ac:dyDescent="0.25">
      <c r="A5758" s="29">
        <v>42244.541993460647</v>
      </c>
      <c r="B5758" s="35">
        <v>0.79</v>
      </c>
      <c r="C5758" s="22" t="s">
        <v>197</v>
      </c>
      <c r="F5758" s="29">
        <v>42244.541993460647</v>
      </c>
      <c r="G5758" s="35"/>
      <c r="H5758" s="113"/>
      <c r="I5758" s="113"/>
    </row>
    <row r="5759" spans="1:9" ht="15" customHeight="1" x14ac:dyDescent="0.25">
      <c r="A5759" s="29">
        <v>42244.583660185184</v>
      </c>
      <c r="B5759" s="35">
        <v>0.79</v>
      </c>
      <c r="C5759" s="22" t="s">
        <v>197</v>
      </c>
      <c r="F5759" s="29">
        <v>42244.583660185184</v>
      </c>
      <c r="G5759" s="35"/>
      <c r="H5759" s="113"/>
      <c r="I5759" s="113"/>
    </row>
    <row r="5760" spans="1:9" ht="15" customHeight="1" x14ac:dyDescent="0.25">
      <c r="A5760" s="29">
        <v>42244.625326909721</v>
      </c>
      <c r="B5760" s="35">
        <v>0.86</v>
      </c>
      <c r="C5760" s="22" t="s">
        <v>197</v>
      </c>
      <c r="F5760" s="29">
        <v>42244.625326909721</v>
      </c>
      <c r="G5760" s="35"/>
      <c r="H5760" s="113"/>
      <c r="I5760" s="113"/>
    </row>
    <row r="5761" spans="1:9" ht="15" customHeight="1" x14ac:dyDescent="0.25">
      <c r="A5761" s="29">
        <v>42244.666993634259</v>
      </c>
      <c r="B5761" s="35">
        <v>0.9</v>
      </c>
      <c r="C5761" s="22" t="s">
        <v>197</v>
      </c>
      <c r="F5761" s="29">
        <v>42244.666993634259</v>
      </c>
      <c r="G5761" s="35"/>
      <c r="H5761" s="113"/>
      <c r="I5761" s="113"/>
    </row>
    <row r="5762" spans="1:9" ht="15" customHeight="1" x14ac:dyDescent="0.25">
      <c r="A5762" s="29">
        <v>42244.708660358796</v>
      </c>
      <c r="B5762" s="35">
        <v>0.91</v>
      </c>
      <c r="C5762" s="22" t="s">
        <v>197</v>
      </c>
      <c r="F5762" s="29">
        <v>42244.708660358796</v>
      </c>
      <c r="G5762" s="35"/>
      <c r="H5762" s="113"/>
      <c r="I5762" s="113"/>
    </row>
    <row r="5763" spans="1:9" ht="15" customHeight="1" x14ac:dyDescent="0.25">
      <c r="A5763" s="29">
        <v>42244.750327083333</v>
      </c>
      <c r="B5763" s="35">
        <v>0.93</v>
      </c>
      <c r="C5763" s="22" t="s">
        <v>197</v>
      </c>
      <c r="F5763" s="29">
        <v>42244.750327083333</v>
      </c>
      <c r="G5763" s="35"/>
      <c r="H5763" s="113"/>
      <c r="I5763" s="113"/>
    </row>
    <row r="5764" spans="1:9" ht="15" customHeight="1" x14ac:dyDescent="0.25">
      <c r="A5764" s="29">
        <v>42244.79199380787</v>
      </c>
      <c r="B5764" s="35">
        <v>1.7</v>
      </c>
      <c r="C5764" s="22" t="s">
        <v>197</v>
      </c>
      <c r="F5764" s="29">
        <v>42244.79199380787</v>
      </c>
      <c r="G5764" s="35"/>
      <c r="H5764" s="113"/>
      <c r="I5764" s="113"/>
    </row>
    <row r="5765" spans="1:9" ht="15" customHeight="1" x14ac:dyDescent="0.25">
      <c r="A5765" s="29">
        <v>42244.833660532408</v>
      </c>
      <c r="B5765" s="35">
        <v>1.79</v>
      </c>
      <c r="C5765" s="22" t="s">
        <v>197</v>
      </c>
      <c r="F5765" s="29">
        <v>42244.833660532408</v>
      </c>
      <c r="G5765" s="35"/>
      <c r="H5765" s="113"/>
      <c r="I5765" s="113"/>
    </row>
    <row r="5766" spans="1:9" ht="15" customHeight="1" x14ac:dyDescent="0.25">
      <c r="A5766" s="29">
        <v>42244.875327256945</v>
      </c>
      <c r="B5766" s="42">
        <v>9.08</v>
      </c>
      <c r="C5766" s="22" t="s">
        <v>199</v>
      </c>
      <c r="F5766" s="29">
        <v>42244.875327256945</v>
      </c>
      <c r="G5766" s="42"/>
      <c r="H5766" s="113"/>
      <c r="I5766" s="113"/>
    </row>
    <row r="5767" spans="1:9" ht="15" customHeight="1" x14ac:dyDescent="0.25">
      <c r="A5767" s="29">
        <v>42244.916993981482</v>
      </c>
      <c r="B5767" s="42">
        <v>9.91</v>
      </c>
      <c r="C5767" s="22" t="s">
        <v>199</v>
      </c>
      <c r="F5767" s="29">
        <v>42244.916993981482</v>
      </c>
      <c r="G5767" s="42"/>
      <c r="H5767" s="113"/>
      <c r="I5767" s="113"/>
    </row>
    <row r="5768" spans="1:9" ht="15" customHeight="1" x14ac:dyDescent="0.25">
      <c r="A5768" s="29">
        <v>42244.958660706019</v>
      </c>
      <c r="B5768" s="42">
        <v>12.08</v>
      </c>
      <c r="C5768" s="22" t="s">
        <v>199</v>
      </c>
      <c r="F5768" s="29">
        <v>42244.958660706019</v>
      </c>
      <c r="G5768" s="42"/>
      <c r="H5768" s="113"/>
      <c r="I5768" s="113"/>
    </row>
    <row r="5769" spans="1:9" ht="15" customHeight="1" x14ac:dyDescent="0.25">
      <c r="A5769" s="29">
        <v>42245.000327430556</v>
      </c>
      <c r="B5769" s="37">
        <v>12.09</v>
      </c>
      <c r="C5769" s="2"/>
      <c r="F5769" s="29">
        <v>42245.000327430556</v>
      </c>
      <c r="G5769" s="37">
        <v>12.09</v>
      </c>
      <c r="H5769" s="113"/>
      <c r="I5769" s="113"/>
    </row>
    <row r="5770" spans="1:9" ht="15" customHeight="1" x14ac:dyDescent="0.25">
      <c r="A5770" s="29">
        <v>42245.041994155094</v>
      </c>
      <c r="B5770" s="37">
        <v>14.01</v>
      </c>
      <c r="C5770" s="2"/>
      <c r="F5770" s="29">
        <v>42245.041994155094</v>
      </c>
      <c r="G5770" s="37">
        <v>14.01</v>
      </c>
      <c r="H5770" s="113"/>
      <c r="I5770" s="113"/>
    </row>
    <row r="5771" spans="1:9" ht="15" customHeight="1" x14ac:dyDescent="0.25">
      <c r="A5771" s="29">
        <v>42245.083660879631</v>
      </c>
      <c r="B5771" s="37">
        <v>15.15</v>
      </c>
      <c r="C5771" s="2"/>
      <c r="F5771" s="29">
        <v>42245.083660879631</v>
      </c>
      <c r="G5771" s="37">
        <v>15.15</v>
      </c>
      <c r="H5771" s="113"/>
      <c r="I5771" s="113"/>
    </row>
    <row r="5772" spans="1:9" ht="15" customHeight="1" x14ac:dyDescent="0.25">
      <c r="A5772" s="29">
        <v>42245.125327604168</v>
      </c>
      <c r="B5772" s="37">
        <v>15.79</v>
      </c>
      <c r="C5772" s="2"/>
      <c r="F5772" s="29">
        <v>42245.125327604168</v>
      </c>
      <c r="G5772" s="37">
        <v>15.79</v>
      </c>
      <c r="H5772" s="113"/>
      <c r="I5772" s="113"/>
    </row>
    <row r="5773" spans="1:9" ht="15" customHeight="1" x14ac:dyDescent="0.25">
      <c r="A5773" s="29">
        <v>42245.166994328705</v>
      </c>
      <c r="B5773" s="37">
        <v>16.23</v>
      </c>
      <c r="C5773" s="2"/>
      <c r="F5773" s="29">
        <v>42245.166994328705</v>
      </c>
      <c r="G5773" s="37">
        <v>16.23</v>
      </c>
      <c r="H5773" s="113"/>
      <c r="I5773" s="113"/>
    </row>
    <row r="5774" spans="1:9" ht="15" customHeight="1" x14ac:dyDescent="0.25">
      <c r="A5774" s="29">
        <v>42245.208661053242</v>
      </c>
      <c r="B5774" s="37">
        <v>14.18</v>
      </c>
      <c r="C5774" s="2"/>
      <c r="F5774" s="29">
        <v>42245.208661053242</v>
      </c>
      <c r="G5774" s="37">
        <v>14.18</v>
      </c>
      <c r="H5774" s="113"/>
      <c r="I5774" s="113"/>
    </row>
    <row r="5775" spans="1:9" ht="15" customHeight="1" x14ac:dyDescent="0.25">
      <c r="A5775" s="29">
        <v>42245.25032777778</v>
      </c>
      <c r="B5775" s="37">
        <v>14.46</v>
      </c>
      <c r="C5775" s="2"/>
      <c r="F5775" s="29">
        <v>42245.25032777778</v>
      </c>
      <c r="G5775" s="37">
        <v>14.46</v>
      </c>
      <c r="H5775" s="113"/>
      <c r="I5775" s="113"/>
    </row>
    <row r="5776" spans="1:9" ht="15" customHeight="1" x14ac:dyDescent="0.25">
      <c r="A5776" s="29">
        <v>42245.291994502317</v>
      </c>
      <c r="B5776" s="37">
        <v>15.08</v>
      </c>
      <c r="C5776" s="2"/>
      <c r="F5776" s="29">
        <v>42245.291994502317</v>
      </c>
      <c r="G5776" s="37">
        <v>15.08</v>
      </c>
      <c r="H5776" s="113"/>
      <c r="I5776" s="113"/>
    </row>
    <row r="5777" spans="1:9" ht="15" customHeight="1" x14ac:dyDescent="0.25">
      <c r="A5777" s="29">
        <v>42245.333661226854</v>
      </c>
      <c r="B5777" s="37">
        <v>14.18</v>
      </c>
      <c r="C5777" s="2"/>
      <c r="F5777" s="29">
        <v>42245.333661226854</v>
      </c>
      <c r="G5777" s="37">
        <v>14.18</v>
      </c>
      <c r="H5777" s="113"/>
      <c r="I5777" s="113"/>
    </row>
    <row r="5778" spans="1:9" ht="15" customHeight="1" x14ac:dyDescent="0.25">
      <c r="A5778" s="29">
        <v>42245.375327951391</v>
      </c>
      <c r="B5778" s="37">
        <v>13.76</v>
      </c>
      <c r="C5778" s="2"/>
      <c r="F5778" s="29">
        <v>42245.375327951391</v>
      </c>
      <c r="G5778" s="37">
        <v>13.76</v>
      </c>
      <c r="H5778" s="113"/>
      <c r="I5778" s="113"/>
    </row>
    <row r="5779" spans="1:9" ht="15" customHeight="1" x14ac:dyDescent="0.25">
      <c r="A5779" s="29">
        <v>42245.416994675928</v>
      </c>
      <c r="B5779" s="37">
        <v>15.39</v>
      </c>
      <c r="C5779" s="2"/>
      <c r="F5779" s="29">
        <v>42245.416994675928</v>
      </c>
      <c r="G5779" s="37">
        <v>15.39</v>
      </c>
      <c r="H5779" s="113"/>
      <c r="I5779" s="113"/>
    </row>
    <row r="5780" spans="1:9" ht="15" customHeight="1" x14ac:dyDescent="0.25">
      <c r="A5780" s="29">
        <v>42245.458661400466</v>
      </c>
      <c r="B5780" s="37">
        <v>15.06</v>
      </c>
      <c r="C5780" s="2"/>
      <c r="F5780" s="29">
        <v>42245.458661400466</v>
      </c>
      <c r="G5780" s="37">
        <v>15.06</v>
      </c>
      <c r="H5780" s="113"/>
      <c r="I5780" s="113"/>
    </row>
    <row r="5781" spans="1:9" ht="15" customHeight="1" x14ac:dyDescent="0.25">
      <c r="A5781" s="29">
        <v>42245.500328125003</v>
      </c>
      <c r="B5781" s="37">
        <v>15.57</v>
      </c>
      <c r="C5781" s="2"/>
      <c r="F5781" s="29">
        <v>42245.500328125003</v>
      </c>
      <c r="G5781" s="37">
        <v>15.57</v>
      </c>
      <c r="H5781" s="113"/>
      <c r="I5781" s="113"/>
    </row>
    <row r="5782" spans="1:9" ht="15" customHeight="1" x14ac:dyDescent="0.25">
      <c r="A5782" s="29">
        <v>42245.54199484954</v>
      </c>
      <c r="B5782" s="37">
        <v>14.12</v>
      </c>
      <c r="C5782" s="2"/>
      <c r="F5782" s="29">
        <v>42245.54199484954</v>
      </c>
      <c r="G5782" s="37">
        <v>14.12</v>
      </c>
      <c r="H5782" s="113"/>
      <c r="I5782" s="113"/>
    </row>
    <row r="5783" spans="1:9" ht="15" customHeight="1" x14ac:dyDescent="0.25">
      <c r="A5783" s="29">
        <v>42245.583661574077</v>
      </c>
      <c r="B5783" s="37">
        <v>13.4</v>
      </c>
      <c r="C5783" s="2"/>
      <c r="F5783" s="29">
        <v>42245.583661574077</v>
      </c>
      <c r="G5783" s="37">
        <v>13.4</v>
      </c>
      <c r="H5783" s="113"/>
      <c r="I5783" s="113"/>
    </row>
    <row r="5784" spans="1:9" ht="15" customHeight="1" x14ac:dyDescent="0.25">
      <c r="A5784" s="29">
        <v>42245.625328298614</v>
      </c>
      <c r="B5784" s="37">
        <v>11.15</v>
      </c>
      <c r="C5784" s="2"/>
      <c r="F5784" s="29">
        <v>42245.625328298614</v>
      </c>
      <c r="G5784" s="37">
        <v>11.15</v>
      </c>
      <c r="H5784" s="113"/>
      <c r="I5784" s="113"/>
    </row>
    <row r="5785" spans="1:9" ht="15" customHeight="1" x14ac:dyDescent="0.25">
      <c r="A5785" s="29">
        <v>42245.666995023152</v>
      </c>
      <c r="B5785" s="37">
        <v>8.81</v>
      </c>
      <c r="C5785" s="2"/>
      <c r="F5785" s="29">
        <v>42245.666995023152</v>
      </c>
      <c r="G5785" s="37">
        <v>8.81</v>
      </c>
      <c r="H5785" s="113"/>
      <c r="I5785" s="113"/>
    </row>
    <row r="5786" spans="1:9" ht="15" customHeight="1" x14ac:dyDescent="0.25">
      <c r="A5786" s="29">
        <v>42245.708661747682</v>
      </c>
      <c r="B5786" s="35">
        <v>6.7</v>
      </c>
      <c r="C5786" s="22" t="s">
        <v>197</v>
      </c>
      <c r="F5786" s="29">
        <v>42245.708661747682</v>
      </c>
      <c r="G5786" s="35"/>
      <c r="H5786" s="113"/>
      <c r="I5786" s="113"/>
    </row>
    <row r="5787" spans="1:9" ht="15" customHeight="1" x14ac:dyDescent="0.25">
      <c r="A5787" s="29">
        <v>42245.750328472219</v>
      </c>
      <c r="B5787" s="35">
        <v>5.24</v>
      </c>
      <c r="C5787" s="22" t="s">
        <v>197</v>
      </c>
      <c r="F5787" s="29">
        <v>42245.750328472219</v>
      </c>
      <c r="G5787" s="35"/>
      <c r="H5787" s="113"/>
      <c r="I5787" s="113"/>
    </row>
    <row r="5788" spans="1:9" ht="15" customHeight="1" x14ac:dyDescent="0.25">
      <c r="A5788" s="29">
        <v>42245.791995196756</v>
      </c>
      <c r="B5788" s="35">
        <v>5.58</v>
      </c>
      <c r="C5788" s="22" t="s">
        <v>197</v>
      </c>
      <c r="F5788" s="29">
        <v>42245.791995196756</v>
      </c>
      <c r="G5788" s="35"/>
      <c r="H5788" s="113"/>
      <c r="I5788" s="113"/>
    </row>
    <row r="5789" spans="1:9" ht="15" customHeight="1" x14ac:dyDescent="0.25">
      <c r="A5789" s="29">
        <v>42245.833661921293</v>
      </c>
      <c r="B5789" s="37">
        <v>15.08</v>
      </c>
      <c r="C5789" s="2"/>
      <c r="F5789" s="29">
        <v>42245.833661921293</v>
      </c>
      <c r="G5789" s="37">
        <v>15.08</v>
      </c>
      <c r="H5789" s="113"/>
      <c r="I5789" s="113"/>
    </row>
    <row r="5790" spans="1:9" ht="15" customHeight="1" x14ac:dyDescent="0.25">
      <c r="A5790" s="29">
        <v>42245.87532864583</v>
      </c>
      <c r="B5790" s="37">
        <v>14.88</v>
      </c>
      <c r="C5790" s="2"/>
      <c r="F5790" s="29">
        <v>42245.87532864583</v>
      </c>
      <c r="G5790" s="37">
        <v>14.88</v>
      </c>
      <c r="H5790" s="113"/>
      <c r="I5790" s="113"/>
    </row>
    <row r="5791" spans="1:9" ht="15" customHeight="1" x14ac:dyDescent="0.25">
      <c r="A5791" s="29">
        <v>42245.916995370368</v>
      </c>
      <c r="B5791" s="37">
        <v>15.41</v>
      </c>
      <c r="C5791" s="2"/>
      <c r="F5791" s="29">
        <v>42245.916995370368</v>
      </c>
      <c r="G5791" s="37">
        <v>15.41</v>
      </c>
      <c r="H5791" s="113"/>
      <c r="I5791" s="113"/>
    </row>
    <row r="5792" spans="1:9" ht="15" customHeight="1" x14ac:dyDescent="0.25">
      <c r="A5792" s="29">
        <v>42245.958662094905</v>
      </c>
      <c r="B5792" s="37">
        <v>14.9</v>
      </c>
      <c r="C5792" s="2"/>
      <c r="F5792" s="29">
        <v>42245.958662094905</v>
      </c>
      <c r="G5792" s="37">
        <v>14.9</v>
      </c>
      <c r="H5792" s="113"/>
      <c r="I5792" s="113"/>
    </row>
    <row r="5793" spans="1:9" ht="15" customHeight="1" x14ac:dyDescent="0.25">
      <c r="A5793" s="29">
        <v>42246.000328819442</v>
      </c>
      <c r="B5793" s="37">
        <v>16.46</v>
      </c>
      <c r="C5793" s="2"/>
      <c r="F5793" s="29">
        <v>42246.000328819442</v>
      </c>
      <c r="G5793" s="37">
        <v>16.46</v>
      </c>
      <c r="H5793" s="113"/>
      <c r="I5793" s="113"/>
    </row>
    <row r="5794" spans="1:9" ht="15" customHeight="1" x14ac:dyDescent="0.25">
      <c r="A5794" s="29">
        <v>42246.041995543979</v>
      </c>
      <c r="B5794" s="37">
        <v>15.66</v>
      </c>
      <c r="C5794" s="2"/>
      <c r="F5794" s="29">
        <v>42246.041995543979</v>
      </c>
      <c r="G5794" s="37">
        <v>15.66</v>
      </c>
      <c r="H5794" s="113"/>
      <c r="I5794" s="113"/>
    </row>
    <row r="5795" spans="1:9" ht="15" customHeight="1" x14ac:dyDescent="0.25">
      <c r="A5795" s="29">
        <v>42246.083662268516</v>
      </c>
      <c r="B5795" s="37">
        <v>16.61</v>
      </c>
      <c r="C5795" s="2"/>
      <c r="F5795" s="29">
        <v>42246.083662268516</v>
      </c>
      <c r="G5795" s="37">
        <v>16.61</v>
      </c>
      <c r="H5795" s="113"/>
      <c r="I5795" s="113"/>
    </row>
    <row r="5796" spans="1:9" ht="15" customHeight="1" x14ac:dyDescent="0.25">
      <c r="A5796" s="29">
        <v>42246.125328993054</v>
      </c>
      <c r="B5796" s="37">
        <v>17.079999999999998</v>
      </c>
      <c r="C5796" s="2"/>
      <c r="F5796" s="29">
        <v>42246.125328993054</v>
      </c>
      <c r="G5796" s="37">
        <v>17.079999999999998</v>
      </c>
      <c r="H5796" s="113"/>
      <c r="I5796" s="113"/>
    </row>
    <row r="5797" spans="1:9" ht="15" customHeight="1" x14ac:dyDescent="0.25">
      <c r="A5797" s="29">
        <v>42246.166995717591</v>
      </c>
      <c r="B5797" s="37">
        <v>16.420000000000002</v>
      </c>
      <c r="C5797" s="2"/>
      <c r="F5797" s="29">
        <v>42246.166995717591</v>
      </c>
      <c r="G5797" s="37">
        <v>16.420000000000002</v>
      </c>
      <c r="H5797" s="113"/>
      <c r="I5797" s="113"/>
    </row>
    <row r="5798" spans="1:9" ht="15" customHeight="1" x14ac:dyDescent="0.25">
      <c r="A5798" s="29">
        <v>42246.208662442128</v>
      </c>
      <c r="B5798" s="37">
        <v>16.93</v>
      </c>
      <c r="C5798" s="2"/>
      <c r="F5798" s="29">
        <v>42246.208662442128</v>
      </c>
      <c r="G5798" s="37">
        <v>16.93</v>
      </c>
      <c r="H5798" s="113"/>
      <c r="I5798" s="113"/>
    </row>
    <row r="5799" spans="1:9" ht="15" customHeight="1" x14ac:dyDescent="0.25">
      <c r="A5799" s="29">
        <v>42246.250329166665</v>
      </c>
      <c r="B5799" s="37">
        <v>16.329999999999998</v>
      </c>
      <c r="C5799" s="2"/>
      <c r="F5799" s="29">
        <v>42246.250329166665</v>
      </c>
      <c r="G5799" s="37">
        <v>16.329999999999998</v>
      </c>
      <c r="H5799" s="113"/>
      <c r="I5799" s="113"/>
    </row>
    <row r="5800" spans="1:9" ht="15" customHeight="1" x14ac:dyDescent="0.25">
      <c r="A5800" s="29">
        <v>42246.291995891203</v>
      </c>
      <c r="B5800" s="37">
        <v>15.68</v>
      </c>
      <c r="C5800" s="2"/>
      <c r="F5800" s="29">
        <v>42246.291995891203</v>
      </c>
      <c r="G5800" s="37">
        <v>15.68</v>
      </c>
      <c r="H5800" s="113"/>
      <c r="I5800" s="113"/>
    </row>
    <row r="5801" spans="1:9" ht="15" customHeight="1" x14ac:dyDescent="0.25">
      <c r="A5801" s="29">
        <v>42246.33366261574</v>
      </c>
      <c r="B5801" s="37">
        <v>15.13</v>
      </c>
      <c r="C5801" s="2"/>
      <c r="F5801" s="29">
        <v>42246.33366261574</v>
      </c>
      <c r="G5801" s="37">
        <v>15.13</v>
      </c>
      <c r="H5801" s="113"/>
      <c r="I5801" s="113"/>
    </row>
    <row r="5802" spans="1:9" ht="15" customHeight="1" x14ac:dyDescent="0.25">
      <c r="A5802" s="29">
        <v>42246.375329340277</v>
      </c>
      <c r="B5802" s="37">
        <v>14.3</v>
      </c>
      <c r="C5802" s="2"/>
      <c r="F5802" s="29">
        <v>42246.375329340277</v>
      </c>
      <c r="G5802" s="37">
        <v>14.3</v>
      </c>
      <c r="H5802" s="113"/>
      <c r="I5802" s="113"/>
    </row>
    <row r="5803" spans="1:9" ht="15" customHeight="1" x14ac:dyDescent="0.25">
      <c r="A5803" s="29">
        <v>42246.416996064814</v>
      </c>
      <c r="B5803" s="37">
        <v>13.45</v>
      </c>
      <c r="C5803" s="2"/>
      <c r="F5803" s="29">
        <v>42246.416996064814</v>
      </c>
      <c r="G5803" s="37">
        <v>13.45</v>
      </c>
      <c r="H5803" s="113"/>
      <c r="I5803" s="113"/>
    </row>
    <row r="5804" spans="1:9" ht="15" customHeight="1" x14ac:dyDescent="0.25">
      <c r="A5804" s="29">
        <v>42246.458662789351</v>
      </c>
      <c r="B5804" s="37">
        <v>15.58</v>
      </c>
      <c r="C5804" s="2"/>
      <c r="F5804" s="29">
        <v>42246.458662789351</v>
      </c>
      <c r="G5804" s="37">
        <v>15.58</v>
      </c>
      <c r="H5804" s="113"/>
      <c r="I5804" s="113"/>
    </row>
    <row r="5805" spans="1:9" ht="15" customHeight="1" x14ac:dyDescent="0.25">
      <c r="A5805" s="29">
        <v>42246.500329513889</v>
      </c>
      <c r="B5805" s="37">
        <v>15.75</v>
      </c>
      <c r="C5805" s="2"/>
      <c r="F5805" s="29">
        <v>42246.500329513889</v>
      </c>
      <c r="G5805" s="37">
        <v>15.75</v>
      </c>
      <c r="H5805" s="113"/>
      <c r="I5805" s="113"/>
    </row>
    <row r="5806" spans="1:9" ht="15" customHeight="1" x14ac:dyDescent="0.25">
      <c r="A5806" s="29">
        <v>42246.541996238426</v>
      </c>
      <c r="B5806" s="37">
        <v>16.09</v>
      </c>
      <c r="C5806" s="2"/>
      <c r="F5806" s="29">
        <v>42246.541996238426</v>
      </c>
      <c r="G5806" s="37">
        <v>16.09</v>
      </c>
      <c r="H5806" s="113"/>
      <c r="I5806" s="113"/>
    </row>
    <row r="5807" spans="1:9" ht="15" customHeight="1" x14ac:dyDescent="0.25">
      <c r="A5807" s="29">
        <v>42246.583662962963</v>
      </c>
      <c r="B5807" s="37">
        <v>15.72</v>
      </c>
      <c r="C5807" s="2"/>
      <c r="F5807" s="29">
        <v>42246.583662962963</v>
      </c>
      <c r="G5807" s="37">
        <v>15.72</v>
      </c>
      <c r="H5807" s="113"/>
      <c r="I5807" s="113"/>
    </row>
    <row r="5808" spans="1:9" ht="15" customHeight="1" x14ac:dyDescent="0.25">
      <c r="A5808" s="29">
        <v>42246.6253296875</v>
      </c>
      <c r="B5808" s="37">
        <v>16.64</v>
      </c>
      <c r="C5808" s="2"/>
      <c r="F5808" s="29">
        <v>42246.6253296875</v>
      </c>
      <c r="G5808" s="37">
        <v>16.64</v>
      </c>
      <c r="H5808" s="113"/>
      <c r="I5808" s="113"/>
    </row>
    <row r="5809" spans="1:9" ht="15" customHeight="1" x14ac:dyDescent="0.25">
      <c r="A5809" s="29">
        <v>42246.666996412037</v>
      </c>
      <c r="B5809" s="37">
        <v>16.79</v>
      </c>
      <c r="C5809" s="2"/>
      <c r="F5809" s="29">
        <v>42246.666996412037</v>
      </c>
      <c r="G5809" s="37">
        <v>16.79</v>
      </c>
      <c r="H5809" s="113"/>
      <c r="I5809" s="113"/>
    </row>
    <row r="5810" spans="1:9" ht="15" customHeight="1" x14ac:dyDescent="0.25">
      <c r="A5810" s="29">
        <v>42246.708663136575</v>
      </c>
      <c r="B5810" s="37">
        <v>17.12</v>
      </c>
      <c r="C5810" s="2"/>
      <c r="F5810" s="29">
        <v>42246.708663136575</v>
      </c>
      <c r="G5810" s="37">
        <v>17.12</v>
      </c>
      <c r="H5810" s="113"/>
      <c r="I5810" s="113"/>
    </row>
    <row r="5811" spans="1:9" ht="15" customHeight="1" x14ac:dyDescent="0.25">
      <c r="A5811" s="29">
        <v>42246.750329861112</v>
      </c>
      <c r="B5811" s="37">
        <v>17.66</v>
      </c>
      <c r="C5811" s="2"/>
      <c r="F5811" s="29">
        <v>42246.750329861112</v>
      </c>
      <c r="G5811" s="37">
        <v>17.66</v>
      </c>
      <c r="H5811" s="113"/>
      <c r="I5811" s="113"/>
    </row>
    <row r="5812" spans="1:9" ht="15" customHeight="1" x14ac:dyDescent="0.25">
      <c r="A5812" s="29">
        <v>42246.791996585649</v>
      </c>
      <c r="B5812" s="37">
        <v>18.920000000000002</v>
      </c>
      <c r="C5812" s="2"/>
      <c r="F5812" s="29">
        <v>42246.791996585649</v>
      </c>
      <c r="G5812" s="37">
        <v>18.920000000000002</v>
      </c>
      <c r="H5812" s="113"/>
      <c r="I5812" s="113"/>
    </row>
    <row r="5813" spans="1:9" ht="15" customHeight="1" x14ac:dyDescent="0.25">
      <c r="A5813" s="29">
        <v>42246.833663310186</v>
      </c>
      <c r="B5813" s="37">
        <v>18.75</v>
      </c>
      <c r="C5813" s="2"/>
      <c r="F5813" s="29">
        <v>42246.833663310186</v>
      </c>
      <c r="G5813" s="37">
        <v>18.75</v>
      </c>
      <c r="H5813" s="113"/>
      <c r="I5813" s="113"/>
    </row>
    <row r="5814" spans="1:9" ht="15" customHeight="1" x14ac:dyDescent="0.25">
      <c r="A5814" s="29">
        <v>42246.875330034723</v>
      </c>
      <c r="B5814" s="37">
        <v>18.100000000000001</v>
      </c>
      <c r="C5814" s="2"/>
      <c r="F5814" s="29">
        <v>42246.875330034723</v>
      </c>
      <c r="G5814" s="37">
        <v>18.100000000000001</v>
      </c>
      <c r="H5814" s="113"/>
      <c r="I5814" s="113"/>
    </row>
    <row r="5815" spans="1:9" ht="15" customHeight="1" x14ac:dyDescent="0.25">
      <c r="A5815" s="29">
        <v>42246.916996759261</v>
      </c>
      <c r="B5815" s="37">
        <v>17.11</v>
      </c>
      <c r="C5815" s="2"/>
      <c r="F5815" s="29">
        <v>42246.916996759261</v>
      </c>
      <c r="G5815" s="37">
        <v>17.11</v>
      </c>
      <c r="H5815" s="113"/>
      <c r="I5815" s="113"/>
    </row>
    <row r="5816" spans="1:9" ht="15" customHeight="1" x14ac:dyDescent="0.25">
      <c r="A5816" s="29">
        <v>42246.958663483798</v>
      </c>
      <c r="B5816" s="37">
        <v>17.12</v>
      </c>
      <c r="C5816" s="2"/>
      <c r="F5816" s="29">
        <v>42246.958663483798</v>
      </c>
      <c r="G5816" s="37">
        <v>17.12</v>
      </c>
      <c r="H5816" s="113"/>
      <c r="I5816" s="113"/>
    </row>
    <row r="5817" spans="1:9" ht="15" customHeight="1" x14ac:dyDescent="0.25">
      <c r="A5817" s="29">
        <v>42247.000330208335</v>
      </c>
      <c r="B5817" s="37">
        <v>18.100000000000001</v>
      </c>
      <c r="C5817" s="2"/>
      <c r="F5817" s="29">
        <v>42247.000330208335</v>
      </c>
      <c r="G5817" s="37">
        <v>18.100000000000001</v>
      </c>
      <c r="H5817" s="113"/>
      <c r="I5817" s="113"/>
    </row>
    <row r="5818" spans="1:9" ht="15" customHeight="1" x14ac:dyDescent="0.25">
      <c r="A5818" s="29">
        <v>42247.041996932872</v>
      </c>
      <c r="B5818" s="37">
        <v>20.100000000000001</v>
      </c>
      <c r="C5818" s="2"/>
      <c r="F5818" s="29">
        <v>42247.041996932872</v>
      </c>
      <c r="G5818" s="37">
        <v>20.100000000000001</v>
      </c>
      <c r="H5818" s="113"/>
      <c r="I5818" s="113"/>
    </row>
    <row r="5819" spans="1:9" ht="15" customHeight="1" x14ac:dyDescent="0.25">
      <c r="A5819" s="29">
        <v>42247.083663657409</v>
      </c>
      <c r="B5819" s="37">
        <v>20.02</v>
      </c>
      <c r="C5819" s="2"/>
      <c r="F5819" s="29">
        <v>42247.083663657409</v>
      </c>
      <c r="G5819" s="37">
        <v>20.02</v>
      </c>
      <c r="H5819" s="113"/>
      <c r="I5819" s="113"/>
    </row>
    <row r="5820" spans="1:9" ht="15" customHeight="1" x14ac:dyDescent="0.25">
      <c r="A5820" s="29">
        <v>42247.125330381947</v>
      </c>
      <c r="B5820" s="37">
        <v>18.16</v>
      </c>
      <c r="C5820" s="2"/>
      <c r="F5820" s="29">
        <v>42247.125330381947</v>
      </c>
      <c r="G5820" s="37">
        <v>18.16</v>
      </c>
      <c r="H5820" s="113"/>
      <c r="I5820" s="113"/>
    </row>
    <row r="5821" spans="1:9" ht="15" customHeight="1" x14ac:dyDescent="0.25">
      <c r="A5821" s="29">
        <v>42247.166997106484</v>
      </c>
      <c r="B5821" s="37">
        <v>18.920000000000002</v>
      </c>
      <c r="C5821" s="2"/>
      <c r="F5821" s="29">
        <v>42247.166997106484</v>
      </c>
      <c r="G5821" s="37">
        <v>18.920000000000002</v>
      </c>
      <c r="H5821" s="113"/>
      <c r="I5821" s="113"/>
    </row>
    <row r="5822" spans="1:9" ht="15" customHeight="1" x14ac:dyDescent="0.25">
      <c r="A5822" s="29">
        <v>42247.208663831021</v>
      </c>
      <c r="B5822" s="37">
        <v>18.64</v>
      </c>
      <c r="C5822" s="2"/>
      <c r="F5822" s="29">
        <v>42247.208663831021</v>
      </c>
      <c r="G5822" s="37">
        <v>18.64</v>
      </c>
      <c r="H5822" s="113"/>
      <c r="I5822" s="113"/>
    </row>
    <row r="5823" spans="1:9" ht="15" customHeight="1" x14ac:dyDescent="0.25">
      <c r="A5823" s="29">
        <v>42247.250330555558</v>
      </c>
      <c r="B5823" s="37">
        <v>17.77</v>
      </c>
      <c r="C5823" s="2"/>
      <c r="F5823" s="29">
        <v>42247.250330555558</v>
      </c>
      <c r="G5823" s="37">
        <v>17.77</v>
      </c>
      <c r="H5823" s="113"/>
      <c r="I5823" s="113"/>
    </row>
    <row r="5824" spans="1:9" ht="15" customHeight="1" x14ac:dyDescent="0.25">
      <c r="A5824" s="29">
        <v>42247.291997280096</v>
      </c>
      <c r="B5824" s="37">
        <v>18.32</v>
      </c>
      <c r="C5824" s="2"/>
      <c r="F5824" s="29">
        <v>42247.291997280096</v>
      </c>
      <c r="G5824" s="37">
        <v>18.32</v>
      </c>
      <c r="H5824" s="113"/>
      <c r="I5824" s="113"/>
    </row>
    <row r="5825" spans="1:9" ht="15" customHeight="1" x14ac:dyDescent="0.25">
      <c r="A5825" s="29">
        <v>42247.333664004633</v>
      </c>
      <c r="B5825" s="37">
        <v>18.100000000000001</v>
      </c>
      <c r="C5825" s="2"/>
      <c r="F5825" s="29">
        <v>42247.333664004633</v>
      </c>
      <c r="G5825" s="37">
        <v>18.100000000000001</v>
      </c>
      <c r="H5825" s="113"/>
      <c r="I5825" s="113"/>
    </row>
    <row r="5826" spans="1:9" ht="15" customHeight="1" x14ac:dyDescent="0.25">
      <c r="A5826" s="29">
        <v>42247.37533072917</v>
      </c>
      <c r="B5826" s="37">
        <v>19.09</v>
      </c>
      <c r="C5826" s="2"/>
      <c r="F5826" s="29">
        <v>42247.37533072917</v>
      </c>
      <c r="G5826" s="37">
        <v>19.09</v>
      </c>
      <c r="H5826" s="113"/>
      <c r="I5826" s="113"/>
    </row>
    <row r="5827" spans="1:9" ht="15" customHeight="1" x14ac:dyDescent="0.25">
      <c r="A5827" s="29">
        <v>42247.416997453707</v>
      </c>
      <c r="B5827" s="37">
        <v>18.54</v>
      </c>
      <c r="C5827" s="2"/>
      <c r="F5827" s="29">
        <v>42247.416997453707</v>
      </c>
      <c r="G5827" s="37">
        <v>18.54</v>
      </c>
      <c r="H5827" s="113"/>
      <c r="I5827" s="113"/>
    </row>
    <row r="5828" spans="1:9" ht="15" customHeight="1" x14ac:dyDescent="0.25">
      <c r="A5828" s="29">
        <v>42247.458664178237</v>
      </c>
      <c r="B5828" s="37">
        <v>22.12</v>
      </c>
      <c r="C5828" s="2"/>
      <c r="F5828" s="29">
        <v>42247.458664178237</v>
      </c>
      <c r="G5828" s="37">
        <v>22.12</v>
      </c>
      <c r="H5828" s="113"/>
      <c r="I5828" s="113"/>
    </row>
    <row r="5829" spans="1:9" ht="15" customHeight="1" x14ac:dyDescent="0.25">
      <c r="A5829" s="29">
        <v>42247.500330902774</v>
      </c>
      <c r="B5829" s="37">
        <v>19.670000000000002</v>
      </c>
      <c r="C5829" s="2"/>
      <c r="F5829" s="29">
        <v>42247.500330902774</v>
      </c>
      <c r="G5829" s="37">
        <v>19.670000000000002</v>
      </c>
      <c r="H5829" s="113"/>
      <c r="I5829" s="113"/>
    </row>
    <row r="5830" spans="1:9" ht="15" customHeight="1" x14ac:dyDescent="0.25">
      <c r="A5830" s="29">
        <v>42247.541997627312</v>
      </c>
      <c r="B5830" s="37">
        <v>18.2</v>
      </c>
      <c r="C5830" s="2"/>
      <c r="F5830" s="29">
        <v>42247.541997627312</v>
      </c>
      <c r="G5830" s="37">
        <v>18.2</v>
      </c>
      <c r="H5830" s="113"/>
      <c r="I5830" s="113"/>
    </row>
    <row r="5831" spans="1:9" ht="15" customHeight="1" x14ac:dyDescent="0.25">
      <c r="A5831" s="29">
        <v>42247.583664351849</v>
      </c>
      <c r="B5831" s="37">
        <v>17.84</v>
      </c>
      <c r="C5831" s="2"/>
      <c r="F5831" s="29">
        <v>42247.583664351849</v>
      </c>
      <c r="G5831" s="37">
        <v>17.84</v>
      </c>
      <c r="H5831" s="113"/>
      <c r="I5831" s="113"/>
    </row>
    <row r="5832" spans="1:9" ht="15" customHeight="1" x14ac:dyDescent="0.25">
      <c r="A5832" s="29">
        <v>42247.625331076386</v>
      </c>
      <c r="B5832" s="37">
        <v>17.91</v>
      </c>
      <c r="C5832" s="2"/>
      <c r="F5832" s="29">
        <v>42247.625331076386</v>
      </c>
      <c r="G5832" s="37">
        <v>17.91</v>
      </c>
      <c r="H5832" s="113"/>
      <c r="I5832" s="113"/>
    </row>
    <row r="5833" spans="1:9" ht="15" customHeight="1" x14ac:dyDescent="0.25">
      <c r="A5833" s="29">
        <v>42247.666997800923</v>
      </c>
      <c r="B5833" s="37">
        <v>21.69</v>
      </c>
      <c r="C5833" s="2"/>
      <c r="F5833" s="29">
        <v>42247.666997800923</v>
      </c>
      <c r="G5833" s="37">
        <v>21.69</v>
      </c>
      <c r="H5833" s="113"/>
      <c r="I5833" s="113"/>
    </row>
    <row r="5834" spans="1:9" ht="15" customHeight="1" x14ac:dyDescent="0.25">
      <c r="A5834" s="29">
        <v>42247.70866452546</v>
      </c>
      <c r="B5834" s="37">
        <v>17.41</v>
      </c>
      <c r="C5834" s="2"/>
      <c r="F5834" s="29">
        <v>42247.70866452546</v>
      </c>
      <c r="G5834" s="37">
        <v>17.41</v>
      </c>
      <c r="H5834" s="113"/>
      <c r="I5834" s="113"/>
    </row>
    <row r="5835" spans="1:9" ht="15" customHeight="1" x14ac:dyDescent="0.25">
      <c r="A5835" s="29">
        <v>42247.750331249998</v>
      </c>
      <c r="B5835" s="35">
        <v>10.09</v>
      </c>
      <c r="C5835" s="22" t="s">
        <v>197</v>
      </c>
      <c r="F5835" s="29">
        <v>42247.750331249998</v>
      </c>
      <c r="G5835" s="35"/>
      <c r="H5835" s="113"/>
      <c r="I5835" s="113"/>
    </row>
    <row r="5836" spans="1:9" ht="15" customHeight="1" x14ac:dyDescent="0.25">
      <c r="A5836" s="29">
        <v>42247.791997974535</v>
      </c>
      <c r="B5836" s="35">
        <v>4.2300000000000004</v>
      </c>
      <c r="C5836" s="22" t="s">
        <v>197</v>
      </c>
      <c r="F5836" s="29">
        <v>42247.791997974535</v>
      </c>
      <c r="G5836" s="35"/>
      <c r="H5836" s="113"/>
      <c r="I5836" s="113"/>
    </row>
    <row r="5837" spans="1:9" ht="15" customHeight="1" x14ac:dyDescent="0.25">
      <c r="A5837" s="29">
        <v>42247.833664699072</v>
      </c>
      <c r="B5837" s="35">
        <v>2.4</v>
      </c>
      <c r="C5837" s="22" t="s">
        <v>197</v>
      </c>
      <c r="F5837" s="29">
        <v>42247.833664699072</v>
      </c>
      <c r="G5837" s="35"/>
      <c r="H5837" s="113"/>
      <c r="I5837" s="113"/>
    </row>
    <row r="5838" spans="1:9" ht="15" customHeight="1" x14ac:dyDescent="0.25">
      <c r="A5838" s="29">
        <v>42247.875331423609</v>
      </c>
      <c r="B5838" s="35">
        <v>1.3</v>
      </c>
      <c r="C5838" s="22" t="s">
        <v>197</v>
      </c>
      <c r="F5838" s="29">
        <v>42247.875331423609</v>
      </c>
      <c r="G5838" s="35"/>
      <c r="H5838" s="113"/>
      <c r="I5838" s="113"/>
    </row>
    <row r="5839" spans="1:9" ht="15" customHeight="1" x14ac:dyDescent="0.25">
      <c r="A5839" s="29">
        <v>42247.916998148146</v>
      </c>
      <c r="B5839" s="35">
        <v>1.46</v>
      </c>
      <c r="C5839" s="22" t="s">
        <v>197</v>
      </c>
      <c r="F5839" s="29">
        <v>42247.916998148146</v>
      </c>
      <c r="G5839" s="35"/>
      <c r="H5839" s="113"/>
      <c r="I5839" s="113"/>
    </row>
    <row r="5840" spans="1:9" ht="15" customHeight="1" x14ac:dyDescent="0.25">
      <c r="A5840" s="29">
        <v>42247.958664872684</v>
      </c>
      <c r="B5840" s="35">
        <v>1.43</v>
      </c>
      <c r="C5840" s="22" t="s">
        <v>197</v>
      </c>
      <c r="F5840" s="29">
        <v>42247.958664872684</v>
      </c>
      <c r="G5840" s="35"/>
      <c r="H5840" s="113"/>
      <c r="I5840" s="113"/>
    </row>
    <row r="5841" spans="1:9" ht="15" customHeight="1" x14ac:dyDescent="0.25">
      <c r="A5841" s="29">
        <v>42248.000331597221</v>
      </c>
      <c r="B5841" s="30">
        <v>1.1599999999999999</v>
      </c>
      <c r="C5841" s="22" t="s">
        <v>197</v>
      </c>
      <c r="F5841" s="29">
        <v>42248.000331597221</v>
      </c>
      <c r="G5841" s="30"/>
      <c r="H5841" s="113"/>
      <c r="I5841" s="113"/>
    </row>
    <row r="5842" spans="1:9" ht="15" customHeight="1" x14ac:dyDescent="0.25">
      <c r="A5842" s="29">
        <v>42248.041998321758</v>
      </c>
      <c r="B5842" s="30">
        <v>1.1100000000000001</v>
      </c>
      <c r="C5842" s="22" t="s">
        <v>197</v>
      </c>
      <c r="F5842" s="29">
        <v>42248.041998321758</v>
      </c>
      <c r="G5842" s="30"/>
      <c r="H5842" s="113"/>
      <c r="I5842" s="113"/>
    </row>
    <row r="5843" spans="1:9" ht="15" customHeight="1" x14ac:dyDescent="0.25">
      <c r="A5843" s="29">
        <v>42248.083665046295</v>
      </c>
      <c r="B5843" s="30">
        <v>1.1200000000000001</v>
      </c>
      <c r="C5843" s="22" t="s">
        <v>197</v>
      </c>
      <c r="F5843" s="29">
        <v>42248.083665046295</v>
      </c>
      <c r="G5843" s="30"/>
      <c r="H5843" s="113"/>
      <c r="I5843" s="113"/>
    </row>
    <row r="5844" spans="1:9" ht="15" customHeight="1" x14ac:dyDescent="0.25">
      <c r="A5844" s="29">
        <v>42248.125331770832</v>
      </c>
      <c r="B5844" s="30">
        <v>1.1100000000000001</v>
      </c>
      <c r="C5844" s="22" t="s">
        <v>197</v>
      </c>
      <c r="F5844" s="29">
        <v>42248.125331770832</v>
      </c>
      <c r="G5844" s="30"/>
      <c r="H5844" s="113"/>
      <c r="I5844" s="113"/>
    </row>
    <row r="5845" spans="1:9" ht="15" customHeight="1" x14ac:dyDescent="0.25">
      <c r="A5845" s="29">
        <v>42248.16699849537</v>
      </c>
      <c r="B5845" s="30">
        <v>1.1100000000000001</v>
      </c>
      <c r="C5845" s="22" t="s">
        <v>197</v>
      </c>
      <c r="F5845" s="29">
        <v>42248.16699849537</v>
      </c>
      <c r="G5845" s="30"/>
      <c r="H5845" s="113"/>
      <c r="I5845" s="113"/>
    </row>
    <row r="5846" spans="1:9" ht="15" customHeight="1" x14ac:dyDescent="0.25">
      <c r="A5846" s="29">
        <v>42248.208665219907</v>
      </c>
      <c r="B5846" s="30">
        <v>1.1100000000000001</v>
      </c>
      <c r="C5846" s="22" t="s">
        <v>197</v>
      </c>
      <c r="F5846" s="29">
        <v>42248.208665219907</v>
      </c>
      <c r="G5846" s="30"/>
      <c r="H5846" s="113"/>
      <c r="I5846" s="113"/>
    </row>
    <row r="5847" spans="1:9" ht="15" customHeight="1" x14ac:dyDescent="0.25">
      <c r="A5847" s="29">
        <v>42248.250331944444</v>
      </c>
      <c r="B5847" s="30">
        <v>1.1100000000000001</v>
      </c>
      <c r="C5847" s="22" t="s">
        <v>197</v>
      </c>
      <c r="F5847" s="29">
        <v>42248.250331944444</v>
      </c>
      <c r="G5847" s="30"/>
      <c r="H5847" s="113"/>
      <c r="I5847" s="113"/>
    </row>
    <row r="5848" spans="1:9" ht="15" customHeight="1" x14ac:dyDescent="0.25">
      <c r="A5848" s="29">
        <v>42248.291998668981</v>
      </c>
      <c r="B5848" s="30">
        <v>1.03</v>
      </c>
      <c r="C5848" s="22" t="s">
        <v>197</v>
      </c>
      <c r="F5848" s="29">
        <v>42248.291998668981</v>
      </c>
      <c r="G5848" s="30"/>
      <c r="H5848" s="113"/>
      <c r="I5848" s="113"/>
    </row>
    <row r="5849" spans="1:9" ht="15" customHeight="1" x14ac:dyDescent="0.25">
      <c r="A5849" s="29">
        <v>42248.333665393518</v>
      </c>
      <c r="B5849" s="30">
        <v>0.92</v>
      </c>
      <c r="C5849" s="22" t="s">
        <v>197</v>
      </c>
      <c r="F5849" s="29">
        <v>42248.333665393518</v>
      </c>
      <c r="G5849" s="30"/>
      <c r="H5849" s="113"/>
      <c r="I5849" s="113"/>
    </row>
    <row r="5850" spans="1:9" ht="15" customHeight="1" x14ac:dyDescent="0.25">
      <c r="A5850" s="29">
        <v>42248.375332118056</v>
      </c>
      <c r="B5850" s="30">
        <v>0.89</v>
      </c>
      <c r="C5850" s="22" t="s">
        <v>197</v>
      </c>
      <c r="F5850" s="29">
        <v>42248.375332118056</v>
      </c>
      <c r="G5850" s="30"/>
      <c r="H5850" s="113"/>
      <c r="I5850" s="113"/>
    </row>
    <row r="5851" spans="1:9" ht="15" customHeight="1" x14ac:dyDescent="0.25">
      <c r="A5851" s="29">
        <v>42248.416998842593</v>
      </c>
      <c r="B5851" s="30">
        <v>0.92</v>
      </c>
      <c r="C5851" s="22" t="s">
        <v>197</v>
      </c>
      <c r="F5851" s="29">
        <v>42248.416998842593</v>
      </c>
      <c r="G5851" s="30"/>
      <c r="H5851" s="113"/>
      <c r="I5851" s="113"/>
    </row>
    <row r="5852" spans="1:9" ht="15" customHeight="1" x14ac:dyDescent="0.25">
      <c r="A5852" s="29">
        <v>42248.45866556713</v>
      </c>
      <c r="B5852" s="30">
        <v>1</v>
      </c>
      <c r="C5852" s="22" t="s">
        <v>197</v>
      </c>
      <c r="F5852" s="29">
        <v>42248.45866556713</v>
      </c>
      <c r="G5852" s="30"/>
      <c r="H5852" s="113"/>
      <c r="I5852" s="113"/>
    </row>
    <row r="5853" spans="1:9" ht="15" customHeight="1" x14ac:dyDescent="0.25">
      <c r="A5853" s="29">
        <v>42248.500332291667</v>
      </c>
      <c r="B5853" s="30">
        <v>0.97</v>
      </c>
      <c r="C5853" s="22" t="s">
        <v>197</v>
      </c>
      <c r="F5853" s="29">
        <v>42248.500332291667</v>
      </c>
      <c r="G5853" s="30"/>
      <c r="H5853" s="113"/>
      <c r="I5853" s="113"/>
    </row>
    <row r="5854" spans="1:9" ht="15" customHeight="1" x14ac:dyDescent="0.25">
      <c r="A5854" s="29">
        <v>42248.541999016204</v>
      </c>
      <c r="B5854" s="30">
        <v>1.05</v>
      </c>
      <c r="C5854" s="22" t="s">
        <v>197</v>
      </c>
      <c r="F5854" s="29">
        <v>42248.541999016204</v>
      </c>
      <c r="G5854" s="30"/>
      <c r="H5854" s="113"/>
      <c r="I5854" s="113"/>
    </row>
    <row r="5855" spans="1:9" ht="15" customHeight="1" x14ac:dyDescent="0.25">
      <c r="A5855" s="29">
        <v>42248.583665740742</v>
      </c>
      <c r="B5855" s="30">
        <v>1.07</v>
      </c>
      <c r="C5855" s="22" t="s">
        <v>197</v>
      </c>
      <c r="F5855" s="29">
        <v>42248.583665740742</v>
      </c>
      <c r="G5855" s="30"/>
      <c r="H5855" s="113"/>
      <c r="I5855" s="113"/>
    </row>
    <row r="5856" spans="1:9" ht="15" customHeight="1" x14ac:dyDescent="0.25">
      <c r="A5856" s="29">
        <v>42248.625332465279</v>
      </c>
      <c r="B5856" s="30">
        <v>1.02</v>
      </c>
      <c r="C5856" s="22" t="s">
        <v>197</v>
      </c>
      <c r="F5856" s="29">
        <v>42248.625332465279</v>
      </c>
      <c r="G5856" s="30"/>
      <c r="H5856" s="113"/>
      <c r="I5856" s="113"/>
    </row>
    <row r="5857" spans="1:9" ht="15" customHeight="1" x14ac:dyDescent="0.25">
      <c r="A5857" s="29">
        <v>42248.666999189816</v>
      </c>
      <c r="B5857" s="30">
        <v>0.93</v>
      </c>
      <c r="C5857" s="22" t="s">
        <v>197</v>
      </c>
      <c r="F5857" s="29">
        <v>42248.666999189816</v>
      </c>
      <c r="G5857" s="30"/>
      <c r="H5857" s="113"/>
      <c r="I5857" s="113"/>
    </row>
    <row r="5858" spans="1:9" ht="15" customHeight="1" x14ac:dyDescent="0.25">
      <c r="A5858" s="29">
        <v>42248.708665914353</v>
      </c>
      <c r="B5858" s="30">
        <v>0.93</v>
      </c>
      <c r="C5858" s="22" t="s">
        <v>197</v>
      </c>
      <c r="F5858" s="29">
        <v>42248.708665914353</v>
      </c>
      <c r="G5858" s="30"/>
      <c r="H5858" s="113"/>
      <c r="I5858" s="113"/>
    </row>
    <row r="5859" spans="1:9" ht="15" customHeight="1" x14ac:dyDescent="0.25">
      <c r="A5859" s="29">
        <v>42248.750332638891</v>
      </c>
      <c r="B5859" s="30">
        <v>0.9</v>
      </c>
      <c r="C5859" s="22" t="s">
        <v>197</v>
      </c>
      <c r="F5859" s="29">
        <v>42248.750332638891</v>
      </c>
      <c r="G5859" s="30"/>
      <c r="H5859" s="113"/>
      <c r="I5859" s="113"/>
    </row>
    <row r="5860" spans="1:9" ht="15" customHeight="1" x14ac:dyDescent="0.25">
      <c r="A5860" s="29">
        <v>42248.791999363428</v>
      </c>
      <c r="B5860" s="30">
        <v>0.89</v>
      </c>
      <c r="C5860" s="22" t="s">
        <v>197</v>
      </c>
      <c r="F5860" s="29">
        <v>42248.791999363428</v>
      </c>
      <c r="G5860" s="30"/>
      <c r="H5860" s="113"/>
      <c r="I5860" s="113"/>
    </row>
    <row r="5861" spans="1:9" ht="15" customHeight="1" x14ac:dyDescent="0.25">
      <c r="A5861" s="29">
        <v>42248.833666087965</v>
      </c>
      <c r="B5861" s="30">
        <v>0.91</v>
      </c>
      <c r="C5861" s="22" t="s">
        <v>197</v>
      </c>
      <c r="F5861" s="29">
        <v>42248.833666087965</v>
      </c>
      <c r="G5861" s="30"/>
      <c r="H5861" s="113"/>
      <c r="I5861" s="113"/>
    </row>
    <row r="5862" spans="1:9" ht="15" customHeight="1" x14ac:dyDescent="0.25">
      <c r="A5862" s="29">
        <v>42248.875332812502</v>
      </c>
      <c r="B5862" s="30">
        <v>0.91</v>
      </c>
      <c r="C5862" s="22" t="s">
        <v>197</v>
      </c>
      <c r="F5862" s="29">
        <v>42248.875332812502</v>
      </c>
      <c r="G5862" s="30"/>
      <c r="H5862" s="113"/>
      <c r="I5862" s="113"/>
    </row>
    <row r="5863" spans="1:9" ht="15" customHeight="1" x14ac:dyDescent="0.25">
      <c r="A5863" s="29">
        <v>42248.916999537039</v>
      </c>
      <c r="B5863" s="30">
        <v>0.9</v>
      </c>
      <c r="C5863" s="22" t="s">
        <v>197</v>
      </c>
      <c r="F5863" s="29">
        <v>42248.916999537039</v>
      </c>
      <c r="G5863" s="30"/>
      <c r="H5863" s="113"/>
      <c r="I5863" s="113"/>
    </row>
    <row r="5864" spans="1:9" ht="15" customHeight="1" x14ac:dyDescent="0.25">
      <c r="A5864" s="29">
        <v>42248.958666261577</v>
      </c>
      <c r="B5864" s="30">
        <v>0.89</v>
      </c>
      <c r="C5864" s="22" t="s">
        <v>197</v>
      </c>
      <c r="F5864" s="29">
        <v>42248.958666261577</v>
      </c>
      <c r="G5864" s="30"/>
      <c r="H5864" s="113"/>
      <c r="I5864" s="113"/>
    </row>
    <row r="5865" spans="1:9" ht="15" customHeight="1" x14ac:dyDescent="0.25">
      <c r="A5865" s="29">
        <v>42249.000332986114</v>
      </c>
      <c r="B5865" s="30">
        <v>0.85</v>
      </c>
      <c r="C5865" s="22" t="s">
        <v>197</v>
      </c>
      <c r="F5865" s="29">
        <v>42249.000332986114</v>
      </c>
      <c r="G5865" s="30"/>
      <c r="H5865" s="113"/>
      <c r="I5865" s="113"/>
    </row>
    <row r="5866" spans="1:9" ht="15" customHeight="1" x14ac:dyDescent="0.25">
      <c r="A5866" s="29">
        <v>42249.041999710651</v>
      </c>
      <c r="B5866" s="30">
        <v>0.9</v>
      </c>
      <c r="C5866" s="22" t="s">
        <v>197</v>
      </c>
      <c r="F5866" s="29">
        <v>42249.041999710651</v>
      </c>
      <c r="G5866" s="30"/>
      <c r="H5866" s="113"/>
      <c r="I5866" s="113"/>
    </row>
    <row r="5867" spans="1:9" ht="15" customHeight="1" x14ac:dyDescent="0.25">
      <c r="A5867" s="29">
        <v>42249.083666435188</v>
      </c>
      <c r="B5867" s="30">
        <v>0.92</v>
      </c>
      <c r="C5867" s="22" t="s">
        <v>197</v>
      </c>
      <c r="F5867" s="29">
        <v>42249.083666435188</v>
      </c>
      <c r="G5867" s="30"/>
      <c r="H5867" s="113"/>
      <c r="I5867" s="113"/>
    </row>
    <row r="5868" spans="1:9" ht="15" customHeight="1" x14ac:dyDescent="0.25">
      <c r="A5868" s="29">
        <v>42249.125333159725</v>
      </c>
      <c r="B5868" s="30">
        <v>0.93</v>
      </c>
      <c r="C5868" s="22" t="s">
        <v>197</v>
      </c>
      <c r="F5868" s="29">
        <v>42249.125333159725</v>
      </c>
      <c r="G5868" s="30"/>
      <c r="H5868" s="113"/>
      <c r="I5868" s="113"/>
    </row>
    <row r="5869" spans="1:9" ht="15" customHeight="1" x14ac:dyDescent="0.25">
      <c r="A5869" s="29">
        <v>42249.166999884263</v>
      </c>
      <c r="B5869" s="30">
        <v>0.92</v>
      </c>
      <c r="C5869" s="22" t="s">
        <v>197</v>
      </c>
      <c r="F5869" s="29">
        <v>42249.166999884263</v>
      </c>
      <c r="G5869" s="30"/>
      <c r="H5869" s="113"/>
      <c r="I5869" s="113"/>
    </row>
    <row r="5870" spans="1:9" ht="15" customHeight="1" x14ac:dyDescent="0.25">
      <c r="A5870" s="29">
        <v>42249.2086666088</v>
      </c>
      <c r="B5870" s="30">
        <v>0.93</v>
      </c>
      <c r="C5870" s="22" t="s">
        <v>197</v>
      </c>
      <c r="F5870" s="29">
        <v>42249.2086666088</v>
      </c>
      <c r="G5870" s="30"/>
      <c r="H5870" s="113"/>
      <c r="I5870" s="113"/>
    </row>
    <row r="5871" spans="1:9" ht="15" customHeight="1" x14ac:dyDescent="0.25">
      <c r="A5871" s="29">
        <v>42249.25033333333</v>
      </c>
      <c r="B5871" s="30">
        <v>0.97</v>
      </c>
      <c r="C5871" s="22" t="s">
        <v>197</v>
      </c>
      <c r="F5871" s="29">
        <v>42249.25033333333</v>
      </c>
      <c r="G5871" s="30"/>
      <c r="H5871" s="113"/>
      <c r="I5871" s="113"/>
    </row>
    <row r="5872" spans="1:9" ht="15" customHeight="1" x14ac:dyDescent="0.25">
      <c r="A5872" s="29">
        <v>42249.292000057867</v>
      </c>
      <c r="B5872" s="30">
        <v>0.96</v>
      </c>
      <c r="C5872" s="22" t="s">
        <v>197</v>
      </c>
      <c r="F5872" s="29">
        <v>42249.292000057867</v>
      </c>
      <c r="G5872" s="30"/>
      <c r="H5872" s="113"/>
      <c r="I5872" s="113"/>
    </row>
    <row r="5873" spans="1:9" ht="15" customHeight="1" x14ac:dyDescent="0.25">
      <c r="A5873" s="29">
        <v>42249.333666782404</v>
      </c>
      <c r="B5873" s="30">
        <v>0.97</v>
      </c>
      <c r="C5873" s="22" t="s">
        <v>197</v>
      </c>
      <c r="F5873" s="29">
        <v>42249.333666782404</v>
      </c>
      <c r="G5873" s="30"/>
      <c r="H5873" s="113"/>
      <c r="I5873" s="113"/>
    </row>
    <row r="5874" spans="1:9" ht="15" customHeight="1" x14ac:dyDescent="0.25">
      <c r="A5874" s="29">
        <v>42249.375333506941</v>
      </c>
      <c r="B5874" s="30">
        <v>1</v>
      </c>
      <c r="C5874" s="22" t="s">
        <v>197</v>
      </c>
      <c r="F5874" s="29">
        <v>42249.375333506941</v>
      </c>
      <c r="G5874" s="30"/>
      <c r="H5874" s="113"/>
      <c r="I5874" s="113"/>
    </row>
    <row r="5875" spans="1:9" ht="15" customHeight="1" x14ac:dyDescent="0.25">
      <c r="A5875" s="29">
        <v>42249.417000231479</v>
      </c>
      <c r="B5875" s="30">
        <v>1.03</v>
      </c>
      <c r="C5875" s="22" t="s">
        <v>197</v>
      </c>
      <c r="F5875" s="29">
        <v>42249.417000231479</v>
      </c>
      <c r="G5875" s="30"/>
      <c r="H5875" s="113"/>
      <c r="I5875" s="113"/>
    </row>
    <row r="5876" spans="1:9" ht="15" customHeight="1" x14ac:dyDescent="0.25">
      <c r="A5876" s="29">
        <v>42249.458666956016</v>
      </c>
      <c r="B5876" s="30">
        <v>1.08</v>
      </c>
      <c r="C5876" s="22" t="s">
        <v>197</v>
      </c>
      <c r="F5876" s="29">
        <v>42249.458666956016</v>
      </c>
      <c r="G5876" s="30"/>
      <c r="H5876" s="113"/>
      <c r="I5876" s="113"/>
    </row>
    <row r="5877" spans="1:9" ht="15" customHeight="1" x14ac:dyDescent="0.25">
      <c r="A5877" s="29">
        <v>42249.500333680553</v>
      </c>
      <c r="B5877" s="30">
        <v>1.1100000000000001</v>
      </c>
      <c r="C5877" s="22" t="s">
        <v>197</v>
      </c>
      <c r="F5877" s="29">
        <v>42249.500333680553</v>
      </c>
      <c r="G5877" s="30"/>
      <c r="H5877" s="113"/>
      <c r="I5877" s="113"/>
    </row>
    <row r="5878" spans="1:9" ht="15" customHeight="1" x14ac:dyDescent="0.25">
      <c r="A5878" s="29">
        <v>42249.54200040509</v>
      </c>
      <c r="B5878" s="30">
        <v>1.05</v>
      </c>
      <c r="C5878" s="22" t="s">
        <v>197</v>
      </c>
      <c r="F5878" s="29">
        <v>42249.54200040509</v>
      </c>
      <c r="G5878" s="30"/>
      <c r="H5878" s="113"/>
      <c r="I5878" s="113"/>
    </row>
    <row r="5879" spans="1:9" ht="15" customHeight="1" x14ac:dyDescent="0.25">
      <c r="A5879" s="29">
        <v>42249.583667129627</v>
      </c>
      <c r="B5879" s="30">
        <v>1.07</v>
      </c>
      <c r="C5879" s="22" t="s">
        <v>197</v>
      </c>
      <c r="F5879" s="29">
        <v>42249.583667129627</v>
      </c>
      <c r="G5879" s="30"/>
      <c r="H5879" s="113"/>
      <c r="I5879" s="113"/>
    </row>
    <row r="5880" spans="1:9" ht="15" customHeight="1" x14ac:dyDescent="0.25">
      <c r="A5880" s="29">
        <v>42249.625333854165</v>
      </c>
      <c r="B5880" s="30">
        <v>1.04</v>
      </c>
      <c r="C5880" s="22" t="s">
        <v>197</v>
      </c>
      <c r="F5880" s="29">
        <v>42249.625333854165</v>
      </c>
      <c r="G5880" s="30"/>
      <c r="H5880" s="113"/>
      <c r="I5880" s="113"/>
    </row>
    <row r="5881" spans="1:9" ht="15" customHeight="1" x14ac:dyDescent="0.25">
      <c r="A5881" s="29">
        <v>42249.667000578702</v>
      </c>
      <c r="B5881" s="30">
        <v>1.04</v>
      </c>
      <c r="C5881" s="22" t="s">
        <v>197</v>
      </c>
      <c r="F5881" s="29">
        <v>42249.667000578702</v>
      </c>
      <c r="G5881" s="30"/>
      <c r="H5881" s="113"/>
      <c r="I5881" s="113"/>
    </row>
    <row r="5882" spans="1:9" ht="15" customHeight="1" x14ac:dyDescent="0.25">
      <c r="A5882" s="29">
        <v>42249.708667303239</v>
      </c>
      <c r="B5882" s="30">
        <v>1.05</v>
      </c>
      <c r="C5882" s="22" t="s">
        <v>197</v>
      </c>
      <c r="F5882" s="29">
        <v>42249.708667303239</v>
      </c>
      <c r="G5882" s="30"/>
      <c r="H5882" s="113"/>
      <c r="I5882" s="113"/>
    </row>
    <row r="5883" spans="1:9" ht="15" customHeight="1" x14ac:dyDescent="0.25">
      <c r="A5883" s="29">
        <v>42249.750334027776</v>
      </c>
      <c r="B5883" s="39">
        <v>1.0900000000000001</v>
      </c>
      <c r="C5883" s="22" t="s">
        <v>200</v>
      </c>
      <c r="F5883" s="29">
        <v>42249.750334027776</v>
      </c>
      <c r="G5883" s="39"/>
      <c r="H5883" s="113"/>
      <c r="I5883" s="113"/>
    </row>
    <row r="5884" spans="1:9" ht="15" customHeight="1" x14ac:dyDescent="0.25">
      <c r="A5884" s="29">
        <v>42249.792000752313</v>
      </c>
      <c r="B5884" s="39">
        <v>7.92</v>
      </c>
      <c r="C5884" s="22" t="s">
        <v>200</v>
      </c>
      <c r="F5884" s="29">
        <v>42249.792000752313</v>
      </c>
      <c r="G5884" s="39"/>
      <c r="H5884" s="113"/>
      <c r="I5884" s="113"/>
    </row>
    <row r="5885" spans="1:9" ht="15" customHeight="1" x14ac:dyDescent="0.25">
      <c r="A5885" s="29">
        <v>42249.833667476851</v>
      </c>
      <c r="B5885" s="39">
        <v>2.82</v>
      </c>
      <c r="C5885" s="22" t="s">
        <v>200</v>
      </c>
      <c r="F5885" s="29">
        <v>42249.833667476851</v>
      </c>
      <c r="G5885" s="39"/>
      <c r="H5885" s="113"/>
      <c r="I5885" s="113"/>
    </row>
    <row r="5886" spans="1:9" ht="15" customHeight="1" x14ac:dyDescent="0.25">
      <c r="A5886" s="29">
        <v>42249.875334201388</v>
      </c>
      <c r="B5886" s="33">
        <v>9.15</v>
      </c>
      <c r="C5886" s="22" t="s">
        <v>199</v>
      </c>
      <c r="F5886" s="29">
        <v>42249.875334201388</v>
      </c>
      <c r="G5886" s="33"/>
      <c r="H5886" s="113"/>
      <c r="I5886" s="113"/>
    </row>
    <row r="5887" spans="1:9" ht="15" customHeight="1" x14ac:dyDescent="0.25">
      <c r="A5887" s="29">
        <v>42249.917000925925</v>
      </c>
      <c r="B5887" s="33">
        <v>9.01</v>
      </c>
      <c r="C5887" s="22" t="s">
        <v>199</v>
      </c>
      <c r="F5887" s="29">
        <v>42249.917000925925</v>
      </c>
      <c r="G5887" s="33"/>
      <c r="H5887" s="113"/>
      <c r="I5887" s="113"/>
    </row>
    <row r="5888" spans="1:9" ht="15" customHeight="1" x14ac:dyDescent="0.25">
      <c r="A5888" s="29">
        <v>42249.958667650462</v>
      </c>
      <c r="B5888" s="33">
        <v>9.5299999999999994</v>
      </c>
      <c r="C5888" s="22" t="s">
        <v>199</v>
      </c>
      <c r="F5888" s="29">
        <v>42249.958667650462</v>
      </c>
      <c r="G5888" s="33"/>
      <c r="H5888" s="113"/>
      <c r="I5888" s="113"/>
    </row>
    <row r="5889" spans="1:9" ht="15" customHeight="1" x14ac:dyDescent="0.25">
      <c r="A5889" s="29">
        <v>42250.000334375</v>
      </c>
      <c r="B5889" s="43">
        <v>10.6</v>
      </c>
      <c r="C5889" s="2"/>
      <c r="F5889" s="29">
        <v>42250.000334375</v>
      </c>
      <c r="G5889" s="43">
        <v>10.6</v>
      </c>
      <c r="H5889" s="113"/>
      <c r="I5889" s="113"/>
    </row>
    <row r="5890" spans="1:9" ht="15" customHeight="1" x14ac:dyDescent="0.25">
      <c r="A5890" s="29">
        <v>42250.042001099537</v>
      </c>
      <c r="B5890" s="43">
        <v>13.3</v>
      </c>
      <c r="C5890" s="2"/>
      <c r="F5890" s="29">
        <v>42250.042001099537</v>
      </c>
      <c r="G5890" s="43">
        <v>13.3</v>
      </c>
      <c r="H5890" s="113"/>
      <c r="I5890" s="113"/>
    </row>
    <row r="5891" spans="1:9" ht="15" customHeight="1" x14ac:dyDescent="0.25">
      <c r="A5891" s="29">
        <v>42250.083667824074</v>
      </c>
      <c r="B5891" s="43">
        <v>13.72</v>
      </c>
      <c r="C5891" s="2"/>
      <c r="F5891" s="29">
        <v>42250.083667824074</v>
      </c>
      <c r="G5891" s="43">
        <v>13.72</v>
      </c>
      <c r="H5891" s="113"/>
      <c r="I5891" s="113"/>
    </row>
    <row r="5892" spans="1:9" ht="15" customHeight="1" x14ac:dyDescent="0.25">
      <c r="A5892" s="29">
        <v>42250.125334548611</v>
      </c>
      <c r="B5892" s="43">
        <v>14.31</v>
      </c>
      <c r="C5892" s="2"/>
      <c r="F5892" s="29">
        <v>42250.125334548611</v>
      </c>
      <c r="G5892" s="43">
        <v>14.31</v>
      </c>
      <c r="H5892" s="113"/>
      <c r="I5892" s="113"/>
    </row>
    <row r="5893" spans="1:9" ht="15" customHeight="1" x14ac:dyDescent="0.25">
      <c r="A5893" s="29">
        <v>42250.167001273148</v>
      </c>
      <c r="B5893" s="43">
        <v>15.66</v>
      </c>
      <c r="C5893" s="2"/>
      <c r="F5893" s="29">
        <v>42250.167001273148</v>
      </c>
      <c r="G5893" s="43">
        <v>15.66</v>
      </c>
      <c r="H5893" s="113"/>
      <c r="I5893" s="113"/>
    </row>
    <row r="5894" spans="1:9" ht="15" customHeight="1" x14ac:dyDescent="0.25">
      <c r="A5894" s="29">
        <v>42250.208667997686</v>
      </c>
      <c r="B5894" s="43">
        <v>12.9</v>
      </c>
      <c r="C5894" s="2"/>
      <c r="F5894" s="29">
        <v>42250.208667997686</v>
      </c>
      <c r="G5894" s="43">
        <v>12.9</v>
      </c>
      <c r="H5894" s="113"/>
      <c r="I5894" s="113"/>
    </row>
    <row r="5895" spans="1:9" ht="15" customHeight="1" x14ac:dyDescent="0.25">
      <c r="A5895" s="29">
        <v>42250.250334722223</v>
      </c>
      <c r="B5895" s="43">
        <v>14.39</v>
      </c>
      <c r="C5895" s="2"/>
      <c r="F5895" s="29">
        <v>42250.250334722223</v>
      </c>
      <c r="G5895" s="43">
        <v>14.39</v>
      </c>
      <c r="H5895" s="113"/>
      <c r="I5895" s="113"/>
    </row>
    <row r="5896" spans="1:9" ht="15" customHeight="1" x14ac:dyDescent="0.25">
      <c r="A5896" s="29">
        <v>42250.29200144676</v>
      </c>
      <c r="B5896" s="43">
        <v>15.1</v>
      </c>
      <c r="C5896" s="2"/>
      <c r="F5896" s="29">
        <v>42250.29200144676</v>
      </c>
      <c r="G5896" s="43">
        <v>15.1</v>
      </c>
      <c r="H5896" s="113"/>
      <c r="I5896" s="113"/>
    </row>
    <row r="5897" spans="1:9" ht="15" customHeight="1" x14ac:dyDescent="0.25">
      <c r="A5897" s="29">
        <v>42250.333668171297</v>
      </c>
      <c r="B5897" s="43">
        <v>16.489999999999998</v>
      </c>
      <c r="C5897" s="2"/>
      <c r="F5897" s="29">
        <v>42250.333668171297</v>
      </c>
      <c r="G5897" s="43">
        <v>16.489999999999998</v>
      </c>
      <c r="H5897" s="113"/>
      <c r="I5897" s="113"/>
    </row>
    <row r="5898" spans="1:9" ht="15" customHeight="1" x14ac:dyDescent="0.25">
      <c r="A5898" s="29">
        <v>42250.375334895834</v>
      </c>
      <c r="B5898" s="43">
        <v>16.32</v>
      </c>
      <c r="C5898" s="2"/>
      <c r="F5898" s="29">
        <v>42250.375334895834</v>
      </c>
      <c r="G5898" s="43">
        <v>16.32</v>
      </c>
      <c r="H5898" s="113"/>
      <c r="I5898" s="113"/>
    </row>
    <row r="5899" spans="1:9" ht="15" customHeight="1" x14ac:dyDescent="0.25">
      <c r="A5899" s="29">
        <v>42250.417001620372</v>
      </c>
      <c r="B5899" s="43">
        <v>16.05</v>
      </c>
      <c r="C5899" s="2"/>
      <c r="F5899" s="29">
        <v>42250.417001620372</v>
      </c>
      <c r="G5899" s="43">
        <v>16.05</v>
      </c>
      <c r="H5899" s="113"/>
      <c r="I5899" s="113"/>
    </row>
    <row r="5900" spans="1:9" ht="15" customHeight="1" x14ac:dyDescent="0.25">
      <c r="A5900" s="29">
        <v>42250.458668344909</v>
      </c>
      <c r="B5900" s="43">
        <v>14.89</v>
      </c>
      <c r="C5900" s="2"/>
      <c r="F5900" s="29">
        <v>42250.458668344909</v>
      </c>
      <c r="G5900" s="43">
        <v>14.89</v>
      </c>
      <c r="H5900" s="113"/>
      <c r="I5900" s="113"/>
    </row>
    <row r="5901" spans="1:9" ht="15" customHeight="1" x14ac:dyDescent="0.25">
      <c r="A5901" s="29">
        <v>42250.500335069446</v>
      </c>
      <c r="B5901" s="43">
        <v>15.53</v>
      </c>
      <c r="C5901" s="2"/>
      <c r="F5901" s="29">
        <v>42250.500335069446</v>
      </c>
      <c r="G5901" s="43">
        <v>15.53</v>
      </c>
      <c r="H5901" s="113"/>
      <c r="I5901" s="113"/>
    </row>
    <row r="5902" spans="1:9" ht="15" customHeight="1" x14ac:dyDescent="0.25">
      <c r="A5902" s="29">
        <v>42250.542001793983</v>
      </c>
      <c r="B5902" s="43">
        <v>17.309999999999999</v>
      </c>
      <c r="C5902" s="2"/>
      <c r="F5902" s="29">
        <v>42250.542001793983</v>
      </c>
      <c r="G5902" s="43">
        <v>17.309999999999999</v>
      </c>
      <c r="H5902" s="113"/>
      <c r="I5902" s="113"/>
    </row>
    <row r="5903" spans="1:9" ht="15" customHeight="1" x14ac:dyDescent="0.25">
      <c r="A5903" s="29">
        <v>42250.58366851852</v>
      </c>
      <c r="B5903" s="43">
        <v>16.87</v>
      </c>
      <c r="C5903" s="2"/>
      <c r="F5903" s="29">
        <v>42250.58366851852</v>
      </c>
      <c r="G5903" s="43">
        <v>16.87</v>
      </c>
      <c r="H5903" s="113"/>
      <c r="I5903" s="113"/>
    </row>
    <row r="5904" spans="1:9" ht="15" customHeight="1" x14ac:dyDescent="0.25">
      <c r="A5904" s="29">
        <v>42250.625335243058</v>
      </c>
      <c r="B5904" s="43">
        <v>15.85</v>
      </c>
      <c r="C5904" s="2"/>
      <c r="F5904" s="29">
        <v>42250.625335243058</v>
      </c>
      <c r="G5904" s="43">
        <v>15.85</v>
      </c>
      <c r="H5904" s="113"/>
      <c r="I5904" s="113"/>
    </row>
    <row r="5905" spans="1:9" ht="15" customHeight="1" x14ac:dyDescent="0.25">
      <c r="A5905" s="29">
        <v>42250.667001967595</v>
      </c>
      <c r="B5905" s="43">
        <v>16.98</v>
      </c>
      <c r="C5905" s="2"/>
      <c r="F5905" s="29">
        <v>42250.667001967595</v>
      </c>
      <c r="G5905" s="43">
        <v>16.98</v>
      </c>
      <c r="H5905" s="113"/>
      <c r="I5905" s="113"/>
    </row>
    <row r="5906" spans="1:9" ht="15" customHeight="1" x14ac:dyDescent="0.25">
      <c r="A5906" s="29">
        <v>42250.708668692132</v>
      </c>
      <c r="B5906" s="43">
        <v>18.16</v>
      </c>
      <c r="C5906" s="2"/>
      <c r="F5906" s="29">
        <v>42250.708668692132</v>
      </c>
      <c r="G5906" s="43">
        <v>18.16</v>
      </c>
      <c r="H5906" s="113"/>
      <c r="I5906" s="113"/>
    </row>
    <row r="5907" spans="1:9" ht="15" customHeight="1" x14ac:dyDescent="0.25">
      <c r="A5907" s="29">
        <v>42250.750335416669</v>
      </c>
      <c r="B5907" s="39">
        <v>10.18</v>
      </c>
      <c r="C5907" s="22" t="s">
        <v>200</v>
      </c>
      <c r="F5907" s="29">
        <v>42250.750335416669</v>
      </c>
      <c r="G5907" s="39"/>
      <c r="H5907" s="113"/>
      <c r="I5907" s="113"/>
    </row>
    <row r="5908" spans="1:9" ht="15" customHeight="1" x14ac:dyDescent="0.25">
      <c r="A5908" s="29">
        <v>42250.792002141206</v>
      </c>
      <c r="B5908" s="39">
        <v>5.24</v>
      </c>
      <c r="C5908" s="22" t="s">
        <v>200</v>
      </c>
      <c r="F5908" s="29">
        <v>42250.792002141206</v>
      </c>
      <c r="G5908" s="39"/>
      <c r="H5908" s="113"/>
      <c r="I5908" s="113"/>
    </row>
    <row r="5909" spans="1:9" ht="15" customHeight="1" x14ac:dyDescent="0.25">
      <c r="A5909" s="29">
        <v>42250.833668865744</v>
      </c>
      <c r="B5909" s="39">
        <v>4.54</v>
      </c>
      <c r="C5909" s="22" t="s">
        <v>200</v>
      </c>
      <c r="F5909" s="29">
        <v>42250.833668865744</v>
      </c>
      <c r="G5909" s="39"/>
      <c r="H5909" s="113"/>
      <c r="I5909" s="113"/>
    </row>
    <row r="5910" spans="1:9" ht="15" customHeight="1" x14ac:dyDescent="0.25">
      <c r="A5910" s="29">
        <v>42250.875335590281</v>
      </c>
      <c r="B5910" s="43">
        <v>15.5</v>
      </c>
      <c r="C5910" s="2"/>
      <c r="F5910" s="29">
        <v>42250.875335590281</v>
      </c>
      <c r="G5910" s="43">
        <v>15.5</v>
      </c>
      <c r="H5910" s="113"/>
      <c r="I5910" s="113"/>
    </row>
    <row r="5911" spans="1:9" ht="15" customHeight="1" x14ac:dyDescent="0.25">
      <c r="A5911" s="29">
        <v>42250.917002314818</v>
      </c>
      <c r="B5911" s="43">
        <v>14.32</v>
      </c>
      <c r="C5911" s="2"/>
      <c r="F5911" s="29">
        <v>42250.917002314818</v>
      </c>
      <c r="G5911" s="43">
        <v>14.32</v>
      </c>
      <c r="H5911" s="113"/>
      <c r="I5911" s="113"/>
    </row>
    <row r="5912" spans="1:9" ht="15" customHeight="1" x14ac:dyDescent="0.25">
      <c r="A5912" s="29">
        <v>42250.958669039355</v>
      </c>
      <c r="B5912" s="43">
        <v>15.41</v>
      </c>
      <c r="C5912" s="2"/>
      <c r="F5912" s="29">
        <v>42250.958669039355</v>
      </c>
      <c r="G5912" s="43">
        <v>15.41</v>
      </c>
      <c r="H5912" s="113"/>
      <c r="I5912" s="113"/>
    </row>
    <row r="5913" spans="1:9" ht="15" customHeight="1" x14ac:dyDescent="0.25">
      <c r="A5913" s="29">
        <v>42251.000335763893</v>
      </c>
      <c r="B5913" s="43">
        <v>14.91</v>
      </c>
      <c r="C5913" s="2"/>
      <c r="F5913" s="29">
        <v>42251.000335763893</v>
      </c>
      <c r="G5913" s="43">
        <v>14.91</v>
      </c>
      <c r="H5913" s="113"/>
      <c r="I5913" s="113"/>
    </row>
    <row r="5914" spans="1:9" ht="15" customHeight="1" x14ac:dyDescent="0.25">
      <c r="A5914" s="29">
        <v>42251.042002488422</v>
      </c>
      <c r="B5914" s="43">
        <v>15.16</v>
      </c>
      <c r="C5914" s="2"/>
      <c r="F5914" s="29">
        <v>42251.042002488422</v>
      </c>
      <c r="G5914" s="43">
        <v>15.16</v>
      </c>
      <c r="H5914" s="113"/>
      <c r="I5914" s="113"/>
    </row>
    <row r="5915" spans="1:9" ht="15" customHeight="1" x14ac:dyDescent="0.25">
      <c r="A5915" s="29">
        <v>42251.08366921296</v>
      </c>
      <c r="B5915" s="43">
        <v>16.88</v>
      </c>
      <c r="C5915" s="2"/>
      <c r="F5915" s="29">
        <v>42251.08366921296</v>
      </c>
      <c r="G5915" s="43">
        <v>16.88</v>
      </c>
      <c r="H5915" s="113"/>
      <c r="I5915" s="113"/>
    </row>
    <row r="5916" spans="1:9" ht="15" customHeight="1" x14ac:dyDescent="0.25">
      <c r="A5916" s="29">
        <v>42251.125335937497</v>
      </c>
      <c r="B5916" s="43">
        <v>15.33</v>
      </c>
      <c r="C5916" s="2"/>
      <c r="F5916" s="29">
        <v>42251.125335937497</v>
      </c>
      <c r="G5916" s="43">
        <v>15.33</v>
      </c>
      <c r="H5916" s="113"/>
      <c r="I5916" s="113"/>
    </row>
    <row r="5917" spans="1:9" ht="15" customHeight="1" x14ac:dyDescent="0.25">
      <c r="A5917" s="29">
        <v>42251.167002662034</v>
      </c>
      <c r="B5917" s="43">
        <v>15.79</v>
      </c>
      <c r="C5917" s="2"/>
      <c r="F5917" s="29">
        <v>42251.167002662034</v>
      </c>
      <c r="G5917" s="43">
        <v>15.79</v>
      </c>
      <c r="H5917" s="113"/>
      <c r="I5917" s="113"/>
    </row>
    <row r="5918" spans="1:9" ht="15" customHeight="1" x14ac:dyDescent="0.25">
      <c r="A5918" s="29">
        <v>42251.208669386571</v>
      </c>
      <c r="B5918" s="43">
        <v>15.99</v>
      </c>
      <c r="C5918" s="2"/>
      <c r="F5918" s="29">
        <v>42251.208669386571</v>
      </c>
      <c r="G5918" s="43">
        <v>15.99</v>
      </c>
      <c r="H5918" s="113"/>
      <c r="I5918" s="113"/>
    </row>
    <row r="5919" spans="1:9" ht="15" customHeight="1" x14ac:dyDescent="0.25">
      <c r="A5919" s="29">
        <v>42251.250336111108</v>
      </c>
      <c r="B5919" s="43">
        <v>16.05</v>
      </c>
      <c r="C5919" s="2"/>
      <c r="F5919" s="29">
        <v>42251.250336111108</v>
      </c>
      <c r="G5919" s="43">
        <v>16.05</v>
      </c>
      <c r="H5919" s="113"/>
      <c r="I5919" s="113"/>
    </row>
    <row r="5920" spans="1:9" ht="15" customHeight="1" x14ac:dyDescent="0.25">
      <c r="A5920" s="29">
        <v>42251.292002835646</v>
      </c>
      <c r="B5920" s="43">
        <v>16.11</v>
      </c>
      <c r="C5920" s="2"/>
      <c r="F5920" s="29">
        <v>42251.292002835646</v>
      </c>
      <c r="G5920" s="43">
        <v>16.11</v>
      </c>
      <c r="H5920" s="113"/>
      <c r="I5920" s="113"/>
    </row>
    <row r="5921" spans="1:9" ht="15" customHeight="1" x14ac:dyDescent="0.25">
      <c r="A5921" s="29">
        <v>42251.333669560183</v>
      </c>
      <c r="B5921" s="43">
        <v>15.55</v>
      </c>
      <c r="C5921" s="2"/>
      <c r="F5921" s="29">
        <v>42251.333669560183</v>
      </c>
      <c r="G5921" s="43">
        <v>15.55</v>
      </c>
      <c r="H5921" s="113"/>
      <c r="I5921" s="113"/>
    </row>
    <row r="5922" spans="1:9" ht="15" customHeight="1" x14ac:dyDescent="0.25">
      <c r="A5922" s="29">
        <v>42251.37533628472</v>
      </c>
      <c r="B5922" s="43">
        <v>18.13</v>
      </c>
      <c r="C5922" s="2"/>
      <c r="F5922" s="29">
        <v>42251.37533628472</v>
      </c>
      <c r="G5922" s="43">
        <v>18.13</v>
      </c>
      <c r="H5922" s="113"/>
      <c r="I5922" s="113"/>
    </row>
    <row r="5923" spans="1:9" ht="15" customHeight="1" x14ac:dyDescent="0.25">
      <c r="A5923" s="29">
        <v>42251.417003009257</v>
      </c>
      <c r="B5923" s="43">
        <v>18.329999999999998</v>
      </c>
      <c r="C5923" s="2"/>
      <c r="F5923" s="29">
        <v>42251.417003009257</v>
      </c>
      <c r="G5923" s="43">
        <v>18.329999999999998</v>
      </c>
      <c r="H5923" s="113"/>
      <c r="I5923" s="113"/>
    </row>
    <row r="5924" spans="1:9" ht="15" customHeight="1" x14ac:dyDescent="0.25">
      <c r="A5924" s="29">
        <v>42251.458669733795</v>
      </c>
      <c r="B5924" s="43">
        <v>18.7</v>
      </c>
      <c r="C5924" s="2"/>
      <c r="F5924" s="29">
        <v>42251.458669733795</v>
      </c>
      <c r="G5924" s="43">
        <v>18.7</v>
      </c>
      <c r="H5924" s="113"/>
      <c r="I5924" s="113"/>
    </row>
    <row r="5925" spans="1:9" ht="15" customHeight="1" x14ac:dyDescent="0.25">
      <c r="A5925" s="29">
        <v>42251.500336458332</v>
      </c>
      <c r="B5925" s="43">
        <v>16.670000000000002</v>
      </c>
      <c r="C5925" s="2"/>
      <c r="F5925" s="29">
        <v>42251.500336458332</v>
      </c>
      <c r="G5925" s="43">
        <v>16.670000000000002</v>
      </c>
      <c r="H5925" s="113"/>
      <c r="I5925" s="113"/>
    </row>
    <row r="5926" spans="1:9" ht="15" customHeight="1" x14ac:dyDescent="0.25">
      <c r="A5926" s="29">
        <v>42251.542003182869</v>
      </c>
      <c r="B5926" s="43">
        <v>17.059999999999999</v>
      </c>
      <c r="C5926" s="2"/>
      <c r="F5926" s="29">
        <v>42251.542003182869</v>
      </c>
      <c r="G5926" s="43">
        <v>17.059999999999999</v>
      </c>
      <c r="H5926" s="113"/>
      <c r="I5926" s="113"/>
    </row>
    <row r="5927" spans="1:9" ht="15" customHeight="1" x14ac:dyDescent="0.25">
      <c r="A5927" s="29">
        <v>42251.583669907406</v>
      </c>
      <c r="B5927" s="43">
        <v>16.350000000000001</v>
      </c>
      <c r="C5927" s="2"/>
      <c r="F5927" s="29">
        <v>42251.583669907406</v>
      </c>
      <c r="G5927" s="43">
        <v>16.350000000000001</v>
      </c>
      <c r="H5927" s="113"/>
      <c r="I5927" s="113"/>
    </row>
    <row r="5928" spans="1:9" ht="15" customHeight="1" x14ac:dyDescent="0.25">
      <c r="A5928" s="29">
        <v>42251.625336631943</v>
      </c>
      <c r="B5928" s="43">
        <v>15.96</v>
      </c>
      <c r="C5928" s="2"/>
      <c r="F5928" s="29">
        <v>42251.625336631943</v>
      </c>
      <c r="G5928" s="43">
        <v>15.96</v>
      </c>
      <c r="H5928" s="113"/>
      <c r="I5928" s="113"/>
    </row>
    <row r="5929" spans="1:9" ht="15" customHeight="1" x14ac:dyDescent="0.25">
      <c r="A5929" s="29">
        <v>42251.667003356481</v>
      </c>
      <c r="B5929" s="43">
        <v>16.05</v>
      </c>
      <c r="C5929" s="2"/>
      <c r="F5929" s="29">
        <v>42251.667003356481</v>
      </c>
      <c r="G5929" s="43">
        <v>16.05</v>
      </c>
      <c r="H5929" s="113"/>
      <c r="I5929" s="113"/>
    </row>
    <row r="5930" spans="1:9" ht="15" customHeight="1" x14ac:dyDescent="0.25">
      <c r="A5930" s="29">
        <v>42251.708670081018</v>
      </c>
      <c r="B5930" s="43">
        <v>13.25</v>
      </c>
      <c r="C5930" s="2"/>
      <c r="F5930" s="29">
        <v>42251.708670081018</v>
      </c>
      <c r="G5930" s="43">
        <v>13.25</v>
      </c>
      <c r="H5930" s="113"/>
      <c r="I5930" s="113"/>
    </row>
    <row r="5931" spans="1:9" ht="15" customHeight="1" x14ac:dyDescent="0.25">
      <c r="A5931" s="29">
        <v>42251.750336805555</v>
      </c>
      <c r="B5931" s="30">
        <v>6.94</v>
      </c>
      <c r="C5931" s="22" t="s">
        <v>197</v>
      </c>
      <c r="F5931" s="29">
        <v>42251.750336805555</v>
      </c>
      <c r="G5931" s="30"/>
      <c r="H5931" s="113"/>
      <c r="I5931" s="113"/>
    </row>
    <row r="5932" spans="1:9" ht="15" customHeight="1" x14ac:dyDescent="0.25">
      <c r="A5932" s="29">
        <v>42251.792003530092</v>
      </c>
      <c r="B5932" s="30">
        <v>3.39</v>
      </c>
      <c r="C5932" s="22" t="s">
        <v>197</v>
      </c>
      <c r="F5932" s="29">
        <v>42251.792003530092</v>
      </c>
      <c r="G5932" s="30"/>
      <c r="H5932" s="113"/>
      <c r="I5932" s="113"/>
    </row>
    <row r="5933" spans="1:9" ht="15" customHeight="1" x14ac:dyDescent="0.25">
      <c r="A5933" s="29">
        <v>42251.833670254629</v>
      </c>
      <c r="B5933" s="30">
        <v>2.13</v>
      </c>
      <c r="C5933" s="22" t="s">
        <v>197</v>
      </c>
      <c r="F5933" s="29">
        <v>42251.833670254629</v>
      </c>
      <c r="G5933" s="30"/>
      <c r="H5933" s="113"/>
      <c r="I5933" s="113"/>
    </row>
    <row r="5934" spans="1:9" ht="15" customHeight="1" x14ac:dyDescent="0.25">
      <c r="A5934" s="29">
        <v>42251.875336979167</v>
      </c>
      <c r="B5934" s="30">
        <v>1.21</v>
      </c>
      <c r="C5934" s="22" t="s">
        <v>197</v>
      </c>
      <c r="F5934" s="29">
        <v>42251.875336979167</v>
      </c>
      <c r="G5934" s="30"/>
      <c r="H5934" s="113"/>
      <c r="I5934" s="113"/>
    </row>
    <row r="5935" spans="1:9" ht="15" customHeight="1" x14ac:dyDescent="0.25">
      <c r="A5935" s="29">
        <v>42251.917003703704</v>
      </c>
      <c r="B5935" s="30">
        <v>1.18</v>
      </c>
      <c r="C5935" s="22" t="s">
        <v>197</v>
      </c>
      <c r="F5935" s="29">
        <v>42251.917003703704</v>
      </c>
      <c r="G5935" s="30"/>
      <c r="H5935" s="113"/>
      <c r="I5935" s="113"/>
    </row>
    <row r="5936" spans="1:9" ht="15" customHeight="1" x14ac:dyDescent="0.25">
      <c r="A5936" s="29">
        <v>42251.958670428241</v>
      </c>
      <c r="B5936" s="30">
        <v>1.1599999999999999</v>
      </c>
      <c r="C5936" s="22" t="s">
        <v>197</v>
      </c>
      <c r="F5936" s="29">
        <v>42251.958670428241</v>
      </c>
      <c r="G5936" s="30"/>
      <c r="H5936" s="113"/>
      <c r="I5936" s="113"/>
    </row>
    <row r="5937" spans="1:9" ht="15" customHeight="1" x14ac:dyDescent="0.25">
      <c r="A5937" s="29">
        <v>42252.000337152778</v>
      </c>
      <c r="B5937" s="30">
        <v>1.07</v>
      </c>
      <c r="C5937" s="22" t="s">
        <v>197</v>
      </c>
      <c r="F5937" s="29">
        <v>42252.000337152778</v>
      </c>
      <c r="G5937" s="30"/>
      <c r="H5937" s="113"/>
      <c r="I5937" s="113"/>
    </row>
    <row r="5938" spans="1:9" ht="15" customHeight="1" x14ac:dyDescent="0.25">
      <c r="A5938" s="29">
        <v>42252.042003877315</v>
      </c>
      <c r="B5938" s="30">
        <v>1.06</v>
      </c>
      <c r="C5938" s="22" t="s">
        <v>197</v>
      </c>
      <c r="F5938" s="29">
        <v>42252.042003877315</v>
      </c>
      <c r="G5938" s="30"/>
      <c r="H5938" s="113"/>
      <c r="I5938" s="113"/>
    </row>
    <row r="5939" spans="1:9" ht="15" customHeight="1" x14ac:dyDescent="0.25">
      <c r="A5939" s="29">
        <v>42252.083670601853</v>
      </c>
      <c r="B5939" s="30">
        <v>1.05</v>
      </c>
      <c r="C5939" s="22" t="s">
        <v>197</v>
      </c>
      <c r="F5939" s="29">
        <v>42252.083670601853</v>
      </c>
      <c r="G5939" s="30"/>
      <c r="H5939" s="113"/>
      <c r="I5939" s="113"/>
    </row>
    <row r="5940" spans="1:9" ht="15" customHeight="1" x14ac:dyDescent="0.25">
      <c r="A5940" s="29">
        <v>42252.12533732639</v>
      </c>
      <c r="B5940" s="30">
        <v>1.03</v>
      </c>
      <c r="C5940" s="22" t="s">
        <v>197</v>
      </c>
      <c r="F5940" s="29">
        <v>42252.12533732639</v>
      </c>
      <c r="G5940" s="30"/>
      <c r="H5940" s="113"/>
      <c r="I5940" s="113"/>
    </row>
    <row r="5941" spans="1:9" ht="15" customHeight="1" x14ac:dyDescent="0.25">
      <c r="A5941" s="29">
        <v>42252.167004050927</v>
      </c>
      <c r="B5941" s="30">
        <v>1.02</v>
      </c>
      <c r="C5941" s="22" t="s">
        <v>197</v>
      </c>
      <c r="F5941" s="29">
        <v>42252.167004050927</v>
      </c>
      <c r="G5941" s="30"/>
      <c r="H5941" s="113"/>
      <c r="I5941" s="113"/>
    </row>
    <row r="5942" spans="1:9" ht="15" customHeight="1" x14ac:dyDescent="0.25">
      <c r="A5942" s="29">
        <v>42252.208670775464</v>
      </c>
      <c r="B5942" s="30">
        <v>1.02</v>
      </c>
      <c r="C5942" s="22" t="s">
        <v>197</v>
      </c>
      <c r="F5942" s="29">
        <v>42252.208670775464</v>
      </c>
      <c r="G5942" s="30"/>
      <c r="H5942" s="113"/>
      <c r="I5942" s="113"/>
    </row>
    <row r="5943" spans="1:9" ht="15" customHeight="1" x14ac:dyDescent="0.25">
      <c r="A5943" s="29">
        <v>42252.250337500001</v>
      </c>
      <c r="B5943" s="30">
        <v>1.04</v>
      </c>
      <c r="C5943" s="22" t="s">
        <v>197</v>
      </c>
      <c r="F5943" s="29">
        <v>42252.250337500001</v>
      </c>
      <c r="G5943" s="30"/>
      <c r="H5943" s="113"/>
      <c r="I5943" s="113"/>
    </row>
    <row r="5944" spans="1:9" ht="15" customHeight="1" x14ac:dyDescent="0.25">
      <c r="A5944" s="29">
        <v>42252.292004224539</v>
      </c>
      <c r="B5944" s="30">
        <v>1.01</v>
      </c>
      <c r="C5944" s="22" t="s">
        <v>197</v>
      </c>
      <c r="F5944" s="29">
        <v>42252.292004224539</v>
      </c>
      <c r="G5944" s="30"/>
      <c r="H5944" s="113"/>
      <c r="I5944" s="113"/>
    </row>
    <row r="5945" spans="1:9" ht="15" customHeight="1" x14ac:dyDescent="0.25">
      <c r="A5945" s="29">
        <v>42252.333670949076</v>
      </c>
      <c r="B5945" s="30">
        <v>0.91</v>
      </c>
      <c r="C5945" s="22" t="s">
        <v>197</v>
      </c>
      <c r="F5945" s="29">
        <v>42252.333670949076</v>
      </c>
      <c r="G5945" s="30"/>
      <c r="H5945" s="113"/>
      <c r="I5945" s="113"/>
    </row>
    <row r="5946" spans="1:9" ht="15" customHeight="1" x14ac:dyDescent="0.25">
      <c r="A5946" s="29">
        <v>42252.375337673613</v>
      </c>
      <c r="B5946" s="30">
        <v>0.94</v>
      </c>
      <c r="C5946" s="22" t="s">
        <v>197</v>
      </c>
      <c r="F5946" s="29">
        <v>42252.375337673613</v>
      </c>
      <c r="G5946" s="30"/>
      <c r="H5946" s="113"/>
      <c r="I5946" s="113"/>
    </row>
    <row r="5947" spans="1:9" ht="15" customHeight="1" x14ac:dyDescent="0.25">
      <c r="A5947" s="29">
        <v>42252.41700439815</v>
      </c>
      <c r="B5947" s="30">
        <v>0.9</v>
      </c>
      <c r="C5947" s="22" t="s">
        <v>197</v>
      </c>
      <c r="F5947" s="29">
        <v>42252.41700439815</v>
      </c>
      <c r="G5947" s="30"/>
      <c r="H5947" s="113"/>
      <c r="I5947" s="113"/>
    </row>
    <row r="5948" spans="1:9" ht="15" customHeight="1" x14ac:dyDescent="0.25">
      <c r="A5948" s="29">
        <v>42252.458671122688</v>
      </c>
      <c r="B5948" s="30">
        <v>0.94</v>
      </c>
      <c r="C5948" s="22" t="s">
        <v>197</v>
      </c>
      <c r="F5948" s="29">
        <v>42252.458671122688</v>
      </c>
      <c r="G5948" s="30"/>
      <c r="H5948" s="113"/>
      <c r="I5948" s="113"/>
    </row>
    <row r="5949" spans="1:9" ht="15" customHeight="1" x14ac:dyDescent="0.25">
      <c r="A5949" s="29">
        <v>42252.500337847225</v>
      </c>
      <c r="B5949" s="30">
        <v>0.92</v>
      </c>
      <c r="C5949" s="22" t="s">
        <v>197</v>
      </c>
      <c r="F5949" s="29">
        <v>42252.500337847225</v>
      </c>
      <c r="G5949" s="30"/>
      <c r="H5949" s="113"/>
      <c r="I5949" s="113"/>
    </row>
    <row r="5950" spans="1:9" ht="15" customHeight="1" x14ac:dyDescent="0.25">
      <c r="A5950" s="29">
        <v>42252.542004571762</v>
      </c>
      <c r="B5950" s="30">
        <v>0.9</v>
      </c>
      <c r="C5950" s="22" t="s">
        <v>197</v>
      </c>
      <c r="F5950" s="29">
        <v>42252.542004571762</v>
      </c>
      <c r="G5950" s="30"/>
      <c r="H5950" s="113"/>
      <c r="I5950" s="113"/>
    </row>
    <row r="5951" spans="1:9" ht="15" customHeight="1" x14ac:dyDescent="0.25">
      <c r="A5951" s="29">
        <v>42252.583671296299</v>
      </c>
      <c r="B5951" s="30">
        <v>0.91</v>
      </c>
      <c r="C5951" s="22" t="s">
        <v>197</v>
      </c>
      <c r="F5951" s="29">
        <v>42252.583671296299</v>
      </c>
      <c r="G5951" s="30"/>
      <c r="H5951" s="113"/>
      <c r="I5951" s="113"/>
    </row>
    <row r="5952" spans="1:9" ht="15" customHeight="1" x14ac:dyDescent="0.25">
      <c r="A5952" s="29">
        <v>42252.625338020836</v>
      </c>
      <c r="B5952" s="30">
        <v>0.91</v>
      </c>
      <c r="C5952" s="22" t="s">
        <v>197</v>
      </c>
      <c r="F5952" s="29">
        <v>42252.625338020836</v>
      </c>
      <c r="G5952" s="30"/>
      <c r="H5952" s="113"/>
      <c r="I5952" s="113"/>
    </row>
    <row r="5953" spans="1:9" ht="15" customHeight="1" x14ac:dyDescent="0.25">
      <c r="A5953" s="29">
        <v>42252.667004745374</v>
      </c>
      <c r="B5953" s="30">
        <v>0.91</v>
      </c>
      <c r="C5953" s="22" t="s">
        <v>197</v>
      </c>
      <c r="F5953" s="29">
        <v>42252.667004745374</v>
      </c>
      <c r="G5953" s="30"/>
      <c r="H5953" s="113"/>
      <c r="I5953" s="113"/>
    </row>
    <row r="5954" spans="1:9" ht="15" customHeight="1" x14ac:dyDescent="0.25">
      <c r="A5954" s="29">
        <v>42252.708671469911</v>
      </c>
      <c r="B5954" s="30">
        <v>0.92</v>
      </c>
      <c r="C5954" s="22" t="s">
        <v>197</v>
      </c>
      <c r="F5954" s="29">
        <v>42252.708671469911</v>
      </c>
      <c r="G5954" s="30"/>
      <c r="H5954" s="113"/>
      <c r="I5954" s="113"/>
    </row>
    <row r="5955" spans="1:9" ht="15" customHeight="1" x14ac:dyDescent="0.25">
      <c r="A5955" s="29">
        <v>42252.750338194448</v>
      </c>
      <c r="B5955" s="30">
        <v>0.96</v>
      </c>
      <c r="C5955" s="22" t="s">
        <v>197</v>
      </c>
      <c r="F5955" s="29">
        <v>42252.750338194448</v>
      </c>
      <c r="G5955" s="30"/>
      <c r="H5955" s="113"/>
      <c r="I5955" s="113"/>
    </row>
    <row r="5956" spans="1:9" ht="15" customHeight="1" x14ac:dyDescent="0.25">
      <c r="A5956" s="29">
        <v>42252.792004918978</v>
      </c>
      <c r="B5956" s="30">
        <v>0.92</v>
      </c>
      <c r="C5956" s="22" t="s">
        <v>197</v>
      </c>
      <c r="F5956" s="29">
        <v>42252.792004918978</v>
      </c>
      <c r="G5956" s="30"/>
      <c r="H5956" s="113"/>
      <c r="I5956" s="113"/>
    </row>
    <row r="5957" spans="1:9" ht="15" customHeight="1" x14ac:dyDescent="0.25">
      <c r="A5957" s="29">
        <v>42252.833671643515</v>
      </c>
      <c r="B5957" s="30">
        <v>0.96</v>
      </c>
      <c r="C5957" s="22" t="s">
        <v>197</v>
      </c>
      <c r="F5957" s="29">
        <v>42252.833671643515</v>
      </c>
      <c r="G5957" s="30"/>
      <c r="H5957" s="113"/>
      <c r="I5957" s="113"/>
    </row>
    <row r="5958" spans="1:9" ht="15" customHeight="1" x14ac:dyDescent="0.25">
      <c r="A5958" s="29">
        <v>42252.875338368052</v>
      </c>
      <c r="B5958" s="30">
        <v>0.99</v>
      </c>
      <c r="C5958" s="22" t="s">
        <v>197</v>
      </c>
      <c r="F5958" s="29">
        <v>42252.875338368052</v>
      </c>
      <c r="G5958" s="30"/>
      <c r="H5958" s="113"/>
      <c r="I5958" s="113"/>
    </row>
    <row r="5959" spans="1:9" ht="15" customHeight="1" x14ac:dyDescent="0.25">
      <c r="A5959" s="29">
        <v>42252.91700509259</v>
      </c>
      <c r="B5959" s="30">
        <v>0.97</v>
      </c>
      <c r="C5959" s="22" t="s">
        <v>197</v>
      </c>
      <c r="F5959" s="29">
        <v>42252.91700509259</v>
      </c>
      <c r="G5959" s="30"/>
      <c r="H5959" s="113"/>
      <c r="I5959" s="113"/>
    </row>
    <row r="5960" spans="1:9" ht="15" customHeight="1" x14ac:dyDescent="0.25">
      <c r="A5960" s="29">
        <v>42252.958671817127</v>
      </c>
      <c r="B5960" s="30">
        <v>0.96</v>
      </c>
      <c r="C5960" s="22" t="s">
        <v>197</v>
      </c>
      <c r="F5960" s="29">
        <v>42252.958671817127</v>
      </c>
      <c r="G5960" s="30"/>
      <c r="H5960" s="113"/>
      <c r="I5960" s="113"/>
    </row>
    <row r="5961" spans="1:9" ht="15" customHeight="1" x14ac:dyDescent="0.25">
      <c r="A5961" s="29">
        <v>42253.000338541664</v>
      </c>
      <c r="B5961" s="30">
        <v>0.93</v>
      </c>
      <c r="C5961" s="22" t="s">
        <v>197</v>
      </c>
      <c r="F5961" s="29">
        <v>42253.000338541664</v>
      </c>
      <c r="G5961" s="30"/>
      <c r="H5961" s="113"/>
      <c r="I5961" s="113"/>
    </row>
    <row r="5962" spans="1:9" ht="15" customHeight="1" x14ac:dyDescent="0.25">
      <c r="A5962" s="29">
        <v>42253.042005266201</v>
      </c>
      <c r="B5962" s="30">
        <v>0.92</v>
      </c>
      <c r="C5962" s="22" t="s">
        <v>197</v>
      </c>
      <c r="F5962" s="29">
        <v>42253.042005266201</v>
      </c>
      <c r="G5962" s="30"/>
      <c r="H5962" s="113"/>
      <c r="I5962" s="113"/>
    </row>
    <row r="5963" spans="1:9" ht="15" customHeight="1" x14ac:dyDescent="0.25">
      <c r="A5963" s="29">
        <v>42253.083671990738</v>
      </c>
      <c r="B5963" s="30">
        <v>0.95</v>
      </c>
      <c r="C5963" s="22" t="s">
        <v>197</v>
      </c>
      <c r="F5963" s="29">
        <v>42253.083671990738</v>
      </c>
      <c r="G5963" s="30"/>
      <c r="H5963" s="113"/>
      <c r="I5963" s="113"/>
    </row>
    <row r="5964" spans="1:9" ht="15" customHeight="1" x14ac:dyDescent="0.25">
      <c r="A5964" s="29">
        <v>42253.125338715276</v>
      </c>
      <c r="B5964" s="30">
        <v>0.93</v>
      </c>
      <c r="C5964" s="22" t="s">
        <v>197</v>
      </c>
      <c r="F5964" s="29">
        <v>42253.125338715276</v>
      </c>
      <c r="G5964" s="30"/>
      <c r="H5964" s="113"/>
      <c r="I5964" s="113"/>
    </row>
    <row r="5965" spans="1:9" ht="15" customHeight="1" x14ac:dyDescent="0.25">
      <c r="A5965" s="29">
        <v>42253.167005439813</v>
      </c>
      <c r="B5965" s="30">
        <v>0.94</v>
      </c>
      <c r="C5965" s="22" t="s">
        <v>197</v>
      </c>
      <c r="F5965" s="29">
        <v>42253.167005439813</v>
      </c>
      <c r="G5965" s="30"/>
      <c r="H5965" s="113"/>
      <c r="I5965" s="113"/>
    </row>
    <row r="5966" spans="1:9" ht="15" customHeight="1" x14ac:dyDescent="0.25">
      <c r="A5966" s="29">
        <v>42253.20867216435</v>
      </c>
      <c r="B5966" s="30">
        <v>0.94</v>
      </c>
      <c r="C5966" s="22" t="s">
        <v>197</v>
      </c>
      <c r="F5966" s="29">
        <v>42253.20867216435</v>
      </c>
      <c r="G5966" s="30"/>
      <c r="H5966" s="113"/>
      <c r="I5966" s="113"/>
    </row>
    <row r="5967" spans="1:9" ht="15" customHeight="1" x14ac:dyDescent="0.25">
      <c r="A5967" s="29">
        <v>42253.250338888887</v>
      </c>
      <c r="B5967" s="30">
        <v>0.96</v>
      </c>
      <c r="C5967" s="22" t="s">
        <v>197</v>
      </c>
      <c r="F5967" s="29">
        <v>42253.250338888887</v>
      </c>
      <c r="G5967" s="30"/>
      <c r="H5967" s="113"/>
      <c r="I5967" s="113"/>
    </row>
    <row r="5968" spans="1:9" ht="15" customHeight="1" x14ac:dyDescent="0.25">
      <c r="A5968" s="29">
        <v>42253.292005613424</v>
      </c>
      <c r="B5968" s="30">
        <v>0.92</v>
      </c>
      <c r="C5968" s="22" t="s">
        <v>197</v>
      </c>
      <c r="F5968" s="29">
        <v>42253.292005613424</v>
      </c>
      <c r="G5968" s="30"/>
      <c r="H5968" s="113"/>
      <c r="I5968" s="113"/>
    </row>
    <row r="5969" spans="1:9" ht="15" customHeight="1" x14ac:dyDescent="0.25">
      <c r="A5969" s="29">
        <v>42253.333672337962</v>
      </c>
      <c r="B5969" s="30">
        <v>0.87</v>
      </c>
      <c r="C5969" s="22" t="s">
        <v>197</v>
      </c>
      <c r="F5969" s="29">
        <v>42253.333672337962</v>
      </c>
      <c r="G5969" s="30"/>
      <c r="H5969" s="113"/>
      <c r="I5969" s="113"/>
    </row>
    <row r="5970" spans="1:9" ht="15" customHeight="1" x14ac:dyDescent="0.25">
      <c r="A5970" s="29">
        <v>42253.375339062499</v>
      </c>
      <c r="B5970" s="30">
        <v>0.9</v>
      </c>
      <c r="C5970" s="22" t="s">
        <v>197</v>
      </c>
      <c r="F5970" s="29">
        <v>42253.375339062499</v>
      </c>
      <c r="G5970" s="30"/>
      <c r="H5970" s="113"/>
      <c r="I5970" s="113"/>
    </row>
    <row r="5971" spans="1:9" ht="15" customHeight="1" x14ac:dyDescent="0.25">
      <c r="A5971" s="29">
        <v>42253.417005787036</v>
      </c>
      <c r="B5971" s="30">
        <v>0.93</v>
      </c>
      <c r="C5971" s="22" t="s">
        <v>197</v>
      </c>
      <c r="F5971" s="29">
        <v>42253.417005787036</v>
      </c>
      <c r="G5971" s="30"/>
      <c r="H5971" s="113"/>
      <c r="I5971" s="113"/>
    </row>
    <row r="5972" spans="1:9" ht="15" customHeight="1" x14ac:dyDescent="0.25">
      <c r="A5972" s="29">
        <v>42253.458672511573</v>
      </c>
      <c r="B5972" s="30">
        <v>0.94</v>
      </c>
      <c r="C5972" s="22" t="s">
        <v>197</v>
      </c>
      <c r="F5972" s="29">
        <v>42253.458672511573</v>
      </c>
      <c r="G5972" s="30"/>
      <c r="H5972" s="113"/>
      <c r="I5972" s="113"/>
    </row>
    <row r="5973" spans="1:9" ht="15" customHeight="1" x14ac:dyDescent="0.25">
      <c r="A5973" s="29">
        <v>42253.50033923611</v>
      </c>
      <c r="B5973" s="30">
        <v>0.92</v>
      </c>
      <c r="C5973" s="22" t="s">
        <v>197</v>
      </c>
      <c r="F5973" s="29">
        <v>42253.50033923611</v>
      </c>
      <c r="G5973" s="30"/>
      <c r="H5973" s="113"/>
      <c r="I5973" s="113"/>
    </row>
    <row r="5974" spans="1:9" ht="15" customHeight="1" x14ac:dyDescent="0.25">
      <c r="A5974" s="29">
        <v>42253.542005960648</v>
      </c>
      <c r="B5974" s="30">
        <v>0.93</v>
      </c>
      <c r="C5974" s="22" t="s">
        <v>197</v>
      </c>
      <c r="F5974" s="29">
        <v>42253.542005960648</v>
      </c>
      <c r="G5974" s="30"/>
      <c r="H5974" s="113"/>
      <c r="I5974" s="113"/>
    </row>
    <row r="5975" spans="1:9" ht="15" customHeight="1" x14ac:dyDescent="0.25">
      <c r="A5975" s="29">
        <v>42253.583672685185</v>
      </c>
      <c r="B5975" s="30">
        <v>0.95</v>
      </c>
      <c r="C5975" s="22" t="s">
        <v>197</v>
      </c>
      <c r="F5975" s="29">
        <v>42253.583672685185</v>
      </c>
      <c r="G5975" s="30"/>
      <c r="H5975" s="113"/>
      <c r="I5975" s="113"/>
    </row>
    <row r="5976" spans="1:9" ht="15" customHeight="1" x14ac:dyDescent="0.25">
      <c r="A5976" s="29">
        <v>42253.625339409722</v>
      </c>
      <c r="B5976" s="30">
        <v>0.89</v>
      </c>
      <c r="C5976" s="22" t="s">
        <v>197</v>
      </c>
      <c r="F5976" s="29">
        <v>42253.625339409722</v>
      </c>
      <c r="G5976" s="30"/>
      <c r="H5976" s="113"/>
      <c r="I5976" s="113"/>
    </row>
    <row r="5977" spans="1:9" ht="15" customHeight="1" x14ac:dyDescent="0.25">
      <c r="A5977" s="29">
        <v>42253.667006134259</v>
      </c>
      <c r="B5977" s="30">
        <v>0.82</v>
      </c>
      <c r="C5977" s="22" t="s">
        <v>197</v>
      </c>
      <c r="F5977" s="29">
        <v>42253.667006134259</v>
      </c>
      <c r="G5977" s="30"/>
      <c r="H5977" s="113"/>
      <c r="I5977" s="113"/>
    </row>
    <row r="5978" spans="1:9" ht="15" customHeight="1" x14ac:dyDescent="0.25">
      <c r="A5978" s="29">
        <v>42253.708672858796</v>
      </c>
      <c r="B5978" s="30">
        <v>0.86</v>
      </c>
      <c r="C5978" s="22" t="s">
        <v>197</v>
      </c>
      <c r="F5978" s="29">
        <v>42253.708672858796</v>
      </c>
      <c r="G5978" s="30"/>
      <c r="H5978" s="113"/>
      <c r="I5978" s="113"/>
    </row>
    <row r="5979" spans="1:9" ht="15" customHeight="1" x14ac:dyDescent="0.25">
      <c r="A5979" s="29">
        <v>42253.750339583334</v>
      </c>
      <c r="B5979" s="30">
        <v>0.88</v>
      </c>
      <c r="C5979" s="22" t="s">
        <v>197</v>
      </c>
      <c r="F5979" s="29">
        <v>42253.750339583334</v>
      </c>
      <c r="G5979" s="30"/>
      <c r="H5979" s="113"/>
      <c r="I5979" s="113"/>
    </row>
    <row r="5980" spans="1:9" ht="15" customHeight="1" x14ac:dyDescent="0.25">
      <c r="A5980" s="29">
        <v>42253.792006307871</v>
      </c>
      <c r="B5980" s="30">
        <v>0.91</v>
      </c>
      <c r="C5980" s="22" t="s">
        <v>197</v>
      </c>
      <c r="F5980" s="29">
        <v>42253.792006307871</v>
      </c>
      <c r="G5980" s="30"/>
      <c r="H5980" s="113"/>
      <c r="I5980" s="113"/>
    </row>
    <row r="5981" spans="1:9" ht="15" customHeight="1" x14ac:dyDescent="0.25">
      <c r="A5981" s="29">
        <v>42253.833673032408</v>
      </c>
      <c r="B5981" s="30">
        <v>0.93</v>
      </c>
      <c r="C5981" s="22" t="s">
        <v>197</v>
      </c>
      <c r="F5981" s="29">
        <v>42253.833673032408</v>
      </c>
      <c r="G5981" s="30"/>
      <c r="H5981" s="113"/>
      <c r="I5981" s="113"/>
    </row>
    <row r="5982" spans="1:9" ht="15" customHeight="1" x14ac:dyDescent="0.25">
      <c r="A5982" s="29">
        <v>42253.875339756945</v>
      </c>
      <c r="B5982" s="30">
        <v>0.94</v>
      </c>
      <c r="C5982" s="22" t="s">
        <v>197</v>
      </c>
      <c r="F5982" s="29">
        <v>42253.875339756945</v>
      </c>
      <c r="G5982" s="30"/>
      <c r="H5982" s="113"/>
      <c r="I5982" s="113"/>
    </row>
    <row r="5983" spans="1:9" ht="15" customHeight="1" x14ac:dyDescent="0.25">
      <c r="A5983" s="29">
        <v>42253.917006481483</v>
      </c>
      <c r="B5983" s="30">
        <v>0.93</v>
      </c>
      <c r="C5983" s="22" t="s">
        <v>197</v>
      </c>
      <c r="F5983" s="29">
        <v>42253.917006481483</v>
      </c>
      <c r="G5983" s="30"/>
      <c r="H5983" s="113"/>
      <c r="I5983" s="113"/>
    </row>
    <row r="5984" spans="1:9" ht="15" customHeight="1" x14ac:dyDescent="0.25">
      <c r="A5984" s="29">
        <v>42253.95867320602</v>
      </c>
      <c r="B5984" s="30">
        <v>0.87</v>
      </c>
      <c r="C5984" s="22" t="s">
        <v>197</v>
      </c>
      <c r="F5984" s="29">
        <v>42253.95867320602</v>
      </c>
      <c r="G5984" s="30"/>
      <c r="H5984" s="113"/>
      <c r="I5984" s="113"/>
    </row>
    <row r="5985" spans="1:9" ht="15" customHeight="1" x14ac:dyDescent="0.25">
      <c r="A5985" s="29">
        <v>42254.000339930557</v>
      </c>
      <c r="B5985" s="30">
        <v>0.82</v>
      </c>
      <c r="C5985" s="22" t="s">
        <v>197</v>
      </c>
      <c r="F5985" s="29">
        <v>42254.000339930557</v>
      </c>
      <c r="G5985" s="30"/>
      <c r="H5985" s="113"/>
      <c r="I5985" s="113"/>
    </row>
    <row r="5986" spans="1:9" ht="15" customHeight="1" x14ac:dyDescent="0.25">
      <c r="A5986" s="29">
        <v>42254.042006655094</v>
      </c>
      <c r="B5986" s="30">
        <v>0.84</v>
      </c>
      <c r="C5986" s="22" t="s">
        <v>197</v>
      </c>
      <c r="F5986" s="29">
        <v>42254.042006655094</v>
      </c>
      <c r="G5986" s="30"/>
      <c r="H5986" s="113"/>
      <c r="I5986" s="113"/>
    </row>
    <row r="5987" spans="1:9" ht="15" customHeight="1" x14ac:dyDescent="0.25">
      <c r="A5987" s="29">
        <v>42254.083673379631</v>
      </c>
      <c r="B5987" s="30">
        <v>0.83</v>
      </c>
      <c r="C5987" s="22" t="s">
        <v>197</v>
      </c>
      <c r="F5987" s="29">
        <v>42254.083673379631</v>
      </c>
      <c r="G5987" s="30"/>
      <c r="H5987" s="113"/>
      <c r="I5987" s="113"/>
    </row>
    <row r="5988" spans="1:9" ht="15" customHeight="1" x14ac:dyDescent="0.25">
      <c r="A5988" s="29">
        <v>42254.125340104169</v>
      </c>
      <c r="B5988" s="30">
        <v>0.85</v>
      </c>
      <c r="C5988" s="22" t="s">
        <v>197</v>
      </c>
      <c r="F5988" s="29">
        <v>42254.125340104169</v>
      </c>
      <c r="G5988" s="30"/>
      <c r="H5988" s="113"/>
      <c r="I5988" s="113"/>
    </row>
    <row r="5989" spans="1:9" ht="15" customHeight="1" x14ac:dyDescent="0.25">
      <c r="A5989" s="29">
        <v>42254.167006828706</v>
      </c>
      <c r="B5989" s="30">
        <v>0.87</v>
      </c>
      <c r="C5989" s="22" t="s">
        <v>197</v>
      </c>
      <c r="F5989" s="29">
        <v>42254.167006828706</v>
      </c>
      <c r="G5989" s="30"/>
      <c r="H5989" s="113"/>
      <c r="I5989" s="113"/>
    </row>
    <row r="5990" spans="1:9" ht="15" customHeight="1" x14ac:dyDescent="0.25">
      <c r="A5990" s="29">
        <v>42254.208673553243</v>
      </c>
      <c r="B5990" s="30">
        <v>0.86</v>
      </c>
      <c r="C5990" s="22" t="s">
        <v>197</v>
      </c>
      <c r="F5990" s="29">
        <v>42254.208673553243</v>
      </c>
      <c r="G5990" s="30"/>
      <c r="H5990" s="113"/>
      <c r="I5990" s="113"/>
    </row>
    <row r="5991" spans="1:9" ht="15" customHeight="1" x14ac:dyDescent="0.25">
      <c r="A5991" s="29">
        <v>42254.25034027778</v>
      </c>
      <c r="B5991" s="30">
        <v>0.88</v>
      </c>
      <c r="C5991" s="22" t="s">
        <v>197</v>
      </c>
      <c r="F5991" s="29">
        <v>42254.25034027778</v>
      </c>
      <c r="G5991" s="30"/>
      <c r="H5991" s="113"/>
      <c r="I5991" s="113"/>
    </row>
    <row r="5992" spans="1:9" ht="15" customHeight="1" x14ac:dyDescent="0.25">
      <c r="A5992" s="29">
        <v>42254.292007002317</v>
      </c>
      <c r="B5992" s="30">
        <v>0.89</v>
      </c>
      <c r="C5992" s="22" t="s">
        <v>197</v>
      </c>
      <c r="F5992" s="29">
        <v>42254.292007002317</v>
      </c>
      <c r="G5992" s="30"/>
      <c r="H5992" s="113"/>
      <c r="I5992" s="113"/>
    </row>
    <row r="5993" spans="1:9" ht="15" customHeight="1" x14ac:dyDescent="0.25">
      <c r="A5993" s="29">
        <v>42254.333673726855</v>
      </c>
      <c r="B5993" s="30">
        <v>0.92</v>
      </c>
      <c r="C5993" s="22" t="s">
        <v>197</v>
      </c>
      <c r="F5993" s="29">
        <v>42254.333673726855</v>
      </c>
      <c r="G5993" s="30"/>
      <c r="H5993" s="113"/>
      <c r="I5993" s="113"/>
    </row>
    <row r="5994" spans="1:9" ht="15" customHeight="1" x14ac:dyDescent="0.25">
      <c r="A5994" s="29">
        <v>42254.375340451392</v>
      </c>
      <c r="B5994" s="30">
        <v>0.89</v>
      </c>
      <c r="C5994" s="22" t="s">
        <v>197</v>
      </c>
      <c r="F5994" s="29">
        <v>42254.375340451392</v>
      </c>
      <c r="G5994" s="30"/>
      <c r="H5994" s="113"/>
      <c r="I5994" s="113"/>
    </row>
    <row r="5995" spans="1:9" ht="15" customHeight="1" x14ac:dyDescent="0.25">
      <c r="A5995" s="29">
        <v>42254.417007175929</v>
      </c>
      <c r="B5995" s="30">
        <v>0.86</v>
      </c>
      <c r="C5995" s="22" t="s">
        <v>197</v>
      </c>
      <c r="F5995" s="29">
        <v>42254.417007175929</v>
      </c>
      <c r="G5995" s="30"/>
      <c r="H5995" s="113"/>
      <c r="I5995" s="113"/>
    </row>
    <row r="5996" spans="1:9" ht="15" customHeight="1" x14ac:dyDescent="0.25">
      <c r="A5996" s="29">
        <v>42254.458673900466</v>
      </c>
      <c r="B5996" s="30">
        <v>0.87</v>
      </c>
      <c r="C5996" s="22" t="s">
        <v>197</v>
      </c>
      <c r="F5996" s="29">
        <v>42254.458673900466</v>
      </c>
      <c r="G5996" s="30"/>
      <c r="H5996" s="113"/>
      <c r="I5996" s="113"/>
    </row>
    <row r="5997" spans="1:9" ht="15" customHeight="1" x14ac:dyDescent="0.25">
      <c r="A5997" s="29">
        <v>42254.500340625003</v>
      </c>
      <c r="B5997" s="30">
        <v>0.93</v>
      </c>
      <c r="C5997" s="22" t="s">
        <v>197</v>
      </c>
      <c r="F5997" s="29">
        <v>42254.500340625003</v>
      </c>
      <c r="G5997" s="30"/>
      <c r="H5997" s="113"/>
      <c r="I5997" s="113"/>
    </row>
    <row r="5998" spans="1:9" ht="15" customHeight="1" x14ac:dyDescent="0.25">
      <c r="A5998" s="29">
        <v>42254.542007349533</v>
      </c>
      <c r="B5998" s="30">
        <v>0.92</v>
      </c>
      <c r="C5998" s="22" t="s">
        <v>197</v>
      </c>
      <c r="F5998" s="29">
        <v>42254.542007349533</v>
      </c>
      <c r="G5998" s="30"/>
      <c r="H5998" s="113"/>
      <c r="I5998" s="113"/>
    </row>
    <row r="5999" spans="1:9" ht="15" customHeight="1" x14ac:dyDescent="0.25">
      <c r="A5999" s="29">
        <v>42254.583674074071</v>
      </c>
      <c r="B5999" s="30">
        <v>0.94</v>
      </c>
      <c r="C5999" s="22" t="s">
        <v>197</v>
      </c>
      <c r="F5999" s="29">
        <v>42254.583674074071</v>
      </c>
      <c r="G5999" s="30"/>
      <c r="H5999" s="113"/>
      <c r="I5999" s="113"/>
    </row>
    <row r="6000" spans="1:9" ht="15" customHeight="1" x14ac:dyDescent="0.25">
      <c r="A6000" s="29">
        <v>42254.625340798608</v>
      </c>
      <c r="B6000" s="30">
        <v>0.86</v>
      </c>
      <c r="C6000" s="22" t="s">
        <v>197</v>
      </c>
      <c r="F6000" s="29">
        <v>42254.625340798608</v>
      </c>
      <c r="G6000" s="30"/>
      <c r="H6000" s="113"/>
      <c r="I6000" s="113"/>
    </row>
    <row r="6001" spans="1:9" ht="15" customHeight="1" x14ac:dyDescent="0.25">
      <c r="A6001" s="29">
        <v>42254.667007523145</v>
      </c>
      <c r="B6001" s="30">
        <v>0.86</v>
      </c>
      <c r="C6001" s="22" t="s">
        <v>197</v>
      </c>
      <c r="F6001" s="29">
        <v>42254.667007523145</v>
      </c>
      <c r="G6001" s="30"/>
      <c r="H6001" s="113"/>
      <c r="I6001" s="113"/>
    </row>
    <row r="6002" spans="1:9" ht="15" customHeight="1" x14ac:dyDescent="0.25">
      <c r="A6002" s="29">
        <v>42254.708674247682</v>
      </c>
      <c r="B6002" s="30">
        <v>0.8</v>
      </c>
      <c r="C6002" s="22" t="s">
        <v>197</v>
      </c>
      <c r="F6002" s="29">
        <v>42254.708674247682</v>
      </c>
      <c r="G6002" s="30"/>
      <c r="H6002" s="113"/>
      <c r="I6002" s="113"/>
    </row>
    <row r="6003" spans="1:9" ht="15" customHeight="1" x14ac:dyDescent="0.25">
      <c r="A6003" s="29">
        <v>42254.750340972219</v>
      </c>
      <c r="B6003" s="30">
        <v>0.81</v>
      </c>
      <c r="C6003" s="22" t="s">
        <v>197</v>
      </c>
      <c r="F6003" s="29">
        <v>42254.750340972219</v>
      </c>
      <c r="G6003" s="30"/>
      <c r="H6003" s="113"/>
      <c r="I6003" s="113"/>
    </row>
    <row r="6004" spans="1:9" ht="15" customHeight="1" x14ac:dyDescent="0.25">
      <c r="A6004" s="29">
        <v>42254.792007696757</v>
      </c>
      <c r="B6004" s="30">
        <v>0.82</v>
      </c>
      <c r="C6004" s="22" t="s">
        <v>197</v>
      </c>
      <c r="F6004" s="29">
        <v>42254.792007696757</v>
      </c>
      <c r="G6004" s="30"/>
      <c r="H6004" s="113"/>
      <c r="I6004" s="113"/>
    </row>
    <row r="6005" spans="1:9" ht="15" customHeight="1" x14ac:dyDescent="0.25">
      <c r="A6005" s="29">
        <v>42254.833674421294</v>
      </c>
      <c r="B6005" s="30">
        <v>0.82</v>
      </c>
      <c r="C6005" s="22" t="s">
        <v>197</v>
      </c>
      <c r="F6005" s="29">
        <v>42254.833674421294</v>
      </c>
      <c r="G6005" s="30"/>
      <c r="H6005" s="113"/>
      <c r="I6005" s="113"/>
    </row>
    <row r="6006" spans="1:9" ht="15" customHeight="1" x14ac:dyDescent="0.25">
      <c r="A6006" s="29">
        <v>42254.875341145831</v>
      </c>
      <c r="B6006" s="30">
        <v>0.84</v>
      </c>
      <c r="C6006" s="22" t="s">
        <v>197</v>
      </c>
      <c r="F6006" s="29">
        <v>42254.875341145831</v>
      </c>
      <c r="G6006" s="30"/>
      <c r="H6006" s="113"/>
      <c r="I6006" s="113"/>
    </row>
    <row r="6007" spans="1:9" ht="15" customHeight="1" x14ac:dyDescent="0.25">
      <c r="A6007" s="29">
        <v>42254.917007870368</v>
      </c>
      <c r="B6007" s="30">
        <v>0.95</v>
      </c>
      <c r="C6007" s="22" t="s">
        <v>197</v>
      </c>
      <c r="F6007" s="29">
        <v>42254.917007870368</v>
      </c>
      <c r="G6007" s="30"/>
      <c r="H6007" s="113"/>
      <c r="I6007" s="113"/>
    </row>
    <row r="6008" spans="1:9" ht="15" customHeight="1" x14ac:dyDescent="0.25">
      <c r="A6008" s="29">
        <v>42254.958674594905</v>
      </c>
      <c r="B6008" s="30">
        <v>0.86</v>
      </c>
      <c r="C6008" s="22" t="s">
        <v>197</v>
      </c>
      <c r="F6008" s="29">
        <v>42254.958674594905</v>
      </c>
      <c r="G6008" s="30"/>
      <c r="H6008" s="113"/>
      <c r="I6008" s="113"/>
    </row>
    <row r="6009" spans="1:9" ht="15" customHeight="1" x14ac:dyDescent="0.25">
      <c r="A6009" s="29">
        <v>42255.000341319443</v>
      </c>
      <c r="B6009" s="30">
        <v>0.91</v>
      </c>
      <c r="C6009" s="22" t="s">
        <v>197</v>
      </c>
      <c r="F6009" s="29">
        <v>42255.000341319443</v>
      </c>
      <c r="G6009" s="30"/>
      <c r="H6009" s="113"/>
      <c r="I6009" s="113"/>
    </row>
    <row r="6010" spans="1:9" ht="15" customHeight="1" x14ac:dyDescent="0.25">
      <c r="A6010" s="29">
        <v>42255.04200804398</v>
      </c>
      <c r="B6010" s="30">
        <v>0.83</v>
      </c>
      <c r="C6010" s="22" t="s">
        <v>197</v>
      </c>
      <c r="F6010" s="29">
        <v>42255.04200804398</v>
      </c>
      <c r="G6010" s="30"/>
      <c r="H6010" s="113"/>
      <c r="I6010" s="113"/>
    </row>
    <row r="6011" spans="1:9" ht="15" customHeight="1" x14ac:dyDescent="0.25">
      <c r="A6011" s="29">
        <v>42255.083674768517</v>
      </c>
      <c r="B6011" s="30">
        <v>0.83</v>
      </c>
      <c r="C6011" s="22" t="s">
        <v>197</v>
      </c>
      <c r="F6011" s="29">
        <v>42255.083674768517</v>
      </c>
      <c r="G6011" s="30"/>
      <c r="H6011" s="113"/>
      <c r="I6011" s="113"/>
    </row>
    <row r="6012" spans="1:9" ht="15" customHeight="1" x14ac:dyDescent="0.25">
      <c r="A6012" s="29">
        <v>42255.125341493054</v>
      </c>
      <c r="B6012" s="30">
        <v>0.85</v>
      </c>
      <c r="C6012" s="22" t="s">
        <v>197</v>
      </c>
      <c r="F6012" s="29">
        <v>42255.125341493054</v>
      </c>
      <c r="G6012" s="30"/>
      <c r="H6012" s="113"/>
      <c r="I6012" s="113"/>
    </row>
    <row r="6013" spans="1:9" ht="15" customHeight="1" x14ac:dyDescent="0.25">
      <c r="A6013" s="29">
        <v>42255.167008217592</v>
      </c>
      <c r="B6013" s="30">
        <v>0.84</v>
      </c>
      <c r="C6013" s="22" t="s">
        <v>197</v>
      </c>
      <c r="F6013" s="29">
        <v>42255.167008217592</v>
      </c>
      <c r="G6013" s="30"/>
      <c r="H6013" s="113"/>
      <c r="I6013" s="113"/>
    </row>
    <row r="6014" spans="1:9" ht="15" customHeight="1" x14ac:dyDescent="0.25">
      <c r="A6014" s="29">
        <v>42255.208674942129</v>
      </c>
      <c r="B6014" s="30">
        <v>0.85</v>
      </c>
      <c r="C6014" s="22" t="s">
        <v>197</v>
      </c>
      <c r="F6014" s="29">
        <v>42255.208674942129</v>
      </c>
      <c r="G6014" s="30"/>
      <c r="H6014" s="113"/>
      <c r="I6014" s="113"/>
    </row>
    <row r="6015" spans="1:9" ht="15" customHeight="1" x14ac:dyDescent="0.25">
      <c r="A6015" s="29">
        <v>42255.250341666666</v>
      </c>
      <c r="B6015" s="30">
        <v>2.59</v>
      </c>
      <c r="C6015" s="22" t="s">
        <v>197</v>
      </c>
      <c r="F6015" s="29">
        <v>42255.250341666666</v>
      </c>
      <c r="G6015" s="30"/>
      <c r="H6015" s="113"/>
      <c r="I6015" s="113"/>
    </row>
    <row r="6016" spans="1:9" ht="15" customHeight="1" x14ac:dyDescent="0.25">
      <c r="A6016" s="29">
        <v>42255.292008391203</v>
      </c>
      <c r="B6016" s="30">
        <v>5.91</v>
      </c>
      <c r="C6016" s="22" t="s">
        <v>197</v>
      </c>
      <c r="F6016" s="29">
        <v>42255.292008391203</v>
      </c>
      <c r="G6016" s="30"/>
      <c r="H6016" s="113"/>
      <c r="I6016" s="113"/>
    </row>
    <row r="6017" spans="1:9" ht="15" customHeight="1" x14ac:dyDescent="0.25">
      <c r="A6017" s="29">
        <v>42255.33367511574</v>
      </c>
      <c r="B6017" s="30">
        <v>7.61</v>
      </c>
      <c r="C6017" s="22" t="s">
        <v>197</v>
      </c>
      <c r="F6017" s="29">
        <v>42255.33367511574</v>
      </c>
      <c r="G6017" s="30"/>
      <c r="H6017" s="113"/>
      <c r="I6017" s="113"/>
    </row>
    <row r="6018" spans="1:9" ht="15" customHeight="1" x14ac:dyDescent="0.25">
      <c r="A6018" s="29">
        <v>42255.375341840278</v>
      </c>
      <c r="B6018" s="33">
        <v>10.08</v>
      </c>
      <c r="C6018" s="22" t="s">
        <v>199</v>
      </c>
      <c r="F6018" s="29">
        <v>42255.375341840278</v>
      </c>
      <c r="G6018" s="33"/>
      <c r="H6018" s="113"/>
      <c r="I6018" s="113"/>
    </row>
    <row r="6019" spans="1:9" ht="15" customHeight="1" x14ac:dyDescent="0.25">
      <c r="A6019" s="29">
        <v>42255.417008564815</v>
      </c>
      <c r="B6019" s="33">
        <v>10.81</v>
      </c>
      <c r="C6019" s="22" t="s">
        <v>199</v>
      </c>
      <c r="F6019" s="29">
        <v>42255.417008564815</v>
      </c>
      <c r="G6019" s="33"/>
      <c r="H6019" s="113"/>
      <c r="I6019" s="113"/>
    </row>
    <row r="6020" spans="1:9" ht="15" customHeight="1" x14ac:dyDescent="0.25">
      <c r="A6020" s="29">
        <v>42255.458675289352</v>
      </c>
      <c r="B6020" s="33">
        <v>11.66</v>
      </c>
      <c r="C6020" s="22" t="s">
        <v>199</v>
      </c>
      <c r="F6020" s="29">
        <v>42255.458675289352</v>
      </c>
      <c r="G6020" s="33"/>
      <c r="H6020" s="113"/>
      <c r="I6020" s="113"/>
    </row>
    <row r="6021" spans="1:9" ht="15" customHeight="1" x14ac:dyDescent="0.25">
      <c r="A6021" s="29">
        <v>42255.500342013889</v>
      </c>
      <c r="B6021" s="33">
        <v>12.73</v>
      </c>
      <c r="C6021" s="22" t="s">
        <v>199</v>
      </c>
      <c r="F6021" s="29">
        <v>42255.500342013889</v>
      </c>
      <c r="G6021" s="33"/>
      <c r="H6021" s="113"/>
      <c r="I6021" s="113"/>
    </row>
    <row r="6022" spans="1:9" ht="15" customHeight="1" x14ac:dyDescent="0.25">
      <c r="A6022" s="29">
        <v>42255.542008738426</v>
      </c>
      <c r="B6022" s="33">
        <v>13.72</v>
      </c>
      <c r="C6022" s="22" t="s">
        <v>199</v>
      </c>
      <c r="F6022" s="29">
        <v>42255.542008738426</v>
      </c>
      <c r="G6022" s="33"/>
      <c r="H6022" s="113"/>
      <c r="I6022" s="113"/>
    </row>
    <row r="6023" spans="1:9" ht="15" customHeight="1" x14ac:dyDescent="0.25">
      <c r="A6023" s="29">
        <v>42255.583675462964</v>
      </c>
      <c r="B6023" s="33">
        <v>12.59</v>
      </c>
      <c r="C6023" s="22" t="s">
        <v>199</v>
      </c>
      <c r="F6023" s="29">
        <v>42255.583675462964</v>
      </c>
      <c r="G6023" s="33"/>
      <c r="H6023" s="113"/>
      <c r="I6023" s="113"/>
    </row>
    <row r="6024" spans="1:9" ht="15" customHeight="1" x14ac:dyDescent="0.25">
      <c r="A6024" s="29">
        <v>42255.625342187501</v>
      </c>
      <c r="B6024" s="33">
        <v>13.12</v>
      </c>
      <c r="C6024" s="22" t="s">
        <v>199</v>
      </c>
      <c r="F6024" s="29">
        <v>42255.625342187501</v>
      </c>
      <c r="G6024" s="33"/>
      <c r="H6024" s="113"/>
      <c r="I6024" s="113"/>
    </row>
    <row r="6025" spans="1:9" ht="15" customHeight="1" x14ac:dyDescent="0.25">
      <c r="A6025" s="29">
        <v>42255.667008912038</v>
      </c>
      <c r="B6025" s="33">
        <v>14.33</v>
      </c>
      <c r="C6025" s="22" t="s">
        <v>199</v>
      </c>
      <c r="F6025" s="29">
        <v>42255.667008912038</v>
      </c>
      <c r="G6025" s="33"/>
      <c r="H6025" s="113"/>
      <c r="I6025" s="113"/>
    </row>
    <row r="6026" spans="1:9" ht="15" customHeight="1" x14ac:dyDescent="0.25">
      <c r="A6026" s="29">
        <v>42255.708675636575</v>
      </c>
      <c r="B6026" s="33">
        <v>12.93</v>
      </c>
      <c r="C6026" s="22" t="s">
        <v>199</v>
      </c>
      <c r="F6026" s="29">
        <v>42255.708675636575</v>
      </c>
      <c r="G6026" s="33"/>
      <c r="H6026" s="113"/>
      <c r="I6026" s="113"/>
    </row>
    <row r="6027" spans="1:9" ht="15" customHeight="1" x14ac:dyDescent="0.25">
      <c r="A6027" s="29">
        <v>42255.750342361112</v>
      </c>
      <c r="B6027" s="39">
        <v>6.02</v>
      </c>
      <c r="C6027" s="22" t="s">
        <v>200</v>
      </c>
      <c r="F6027" s="29">
        <v>42255.750342361112</v>
      </c>
      <c r="G6027" s="39"/>
      <c r="H6027" s="113"/>
      <c r="I6027" s="113"/>
    </row>
    <row r="6028" spans="1:9" ht="15" customHeight="1" x14ac:dyDescent="0.25">
      <c r="A6028" s="29">
        <v>42255.79200908565</v>
      </c>
      <c r="B6028" s="39">
        <v>2.99</v>
      </c>
      <c r="C6028" s="22" t="s">
        <v>200</v>
      </c>
      <c r="F6028" s="29">
        <v>42255.79200908565</v>
      </c>
      <c r="G6028" s="39"/>
      <c r="H6028" s="113"/>
      <c r="I6028" s="113"/>
    </row>
    <row r="6029" spans="1:9" ht="15" customHeight="1" x14ac:dyDescent="0.25">
      <c r="A6029" s="29">
        <v>42255.833675810187</v>
      </c>
      <c r="B6029" s="39">
        <v>2.66</v>
      </c>
      <c r="C6029" s="22" t="s">
        <v>200</v>
      </c>
      <c r="F6029" s="29">
        <v>42255.833675810187</v>
      </c>
      <c r="G6029" s="39"/>
      <c r="H6029" s="113"/>
      <c r="I6029" s="113"/>
    </row>
    <row r="6030" spans="1:9" ht="15" customHeight="1" x14ac:dyDescent="0.25">
      <c r="A6030" s="29">
        <v>42255.875342534724</v>
      </c>
      <c r="B6030" s="33">
        <v>12.56</v>
      </c>
      <c r="C6030" s="22" t="s">
        <v>199</v>
      </c>
      <c r="F6030" s="29">
        <v>42255.875342534724</v>
      </c>
      <c r="G6030" s="33"/>
      <c r="H6030" s="113"/>
      <c r="I6030" s="113"/>
    </row>
    <row r="6031" spans="1:9" ht="15" customHeight="1" x14ac:dyDescent="0.25">
      <c r="A6031" s="29">
        <v>42255.917009259261</v>
      </c>
      <c r="B6031" s="33">
        <v>11.7</v>
      </c>
      <c r="C6031" s="22" t="s">
        <v>199</v>
      </c>
      <c r="F6031" s="29">
        <v>42255.917009259261</v>
      </c>
      <c r="G6031" s="33"/>
      <c r="H6031" s="113"/>
      <c r="I6031" s="113"/>
    </row>
    <row r="6032" spans="1:9" ht="15" customHeight="1" x14ac:dyDescent="0.25">
      <c r="A6032" s="29">
        <v>42255.958675983798</v>
      </c>
      <c r="B6032" s="33">
        <v>13.13</v>
      </c>
      <c r="C6032" s="22" t="s">
        <v>199</v>
      </c>
      <c r="F6032" s="29">
        <v>42255.958675983798</v>
      </c>
      <c r="G6032" s="33"/>
      <c r="H6032" s="113"/>
      <c r="I6032" s="113"/>
    </row>
    <row r="6033" spans="1:9" ht="15" customHeight="1" x14ac:dyDescent="0.25">
      <c r="A6033" s="29">
        <v>42256.000342708336</v>
      </c>
      <c r="B6033" s="43">
        <v>15.25</v>
      </c>
      <c r="C6033" s="2"/>
      <c r="F6033" s="29">
        <v>42256.000342708336</v>
      </c>
      <c r="G6033" s="43">
        <v>15.25</v>
      </c>
      <c r="H6033" s="113"/>
      <c r="I6033" s="113"/>
    </row>
    <row r="6034" spans="1:9" ht="15" customHeight="1" x14ac:dyDescent="0.25">
      <c r="A6034" s="29">
        <v>42256.042009432873</v>
      </c>
      <c r="B6034" s="43">
        <v>15.5</v>
      </c>
      <c r="C6034" s="2"/>
      <c r="F6034" s="29">
        <v>42256.042009432873</v>
      </c>
      <c r="G6034" s="43">
        <v>15.5</v>
      </c>
      <c r="H6034" s="113"/>
      <c r="I6034" s="113"/>
    </row>
    <row r="6035" spans="1:9" ht="15" customHeight="1" x14ac:dyDescent="0.25">
      <c r="A6035" s="29">
        <v>42256.08367615741</v>
      </c>
      <c r="B6035" s="43">
        <v>16.46</v>
      </c>
      <c r="C6035" s="2"/>
      <c r="F6035" s="29">
        <v>42256.08367615741</v>
      </c>
      <c r="G6035" s="43">
        <v>16.46</v>
      </c>
      <c r="H6035" s="113"/>
      <c r="I6035" s="113"/>
    </row>
    <row r="6036" spans="1:9" ht="15" customHeight="1" x14ac:dyDescent="0.25">
      <c r="A6036" s="29">
        <v>42256.125342881947</v>
      </c>
      <c r="B6036" s="43">
        <v>15.62</v>
      </c>
      <c r="C6036" s="2"/>
      <c r="F6036" s="29">
        <v>42256.125342881947</v>
      </c>
      <c r="G6036" s="43">
        <v>15.62</v>
      </c>
      <c r="H6036" s="113"/>
      <c r="I6036" s="113"/>
    </row>
    <row r="6037" spans="1:9" ht="15" customHeight="1" x14ac:dyDescent="0.25">
      <c r="A6037" s="29">
        <v>42256.167009606484</v>
      </c>
      <c r="B6037" s="43">
        <v>15</v>
      </c>
      <c r="C6037" s="2"/>
      <c r="F6037" s="29">
        <v>42256.167009606484</v>
      </c>
      <c r="G6037" s="43">
        <v>15</v>
      </c>
      <c r="H6037" s="113"/>
      <c r="I6037" s="113"/>
    </row>
    <row r="6038" spans="1:9" ht="15" customHeight="1" x14ac:dyDescent="0.25">
      <c r="A6038" s="29">
        <v>42256.208676331022</v>
      </c>
      <c r="B6038" s="43">
        <v>16.34</v>
      </c>
      <c r="C6038" s="2"/>
      <c r="F6038" s="29">
        <v>42256.208676331022</v>
      </c>
      <c r="G6038" s="43">
        <v>16.34</v>
      </c>
      <c r="H6038" s="113"/>
      <c r="I6038" s="113"/>
    </row>
    <row r="6039" spans="1:9" ht="15" customHeight="1" x14ac:dyDescent="0.25">
      <c r="A6039" s="29">
        <v>42256.250343055559</v>
      </c>
      <c r="B6039" s="43">
        <v>18.72</v>
      </c>
      <c r="C6039" s="2"/>
      <c r="F6039" s="29">
        <v>42256.250343055559</v>
      </c>
      <c r="G6039" s="43">
        <v>18.72</v>
      </c>
      <c r="H6039" s="113"/>
      <c r="I6039" s="113"/>
    </row>
    <row r="6040" spans="1:9" ht="15" customHeight="1" x14ac:dyDescent="0.25">
      <c r="A6040" s="29">
        <v>42256.292009780096</v>
      </c>
      <c r="B6040" s="43">
        <v>16.05</v>
      </c>
      <c r="C6040" s="2"/>
      <c r="F6040" s="29">
        <v>42256.292009780096</v>
      </c>
      <c r="G6040" s="43">
        <v>16.05</v>
      </c>
      <c r="H6040" s="113"/>
      <c r="I6040" s="113"/>
    </row>
    <row r="6041" spans="1:9" ht="15" customHeight="1" x14ac:dyDescent="0.25">
      <c r="A6041" s="29">
        <v>42256.333676504626</v>
      </c>
      <c r="B6041" s="43">
        <v>14.63</v>
      </c>
      <c r="C6041" s="2"/>
      <c r="F6041" s="29">
        <v>42256.333676504626</v>
      </c>
      <c r="G6041" s="43">
        <v>14.63</v>
      </c>
      <c r="H6041" s="113"/>
      <c r="I6041" s="113"/>
    </row>
    <row r="6042" spans="1:9" ht="15" customHeight="1" x14ac:dyDescent="0.25">
      <c r="A6042" s="29">
        <v>42256.375343229163</v>
      </c>
      <c r="B6042" s="43">
        <v>18.39</v>
      </c>
      <c r="C6042" s="2"/>
      <c r="F6042" s="29">
        <v>42256.375343229163</v>
      </c>
      <c r="G6042" s="43">
        <v>18.39</v>
      </c>
      <c r="H6042" s="113"/>
      <c r="I6042" s="113"/>
    </row>
    <row r="6043" spans="1:9" ht="15" customHeight="1" x14ac:dyDescent="0.25">
      <c r="A6043" s="29">
        <v>42256.4170099537</v>
      </c>
      <c r="B6043" s="43">
        <v>18.36</v>
      </c>
      <c r="C6043" s="2"/>
      <c r="F6043" s="29">
        <v>42256.4170099537</v>
      </c>
      <c r="G6043" s="43">
        <v>18.36</v>
      </c>
      <c r="H6043" s="113"/>
      <c r="I6043" s="113"/>
    </row>
    <row r="6044" spans="1:9" ht="15" customHeight="1" x14ac:dyDescent="0.25">
      <c r="A6044" s="29">
        <v>42256.458676678238</v>
      </c>
      <c r="B6044" s="43">
        <v>16.12</v>
      </c>
      <c r="C6044" s="2"/>
      <c r="F6044" s="29">
        <v>42256.458676678238</v>
      </c>
      <c r="G6044" s="43">
        <v>16.12</v>
      </c>
      <c r="H6044" s="113"/>
      <c r="I6044" s="113"/>
    </row>
    <row r="6045" spans="1:9" ht="15" customHeight="1" x14ac:dyDescent="0.25">
      <c r="A6045" s="29">
        <v>42256.500343402775</v>
      </c>
      <c r="B6045" s="43">
        <v>16.809999999999999</v>
      </c>
      <c r="C6045" s="2"/>
      <c r="F6045" s="29">
        <v>42256.500343402775</v>
      </c>
      <c r="G6045" s="43">
        <v>16.809999999999999</v>
      </c>
      <c r="H6045" s="113"/>
      <c r="I6045" s="113"/>
    </row>
    <row r="6046" spans="1:9" ht="15" customHeight="1" x14ac:dyDescent="0.25">
      <c r="A6046" s="29">
        <v>42256.542010127312</v>
      </c>
      <c r="B6046" s="43">
        <v>16.170000000000002</v>
      </c>
      <c r="C6046" s="2"/>
      <c r="F6046" s="29">
        <v>42256.542010127312</v>
      </c>
      <c r="G6046" s="43">
        <v>16.170000000000002</v>
      </c>
      <c r="H6046" s="113"/>
      <c r="I6046" s="113"/>
    </row>
    <row r="6047" spans="1:9" ht="15" customHeight="1" x14ac:dyDescent="0.25">
      <c r="A6047" s="29">
        <v>42256.583676851849</v>
      </c>
      <c r="B6047" s="43">
        <v>15.15</v>
      </c>
      <c r="C6047" s="2"/>
      <c r="F6047" s="29">
        <v>42256.583676851849</v>
      </c>
      <c r="G6047" s="43">
        <v>15.15</v>
      </c>
      <c r="H6047" s="113"/>
      <c r="I6047" s="113"/>
    </row>
    <row r="6048" spans="1:9" ht="15" customHeight="1" x14ac:dyDescent="0.25">
      <c r="A6048" s="29">
        <v>42256.625343576387</v>
      </c>
      <c r="B6048" s="43">
        <v>15.68</v>
      </c>
      <c r="C6048" s="2"/>
      <c r="F6048" s="29">
        <v>42256.625343576387</v>
      </c>
      <c r="G6048" s="43">
        <v>15.68</v>
      </c>
      <c r="H6048" s="113"/>
      <c r="I6048" s="113"/>
    </row>
    <row r="6049" spans="1:9" ht="15" customHeight="1" x14ac:dyDescent="0.25">
      <c r="A6049" s="29">
        <v>42256.667010300924</v>
      </c>
      <c r="B6049" s="43">
        <v>15.71</v>
      </c>
      <c r="C6049" s="2"/>
      <c r="F6049" s="29">
        <v>42256.667010300924</v>
      </c>
      <c r="G6049" s="43">
        <v>15.71</v>
      </c>
      <c r="H6049" s="113"/>
      <c r="I6049" s="113"/>
    </row>
    <row r="6050" spans="1:9" ht="15" customHeight="1" x14ac:dyDescent="0.25">
      <c r="A6050" s="29">
        <v>42256.708677025461</v>
      </c>
      <c r="B6050" s="43">
        <v>16.2</v>
      </c>
      <c r="C6050" s="2"/>
      <c r="F6050" s="29">
        <v>42256.708677025461</v>
      </c>
      <c r="G6050" s="43">
        <v>16.2</v>
      </c>
      <c r="H6050" s="113"/>
      <c r="I6050" s="113"/>
    </row>
    <row r="6051" spans="1:9" ht="15" customHeight="1" x14ac:dyDescent="0.25">
      <c r="A6051" s="29">
        <v>42256.750343749998</v>
      </c>
      <c r="B6051" s="39">
        <v>9.1199999999999992</v>
      </c>
      <c r="C6051" s="22" t="s">
        <v>200</v>
      </c>
      <c r="F6051" s="29">
        <v>42256.750343749998</v>
      </c>
      <c r="G6051" s="39"/>
      <c r="H6051" s="113"/>
      <c r="I6051" s="113"/>
    </row>
    <row r="6052" spans="1:9" ht="15" customHeight="1" x14ac:dyDescent="0.25">
      <c r="A6052" s="29">
        <v>42256.792010474535</v>
      </c>
      <c r="B6052" s="39">
        <v>4.17</v>
      </c>
      <c r="C6052" s="22" t="s">
        <v>200</v>
      </c>
      <c r="F6052" s="29">
        <v>42256.792010474535</v>
      </c>
      <c r="G6052" s="39"/>
      <c r="H6052" s="113"/>
      <c r="I6052" s="113"/>
    </row>
    <row r="6053" spans="1:9" ht="15" customHeight="1" x14ac:dyDescent="0.25">
      <c r="A6053" s="29">
        <v>42256.833677199073</v>
      </c>
      <c r="B6053" s="39">
        <v>2.86</v>
      </c>
      <c r="C6053" s="22" t="s">
        <v>200</v>
      </c>
      <c r="F6053" s="29">
        <v>42256.833677199073</v>
      </c>
      <c r="G6053" s="39"/>
      <c r="H6053" s="113"/>
      <c r="I6053" s="113"/>
    </row>
    <row r="6054" spans="1:9" ht="15" customHeight="1" x14ac:dyDescent="0.25">
      <c r="A6054" s="29">
        <v>42256.87534392361</v>
      </c>
      <c r="B6054" s="30">
        <v>1.95</v>
      </c>
      <c r="C6054" s="22" t="s">
        <v>197</v>
      </c>
      <c r="F6054" s="29">
        <v>42256.87534392361</v>
      </c>
      <c r="G6054" s="30"/>
      <c r="H6054" s="113"/>
      <c r="I6054" s="113"/>
    </row>
    <row r="6055" spans="1:9" ht="15" customHeight="1" x14ac:dyDescent="0.25">
      <c r="A6055" s="29">
        <v>42256.917010648147</v>
      </c>
      <c r="B6055" s="30">
        <v>1.18</v>
      </c>
      <c r="C6055" s="22" t="s">
        <v>197</v>
      </c>
      <c r="F6055" s="29">
        <v>42256.917010648147</v>
      </c>
      <c r="G6055" s="30"/>
      <c r="H6055" s="113"/>
      <c r="I6055" s="113"/>
    </row>
    <row r="6056" spans="1:9" ht="15" customHeight="1" x14ac:dyDescent="0.25">
      <c r="A6056" s="29">
        <v>42256.958677372684</v>
      </c>
      <c r="B6056" s="30">
        <v>1.07</v>
      </c>
      <c r="C6056" s="22" t="s">
        <v>197</v>
      </c>
      <c r="F6056" s="29">
        <v>42256.958677372684</v>
      </c>
      <c r="G6056" s="30"/>
      <c r="H6056" s="113"/>
      <c r="I6056" s="113"/>
    </row>
    <row r="6057" spans="1:9" ht="15" customHeight="1" x14ac:dyDescent="0.25">
      <c r="A6057" s="29">
        <v>42257.000344097221</v>
      </c>
      <c r="B6057" s="30">
        <v>1.04</v>
      </c>
      <c r="C6057" s="22" t="s">
        <v>197</v>
      </c>
      <c r="F6057" s="29">
        <v>42257.000344097221</v>
      </c>
      <c r="G6057" s="30"/>
      <c r="H6057" s="113"/>
      <c r="I6057" s="113"/>
    </row>
    <row r="6058" spans="1:9" ht="15" customHeight="1" x14ac:dyDescent="0.25">
      <c r="A6058" s="29">
        <v>42257.042010821759</v>
      </c>
      <c r="B6058" s="30">
        <v>1.08</v>
      </c>
      <c r="C6058" s="22" t="s">
        <v>197</v>
      </c>
      <c r="F6058" s="29">
        <v>42257.042010821759</v>
      </c>
      <c r="G6058" s="30"/>
      <c r="H6058" s="113"/>
      <c r="I6058" s="113"/>
    </row>
    <row r="6059" spans="1:9" ht="15" customHeight="1" x14ac:dyDescent="0.25">
      <c r="A6059" s="29">
        <v>42257.083677546296</v>
      </c>
      <c r="B6059" s="30">
        <v>1.0900000000000001</v>
      </c>
      <c r="C6059" s="22" t="s">
        <v>197</v>
      </c>
      <c r="F6059" s="29">
        <v>42257.083677546296</v>
      </c>
      <c r="G6059" s="30"/>
      <c r="H6059" s="113"/>
      <c r="I6059" s="113"/>
    </row>
    <row r="6060" spans="1:9" ht="15" customHeight="1" x14ac:dyDescent="0.25">
      <c r="A6060" s="29">
        <v>42257.125344270833</v>
      </c>
      <c r="B6060" s="30">
        <v>1.1200000000000001</v>
      </c>
      <c r="C6060" s="22" t="s">
        <v>197</v>
      </c>
      <c r="F6060" s="29">
        <v>42257.125344270833</v>
      </c>
      <c r="G6060" s="30"/>
      <c r="H6060" s="113"/>
      <c r="I6060" s="113"/>
    </row>
    <row r="6061" spans="1:9" ht="15" customHeight="1" x14ac:dyDescent="0.25">
      <c r="A6061" s="29">
        <v>42257.16701099537</v>
      </c>
      <c r="B6061" s="30">
        <v>1.07</v>
      </c>
      <c r="C6061" s="22" t="s">
        <v>197</v>
      </c>
      <c r="F6061" s="29">
        <v>42257.16701099537</v>
      </c>
      <c r="G6061" s="30"/>
      <c r="H6061" s="113"/>
      <c r="I6061" s="113"/>
    </row>
    <row r="6062" spans="1:9" ht="15" customHeight="1" x14ac:dyDescent="0.25">
      <c r="A6062" s="29">
        <v>42257.208677719907</v>
      </c>
      <c r="B6062" s="30">
        <v>1.03</v>
      </c>
      <c r="C6062" s="22" t="s">
        <v>197</v>
      </c>
      <c r="F6062" s="29">
        <v>42257.208677719907</v>
      </c>
      <c r="G6062" s="30"/>
      <c r="H6062" s="113"/>
      <c r="I6062" s="113"/>
    </row>
    <row r="6063" spans="1:9" ht="15" customHeight="1" x14ac:dyDescent="0.25">
      <c r="A6063" s="29">
        <v>42257.250344444445</v>
      </c>
      <c r="B6063" s="30">
        <v>1.05</v>
      </c>
      <c r="C6063" s="22" t="s">
        <v>197</v>
      </c>
      <c r="F6063" s="29">
        <v>42257.250344444445</v>
      </c>
      <c r="G6063" s="30"/>
      <c r="H6063" s="113"/>
      <c r="I6063" s="113"/>
    </row>
    <row r="6064" spans="1:9" ht="15" customHeight="1" x14ac:dyDescent="0.25">
      <c r="A6064" s="29">
        <v>42257.292011168982</v>
      </c>
      <c r="B6064" s="35">
        <v>1.02</v>
      </c>
      <c r="C6064" s="22" t="s">
        <v>197</v>
      </c>
      <c r="F6064" s="29">
        <v>42257.292011168982</v>
      </c>
      <c r="G6064" s="35"/>
      <c r="H6064" s="113"/>
      <c r="I6064" s="113"/>
    </row>
    <row r="6065" spans="1:9" ht="15" customHeight="1" x14ac:dyDescent="0.25">
      <c r="A6065" s="29">
        <v>42257.333677893519</v>
      </c>
      <c r="B6065" s="35">
        <v>1.04</v>
      </c>
      <c r="C6065" s="22" t="s">
        <v>197</v>
      </c>
      <c r="F6065" s="29">
        <v>42257.333677893519</v>
      </c>
      <c r="G6065" s="35"/>
      <c r="H6065" s="113"/>
      <c r="I6065" s="113"/>
    </row>
    <row r="6066" spans="1:9" ht="15" customHeight="1" x14ac:dyDescent="0.25">
      <c r="A6066" s="29">
        <v>42257.375344618056</v>
      </c>
      <c r="B6066" s="35">
        <v>1.04</v>
      </c>
      <c r="C6066" s="22" t="s">
        <v>197</v>
      </c>
      <c r="F6066" s="29">
        <v>42257.375344618056</v>
      </c>
      <c r="G6066" s="35"/>
      <c r="H6066" s="113"/>
      <c r="I6066" s="113"/>
    </row>
    <row r="6067" spans="1:9" ht="15" customHeight="1" x14ac:dyDescent="0.25">
      <c r="A6067" s="29">
        <v>42257.417011342593</v>
      </c>
      <c r="B6067" s="35">
        <v>1.06</v>
      </c>
      <c r="C6067" s="22" t="s">
        <v>197</v>
      </c>
      <c r="F6067" s="29">
        <v>42257.417011342593</v>
      </c>
      <c r="G6067" s="35"/>
      <c r="H6067" s="113"/>
      <c r="I6067" s="113"/>
    </row>
    <row r="6068" spans="1:9" ht="15" customHeight="1" x14ac:dyDescent="0.25">
      <c r="A6068" s="29">
        <v>42257.458678067131</v>
      </c>
      <c r="B6068" s="35">
        <v>1.06</v>
      </c>
      <c r="C6068" s="22" t="s">
        <v>197</v>
      </c>
      <c r="F6068" s="29">
        <v>42257.458678067131</v>
      </c>
      <c r="G6068" s="35"/>
      <c r="H6068" s="113"/>
      <c r="I6068" s="113"/>
    </row>
    <row r="6069" spans="1:9" ht="15" customHeight="1" x14ac:dyDescent="0.25">
      <c r="A6069" s="29">
        <v>42257.500344791668</v>
      </c>
      <c r="B6069" s="35">
        <v>1.1000000000000001</v>
      </c>
      <c r="C6069" s="22" t="s">
        <v>197</v>
      </c>
      <c r="F6069" s="29">
        <v>42257.500344791668</v>
      </c>
      <c r="G6069" s="35"/>
      <c r="H6069" s="113"/>
      <c r="I6069" s="113"/>
    </row>
    <row r="6070" spans="1:9" ht="15" customHeight="1" x14ac:dyDescent="0.25">
      <c r="A6070" s="29">
        <v>42257.542011516205</v>
      </c>
      <c r="B6070" s="35">
        <v>1.1100000000000001</v>
      </c>
      <c r="C6070" s="22" t="s">
        <v>197</v>
      </c>
      <c r="F6070" s="29">
        <v>42257.542011516205</v>
      </c>
      <c r="G6070" s="35"/>
      <c r="H6070" s="113"/>
      <c r="I6070" s="113"/>
    </row>
    <row r="6071" spans="1:9" ht="15" customHeight="1" x14ac:dyDescent="0.25">
      <c r="A6071" s="29">
        <v>42257.583678240742</v>
      </c>
      <c r="B6071" s="35">
        <v>1.1299999999999999</v>
      </c>
      <c r="C6071" s="22" t="s">
        <v>197</v>
      </c>
      <c r="F6071" s="29">
        <v>42257.583678240742</v>
      </c>
      <c r="G6071" s="35"/>
      <c r="H6071" s="113"/>
      <c r="I6071" s="113"/>
    </row>
    <row r="6072" spans="1:9" ht="15" customHeight="1" x14ac:dyDescent="0.25">
      <c r="A6072" s="29">
        <v>42257.62534496528</v>
      </c>
      <c r="B6072" s="35">
        <v>1.0900000000000001</v>
      </c>
      <c r="C6072" s="22" t="s">
        <v>197</v>
      </c>
      <c r="F6072" s="29">
        <v>42257.62534496528</v>
      </c>
      <c r="G6072" s="35"/>
      <c r="H6072" s="113"/>
      <c r="I6072" s="113"/>
    </row>
    <row r="6073" spans="1:9" ht="15" customHeight="1" x14ac:dyDescent="0.25">
      <c r="A6073" s="29">
        <v>42257.667011689817</v>
      </c>
      <c r="B6073" s="35">
        <v>1.03</v>
      </c>
      <c r="C6073" s="22" t="s">
        <v>197</v>
      </c>
      <c r="F6073" s="29">
        <v>42257.667011689817</v>
      </c>
      <c r="G6073" s="35"/>
      <c r="H6073" s="113"/>
      <c r="I6073" s="113"/>
    </row>
    <row r="6074" spans="1:9" ht="15" customHeight="1" x14ac:dyDescent="0.25">
      <c r="A6074" s="29">
        <v>42257.708678414354</v>
      </c>
      <c r="B6074" s="35">
        <v>1.04</v>
      </c>
      <c r="C6074" s="22" t="s">
        <v>197</v>
      </c>
      <c r="F6074" s="29">
        <v>42257.708678414354</v>
      </c>
      <c r="G6074" s="35"/>
      <c r="H6074" s="113"/>
      <c r="I6074" s="113"/>
    </row>
    <row r="6075" spans="1:9" ht="15" customHeight="1" x14ac:dyDescent="0.25">
      <c r="A6075" s="29">
        <v>42257.750345138891</v>
      </c>
      <c r="B6075" s="35">
        <v>1.03</v>
      </c>
      <c r="C6075" s="22" t="s">
        <v>197</v>
      </c>
      <c r="F6075" s="29">
        <v>42257.750345138891</v>
      </c>
      <c r="G6075" s="35"/>
      <c r="H6075" s="113"/>
      <c r="I6075" s="113"/>
    </row>
    <row r="6076" spans="1:9" ht="15" customHeight="1" x14ac:dyDescent="0.25">
      <c r="A6076" s="29">
        <v>42257.792011863428</v>
      </c>
      <c r="B6076" s="30">
        <v>1.02</v>
      </c>
      <c r="C6076" s="22" t="s">
        <v>197</v>
      </c>
      <c r="F6076" s="29">
        <v>42257.792011863428</v>
      </c>
      <c r="G6076" s="30"/>
      <c r="H6076" s="113"/>
      <c r="I6076" s="113"/>
    </row>
    <row r="6077" spans="1:9" ht="15" customHeight="1" x14ac:dyDescent="0.25">
      <c r="A6077" s="29">
        <v>42257.833678587966</v>
      </c>
      <c r="B6077" s="30">
        <v>1.01</v>
      </c>
      <c r="C6077" s="22" t="s">
        <v>197</v>
      </c>
      <c r="F6077" s="29">
        <v>42257.833678587966</v>
      </c>
      <c r="G6077" s="30"/>
      <c r="H6077" s="113"/>
      <c r="I6077" s="113"/>
    </row>
    <row r="6078" spans="1:9" ht="15" customHeight="1" x14ac:dyDescent="0.25">
      <c r="A6078" s="29">
        <v>42257.875345312503</v>
      </c>
      <c r="B6078" s="30">
        <v>0.99</v>
      </c>
      <c r="C6078" s="22" t="s">
        <v>197</v>
      </c>
      <c r="F6078" s="29">
        <v>42257.875345312503</v>
      </c>
      <c r="G6078" s="30"/>
      <c r="H6078" s="113"/>
      <c r="I6078" s="113"/>
    </row>
    <row r="6079" spans="1:9" ht="15" customHeight="1" x14ac:dyDescent="0.25">
      <c r="A6079" s="29">
        <v>42257.91701203704</v>
      </c>
      <c r="B6079" s="35">
        <v>0.99</v>
      </c>
      <c r="C6079" s="22" t="s">
        <v>197</v>
      </c>
      <c r="F6079" s="29">
        <v>42257.91701203704</v>
      </c>
      <c r="G6079" s="35"/>
      <c r="H6079" s="113"/>
      <c r="I6079" s="113"/>
    </row>
    <row r="6080" spans="1:9" ht="15" customHeight="1" x14ac:dyDescent="0.25">
      <c r="A6080" s="29">
        <v>42257.958678761577</v>
      </c>
      <c r="B6080" s="35">
        <v>0.95</v>
      </c>
      <c r="C6080" s="22" t="s">
        <v>197</v>
      </c>
      <c r="F6080" s="29">
        <v>42257.958678761577</v>
      </c>
      <c r="G6080" s="35"/>
      <c r="H6080" s="113"/>
      <c r="I6080" s="113"/>
    </row>
    <row r="6081" spans="1:9" ht="15" customHeight="1" x14ac:dyDescent="0.25">
      <c r="A6081" s="29">
        <v>42258.000345486114</v>
      </c>
      <c r="B6081" s="35">
        <v>0.93</v>
      </c>
      <c r="C6081" s="22" t="s">
        <v>197</v>
      </c>
      <c r="F6081" s="29">
        <v>42258.000345486114</v>
      </c>
      <c r="G6081" s="35"/>
      <c r="H6081" s="113"/>
      <c r="I6081" s="113"/>
    </row>
    <row r="6082" spans="1:9" ht="15" customHeight="1" x14ac:dyDescent="0.25">
      <c r="A6082" s="29">
        <v>42258.042012210652</v>
      </c>
      <c r="B6082" s="35">
        <v>0.94</v>
      </c>
      <c r="C6082" s="22" t="s">
        <v>197</v>
      </c>
      <c r="F6082" s="29">
        <v>42258.042012210652</v>
      </c>
      <c r="G6082" s="35"/>
      <c r="H6082" s="113"/>
      <c r="I6082" s="113"/>
    </row>
    <row r="6083" spans="1:9" ht="15" customHeight="1" x14ac:dyDescent="0.25">
      <c r="A6083" s="29">
        <v>42258.083678935189</v>
      </c>
      <c r="B6083" s="35">
        <v>0.93</v>
      </c>
      <c r="C6083" s="22" t="s">
        <v>197</v>
      </c>
      <c r="F6083" s="29">
        <v>42258.083678935189</v>
      </c>
      <c r="G6083" s="35"/>
      <c r="H6083" s="113"/>
      <c r="I6083" s="113"/>
    </row>
    <row r="6084" spans="1:9" ht="15" customHeight="1" x14ac:dyDescent="0.25">
      <c r="A6084" s="29">
        <v>42258.125345659719</v>
      </c>
      <c r="B6084" s="35">
        <v>0.93</v>
      </c>
      <c r="C6084" s="22" t="s">
        <v>197</v>
      </c>
      <c r="F6084" s="29">
        <v>42258.125345659719</v>
      </c>
      <c r="G6084" s="35"/>
      <c r="H6084" s="113"/>
      <c r="I6084" s="113"/>
    </row>
    <row r="6085" spans="1:9" ht="15" customHeight="1" x14ac:dyDescent="0.25">
      <c r="A6085" s="29">
        <v>42258.167012384256</v>
      </c>
      <c r="B6085" s="35">
        <v>0.93</v>
      </c>
      <c r="C6085" s="22" t="s">
        <v>197</v>
      </c>
      <c r="F6085" s="29">
        <v>42258.167012384256</v>
      </c>
      <c r="G6085" s="35"/>
      <c r="H6085" s="113"/>
      <c r="I6085" s="113"/>
    </row>
    <row r="6086" spans="1:9" ht="15" customHeight="1" x14ac:dyDescent="0.25">
      <c r="A6086" s="29">
        <v>42258.208679108793</v>
      </c>
      <c r="B6086" s="35">
        <v>0.93</v>
      </c>
      <c r="C6086" s="22" t="s">
        <v>197</v>
      </c>
      <c r="F6086" s="29">
        <v>42258.208679108793</v>
      </c>
      <c r="G6086" s="35"/>
      <c r="H6086" s="113"/>
      <c r="I6086" s="113"/>
    </row>
    <row r="6087" spans="1:9" ht="15" customHeight="1" x14ac:dyDescent="0.25">
      <c r="A6087" s="29">
        <v>42258.25034583333</v>
      </c>
      <c r="B6087" s="35">
        <v>0.94</v>
      </c>
      <c r="C6087" s="22" t="s">
        <v>197</v>
      </c>
      <c r="F6087" s="29">
        <v>42258.25034583333</v>
      </c>
      <c r="G6087" s="35"/>
      <c r="H6087" s="113"/>
      <c r="I6087" s="113"/>
    </row>
    <row r="6088" spans="1:9" ht="15" customHeight="1" x14ac:dyDescent="0.25">
      <c r="A6088" s="29">
        <v>42258.292012557868</v>
      </c>
      <c r="B6088" s="35">
        <v>0.92</v>
      </c>
      <c r="C6088" s="22" t="s">
        <v>197</v>
      </c>
      <c r="F6088" s="29">
        <v>42258.292012557868</v>
      </c>
      <c r="G6088" s="35"/>
      <c r="H6088" s="113"/>
      <c r="I6088" s="113"/>
    </row>
    <row r="6089" spans="1:9" ht="15" customHeight="1" x14ac:dyDescent="0.25">
      <c r="A6089" s="29">
        <v>42258.333679282405</v>
      </c>
      <c r="B6089" s="35">
        <v>0.92</v>
      </c>
      <c r="C6089" s="22" t="s">
        <v>197</v>
      </c>
      <c r="F6089" s="29">
        <v>42258.333679282405</v>
      </c>
      <c r="G6089" s="35"/>
      <c r="H6089" s="113"/>
      <c r="I6089" s="113"/>
    </row>
    <row r="6090" spans="1:9" ht="15" customHeight="1" x14ac:dyDescent="0.25">
      <c r="A6090" s="29">
        <v>42258.375346006942</v>
      </c>
      <c r="B6090" s="35">
        <v>0.88</v>
      </c>
      <c r="C6090" s="22" t="s">
        <v>197</v>
      </c>
      <c r="F6090" s="29">
        <v>42258.375346006942</v>
      </c>
      <c r="G6090" s="35"/>
      <c r="H6090" s="113"/>
      <c r="I6090" s="113"/>
    </row>
    <row r="6091" spans="1:9" ht="15" customHeight="1" x14ac:dyDescent="0.25">
      <c r="A6091" s="29">
        <v>42258.417012731479</v>
      </c>
      <c r="B6091" s="35">
        <v>0.91</v>
      </c>
      <c r="C6091" s="22" t="s">
        <v>197</v>
      </c>
      <c r="F6091" s="29">
        <v>42258.417012731479</v>
      </c>
      <c r="G6091" s="35"/>
      <c r="H6091" s="113"/>
      <c r="I6091" s="113"/>
    </row>
    <row r="6092" spans="1:9" ht="15" customHeight="1" x14ac:dyDescent="0.25">
      <c r="A6092" s="29">
        <v>42258.458679456016</v>
      </c>
      <c r="B6092" s="35">
        <v>0.91</v>
      </c>
      <c r="C6092" s="22" t="s">
        <v>197</v>
      </c>
      <c r="F6092" s="29">
        <v>42258.458679456016</v>
      </c>
      <c r="G6092" s="35"/>
      <c r="H6092" s="113"/>
      <c r="I6092" s="113"/>
    </row>
    <row r="6093" spans="1:9" ht="15" customHeight="1" x14ac:dyDescent="0.25">
      <c r="A6093" s="29">
        <v>42258.500346180554</v>
      </c>
      <c r="B6093" s="35">
        <v>0.95</v>
      </c>
      <c r="C6093" s="22" t="s">
        <v>197</v>
      </c>
      <c r="F6093" s="29">
        <v>42258.500346180554</v>
      </c>
      <c r="G6093" s="35"/>
      <c r="H6093" s="113"/>
      <c r="I6093" s="113"/>
    </row>
    <row r="6094" spans="1:9" ht="15" customHeight="1" x14ac:dyDescent="0.25">
      <c r="A6094" s="29">
        <v>42258.542012905091</v>
      </c>
      <c r="B6094" s="35">
        <v>1.01</v>
      </c>
      <c r="C6094" s="22" t="s">
        <v>197</v>
      </c>
      <c r="F6094" s="29">
        <v>42258.542012905091</v>
      </c>
      <c r="G6094" s="35"/>
      <c r="H6094" s="113"/>
      <c r="I6094" s="113"/>
    </row>
    <row r="6095" spans="1:9" ht="15" customHeight="1" x14ac:dyDescent="0.25">
      <c r="A6095" s="29">
        <v>42258.583679629628</v>
      </c>
      <c r="B6095" s="35">
        <v>1.03</v>
      </c>
      <c r="C6095" s="22" t="s">
        <v>197</v>
      </c>
      <c r="F6095" s="29">
        <v>42258.583679629628</v>
      </c>
      <c r="G6095" s="35"/>
      <c r="H6095" s="113"/>
      <c r="I6095" s="113"/>
    </row>
    <row r="6096" spans="1:9" ht="15" customHeight="1" x14ac:dyDescent="0.25">
      <c r="A6096" s="29">
        <v>42258.625346354165</v>
      </c>
      <c r="B6096" s="35">
        <v>1.23</v>
      </c>
      <c r="C6096" s="22" t="s">
        <v>197</v>
      </c>
      <c r="F6096" s="29">
        <v>42258.625346354165</v>
      </c>
      <c r="G6096" s="35"/>
      <c r="H6096" s="113"/>
      <c r="I6096" s="113"/>
    </row>
    <row r="6097" spans="1:9" ht="15" customHeight="1" x14ac:dyDescent="0.25">
      <c r="A6097" s="29">
        <v>42258.667013078702</v>
      </c>
      <c r="B6097" s="35">
        <v>1.05</v>
      </c>
      <c r="C6097" s="22" t="s">
        <v>197</v>
      </c>
      <c r="F6097" s="29">
        <v>42258.667013078702</v>
      </c>
      <c r="G6097" s="35"/>
      <c r="H6097" s="113"/>
      <c r="I6097" s="113"/>
    </row>
    <row r="6098" spans="1:9" ht="15" customHeight="1" x14ac:dyDescent="0.25">
      <c r="A6098" s="29">
        <v>42258.70867980324</v>
      </c>
      <c r="B6098" s="35">
        <v>0.96</v>
      </c>
      <c r="C6098" s="22" t="s">
        <v>197</v>
      </c>
      <c r="F6098" s="29">
        <v>42258.70867980324</v>
      </c>
      <c r="G6098" s="35"/>
      <c r="H6098" s="113"/>
      <c r="I6098" s="113"/>
    </row>
    <row r="6099" spans="1:9" ht="15" customHeight="1" x14ac:dyDescent="0.25">
      <c r="A6099" s="29">
        <v>42258.750346527777</v>
      </c>
      <c r="B6099" s="35">
        <v>0.93</v>
      </c>
      <c r="C6099" s="22" t="s">
        <v>197</v>
      </c>
      <c r="F6099" s="29">
        <v>42258.750346527777</v>
      </c>
      <c r="G6099" s="35"/>
      <c r="H6099" s="113"/>
      <c r="I6099" s="113"/>
    </row>
    <row r="6100" spans="1:9" ht="15" customHeight="1" x14ac:dyDescent="0.25">
      <c r="A6100" s="29">
        <v>42258.792013252314</v>
      </c>
      <c r="B6100" s="30">
        <v>1.66</v>
      </c>
      <c r="C6100" s="22" t="s">
        <v>197</v>
      </c>
      <c r="F6100" s="29">
        <v>42258.792013252314</v>
      </c>
      <c r="G6100" s="30"/>
      <c r="H6100" s="113"/>
      <c r="I6100" s="113"/>
    </row>
    <row r="6101" spans="1:9" ht="15" customHeight="1" x14ac:dyDescent="0.25">
      <c r="A6101" s="29">
        <v>42258.833679976851</v>
      </c>
      <c r="B6101" s="30">
        <v>1.3</v>
      </c>
      <c r="C6101" s="22" t="s">
        <v>197</v>
      </c>
      <c r="F6101" s="29">
        <v>42258.833679976851</v>
      </c>
      <c r="G6101" s="30"/>
      <c r="H6101" s="113"/>
      <c r="I6101" s="113"/>
    </row>
    <row r="6102" spans="1:9" ht="15" customHeight="1" x14ac:dyDescent="0.25">
      <c r="A6102" s="29">
        <v>42258.875346701388</v>
      </c>
      <c r="B6102" s="33">
        <v>8.19</v>
      </c>
      <c r="C6102" s="22" t="s">
        <v>199</v>
      </c>
      <c r="F6102" s="29">
        <v>42258.875346701388</v>
      </c>
      <c r="G6102" s="33"/>
      <c r="H6102" s="113"/>
      <c r="I6102" s="113"/>
    </row>
    <row r="6103" spans="1:9" ht="15" customHeight="1" x14ac:dyDescent="0.25">
      <c r="A6103" s="29">
        <v>42258.917013425926</v>
      </c>
      <c r="B6103" s="33">
        <v>8.5500000000000007</v>
      </c>
      <c r="C6103" s="22" t="s">
        <v>199</v>
      </c>
      <c r="F6103" s="29">
        <v>42258.917013425926</v>
      </c>
      <c r="G6103" s="33"/>
      <c r="H6103" s="113"/>
      <c r="I6103" s="113"/>
    </row>
    <row r="6104" spans="1:9" ht="15" customHeight="1" x14ac:dyDescent="0.25">
      <c r="A6104" s="29">
        <v>42258.958680150463</v>
      </c>
      <c r="B6104" s="42">
        <v>8.8699999999999992</v>
      </c>
      <c r="C6104" s="22" t="s">
        <v>199</v>
      </c>
      <c r="F6104" s="29">
        <v>42258.958680150463</v>
      </c>
      <c r="G6104" s="42"/>
      <c r="H6104" s="113"/>
      <c r="I6104" s="113"/>
    </row>
    <row r="6105" spans="1:9" ht="15" customHeight="1" x14ac:dyDescent="0.25">
      <c r="A6105" s="29">
        <v>42259.000346875</v>
      </c>
      <c r="B6105" s="44">
        <v>9.7899999999999991</v>
      </c>
      <c r="C6105" s="2"/>
      <c r="F6105" s="29">
        <v>42259.000346875</v>
      </c>
      <c r="G6105" s="44">
        <v>9.7899999999999991</v>
      </c>
      <c r="H6105" s="113"/>
      <c r="I6105" s="113"/>
    </row>
    <row r="6106" spans="1:9" ht="15" customHeight="1" x14ac:dyDescent="0.25">
      <c r="A6106" s="29">
        <v>42259.042013599537</v>
      </c>
      <c r="B6106" s="44">
        <v>10.16</v>
      </c>
      <c r="C6106" s="2"/>
      <c r="F6106" s="29">
        <v>42259.042013599537</v>
      </c>
      <c r="G6106" s="44">
        <v>10.16</v>
      </c>
      <c r="H6106" s="113"/>
      <c r="I6106" s="113"/>
    </row>
    <row r="6107" spans="1:9" ht="15" customHeight="1" x14ac:dyDescent="0.25">
      <c r="A6107" s="29">
        <v>42259.083680324075</v>
      </c>
      <c r="B6107" s="44">
        <v>10.79</v>
      </c>
      <c r="C6107" s="2"/>
      <c r="F6107" s="29">
        <v>42259.083680324075</v>
      </c>
      <c r="G6107" s="44">
        <v>10.79</v>
      </c>
      <c r="H6107" s="113"/>
      <c r="I6107" s="113"/>
    </row>
    <row r="6108" spans="1:9" ht="15" customHeight="1" x14ac:dyDescent="0.25">
      <c r="A6108" s="29">
        <v>42259.125347048612</v>
      </c>
      <c r="B6108" s="44">
        <v>11.06</v>
      </c>
      <c r="C6108" s="2"/>
      <c r="F6108" s="29">
        <v>42259.125347048612</v>
      </c>
      <c r="G6108" s="44">
        <v>11.06</v>
      </c>
      <c r="H6108" s="113"/>
      <c r="I6108" s="113"/>
    </row>
    <row r="6109" spans="1:9" ht="15" customHeight="1" x14ac:dyDescent="0.25">
      <c r="A6109" s="29">
        <v>42259.167013773149</v>
      </c>
      <c r="B6109" s="44">
        <v>12.28</v>
      </c>
      <c r="C6109" s="2"/>
      <c r="F6109" s="29">
        <v>42259.167013773149</v>
      </c>
      <c r="G6109" s="44">
        <v>12.28</v>
      </c>
      <c r="H6109" s="113"/>
      <c r="I6109" s="113"/>
    </row>
    <row r="6110" spans="1:9" ht="15" customHeight="1" x14ac:dyDescent="0.25">
      <c r="A6110" s="29">
        <v>42259.208680497686</v>
      </c>
      <c r="B6110" s="44">
        <v>12.1</v>
      </c>
      <c r="C6110" s="2"/>
      <c r="F6110" s="29">
        <v>42259.208680497686</v>
      </c>
      <c r="G6110" s="44">
        <v>12.1</v>
      </c>
      <c r="H6110" s="113"/>
      <c r="I6110" s="113"/>
    </row>
    <row r="6111" spans="1:9" ht="15" customHeight="1" x14ac:dyDescent="0.25">
      <c r="A6111" s="29">
        <v>42259.250347222223</v>
      </c>
      <c r="B6111" s="44">
        <v>11.73</v>
      </c>
      <c r="C6111" s="2"/>
      <c r="F6111" s="29">
        <v>42259.250347222223</v>
      </c>
      <c r="G6111" s="44">
        <v>11.73</v>
      </c>
      <c r="H6111" s="113"/>
      <c r="I6111" s="113"/>
    </row>
    <row r="6112" spans="1:9" ht="15" customHeight="1" x14ac:dyDescent="0.25">
      <c r="A6112" s="29">
        <v>42259.292013946761</v>
      </c>
      <c r="B6112" s="44">
        <v>12.72</v>
      </c>
      <c r="C6112" s="2"/>
      <c r="F6112" s="29">
        <v>42259.292013946761</v>
      </c>
      <c r="G6112" s="44">
        <v>12.72</v>
      </c>
      <c r="H6112" s="113"/>
      <c r="I6112" s="113"/>
    </row>
    <row r="6113" spans="1:9" ht="15" customHeight="1" x14ac:dyDescent="0.25">
      <c r="A6113" s="29">
        <v>42259.333680671298</v>
      </c>
      <c r="B6113" s="44">
        <v>12.52</v>
      </c>
      <c r="C6113" s="2"/>
      <c r="F6113" s="29">
        <v>42259.333680671298</v>
      </c>
      <c r="G6113" s="44">
        <v>12.52</v>
      </c>
      <c r="H6113" s="113"/>
      <c r="I6113" s="113"/>
    </row>
    <row r="6114" spans="1:9" ht="15" customHeight="1" x14ac:dyDescent="0.25">
      <c r="A6114" s="29">
        <v>42259.375347395835</v>
      </c>
      <c r="B6114" s="44">
        <v>14.25</v>
      </c>
      <c r="C6114" s="2"/>
      <c r="F6114" s="29">
        <v>42259.375347395835</v>
      </c>
      <c r="G6114" s="44">
        <v>14.25</v>
      </c>
      <c r="H6114" s="113"/>
      <c r="I6114" s="113"/>
    </row>
    <row r="6115" spans="1:9" ht="15" customHeight="1" x14ac:dyDescent="0.25">
      <c r="A6115" s="29">
        <v>42259.417014120372</v>
      </c>
      <c r="B6115" s="44">
        <v>13.55</v>
      </c>
      <c r="C6115" s="2"/>
      <c r="F6115" s="29">
        <v>42259.417014120372</v>
      </c>
      <c r="G6115" s="44">
        <v>13.55</v>
      </c>
      <c r="H6115" s="113"/>
      <c r="I6115" s="113"/>
    </row>
    <row r="6116" spans="1:9" ht="15" customHeight="1" x14ac:dyDescent="0.25">
      <c r="A6116" s="29">
        <v>42259.458680844909</v>
      </c>
      <c r="B6116" s="44">
        <v>13.78</v>
      </c>
      <c r="C6116" s="2"/>
      <c r="F6116" s="29">
        <v>42259.458680844909</v>
      </c>
      <c r="G6116" s="44">
        <v>13.78</v>
      </c>
      <c r="H6116" s="113"/>
      <c r="I6116" s="113"/>
    </row>
    <row r="6117" spans="1:9" ht="15" customHeight="1" x14ac:dyDescent="0.25">
      <c r="A6117" s="29">
        <v>42259.500347569447</v>
      </c>
      <c r="B6117" s="44">
        <v>13.3</v>
      </c>
      <c r="C6117" s="2"/>
      <c r="F6117" s="29">
        <v>42259.500347569447</v>
      </c>
      <c r="G6117" s="44">
        <v>13.3</v>
      </c>
      <c r="H6117" s="113"/>
      <c r="I6117" s="113"/>
    </row>
    <row r="6118" spans="1:9" ht="15" customHeight="1" x14ac:dyDescent="0.25">
      <c r="A6118" s="29">
        <v>42259.542014293984</v>
      </c>
      <c r="B6118" s="44">
        <v>12.7</v>
      </c>
      <c r="C6118" s="2"/>
      <c r="F6118" s="29">
        <v>42259.542014293984</v>
      </c>
      <c r="G6118" s="44">
        <v>12.7</v>
      </c>
      <c r="H6118" s="113"/>
      <c r="I6118" s="113"/>
    </row>
    <row r="6119" spans="1:9" ht="15" customHeight="1" x14ac:dyDescent="0.25">
      <c r="A6119" s="29">
        <v>42259.583681018521</v>
      </c>
      <c r="B6119" s="44">
        <v>13</v>
      </c>
      <c r="C6119" s="2"/>
      <c r="F6119" s="29">
        <v>42259.583681018521</v>
      </c>
      <c r="G6119" s="44">
        <v>13</v>
      </c>
      <c r="H6119" s="113"/>
      <c r="I6119" s="113"/>
    </row>
    <row r="6120" spans="1:9" ht="15" customHeight="1" x14ac:dyDescent="0.25">
      <c r="A6120" s="29">
        <v>42259.625347743058</v>
      </c>
      <c r="B6120" s="44">
        <v>13.82</v>
      </c>
      <c r="C6120" s="2"/>
      <c r="F6120" s="29">
        <v>42259.625347743058</v>
      </c>
      <c r="G6120" s="44">
        <v>13.82</v>
      </c>
      <c r="H6120" s="113"/>
      <c r="I6120" s="113"/>
    </row>
    <row r="6121" spans="1:9" ht="15" customHeight="1" x14ac:dyDescent="0.25">
      <c r="A6121" s="29">
        <v>42259.667014467595</v>
      </c>
      <c r="B6121" s="44">
        <v>14</v>
      </c>
      <c r="C6121" s="2"/>
      <c r="F6121" s="29">
        <v>42259.667014467595</v>
      </c>
      <c r="G6121" s="44">
        <v>14</v>
      </c>
      <c r="H6121" s="113"/>
      <c r="I6121" s="113"/>
    </row>
    <row r="6122" spans="1:9" ht="15" customHeight="1" x14ac:dyDescent="0.25">
      <c r="A6122" s="29">
        <v>42259.708681192133</v>
      </c>
      <c r="B6122" s="44">
        <v>12.86</v>
      </c>
      <c r="C6122" s="2"/>
      <c r="F6122" s="29">
        <v>42259.708681192133</v>
      </c>
      <c r="G6122" s="44">
        <v>12.86</v>
      </c>
      <c r="H6122" s="113"/>
      <c r="I6122" s="113"/>
    </row>
    <row r="6123" spans="1:9" ht="15" customHeight="1" x14ac:dyDescent="0.25">
      <c r="A6123" s="29">
        <v>42259.75034791667</v>
      </c>
      <c r="B6123" s="44">
        <v>14.34</v>
      </c>
      <c r="C6123" s="2"/>
      <c r="F6123" s="29">
        <v>42259.75034791667</v>
      </c>
      <c r="G6123" s="44">
        <v>14.34</v>
      </c>
      <c r="H6123" s="113"/>
      <c r="I6123" s="113"/>
    </row>
    <row r="6124" spans="1:9" ht="15" customHeight="1" x14ac:dyDescent="0.25">
      <c r="A6124" s="29">
        <v>42259.792014641207</v>
      </c>
      <c r="B6124" s="44">
        <v>14.62</v>
      </c>
      <c r="C6124" s="2"/>
      <c r="F6124" s="29">
        <v>42259.792014641207</v>
      </c>
      <c r="G6124" s="44">
        <v>14.62</v>
      </c>
      <c r="H6124" s="113"/>
      <c r="I6124" s="113"/>
    </row>
    <row r="6125" spans="1:9" ht="15" customHeight="1" x14ac:dyDescent="0.25">
      <c r="A6125" s="29">
        <v>42259.833681365744</v>
      </c>
      <c r="B6125" s="44">
        <v>14.55</v>
      </c>
      <c r="C6125" s="2"/>
      <c r="F6125" s="29">
        <v>42259.833681365744</v>
      </c>
      <c r="G6125" s="44">
        <v>14.55</v>
      </c>
      <c r="H6125" s="113"/>
      <c r="I6125" s="113"/>
    </row>
    <row r="6126" spans="1:9" ht="15" customHeight="1" x14ac:dyDescent="0.25">
      <c r="A6126" s="29">
        <v>42259.875348090274</v>
      </c>
      <c r="B6126" s="44">
        <v>14.88</v>
      </c>
      <c r="C6126" s="2"/>
      <c r="F6126" s="29">
        <v>42259.875348090274</v>
      </c>
      <c r="G6126" s="44">
        <v>14.88</v>
      </c>
      <c r="H6126" s="113"/>
      <c r="I6126" s="113"/>
    </row>
    <row r="6127" spans="1:9" ht="15" customHeight="1" x14ac:dyDescent="0.25">
      <c r="A6127" s="29">
        <v>42259.917014814811</v>
      </c>
      <c r="B6127" s="44">
        <v>16.38</v>
      </c>
      <c r="C6127" s="2"/>
      <c r="F6127" s="29">
        <v>42259.917014814811</v>
      </c>
      <c r="G6127" s="44">
        <v>16.38</v>
      </c>
      <c r="H6127" s="113"/>
      <c r="I6127" s="113"/>
    </row>
    <row r="6128" spans="1:9" ht="15" customHeight="1" x14ac:dyDescent="0.25">
      <c r="A6128" s="29">
        <v>42259.958681539349</v>
      </c>
      <c r="B6128" s="44">
        <v>14.79</v>
      </c>
      <c r="C6128" s="2"/>
      <c r="F6128" s="29">
        <v>42259.958681539349</v>
      </c>
      <c r="G6128" s="44">
        <v>14.79</v>
      </c>
      <c r="H6128" s="113"/>
      <c r="I6128" s="113"/>
    </row>
    <row r="6129" spans="1:9" ht="15" customHeight="1" x14ac:dyDescent="0.25">
      <c r="A6129" s="29">
        <v>42260.000348263886</v>
      </c>
      <c r="B6129" s="43">
        <v>14.05</v>
      </c>
      <c r="C6129" s="2"/>
      <c r="F6129" s="29">
        <v>42260.000348263886</v>
      </c>
      <c r="G6129" s="43">
        <v>14.05</v>
      </c>
      <c r="H6129" s="113"/>
      <c r="I6129" s="113"/>
    </row>
    <row r="6130" spans="1:9" ht="15" customHeight="1" x14ac:dyDescent="0.25">
      <c r="A6130" s="29">
        <v>42260.042014988423</v>
      </c>
      <c r="B6130" s="43">
        <v>15.44</v>
      </c>
      <c r="C6130" s="2"/>
      <c r="F6130" s="29">
        <v>42260.042014988423</v>
      </c>
      <c r="G6130" s="43">
        <v>15.44</v>
      </c>
      <c r="H6130" s="113"/>
      <c r="I6130" s="113"/>
    </row>
    <row r="6131" spans="1:9" ht="15" customHeight="1" x14ac:dyDescent="0.25">
      <c r="A6131" s="29">
        <v>42260.08368171296</v>
      </c>
      <c r="B6131" s="43">
        <v>14.54</v>
      </c>
      <c r="C6131" s="2"/>
      <c r="F6131" s="29">
        <v>42260.08368171296</v>
      </c>
      <c r="G6131" s="43">
        <v>14.54</v>
      </c>
      <c r="H6131" s="113"/>
      <c r="I6131" s="113"/>
    </row>
    <row r="6132" spans="1:9" ht="15" customHeight="1" x14ac:dyDescent="0.25">
      <c r="A6132" s="29">
        <v>42260.125348437497</v>
      </c>
      <c r="B6132" s="43">
        <v>14.28</v>
      </c>
      <c r="C6132" s="2"/>
      <c r="F6132" s="29">
        <v>42260.125348437497</v>
      </c>
      <c r="G6132" s="43">
        <v>14.28</v>
      </c>
      <c r="H6132" s="113"/>
      <c r="I6132" s="113"/>
    </row>
    <row r="6133" spans="1:9" ht="15" customHeight="1" x14ac:dyDescent="0.25">
      <c r="A6133" s="29">
        <v>42260.167015162035</v>
      </c>
      <c r="B6133" s="43">
        <v>14.24</v>
      </c>
      <c r="C6133" s="2"/>
      <c r="F6133" s="29">
        <v>42260.167015162035</v>
      </c>
      <c r="G6133" s="43">
        <v>14.24</v>
      </c>
      <c r="H6133" s="113"/>
      <c r="I6133" s="113"/>
    </row>
    <row r="6134" spans="1:9" ht="15" customHeight="1" x14ac:dyDescent="0.25">
      <c r="A6134" s="29">
        <v>42260.208681886572</v>
      </c>
      <c r="B6134" s="43">
        <v>14.09</v>
      </c>
      <c r="C6134" s="2"/>
      <c r="F6134" s="29">
        <v>42260.208681886572</v>
      </c>
      <c r="G6134" s="43">
        <v>14.09</v>
      </c>
      <c r="H6134" s="113"/>
      <c r="I6134" s="113"/>
    </row>
    <row r="6135" spans="1:9" ht="15" customHeight="1" x14ac:dyDescent="0.25">
      <c r="A6135" s="29">
        <v>42260.250348611109</v>
      </c>
      <c r="B6135" s="43">
        <v>15.93</v>
      </c>
      <c r="C6135" s="2"/>
      <c r="F6135" s="29">
        <v>42260.250348611109</v>
      </c>
      <c r="G6135" s="43">
        <v>15.93</v>
      </c>
      <c r="H6135" s="113"/>
      <c r="I6135" s="113"/>
    </row>
    <row r="6136" spans="1:9" ht="15" customHeight="1" x14ac:dyDescent="0.25">
      <c r="A6136" s="29">
        <v>42260.292015335646</v>
      </c>
      <c r="B6136" s="43">
        <v>15.89</v>
      </c>
      <c r="C6136" s="2"/>
      <c r="F6136" s="29">
        <v>42260.292015335646</v>
      </c>
      <c r="G6136" s="43">
        <v>15.89</v>
      </c>
      <c r="H6136" s="113"/>
      <c r="I6136" s="113"/>
    </row>
    <row r="6137" spans="1:9" ht="15" customHeight="1" x14ac:dyDescent="0.25">
      <c r="A6137" s="29">
        <v>42260.333682060183</v>
      </c>
      <c r="B6137" s="43">
        <v>13</v>
      </c>
      <c r="C6137" s="2"/>
      <c r="F6137" s="29">
        <v>42260.333682060183</v>
      </c>
      <c r="G6137" s="43">
        <v>13</v>
      </c>
      <c r="H6137" s="113"/>
      <c r="I6137" s="113"/>
    </row>
    <row r="6138" spans="1:9" ht="15" customHeight="1" x14ac:dyDescent="0.25">
      <c r="A6138" s="29">
        <v>42260.375348784721</v>
      </c>
      <c r="B6138" s="43">
        <v>14.33</v>
      </c>
      <c r="C6138" s="2"/>
      <c r="F6138" s="29">
        <v>42260.375348784721</v>
      </c>
      <c r="G6138" s="43">
        <v>14.33</v>
      </c>
      <c r="H6138" s="113"/>
      <c r="I6138" s="113"/>
    </row>
    <row r="6139" spans="1:9" ht="15" customHeight="1" x14ac:dyDescent="0.25">
      <c r="A6139" s="29">
        <v>42260.417015509258</v>
      </c>
      <c r="B6139" s="43">
        <v>12.15</v>
      </c>
      <c r="C6139" s="2"/>
      <c r="F6139" s="29">
        <v>42260.417015509258</v>
      </c>
      <c r="G6139" s="43">
        <v>12.15</v>
      </c>
      <c r="H6139" s="113"/>
      <c r="I6139" s="113"/>
    </row>
    <row r="6140" spans="1:9" ht="15" customHeight="1" x14ac:dyDescent="0.25">
      <c r="A6140" s="29">
        <v>42260.458682233795</v>
      </c>
      <c r="B6140" s="43">
        <v>12.63</v>
      </c>
      <c r="C6140" s="2"/>
      <c r="F6140" s="29">
        <v>42260.458682233795</v>
      </c>
      <c r="G6140" s="43">
        <v>12.63</v>
      </c>
      <c r="H6140" s="113"/>
      <c r="I6140" s="113"/>
    </row>
    <row r="6141" spans="1:9" ht="15" customHeight="1" x14ac:dyDescent="0.25">
      <c r="A6141" s="29">
        <v>42260.500348958332</v>
      </c>
      <c r="B6141" s="43">
        <v>12.51</v>
      </c>
      <c r="C6141" s="2"/>
      <c r="F6141" s="29">
        <v>42260.500348958332</v>
      </c>
      <c r="G6141" s="43">
        <v>12.51</v>
      </c>
      <c r="H6141" s="113"/>
      <c r="I6141" s="113"/>
    </row>
    <row r="6142" spans="1:9" ht="15" customHeight="1" x14ac:dyDescent="0.25">
      <c r="A6142" s="29">
        <v>42260.54201568287</v>
      </c>
      <c r="B6142" s="43">
        <v>12.81</v>
      </c>
      <c r="C6142" s="2"/>
      <c r="F6142" s="29">
        <v>42260.54201568287</v>
      </c>
      <c r="G6142" s="43">
        <v>12.81</v>
      </c>
      <c r="H6142" s="113"/>
      <c r="I6142" s="113"/>
    </row>
    <row r="6143" spans="1:9" ht="15" customHeight="1" x14ac:dyDescent="0.25">
      <c r="A6143" s="29">
        <v>42260.583682407407</v>
      </c>
      <c r="B6143" s="43">
        <v>13.46</v>
      </c>
      <c r="C6143" s="2"/>
      <c r="F6143" s="29">
        <v>42260.583682407407</v>
      </c>
      <c r="G6143" s="43">
        <v>13.46</v>
      </c>
      <c r="H6143" s="113"/>
      <c r="I6143" s="113"/>
    </row>
    <row r="6144" spans="1:9" ht="15" customHeight="1" x14ac:dyDescent="0.25">
      <c r="A6144" s="29">
        <v>42260.625349131944</v>
      </c>
      <c r="B6144" s="43">
        <v>14.79</v>
      </c>
      <c r="C6144" s="2"/>
      <c r="F6144" s="29">
        <v>42260.625349131944</v>
      </c>
      <c r="G6144" s="43">
        <v>14.79</v>
      </c>
      <c r="H6144" s="113"/>
      <c r="I6144" s="113"/>
    </row>
    <row r="6145" spans="1:9" ht="15" customHeight="1" x14ac:dyDescent="0.25">
      <c r="A6145" s="29">
        <v>42260.667015856481</v>
      </c>
      <c r="B6145" s="43">
        <v>15.6</v>
      </c>
      <c r="C6145" s="2"/>
      <c r="F6145" s="29">
        <v>42260.667015856481</v>
      </c>
      <c r="G6145" s="43">
        <v>15.6</v>
      </c>
      <c r="H6145" s="113"/>
      <c r="I6145" s="113"/>
    </row>
    <row r="6146" spans="1:9" ht="15" customHeight="1" x14ac:dyDescent="0.25">
      <c r="A6146" s="29">
        <v>42260.708682581018</v>
      </c>
      <c r="B6146" s="43">
        <v>9.6999999999999993</v>
      </c>
      <c r="C6146" s="2"/>
      <c r="F6146" s="29">
        <v>42260.708682581018</v>
      </c>
      <c r="G6146" s="43">
        <v>9.6999999999999993</v>
      </c>
      <c r="H6146" s="113"/>
      <c r="I6146" s="113"/>
    </row>
    <row r="6147" spans="1:9" ht="15" customHeight="1" x14ac:dyDescent="0.25">
      <c r="A6147" s="29">
        <v>42260.750349305556</v>
      </c>
      <c r="B6147" s="43">
        <v>9.81</v>
      </c>
      <c r="C6147" s="2"/>
      <c r="F6147" s="29">
        <v>42260.750349305556</v>
      </c>
      <c r="G6147" s="43">
        <v>9.81</v>
      </c>
      <c r="H6147" s="113"/>
      <c r="I6147" s="113"/>
    </row>
    <row r="6148" spans="1:9" ht="15" customHeight="1" x14ac:dyDescent="0.25">
      <c r="A6148" s="29">
        <v>42260.792016030093</v>
      </c>
      <c r="B6148" s="43">
        <v>10.29</v>
      </c>
      <c r="C6148" s="2"/>
      <c r="F6148" s="29">
        <v>42260.792016030093</v>
      </c>
      <c r="G6148" s="43">
        <v>10.29</v>
      </c>
      <c r="H6148" s="113"/>
      <c r="I6148" s="113"/>
    </row>
    <row r="6149" spans="1:9" ht="15" customHeight="1" x14ac:dyDescent="0.25">
      <c r="A6149" s="29">
        <v>42260.83368275463</v>
      </c>
      <c r="B6149" s="30">
        <v>5.21</v>
      </c>
      <c r="C6149" s="22" t="s">
        <v>197</v>
      </c>
      <c r="F6149" s="29">
        <v>42260.83368275463</v>
      </c>
      <c r="G6149" s="30"/>
      <c r="H6149" s="113"/>
      <c r="I6149" s="113"/>
    </row>
    <row r="6150" spans="1:9" ht="15" customHeight="1" x14ac:dyDescent="0.25">
      <c r="A6150" s="29">
        <v>42260.875349479167</v>
      </c>
      <c r="B6150" s="30">
        <v>4.0999999999999996</v>
      </c>
      <c r="C6150" s="22" t="s">
        <v>197</v>
      </c>
      <c r="F6150" s="29">
        <v>42260.875349479167</v>
      </c>
      <c r="G6150" s="30"/>
      <c r="H6150" s="113"/>
      <c r="I6150" s="113"/>
    </row>
    <row r="6151" spans="1:9" ht="15" customHeight="1" x14ac:dyDescent="0.25">
      <c r="A6151" s="29">
        <v>42260.917016203704</v>
      </c>
      <c r="B6151" s="30">
        <v>1.81</v>
      </c>
      <c r="C6151" s="22" t="s">
        <v>197</v>
      </c>
      <c r="F6151" s="29">
        <v>42260.917016203704</v>
      </c>
      <c r="G6151" s="30"/>
      <c r="H6151" s="113"/>
      <c r="I6151" s="113"/>
    </row>
    <row r="6152" spans="1:9" ht="15" customHeight="1" x14ac:dyDescent="0.25">
      <c r="A6152" s="29">
        <v>42260.958682928242</v>
      </c>
      <c r="B6152" s="30">
        <v>1.23</v>
      </c>
      <c r="C6152" s="22" t="s">
        <v>197</v>
      </c>
      <c r="F6152" s="29">
        <v>42260.958682928242</v>
      </c>
      <c r="G6152" s="30"/>
      <c r="H6152" s="113"/>
      <c r="I6152" s="113"/>
    </row>
    <row r="6153" spans="1:9" ht="15" customHeight="1" x14ac:dyDescent="0.25">
      <c r="A6153" s="29">
        <v>42261.000349652779</v>
      </c>
      <c r="B6153" s="35">
        <v>1.05</v>
      </c>
      <c r="C6153" s="22" t="s">
        <v>197</v>
      </c>
      <c r="F6153" s="29">
        <v>42261.000349652779</v>
      </c>
      <c r="G6153" s="35"/>
      <c r="H6153" s="113"/>
      <c r="I6153" s="113"/>
    </row>
    <row r="6154" spans="1:9" ht="15" customHeight="1" x14ac:dyDescent="0.25">
      <c r="A6154" s="29">
        <v>42261.042016377316</v>
      </c>
      <c r="B6154" s="35">
        <v>1.06</v>
      </c>
      <c r="C6154" s="22" t="s">
        <v>197</v>
      </c>
      <c r="F6154" s="29">
        <v>42261.042016377316</v>
      </c>
      <c r="G6154" s="35"/>
      <c r="H6154" s="113"/>
      <c r="I6154" s="113"/>
    </row>
    <row r="6155" spans="1:9" ht="15" customHeight="1" x14ac:dyDescent="0.25">
      <c r="A6155" s="29">
        <v>42261.083683101853</v>
      </c>
      <c r="B6155" s="35">
        <v>1.07</v>
      </c>
      <c r="C6155" s="22" t="s">
        <v>197</v>
      </c>
      <c r="F6155" s="29">
        <v>42261.083683101853</v>
      </c>
      <c r="G6155" s="35"/>
      <c r="H6155" s="113"/>
      <c r="I6155" s="113"/>
    </row>
    <row r="6156" spans="1:9" ht="15" customHeight="1" x14ac:dyDescent="0.25">
      <c r="A6156" s="29">
        <v>42261.12534982639</v>
      </c>
      <c r="B6156" s="35">
        <v>1.08</v>
      </c>
      <c r="C6156" s="22" t="s">
        <v>197</v>
      </c>
      <c r="F6156" s="29">
        <v>42261.12534982639</v>
      </c>
      <c r="G6156" s="35"/>
      <c r="H6156" s="113"/>
      <c r="I6156" s="113"/>
    </row>
    <row r="6157" spans="1:9" ht="15" customHeight="1" x14ac:dyDescent="0.25">
      <c r="A6157" s="29">
        <v>42261.167016550928</v>
      </c>
      <c r="B6157" s="35">
        <v>1.07</v>
      </c>
      <c r="C6157" s="22" t="s">
        <v>197</v>
      </c>
      <c r="F6157" s="29">
        <v>42261.167016550928</v>
      </c>
      <c r="G6157" s="35"/>
      <c r="H6157" s="113"/>
      <c r="I6157" s="113"/>
    </row>
    <row r="6158" spans="1:9" ht="15" customHeight="1" x14ac:dyDescent="0.25">
      <c r="A6158" s="29">
        <v>42261.208683275465</v>
      </c>
      <c r="B6158" s="35">
        <v>1.07</v>
      </c>
      <c r="C6158" s="22" t="s">
        <v>197</v>
      </c>
      <c r="F6158" s="29">
        <v>42261.208683275465</v>
      </c>
      <c r="G6158" s="35"/>
      <c r="H6158" s="113"/>
      <c r="I6158" s="113"/>
    </row>
    <row r="6159" spans="1:9" ht="15" customHeight="1" x14ac:dyDescent="0.25">
      <c r="A6159" s="29">
        <v>42261.250350000002</v>
      </c>
      <c r="B6159" s="35">
        <v>1.07</v>
      </c>
      <c r="C6159" s="22" t="s">
        <v>197</v>
      </c>
      <c r="F6159" s="29">
        <v>42261.250350000002</v>
      </c>
      <c r="G6159" s="35"/>
      <c r="H6159" s="113"/>
      <c r="I6159" s="113"/>
    </row>
    <row r="6160" spans="1:9" ht="15" customHeight="1" x14ac:dyDescent="0.25">
      <c r="A6160" s="29">
        <v>42261.292016724539</v>
      </c>
      <c r="B6160" s="35">
        <v>1.1000000000000001</v>
      </c>
      <c r="C6160" s="22" t="s">
        <v>197</v>
      </c>
      <c r="F6160" s="29">
        <v>42261.292016724539</v>
      </c>
      <c r="G6160" s="35"/>
      <c r="H6160" s="113"/>
      <c r="I6160" s="113"/>
    </row>
    <row r="6161" spans="1:9" ht="15" customHeight="1" x14ac:dyDescent="0.25">
      <c r="A6161" s="29">
        <v>42261.333683449076</v>
      </c>
      <c r="B6161" s="35">
        <v>1.1000000000000001</v>
      </c>
      <c r="C6161" s="22" t="s">
        <v>197</v>
      </c>
      <c r="F6161" s="29">
        <v>42261.333683449076</v>
      </c>
      <c r="G6161" s="35"/>
      <c r="H6161" s="113"/>
      <c r="I6161" s="113"/>
    </row>
    <row r="6162" spans="1:9" ht="15" customHeight="1" x14ac:dyDescent="0.25">
      <c r="A6162" s="29">
        <v>42261.375350173614</v>
      </c>
      <c r="B6162" s="35">
        <v>1.1599999999999999</v>
      </c>
      <c r="C6162" s="22" t="s">
        <v>197</v>
      </c>
      <c r="F6162" s="29">
        <v>42261.375350173614</v>
      </c>
      <c r="G6162" s="35"/>
      <c r="H6162" s="113"/>
      <c r="I6162" s="113"/>
    </row>
    <row r="6163" spans="1:9" ht="15" customHeight="1" x14ac:dyDescent="0.25">
      <c r="A6163" s="29">
        <v>42261.417016898151</v>
      </c>
      <c r="B6163" s="35">
        <v>1.1399999999999999</v>
      </c>
      <c r="C6163" s="22" t="s">
        <v>197</v>
      </c>
      <c r="F6163" s="29">
        <v>42261.417016898151</v>
      </c>
      <c r="G6163" s="35"/>
      <c r="H6163" s="113"/>
      <c r="I6163" s="113"/>
    </row>
    <row r="6164" spans="1:9" ht="15" customHeight="1" x14ac:dyDescent="0.25">
      <c r="A6164" s="29">
        <v>42261.458683622688</v>
      </c>
      <c r="B6164" s="35">
        <v>1.1399999999999999</v>
      </c>
      <c r="C6164" s="22" t="s">
        <v>197</v>
      </c>
      <c r="F6164" s="29">
        <v>42261.458683622688</v>
      </c>
      <c r="G6164" s="35"/>
      <c r="H6164" s="113"/>
      <c r="I6164" s="113"/>
    </row>
    <row r="6165" spans="1:9" ht="15" customHeight="1" x14ac:dyDescent="0.25">
      <c r="A6165" s="29">
        <v>42261.500350347225</v>
      </c>
      <c r="B6165" s="35">
        <v>1.1399999999999999</v>
      </c>
      <c r="C6165" s="22" t="s">
        <v>197</v>
      </c>
      <c r="F6165" s="29">
        <v>42261.500350347225</v>
      </c>
      <c r="G6165" s="35"/>
      <c r="H6165" s="113"/>
      <c r="I6165" s="113"/>
    </row>
    <row r="6166" spans="1:9" ht="15" customHeight="1" x14ac:dyDescent="0.25">
      <c r="A6166" s="29">
        <v>42261.542017071763</v>
      </c>
      <c r="B6166" s="30">
        <v>1.1399999999999999</v>
      </c>
      <c r="C6166" s="22" t="s">
        <v>197</v>
      </c>
      <c r="F6166" s="29">
        <v>42261.542017071763</v>
      </c>
      <c r="G6166" s="30"/>
      <c r="H6166" s="113"/>
      <c r="I6166" s="113"/>
    </row>
    <row r="6167" spans="1:9" ht="15" customHeight="1" x14ac:dyDescent="0.25">
      <c r="A6167" s="29">
        <v>42261.5836837963</v>
      </c>
      <c r="B6167" s="30">
        <v>1.0900000000000001</v>
      </c>
      <c r="C6167" s="22" t="s">
        <v>197</v>
      </c>
      <c r="F6167" s="29">
        <v>42261.5836837963</v>
      </c>
      <c r="G6167" s="30"/>
      <c r="H6167" s="113"/>
      <c r="I6167" s="113"/>
    </row>
    <row r="6168" spans="1:9" ht="15" customHeight="1" x14ac:dyDescent="0.25">
      <c r="A6168" s="29">
        <v>42261.62535052083</v>
      </c>
      <c r="B6168" s="30">
        <v>1.02</v>
      </c>
      <c r="C6168" s="22" t="s">
        <v>197</v>
      </c>
      <c r="F6168" s="29">
        <v>42261.62535052083</v>
      </c>
      <c r="G6168" s="30"/>
      <c r="H6168" s="113"/>
      <c r="I6168" s="113"/>
    </row>
    <row r="6169" spans="1:9" ht="15" customHeight="1" x14ac:dyDescent="0.25">
      <c r="A6169" s="29">
        <v>42261.667017245367</v>
      </c>
      <c r="B6169" s="35">
        <v>0.99</v>
      </c>
      <c r="C6169" s="22" t="s">
        <v>197</v>
      </c>
      <c r="F6169" s="29">
        <v>42261.667017245367</v>
      </c>
      <c r="G6169" s="35"/>
      <c r="H6169" s="113"/>
      <c r="I6169" s="113"/>
    </row>
    <row r="6170" spans="1:9" ht="15" customHeight="1" x14ac:dyDescent="0.25">
      <c r="A6170" s="29">
        <v>42261.708683969904</v>
      </c>
      <c r="B6170" s="35">
        <v>1.22</v>
      </c>
      <c r="C6170" s="22" t="s">
        <v>197</v>
      </c>
      <c r="F6170" s="29">
        <v>42261.708683969904</v>
      </c>
      <c r="G6170" s="35"/>
      <c r="H6170" s="113"/>
      <c r="I6170" s="113"/>
    </row>
    <row r="6171" spans="1:9" ht="15" customHeight="1" x14ac:dyDescent="0.25">
      <c r="A6171" s="29">
        <v>42261.750350694441</v>
      </c>
      <c r="B6171" s="35">
        <v>1.24</v>
      </c>
      <c r="C6171" s="22" t="s">
        <v>197</v>
      </c>
      <c r="F6171" s="29">
        <v>42261.750350694441</v>
      </c>
      <c r="G6171" s="35"/>
      <c r="H6171" s="113"/>
      <c r="I6171" s="113"/>
    </row>
    <row r="6172" spans="1:9" ht="15" customHeight="1" x14ac:dyDescent="0.25">
      <c r="A6172" s="29">
        <v>42261.792017418979</v>
      </c>
      <c r="B6172" s="30">
        <v>1.03</v>
      </c>
      <c r="C6172" s="22" t="s">
        <v>197</v>
      </c>
      <c r="F6172" s="29">
        <v>42261.792017418979</v>
      </c>
      <c r="G6172" s="30"/>
      <c r="H6172" s="113"/>
      <c r="I6172" s="113"/>
    </row>
    <row r="6173" spans="1:9" ht="15" customHeight="1" x14ac:dyDescent="0.25">
      <c r="A6173" s="29">
        <v>42261.833684143516</v>
      </c>
      <c r="B6173" s="30">
        <v>0.97</v>
      </c>
      <c r="C6173" s="22" t="s">
        <v>197</v>
      </c>
      <c r="F6173" s="29">
        <v>42261.833684143516</v>
      </c>
      <c r="G6173" s="30"/>
      <c r="H6173" s="113"/>
      <c r="I6173" s="113"/>
    </row>
    <row r="6174" spans="1:9" ht="15" customHeight="1" x14ac:dyDescent="0.25">
      <c r="A6174" s="29">
        <v>42261.875350868053</v>
      </c>
      <c r="B6174" s="30">
        <v>1</v>
      </c>
      <c r="C6174" s="22" t="s">
        <v>197</v>
      </c>
      <c r="F6174" s="29">
        <v>42261.875350868053</v>
      </c>
      <c r="G6174" s="30"/>
      <c r="H6174" s="113"/>
      <c r="I6174" s="113"/>
    </row>
    <row r="6175" spans="1:9" ht="15" customHeight="1" x14ac:dyDescent="0.25">
      <c r="A6175" s="29">
        <v>42261.91701759259</v>
      </c>
      <c r="B6175" s="35">
        <v>1</v>
      </c>
      <c r="C6175" s="22" t="s">
        <v>197</v>
      </c>
      <c r="F6175" s="29">
        <v>42261.91701759259</v>
      </c>
      <c r="G6175" s="35"/>
      <c r="H6175" s="113"/>
      <c r="I6175" s="113"/>
    </row>
    <row r="6176" spans="1:9" ht="15" customHeight="1" x14ac:dyDescent="0.25">
      <c r="A6176" s="29">
        <v>42261.958684317127</v>
      </c>
      <c r="B6176" s="35">
        <v>0.96</v>
      </c>
      <c r="C6176" s="22" t="s">
        <v>197</v>
      </c>
      <c r="F6176" s="29">
        <v>42261.958684317127</v>
      </c>
      <c r="G6176" s="35"/>
      <c r="H6176" s="113"/>
      <c r="I6176" s="113"/>
    </row>
    <row r="6177" spans="1:9" ht="15" customHeight="1" x14ac:dyDescent="0.25">
      <c r="A6177" s="29">
        <v>42262.000351041665</v>
      </c>
      <c r="B6177" s="35">
        <v>1.1000000000000001</v>
      </c>
      <c r="C6177" s="22" t="s">
        <v>197</v>
      </c>
      <c r="F6177" s="29">
        <v>42262.000351041665</v>
      </c>
      <c r="G6177" s="35"/>
      <c r="H6177" s="113"/>
      <c r="I6177" s="113"/>
    </row>
    <row r="6178" spans="1:9" ht="15" customHeight="1" x14ac:dyDescent="0.25">
      <c r="A6178" s="29">
        <v>42262.042017766202</v>
      </c>
      <c r="B6178" s="35">
        <v>0.97</v>
      </c>
      <c r="C6178" s="22" t="s">
        <v>197</v>
      </c>
      <c r="F6178" s="29">
        <v>42262.042017766202</v>
      </c>
      <c r="G6178" s="35"/>
      <c r="H6178" s="113"/>
      <c r="I6178" s="113"/>
    </row>
    <row r="6179" spans="1:9" ht="15" customHeight="1" x14ac:dyDescent="0.25">
      <c r="A6179" s="29">
        <v>42262.083684490739</v>
      </c>
      <c r="B6179" s="35">
        <v>0.96</v>
      </c>
      <c r="C6179" s="22" t="s">
        <v>197</v>
      </c>
      <c r="F6179" s="29">
        <v>42262.083684490739</v>
      </c>
      <c r="G6179" s="35"/>
      <c r="H6179" s="113"/>
      <c r="I6179" s="113"/>
    </row>
    <row r="6180" spans="1:9" ht="15" customHeight="1" x14ac:dyDescent="0.25">
      <c r="A6180" s="29">
        <v>42262.125351215276</v>
      </c>
      <c r="B6180" s="35">
        <v>0.96</v>
      </c>
      <c r="C6180" s="22" t="s">
        <v>197</v>
      </c>
      <c r="F6180" s="29">
        <v>42262.125351215276</v>
      </c>
      <c r="G6180" s="35"/>
      <c r="H6180" s="113"/>
      <c r="I6180" s="113"/>
    </row>
    <row r="6181" spans="1:9" ht="15" customHeight="1" x14ac:dyDescent="0.25">
      <c r="A6181" s="29">
        <v>42262.167017939813</v>
      </c>
      <c r="B6181" s="35">
        <v>0.95</v>
      </c>
      <c r="C6181" s="22" t="s">
        <v>197</v>
      </c>
      <c r="F6181" s="29">
        <v>42262.167017939813</v>
      </c>
      <c r="G6181" s="35"/>
      <c r="H6181" s="113"/>
      <c r="I6181" s="113"/>
    </row>
    <row r="6182" spans="1:9" ht="15" customHeight="1" x14ac:dyDescent="0.25">
      <c r="A6182" s="29">
        <v>42262.208684664351</v>
      </c>
      <c r="B6182" s="35">
        <v>0.95</v>
      </c>
      <c r="C6182" s="22" t="s">
        <v>197</v>
      </c>
      <c r="F6182" s="29">
        <v>42262.208684664351</v>
      </c>
      <c r="G6182" s="35"/>
      <c r="H6182" s="113"/>
      <c r="I6182" s="113"/>
    </row>
    <row r="6183" spans="1:9" ht="15" customHeight="1" x14ac:dyDescent="0.25">
      <c r="A6183" s="29">
        <v>42262.250351388888</v>
      </c>
      <c r="B6183" s="35">
        <v>0.97</v>
      </c>
      <c r="C6183" s="22" t="s">
        <v>197</v>
      </c>
      <c r="F6183" s="29">
        <v>42262.250351388888</v>
      </c>
      <c r="G6183" s="35"/>
      <c r="H6183" s="113"/>
      <c r="I6183" s="113"/>
    </row>
    <row r="6184" spans="1:9" ht="15" customHeight="1" x14ac:dyDescent="0.25">
      <c r="A6184" s="29">
        <v>42262.292018113425</v>
      </c>
      <c r="B6184" s="35">
        <v>0.93</v>
      </c>
      <c r="C6184" s="22" t="s">
        <v>197</v>
      </c>
      <c r="F6184" s="29">
        <v>42262.292018113425</v>
      </c>
      <c r="G6184" s="35"/>
      <c r="H6184" s="113"/>
      <c r="I6184" s="113"/>
    </row>
    <row r="6185" spans="1:9" ht="15" customHeight="1" x14ac:dyDescent="0.25">
      <c r="A6185" s="29">
        <v>42262.333684837962</v>
      </c>
      <c r="B6185" s="35">
        <v>0.81</v>
      </c>
      <c r="C6185" s="22" t="s">
        <v>197</v>
      </c>
      <c r="F6185" s="29">
        <v>42262.333684837962</v>
      </c>
      <c r="G6185" s="35"/>
      <c r="H6185" s="113"/>
      <c r="I6185" s="113"/>
    </row>
    <row r="6186" spans="1:9" ht="15" customHeight="1" x14ac:dyDescent="0.25">
      <c r="A6186" s="29">
        <v>42262.375351562499</v>
      </c>
      <c r="B6186" s="35">
        <v>0.82</v>
      </c>
      <c r="C6186" s="22" t="s">
        <v>197</v>
      </c>
      <c r="F6186" s="29">
        <v>42262.375351562499</v>
      </c>
      <c r="G6186" s="35"/>
      <c r="H6186" s="113"/>
      <c r="I6186" s="113"/>
    </row>
    <row r="6187" spans="1:9" ht="15" customHeight="1" x14ac:dyDescent="0.25">
      <c r="A6187" s="29">
        <v>42262.417018287037</v>
      </c>
      <c r="B6187" s="35">
        <v>0.82</v>
      </c>
      <c r="C6187" s="22" t="s">
        <v>197</v>
      </c>
      <c r="F6187" s="29">
        <v>42262.417018287037</v>
      </c>
      <c r="G6187" s="35"/>
      <c r="H6187" s="113"/>
      <c r="I6187" s="113"/>
    </row>
    <row r="6188" spans="1:9" ht="15" customHeight="1" x14ac:dyDescent="0.25">
      <c r="A6188" s="29">
        <v>42262.458685011574</v>
      </c>
      <c r="B6188" s="35">
        <v>0.87</v>
      </c>
      <c r="C6188" s="22" t="s">
        <v>197</v>
      </c>
      <c r="F6188" s="29">
        <v>42262.458685011574</v>
      </c>
      <c r="G6188" s="35"/>
      <c r="H6188" s="113"/>
      <c r="I6188" s="113"/>
    </row>
    <row r="6189" spans="1:9" ht="15" customHeight="1" x14ac:dyDescent="0.25">
      <c r="A6189" s="29">
        <v>42262.500351736111</v>
      </c>
      <c r="B6189" s="35">
        <v>0.87</v>
      </c>
      <c r="C6189" s="22" t="s">
        <v>197</v>
      </c>
      <c r="F6189" s="29">
        <v>42262.500351736111</v>
      </c>
      <c r="G6189" s="35"/>
      <c r="H6189" s="113"/>
      <c r="I6189" s="113"/>
    </row>
    <row r="6190" spans="1:9" ht="15" customHeight="1" x14ac:dyDescent="0.25">
      <c r="A6190" s="29">
        <v>42262.542018460648</v>
      </c>
      <c r="B6190" s="35">
        <v>0.87</v>
      </c>
      <c r="C6190" s="22" t="s">
        <v>197</v>
      </c>
      <c r="F6190" s="29">
        <v>42262.542018460648</v>
      </c>
      <c r="G6190" s="35"/>
      <c r="H6190" s="113"/>
      <c r="I6190" s="113"/>
    </row>
    <row r="6191" spans="1:9" ht="15" customHeight="1" x14ac:dyDescent="0.25">
      <c r="A6191" s="29">
        <v>42262.583685185185</v>
      </c>
      <c r="B6191" s="35">
        <v>0.84</v>
      </c>
      <c r="C6191" s="22" t="s">
        <v>197</v>
      </c>
      <c r="F6191" s="29">
        <v>42262.583685185185</v>
      </c>
      <c r="G6191" s="35"/>
      <c r="H6191" s="113"/>
      <c r="I6191" s="113"/>
    </row>
    <row r="6192" spans="1:9" ht="15" customHeight="1" x14ac:dyDescent="0.25">
      <c r="A6192" s="29">
        <v>42262.625351909723</v>
      </c>
      <c r="B6192" s="35">
        <v>0.84</v>
      </c>
      <c r="C6192" s="22" t="s">
        <v>197</v>
      </c>
      <c r="F6192" s="29">
        <v>42262.625351909723</v>
      </c>
      <c r="G6192" s="35"/>
      <c r="H6192" s="113"/>
      <c r="I6192" s="113"/>
    </row>
    <row r="6193" spans="1:9" ht="15" customHeight="1" x14ac:dyDescent="0.25">
      <c r="A6193" s="29">
        <v>42262.66701863426</v>
      </c>
      <c r="B6193" s="35">
        <v>0.85</v>
      </c>
      <c r="C6193" s="22" t="s">
        <v>197</v>
      </c>
      <c r="F6193" s="29">
        <v>42262.66701863426</v>
      </c>
      <c r="G6193" s="35"/>
      <c r="H6193" s="113"/>
      <c r="I6193" s="113"/>
    </row>
    <row r="6194" spans="1:9" ht="15" customHeight="1" x14ac:dyDescent="0.25">
      <c r="A6194" s="29">
        <v>42262.708685358797</v>
      </c>
      <c r="B6194" s="35">
        <v>0.85</v>
      </c>
      <c r="C6194" s="22" t="s">
        <v>197</v>
      </c>
      <c r="F6194" s="29">
        <v>42262.708685358797</v>
      </c>
      <c r="G6194" s="35"/>
      <c r="H6194" s="113"/>
      <c r="I6194" s="113"/>
    </row>
    <row r="6195" spans="1:9" ht="15" customHeight="1" x14ac:dyDescent="0.25">
      <c r="A6195" s="29">
        <v>42262.750352083334</v>
      </c>
      <c r="B6195" s="35">
        <v>0.87</v>
      </c>
      <c r="C6195" s="22" t="s">
        <v>197</v>
      </c>
      <c r="F6195" s="29">
        <v>42262.750352083334</v>
      </c>
      <c r="G6195" s="35"/>
      <c r="H6195" s="113"/>
      <c r="I6195" s="113"/>
    </row>
    <row r="6196" spans="1:9" ht="15" customHeight="1" x14ac:dyDescent="0.25">
      <c r="A6196" s="29">
        <v>42262.792018807872</v>
      </c>
      <c r="B6196" s="30">
        <v>2.1</v>
      </c>
      <c r="C6196" s="22" t="s">
        <v>197</v>
      </c>
      <c r="F6196" s="29">
        <v>42262.792018807872</v>
      </c>
      <c r="G6196" s="30"/>
      <c r="H6196" s="113"/>
      <c r="I6196" s="113"/>
    </row>
    <row r="6197" spans="1:9" ht="15" customHeight="1" x14ac:dyDescent="0.25">
      <c r="A6197" s="29">
        <v>42262.833685532409</v>
      </c>
      <c r="B6197" s="30">
        <v>1.7</v>
      </c>
      <c r="C6197" s="22" t="s">
        <v>197</v>
      </c>
      <c r="F6197" s="29">
        <v>42262.833685532409</v>
      </c>
      <c r="G6197" s="30"/>
      <c r="H6197" s="113"/>
      <c r="I6197" s="113"/>
    </row>
    <row r="6198" spans="1:9" ht="15" customHeight="1" x14ac:dyDescent="0.25">
      <c r="A6198" s="29">
        <v>42262.875352256946</v>
      </c>
      <c r="B6198" s="33">
        <v>9.2100000000000009</v>
      </c>
      <c r="C6198" s="22" t="s">
        <v>199</v>
      </c>
      <c r="F6198" s="29">
        <v>42262.875352256946</v>
      </c>
      <c r="G6198" s="33"/>
      <c r="H6198" s="113"/>
      <c r="I6198" s="113"/>
    </row>
    <row r="6199" spans="1:9" ht="15" customHeight="1" x14ac:dyDescent="0.25">
      <c r="A6199" s="29">
        <v>42262.917018981483</v>
      </c>
      <c r="B6199" s="42">
        <v>11.03</v>
      </c>
      <c r="C6199" s="22" t="s">
        <v>199</v>
      </c>
      <c r="F6199" s="29">
        <v>42262.917018981483</v>
      </c>
      <c r="G6199" s="42"/>
      <c r="H6199" s="113"/>
      <c r="I6199" s="113"/>
    </row>
    <row r="6200" spans="1:9" ht="15" customHeight="1" x14ac:dyDescent="0.25">
      <c r="A6200" s="29">
        <v>42262.95868570602</v>
      </c>
      <c r="B6200" s="42">
        <v>11.56</v>
      </c>
      <c r="C6200" s="22" t="s">
        <v>199</v>
      </c>
      <c r="F6200" s="29">
        <v>42262.95868570602</v>
      </c>
      <c r="G6200" s="42"/>
      <c r="H6200" s="113"/>
      <c r="I6200" s="113"/>
    </row>
    <row r="6201" spans="1:9" ht="15" customHeight="1" x14ac:dyDescent="0.25">
      <c r="A6201" s="29">
        <v>42263.000352430558</v>
      </c>
      <c r="B6201" s="44">
        <v>11.89</v>
      </c>
      <c r="C6201" s="2"/>
      <c r="F6201" s="29">
        <v>42263.000352430558</v>
      </c>
      <c r="G6201" s="44">
        <v>11.89</v>
      </c>
      <c r="H6201" s="113"/>
      <c r="I6201" s="113"/>
    </row>
    <row r="6202" spans="1:9" ht="15" customHeight="1" x14ac:dyDescent="0.25">
      <c r="A6202" s="29">
        <v>42263.042019155095</v>
      </c>
      <c r="B6202" s="44">
        <v>12.21</v>
      </c>
      <c r="C6202" s="2"/>
      <c r="F6202" s="29">
        <v>42263.042019155095</v>
      </c>
      <c r="G6202" s="44">
        <v>12.21</v>
      </c>
      <c r="H6202" s="113"/>
      <c r="I6202" s="113"/>
    </row>
    <row r="6203" spans="1:9" ht="15" customHeight="1" x14ac:dyDescent="0.25">
      <c r="A6203" s="29">
        <v>42263.083685879632</v>
      </c>
      <c r="B6203" s="44">
        <v>12.19</v>
      </c>
      <c r="C6203" s="2"/>
      <c r="F6203" s="29">
        <v>42263.083685879632</v>
      </c>
      <c r="G6203" s="44">
        <v>12.19</v>
      </c>
      <c r="H6203" s="113"/>
      <c r="I6203" s="113"/>
    </row>
    <row r="6204" spans="1:9" ht="15" customHeight="1" x14ac:dyDescent="0.25">
      <c r="A6204" s="29">
        <v>42263.125352604169</v>
      </c>
      <c r="B6204" s="44">
        <v>13.07</v>
      </c>
      <c r="C6204" s="2"/>
      <c r="F6204" s="29">
        <v>42263.125352604169</v>
      </c>
      <c r="G6204" s="44">
        <v>13.07</v>
      </c>
      <c r="H6204" s="113"/>
      <c r="I6204" s="113"/>
    </row>
    <row r="6205" spans="1:9" ht="15" customHeight="1" x14ac:dyDescent="0.25">
      <c r="A6205" s="29">
        <v>42263.167019328706</v>
      </c>
      <c r="B6205" s="44">
        <v>12.88</v>
      </c>
      <c r="C6205" s="2"/>
      <c r="F6205" s="29">
        <v>42263.167019328706</v>
      </c>
      <c r="G6205" s="44">
        <v>12.88</v>
      </c>
      <c r="H6205" s="113"/>
      <c r="I6205" s="113"/>
    </row>
    <row r="6206" spans="1:9" ht="15" customHeight="1" x14ac:dyDescent="0.25">
      <c r="A6206" s="29">
        <v>42263.208686053244</v>
      </c>
      <c r="B6206" s="44">
        <v>13.42</v>
      </c>
      <c r="C6206" s="2"/>
      <c r="F6206" s="29">
        <v>42263.208686053244</v>
      </c>
      <c r="G6206" s="44">
        <v>13.42</v>
      </c>
      <c r="H6206" s="113"/>
      <c r="I6206" s="113"/>
    </row>
    <row r="6207" spans="1:9" ht="15" customHeight="1" x14ac:dyDescent="0.25">
      <c r="A6207" s="29">
        <v>42263.250352777781</v>
      </c>
      <c r="B6207" s="44">
        <v>13.37</v>
      </c>
      <c r="C6207" s="2"/>
      <c r="F6207" s="29">
        <v>42263.250352777781</v>
      </c>
      <c r="G6207" s="44">
        <v>13.37</v>
      </c>
      <c r="H6207" s="113"/>
      <c r="I6207" s="113"/>
    </row>
    <row r="6208" spans="1:9" ht="15" customHeight="1" x14ac:dyDescent="0.25">
      <c r="A6208" s="29">
        <v>42263.292019502318</v>
      </c>
      <c r="B6208" s="44">
        <v>14.71</v>
      </c>
      <c r="C6208" s="2"/>
      <c r="F6208" s="29">
        <v>42263.292019502318</v>
      </c>
      <c r="G6208" s="44">
        <v>14.71</v>
      </c>
      <c r="H6208" s="113"/>
      <c r="I6208" s="113"/>
    </row>
    <row r="6209" spans="1:9" ht="15" customHeight="1" x14ac:dyDescent="0.25">
      <c r="A6209" s="29">
        <v>42263.333686226855</v>
      </c>
      <c r="B6209" s="44">
        <v>16.149999999999999</v>
      </c>
      <c r="C6209" s="2"/>
      <c r="F6209" s="29">
        <v>42263.333686226855</v>
      </c>
      <c r="G6209" s="44">
        <v>16.149999999999999</v>
      </c>
      <c r="H6209" s="113"/>
      <c r="I6209" s="113"/>
    </row>
    <row r="6210" spans="1:9" ht="15" customHeight="1" x14ac:dyDescent="0.25">
      <c r="A6210" s="29">
        <v>42263.375352951392</v>
      </c>
      <c r="B6210" s="44">
        <v>14.67</v>
      </c>
      <c r="C6210" s="2"/>
      <c r="F6210" s="29">
        <v>42263.375352951392</v>
      </c>
      <c r="G6210" s="44">
        <v>14.67</v>
      </c>
      <c r="H6210" s="113"/>
      <c r="I6210" s="113"/>
    </row>
    <row r="6211" spans="1:9" ht="15" customHeight="1" x14ac:dyDescent="0.25">
      <c r="A6211" s="29">
        <v>42263.417019675922</v>
      </c>
      <c r="B6211" s="44">
        <v>15.16</v>
      </c>
      <c r="C6211" s="2"/>
      <c r="F6211" s="29">
        <v>42263.417019675922</v>
      </c>
      <c r="G6211" s="44">
        <v>15.16</v>
      </c>
      <c r="H6211" s="113"/>
      <c r="I6211" s="113"/>
    </row>
    <row r="6212" spans="1:9" ht="15" customHeight="1" x14ac:dyDescent="0.25">
      <c r="A6212" s="29">
        <v>42263.45868640046</v>
      </c>
      <c r="B6212" s="44">
        <v>17.89</v>
      </c>
      <c r="C6212" s="2"/>
      <c r="F6212" s="29">
        <v>42263.45868640046</v>
      </c>
      <c r="G6212" s="44">
        <v>17.89</v>
      </c>
      <c r="H6212" s="113"/>
      <c r="I6212" s="113"/>
    </row>
    <row r="6213" spans="1:9" ht="15" customHeight="1" x14ac:dyDescent="0.25">
      <c r="A6213" s="29">
        <v>42263.500353124997</v>
      </c>
      <c r="B6213" s="44">
        <v>14.49</v>
      </c>
      <c r="C6213" s="2"/>
      <c r="F6213" s="29">
        <v>42263.500353124997</v>
      </c>
      <c r="G6213" s="44">
        <v>14.49</v>
      </c>
      <c r="H6213" s="113"/>
      <c r="I6213" s="113"/>
    </row>
    <row r="6214" spans="1:9" ht="15" customHeight="1" x14ac:dyDescent="0.25">
      <c r="A6214" s="29">
        <v>42263.542019849534</v>
      </c>
      <c r="B6214" s="44">
        <v>16.78</v>
      </c>
      <c r="C6214" s="2"/>
      <c r="F6214" s="29">
        <v>42263.542019849534</v>
      </c>
      <c r="G6214" s="44">
        <v>16.78</v>
      </c>
      <c r="H6214" s="113"/>
      <c r="I6214" s="113"/>
    </row>
    <row r="6215" spans="1:9" ht="15" customHeight="1" x14ac:dyDescent="0.25">
      <c r="A6215" s="29">
        <v>42263.583686574071</v>
      </c>
      <c r="B6215" s="44">
        <v>15.57</v>
      </c>
      <c r="C6215" s="2"/>
      <c r="F6215" s="29">
        <v>42263.583686574071</v>
      </c>
      <c r="G6215" s="44">
        <v>15.57</v>
      </c>
      <c r="H6215" s="113"/>
      <c r="I6215" s="113"/>
    </row>
    <row r="6216" spans="1:9" ht="15" customHeight="1" x14ac:dyDescent="0.25">
      <c r="A6216" s="29">
        <v>42263.625353298608</v>
      </c>
      <c r="B6216" s="44">
        <v>16.57</v>
      </c>
      <c r="C6216" s="2"/>
      <c r="F6216" s="29">
        <v>42263.625353298608</v>
      </c>
      <c r="G6216" s="44">
        <v>16.57</v>
      </c>
      <c r="H6216" s="113"/>
      <c r="I6216" s="113"/>
    </row>
    <row r="6217" spans="1:9" ht="15" customHeight="1" x14ac:dyDescent="0.25">
      <c r="A6217" s="29">
        <v>42263.667020023146</v>
      </c>
      <c r="B6217" s="43">
        <v>17.12</v>
      </c>
      <c r="C6217" s="2"/>
      <c r="F6217" s="29">
        <v>42263.667020023146</v>
      </c>
      <c r="G6217" s="43">
        <v>17.12</v>
      </c>
      <c r="H6217" s="113"/>
      <c r="I6217" s="113"/>
    </row>
    <row r="6218" spans="1:9" ht="15" customHeight="1" x14ac:dyDescent="0.25">
      <c r="A6218" s="29">
        <v>42263.708686747683</v>
      </c>
      <c r="B6218" s="43">
        <v>16.100000000000001</v>
      </c>
      <c r="C6218" s="2"/>
      <c r="F6218" s="29">
        <v>42263.708686747683</v>
      </c>
      <c r="G6218" s="43">
        <v>16.100000000000001</v>
      </c>
      <c r="H6218" s="113"/>
      <c r="I6218" s="113"/>
    </row>
    <row r="6219" spans="1:9" ht="15" customHeight="1" x14ac:dyDescent="0.25">
      <c r="A6219" s="29">
        <v>42263.75035347222</v>
      </c>
      <c r="B6219" s="39">
        <v>8.4499999999999993</v>
      </c>
      <c r="C6219" s="22" t="s">
        <v>200</v>
      </c>
      <c r="F6219" s="29">
        <v>42263.75035347222</v>
      </c>
      <c r="G6219" s="39"/>
      <c r="H6219" s="113"/>
      <c r="I6219" s="113"/>
    </row>
    <row r="6220" spans="1:9" ht="15" customHeight="1" x14ac:dyDescent="0.25">
      <c r="A6220" s="29">
        <v>42263.792020196757</v>
      </c>
      <c r="B6220" s="39">
        <v>6.03</v>
      </c>
      <c r="C6220" s="22" t="s">
        <v>200</v>
      </c>
      <c r="F6220" s="29">
        <v>42263.792020196757</v>
      </c>
      <c r="G6220" s="39"/>
      <c r="H6220" s="113"/>
      <c r="I6220" s="113"/>
    </row>
    <row r="6221" spans="1:9" ht="15" customHeight="1" x14ac:dyDescent="0.25">
      <c r="A6221" s="29">
        <v>42263.833686921294</v>
      </c>
      <c r="B6221" s="39">
        <v>4.51</v>
      </c>
      <c r="C6221" s="22" t="s">
        <v>200</v>
      </c>
      <c r="F6221" s="29">
        <v>42263.833686921294</v>
      </c>
      <c r="G6221" s="39"/>
      <c r="H6221" s="113"/>
      <c r="I6221" s="113"/>
    </row>
    <row r="6222" spans="1:9" ht="15" customHeight="1" x14ac:dyDescent="0.25">
      <c r="A6222" s="29">
        <v>42263.875353645832</v>
      </c>
      <c r="B6222" s="41">
        <v>11.97</v>
      </c>
      <c r="C6222" s="2"/>
      <c r="F6222" s="29">
        <v>42263.875353645832</v>
      </c>
      <c r="G6222" s="41">
        <v>11.97</v>
      </c>
      <c r="H6222" s="113"/>
      <c r="I6222" s="113"/>
    </row>
    <row r="6223" spans="1:9" ht="15" customHeight="1" x14ac:dyDescent="0.25">
      <c r="A6223" s="29">
        <v>42263.917020370369</v>
      </c>
      <c r="B6223" s="44">
        <v>12.44</v>
      </c>
      <c r="C6223" s="2"/>
      <c r="F6223" s="29">
        <v>42263.917020370369</v>
      </c>
      <c r="G6223" s="44">
        <v>12.44</v>
      </c>
      <c r="H6223" s="113"/>
      <c r="I6223" s="113"/>
    </row>
    <row r="6224" spans="1:9" ht="15" customHeight="1" x14ac:dyDescent="0.25">
      <c r="A6224" s="29">
        <v>42263.958687094906</v>
      </c>
      <c r="B6224" s="44">
        <v>13.56</v>
      </c>
      <c r="C6224" s="2"/>
      <c r="F6224" s="29">
        <v>42263.958687094906</v>
      </c>
      <c r="G6224" s="44">
        <v>13.56</v>
      </c>
      <c r="H6224" s="113"/>
      <c r="I6224" s="113"/>
    </row>
    <row r="6225" spans="1:9" ht="15" customHeight="1" x14ac:dyDescent="0.25">
      <c r="A6225" s="29">
        <v>42264.000353819443</v>
      </c>
      <c r="B6225" s="44">
        <v>13.82</v>
      </c>
      <c r="C6225" s="2"/>
      <c r="F6225" s="29">
        <v>42264.000353819443</v>
      </c>
      <c r="G6225" s="44">
        <v>13.82</v>
      </c>
      <c r="H6225" s="113"/>
      <c r="I6225" s="113"/>
    </row>
    <row r="6226" spans="1:9" ht="15" customHeight="1" x14ac:dyDescent="0.25">
      <c r="A6226" s="29">
        <v>42264.04202054398</v>
      </c>
      <c r="B6226" s="44">
        <v>13.84</v>
      </c>
      <c r="C6226" s="2"/>
      <c r="F6226" s="29">
        <v>42264.04202054398</v>
      </c>
      <c r="G6226" s="44">
        <v>13.84</v>
      </c>
      <c r="H6226" s="113"/>
      <c r="I6226" s="113"/>
    </row>
    <row r="6227" spans="1:9" ht="15" customHeight="1" x14ac:dyDescent="0.25">
      <c r="A6227" s="29">
        <v>42264.083687268518</v>
      </c>
      <c r="B6227" s="44">
        <v>14.59</v>
      </c>
      <c r="C6227" s="2"/>
      <c r="F6227" s="29">
        <v>42264.083687268518</v>
      </c>
      <c r="G6227" s="44">
        <v>14.59</v>
      </c>
      <c r="H6227" s="113"/>
      <c r="I6227" s="113"/>
    </row>
    <row r="6228" spans="1:9" ht="15" customHeight="1" x14ac:dyDescent="0.25">
      <c r="A6228" s="29">
        <v>42264.125353993055</v>
      </c>
      <c r="B6228" s="44">
        <v>13.94</v>
      </c>
      <c r="C6228" s="2"/>
      <c r="F6228" s="29">
        <v>42264.125353993055</v>
      </c>
      <c r="G6228" s="44">
        <v>13.94</v>
      </c>
      <c r="H6228" s="113"/>
      <c r="I6228" s="113"/>
    </row>
    <row r="6229" spans="1:9" ht="15" customHeight="1" x14ac:dyDescent="0.25">
      <c r="A6229" s="29">
        <v>42264.167020717592</v>
      </c>
      <c r="B6229" s="44">
        <v>15.86</v>
      </c>
      <c r="C6229" s="2"/>
      <c r="F6229" s="29">
        <v>42264.167020717592</v>
      </c>
      <c r="G6229" s="44">
        <v>15.86</v>
      </c>
      <c r="H6229" s="113"/>
      <c r="I6229" s="113"/>
    </row>
    <row r="6230" spans="1:9" ht="15" customHeight="1" x14ac:dyDescent="0.25">
      <c r="A6230" s="29">
        <v>42264.208687442129</v>
      </c>
      <c r="B6230" s="44">
        <v>15.65</v>
      </c>
      <c r="C6230" s="2"/>
      <c r="F6230" s="29">
        <v>42264.208687442129</v>
      </c>
      <c r="G6230" s="44">
        <v>15.65</v>
      </c>
      <c r="H6230" s="113"/>
      <c r="I6230" s="113"/>
    </row>
    <row r="6231" spans="1:9" ht="15" customHeight="1" x14ac:dyDescent="0.25">
      <c r="A6231" s="29">
        <v>42264.250354166667</v>
      </c>
      <c r="B6231" s="44">
        <v>13.2</v>
      </c>
      <c r="C6231" s="2"/>
      <c r="F6231" s="29">
        <v>42264.250354166667</v>
      </c>
      <c r="G6231" s="44">
        <v>13.2</v>
      </c>
      <c r="H6231" s="113"/>
      <c r="I6231" s="113"/>
    </row>
    <row r="6232" spans="1:9" ht="15" customHeight="1" x14ac:dyDescent="0.25">
      <c r="A6232" s="29">
        <v>42264.292020891204</v>
      </c>
      <c r="B6232" s="44">
        <v>14.81</v>
      </c>
      <c r="C6232" s="2"/>
      <c r="F6232" s="29">
        <v>42264.292020891204</v>
      </c>
      <c r="G6232" s="44">
        <v>14.81</v>
      </c>
      <c r="H6232" s="113"/>
      <c r="I6232" s="113"/>
    </row>
    <row r="6233" spans="1:9" ht="15" customHeight="1" x14ac:dyDescent="0.25">
      <c r="A6233" s="29">
        <v>42264.333687615741</v>
      </c>
      <c r="B6233" s="44">
        <v>14.09</v>
      </c>
      <c r="C6233" s="2"/>
      <c r="F6233" s="29">
        <v>42264.333687615741</v>
      </c>
      <c r="G6233" s="44">
        <v>14.09</v>
      </c>
      <c r="H6233" s="113"/>
      <c r="I6233" s="113"/>
    </row>
    <row r="6234" spans="1:9" ht="15" customHeight="1" x14ac:dyDescent="0.25">
      <c r="A6234" s="29">
        <v>42264.375354340278</v>
      </c>
      <c r="B6234" s="44">
        <v>15.99</v>
      </c>
      <c r="C6234" s="2"/>
      <c r="F6234" s="29">
        <v>42264.375354340278</v>
      </c>
      <c r="G6234" s="44">
        <v>15.99</v>
      </c>
      <c r="H6234" s="113"/>
      <c r="I6234" s="113"/>
    </row>
    <row r="6235" spans="1:9" ht="15" customHeight="1" x14ac:dyDescent="0.25">
      <c r="A6235" s="29">
        <v>42264.417021064815</v>
      </c>
      <c r="B6235" s="44">
        <v>16.45</v>
      </c>
      <c r="C6235" s="2"/>
      <c r="F6235" s="29">
        <v>42264.417021064815</v>
      </c>
      <c r="G6235" s="44">
        <v>16.45</v>
      </c>
      <c r="H6235" s="113"/>
      <c r="I6235" s="113"/>
    </row>
    <row r="6236" spans="1:9" ht="15" customHeight="1" x14ac:dyDescent="0.25">
      <c r="A6236" s="29">
        <v>42264.458687789353</v>
      </c>
      <c r="B6236" s="44">
        <v>12.48</v>
      </c>
      <c r="C6236" s="2"/>
      <c r="F6236" s="29">
        <v>42264.458687789353</v>
      </c>
      <c r="G6236" s="44">
        <v>12.48</v>
      </c>
      <c r="H6236" s="113"/>
      <c r="I6236" s="113"/>
    </row>
    <row r="6237" spans="1:9" ht="15" customHeight="1" x14ac:dyDescent="0.25">
      <c r="A6237" s="29">
        <v>42264.50035451389</v>
      </c>
      <c r="B6237" s="44">
        <v>14.5</v>
      </c>
      <c r="C6237" s="2"/>
      <c r="F6237" s="29">
        <v>42264.50035451389</v>
      </c>
      <c r="G6237" s="44">
        <v>14.5</v>
      </c>
      <c r="H6237" s="113"/>
      <c r="I6237" s="113"/>
    </row>
    <row r="6238" spans="1:9" ht="15" customHeight="1" x14ac:dyDescent="0.25">
      <c r="A6238" s="29">
        <v>42264.542021238427</v>
      </c>
      <c r="B6238" s="44">
        <v>15.64</v>
      </c>
      <c r="C6238" s="2"/>
      <c r="F6238" s="29">
        <v>42264.542021238427</v>
      </c>
      <c r="G6238" s="44">
        <v>15.64</v>
      </c>
      <c r="H6238" s="113"/>
      <c r="I6238" s="113"/>
    </row>
    <row r="6239" spans="1:9" ht="15" customHeight="1" x14ac:dyDescent="0.25">
      <c r="A6239" s="29">
        <v>42264.583687962964</v>
      </c>
      <c r="B6239" s="44">
        <v>15.33</v>
      </c>
      <c r="C6239" s="2"/>
      <c r="F6239" s="29">
        <v>42264.583687962964</v>
      </c>
      <c r="G6239" s="44">
        <v>15.33</v>
      </c>
      <c r="H6239" s="113"/>
      <c r="I6239" s="113"/>
    </row>
    <row r="6240" spans="1:9" ht="15" customHeight="1" x14ac:dyDescent="0.25">
      <c r="A6240" s="29">
        <v>42264.625354687501</v>
      </c>
      <c r="B6240" s="44">
        <v>17.329999999999998</v>
      </c>
      <c r="C6240" s="2"/>
      <c r="F6240" s="29">
        <v>42264.625354687501</v>
      </c>
      <c r="G6240" s="44">
        <v>17.329999999999998</v>
      </c>
      <c r="H6240" s="113"/>
      <c r="I6240" s="113"/>
    </row>
    <row r="6241" spans="1:9" ht="15" customHeight="1" x14ac:dyDescent="0.25">
      <c r="A6241" s="29">
        <v>42264.667021412039</v>
      </c>
      <c r="B6241" s="44">
        <v>16.690000000000001</v>
      </c>
      <c r="C6241" s="2"/>
      <c r="F6241" s="29">
        <v>42264.667021412039</v>
      </c>
      <c r="G6241" s="44">
        <v>16.690000000000001</v>
      </c>
      <c r="H6241" s="113"/>
      <c r="I6241" s="113"/>
    </row>
    <row r="6242" spans="1:9" ht="15" customHeight="1" x14ac:dyDescent="0.25">
      <c r="A6242" s="29">
        <v>42264.708688136576</v>
      </c>
      <c r="B6242" s="44">
        <v>14.93</v>
      </c>
      <c r="C6242" s="2"/>
      <c r="F6242" s="29">
        <v>42264.708688136576</v>
      </c>
      <c r="G6242" s="44">
        <v>14.93</v>
      </c>
      <c r="H6242" s="113"/>
      <c r="I6242" s="113"/>
    </row>
    <row r="6243" spans="1:9" ht="15" customHeight="1" x14ac:dyDescent="0.25">
      <c r="A6243" s="29">
        <v>42264.750354861113</v>
      </c>
      <c r="B6243" s="35">
        <v>9.3000000000000007</v>
      </c>
      <c r="C6243" s="22" t="s">
        <v>197</v>
      </c>
      <c r="F6243" s="29">
        <v>42264.750354861113</v>
      </c>
      <c r="G6243" s="35"/>
      <c r="H6243" s="113"/>
      <c r="I6243" s="113"/>
    </row>
    <row r="6244" spans="1:9" ht="15" customHeight="1" x14ac:dyDescent="0.25">
      <c r="A6244" s="29">
        <v>42264.79202158565</v>
      </c>
      <c r="B6244" s="30">
        <v>3.24</v>
      </c>
      <c r="C6244" s="22" t="s">
        <v>197</v>
      </c>
      <c r="F6244" s="29">
        <v>42264.79202158565</v>
      </c>
      <c r="G6244" s="30"/>
      <c r="H6244" s="113"/>
      <c r="I6244" s="113"/>
    </row>
    <row r="6245" spans="1:9" ht="15" customHeight="1" x14ac:dyDescent="0.25">
      <c r="A6245" s="29">
        <v>42264.833688310187</v>
      </c>
      <c r="B6245" s="30">
        <v>1.75</v>
      </c>
      <c r="C6245" s="22" t="s">
        <v>197</v>
      </c>
      <c r="F6245" s="29">
        <v>42264.833688310187</v>
      </c>
      <c r="G6245" s="30"/>
      <c r="H6245" s="113"/>
      <c r="I6245" s="113"/>
    </row>
    <row r="6246" spans="1:9" ht="15" customHeight="1" x14ac:dyDescent="0.25">
      <c r="A6246" s="29">
        <v>42264.875355034725</v>
      </c>
      <c r="B6246" s="30">
        <v>1.24</v>
      </c>
      <c r="C6246" s="22" t="s">
        <v>197</v>
      </c>
      <c r="F6246" s="29">
        <v>42264.875355034725</v>
      </c>
      <c r="G6246" s="30"/>
      <c r="H6246" s="113"/>
      <c r="I6246" s="113"/>
    </row>
    <row r="6247" spans="1:9" ht="15" customHeight="1" x14ac:dyDescent="0.25">
      <c r="A6247" s="29">
        <v>42264.917021759262</v>
      </c>
      <c r="B6247" s="35">
        <v>1.25</v>
      </c>
      <c r="C6247" s="22" t="s">
        <v>197</v>
      </c>
      <c r="F6247" s="29">
        <v>42264.917021759262</v>
      </c>
      <c r="G6247" s="35"/>
      <c r="H6247" s="113"/>
      <c r="I6247" s="113"/>
    </row>
    <row r="6248" spans="1:9" ht="15" customHeight="1" x14ac:dyDescent="0.25">
      <c r="A6248" s="29">
        <v>42264.958688483799</v>
      </c>
      <c r="B6248" s="35">
        <v>1.1499999999999999</v>
      </c>
      <c r="C6248" s="22" t="s">
        <v>197</v>
      </c>
      <c r="F6248" s="29">
        <v>42264.958688483799</v>
      </c>
      <c r="G6248" s="35"/>
      <c r="H6248" s="113"/>
      <c r="I6248" s="113"/>
    </row>
    <row r="6249" spans="1:9" ht="15" customHeight="1" x14ac:dyDescent="0.25">
      <c r="A6249" s="29">
        <v>42265.000355208336</v>
      </c>
      <c r="B6249" s="35">
        <v>1</v>
      </c>
      <c r="C6249" s="22" t="s">
        <v>197</v>
      </c>
      <c r="F6249" s="29">
        <v>42265.000355208336</v>
      </c>
      <c r="G6249" s="35"/>
      <c r="H6249" s="113"/>
      <c r="I6249" s="113"/>
    </row>
    <row r="6250" spans="1:9" ht="15" customHeight="1" x14ac:dyDescent="0.25">
      <c r="A6250" s="29">
        <v>42265.042021932873</v>
      </c>
      <c r="B6250" s="35">
        <v>1.03</v>
      </c>
      <c r="C6250" s="22" t="s">
        <v>197</v>
      </c>
      <c r="F6250" s="29">
        <v>42265.042021932873</v>
      </c>
      <c r="G6250" s="35"/>
      <c r="H6250" s="113"/>
      <c r="I6250" s="113"/>
    </row>
    <row r="6251" spans="1:9" ht="15" customHeight="1" x14ac:dyDescent="0.25">
      <c r="A6251" s="29">
        <v>42265.083688657411</v>
      </c>
      <c r="B6251" s="35">
        <v>1.03</v>
      </c>
      <c r="C6251" s="22" t="s">
        <v>197</v>
      </c>
      <c r="F6251" s="29">
        <v>42265.083688657411</v>
      </c>
      <c r="G6251" s="35"/>
      <c r="H6251" s="113"/>
      <c r="I6251" s="113"/>
    </row>
    <row r="6252" spans="1:9" ht="15" customHeight="1" x14ac:dyDescent="0.25">
      <c r="A6252" s="29">
        <v>42265.125355381948</v>
      </c>
      <c r="B6252" s="35">
        <v>1.02</v>
      </c>
      <c r="C6252" s="22" t="s">
        <v>197</v>
      </c>
      <c r="F6252" s="29">
        <v>42265.125355381948</v>
      </c>
      <c r="G6252" s="35"/>
      <c r="H6252" s="113"/>
      <c r="I6252" s="113"/>
    </row>
    <row r="6253" spans="1:9" ht="15" customHeight="1" x14ac:dyDescent="0.25">
      <c r="A6253" s="29">
        <v>42265.167022106485</v>
      </c>
      <c r="B6253" s="35">
        <v>1.03</v>
      </c>
      <c r="C6253" s="22" t="s">
        <v>197</v>
      </c>
      <c r="F6253" s="29">
        <v>42265.167022106485</v>
      </c>
      <c r="G6253" s="35"/>
      <c r="H6253" s="113"/>
      <c r="I6253" s="113"/>
    </row>
    <row r="6254" spans="1:9" ht="15" customHeight="1" x14ac:dyDescent="0.25">
      <c r="A6254" s="29">
        <v>42265.208688831015</v>
      </c>
      <c r="B6254" s="35">
        <v>1.04</v>
      </c>
      <c r="C6254" s="22" t="s">
        <v>197</v>
      </c>
      <c r="F6254" s="29">
        <v>42265.208688831015</v>
      </c>
      <c r="G6254" s="35"/>
      <c r="H6254" s="113"/>
      <c r="I6254" s="113"/>
    </row>
    <row r="6255" spans="1:9" ht="15" customHeight="1" x14ac:dyDescent="0.25">
      <c r="A6255" s="29">
        <v>42265.250355555552</v>
      </c>
      <c r="B6255" s="35">
        <v>1.03</v>
      </c>
      <c r="C6255" s="22" t="s">
        <v>197</v>
      </c>
      <c r="F6255" s="29">
        <v>42265.250355555552</v>
      </c>
      <c r="G6255" s="35"/>
      <c r="H6255" s="113"/>
      <c r="I6255" s="113"/>
    </row>
    <row r="6256" spans="1:9" ht="15" customHeight="1" x14ac:dyDescent="0.25">
      <c r="A6256" s="29">
        <v>42265.292022280089</v>
      </c>
      <c r="B6256" s="35">
        <v>1.02</v>
      </c>
      <c r="C6256" s="22" t="s">
        <v>197</v>
      </c>
      <c r="F6256" s="29">
        <v>42265.292022280089</v>
      </c>
      <c r="G6256" s="35"/>
      <c r="H6256" s="113"/>
      <c r="I6256" s="113"/>
    </row>
    <row r="6257" spans="1:9" ht="15" customHeight="1" x14ac:dyDescent="0.25">
      <c r="A6257" s="29">
        <v>42265.333689004627</v>
      </c>
      <c r="B6257" s="35">
        <v>1.06</v>
      </c>
      <c r="C6257" s="22" t="s">
        <v>197</v>
      </c>
      <c r="F6257" s="29">
        <v>42265.333689004627</v>
      </c>
      <c r="G6257" s="35"/>
      <c r="H6257" s="113"/>
      <c r="I6257" s="113"/>
    </row>
    <row r="6258" spans="1:9" ht="15" customHeight="1" x14ac:dyDescent="0.25">
      <c r="A6258" s="29">
        <v>42265.375355729164</v>
      </c>
      <c r="B6258" s="35">
        <v>1.06</v>
      </c>
      <c r="C6258" s="22" t="s">
        <v>197</v>
      </c>
      <c r="F6258" s="29">
        <v>42265.375355729164</v>
      </c>
      <c r="G6258" s="35"/>
      <c r="H6258" s="113"/>
      <c r="I6258" s="113"/>
    </row>
    <row r="6259" spans="1:9" ht="15" customHeight="1" x14ac:dyDescent="0.25">
      <c r="A6259" s="29">
        <v>42265.417022453701</v>
      </c>
      <c r="B6259" s="35">
        <v>1.28</v>
      </c>
      <c r="C6259" s="22" t="s">
        <v>197</v>
      </c>
      <c r="F6259" s="29">
        <v>42265.417022453701</v>
      </c>
      <c r="G6259" s="35"/>
      <c r="H6259" s="113"/>
      <c r="I6259" s="113"/>
    </row>
    <row r="6260" spans="1:9" ht="15" customHeight="1" x14ac:dyDescent="0.25">
      <c r="A6260" s="29">
        <v>42265.458689178238</v>
      </c>
      <c r="B6260" s="35">
        <v>1.1599999999999999</v>
      </c>
      <c r="C6260" s="22" t="s">
        <v>197</v>
      </c>
      <c r="F6260" s="29">
        <v>42265.458689178238</v>
      </c>
      <c r="G6260" s="35"/>
      <c r="H6260" s="113"/>
      <c r="I6260" s="113"/>
    </row>
    <row r="6261" spans="1:9" ht="15" customHeight="1" x14ac:dyDescent="0.25">
      <c r="A6261" s="29">
        <v>42265.500355902775</v>
      </c>
      <c r="B6261" s="35">
        <v>1.1599999999999999</v>
      </c>
      <c r="C6261" s="22" t="s">
        <v>197</v>
      </c>
      <c r="F6261" s="29">
        <v>42265.500355902775</v>
      </c>
      <c r="G6261" s="35"/>
      <c r="H6261" s="113"/>
      <c r="I6261" s="113"/>
    </row>
    <row r="6262" spans="1:9" ht="15" customHeight="1" x14ac:dyDescent="0.25">
      <c r="A6262" s="29">
        <v>42265.542022627313</v>
      </c>
      <c r="B6262" s="35">
        <v>1.17</v>
      </c>
      <c r="C6262" s="22" t="s">
        <v>197</v>
      </c>
      <c r="F6262" s="29">
        <v>42265.542022627313</v>
      </c>
      <c r="G6262" s="35"/>
      <c r="H6262" s="113"/>
      <c r="I6262" s="113"/>
    </row>
    <row r="6263" spans="1:9" ht="15" customHeight="1" x14ac:dyDescent="0.25">
      <c r="A6263" s="29">
        <v>42265.58368935185</v>
      </c>
      <c r="B6263" s="35">
        <v>1.1599999999999999</v>
      </c>
      <c r="C6263" s="22" t="s">
        <v>197</v>
      </c>
      <c r="F6263" s="29">
        <v>42265.58368935185</v>
      </c>
      <c r="G6263" s="35"/>
      <c r="H6263" s="113"/>
      <c r="I6263" s="113"/>
    </row>
    <row r="6264" spans="1:9" ht="15" customHeight="1" x14ac:dyDescent="0.25">
      <c r="A6264" s="29">
        <v>42265.625356076387</v>
      </c>
      <c r="B6264" s="35">
        <v>1.08</v>
      </c>
      <c r="C6264" s="22" t="s">
        <v>197</v>
      </c>
      <c r="F6264" s="29">
        <v>42265.625356076387</v>
      </c>
      <c r="G6264" s="35"/>
      <c r="H6264" s="113"/>
      <c r="I6264" s="113"/>
    </row>
    <row r="6265" spans="1:9" ht="15" customHeight="1" x14ac:dyDescent="0.25">
      <c r="A6265" s="29">
        <v>42265.667022800924</v>
      </c>
      <c r="B6265" s="35">
        <v>1.03</v>
      </c>
      <c r="C6265" s="22" t="s">
        <v>197</v>
      </c>
      <c r="F6265" s="29">
        <v>42265.667022800924</v>
      </c>
      <c r="G6265" s="35"/>
      <c r="H6265" s="113"/>
      <c r="I6265" s="113"/>
    </row>
    <row r="6266" spans="1:9" ht="15" customHeight="1" x14ac:dyDescent="0.25">
      <c r="A6266" s="29">
        <v>42265.708689525462</v>
      </c>
      <c r="B6266" s="35">
        <v>1.03</v>
      </c>
      <c r="C6266" s="22" t="s">
        <v>197</v>
      </c>
      <c r="F6266" s="29">
        <v>42265.708689525462</v>
      </c>
      <c r="G6266" s="35"/>
      <c r="H6266" s="113"/>
      <c r="I6266" s="113"/>
    </row>
    <row r="6267" spans="1:9" ht="15" customHeight="1" x14ac:dyDescent="0.25">
      <c r="A6267" s="29">
        <v>42265.750356249999</v>
      </c>
      <c r="B6267" s="35">
        <v>1.01</v>
      </c>
      <c r="C6267" s="22" t="s">
        <v>197</v>
      </c>
      <c r="F6267" s="29">
        <v>42265.750356249999</v>
      </c>
      <c r="G6267" s="35"/>
      <c r="H6267" s="113"/>
      <c r="I6267" s="113"/>
    </row>
    <row r="6268" spans="1:9" ht="15" customHeight="1" x14ac:dyDescent="0.25">
      <c r="A6268" s="29">
        <v>42265.792022974536</v>
      </c>
      <c r="B6268" s="35">
        <v>1.03</v>
      </c>
      <c r="C6268" s="22" t="s">
        <v>197</v>
      </c>
      <c r="F6268" s="29">
        <v>42265.792022974536</v>
      </c>
      <c r="G6268" s="35"/>
      <c r="H6268" s="113"/>
      <c r="I6268" s="113"/>
    </row>
    <row r="6269" spans="1:9" ht="15" customHeight="1" x14ac:dyDescent="0.25">
      <c r="A6269" s="29">
        <v>42265.833689699073</v>
      </c>
      <c r="B6269" s="35">
        <v>1.02</v>
      </c>
      <c r="C6269" s="22" t="s">
        <v>197</v>
      </c>
      <c r="F6269" s="29">
        <v>42265.833689699073</v>
      </c>
      <c r="G6269" s="35"/>
      <c r="H6269" s="113"/>
      <c r="I6269" s="113"/>
    </row>
    <row r="6270" spans="1:9" ht="15" customHeight="1" x14ac:dyDescent="0.25">
      <c r="A6270" s="29">
        <v>42265.87535642361</v>
      </c>
      <c r="B6270" s="35">
        <v>1</v>
      </c>
      <c r="C6270" s="22" t="s">
        <v>197</v>
      </c>
      <c r="F6270" s="29">
        <v>42265.87535642361</v>
      </c>
      <c r="G6270" s="35"/>
      <c r="H6270" s="113"/>
      <c r="I6270" s="113"/>
    </row>
    <row r="6271" spans="1:9" ht="15" customHeight="1" x14ac:dyDescent="0.25">
      <c r="A6271" s="29">
        <v>42265.917023148148</v>
      </c>
      <c r="B6271" s="35">
        <v>1</v>
      </c>
      <c r="C6271" s="22" t="s">
        <v>197</v>
      </c>
      <c r="F6271" s="29">
        <v>42265.917023148148</v>
      </c>
      <c r="G6271" s="35"/>
      <c r="H6271" s="113"/>
      <c r="I6271" s="113"/>
    </row>
    <row r="6272" spans="1:9" ht="15" customHeight="1" x14ac:dyDescent="0.25">
      <c r="A6272" s="29">
        <v>42265.958689872685</v>
      </c>
      <c r="B6272" s="35">
        <v>0.99</v>
      </c>
      <c r="C6272" s="22" t="s">
        <v>197</v>
      </c>
      <c r="F6272" s="29">
        <v>42265.958689872685</v>
      </c>
      <c r="G6272" s="35"/>
      <c r="H6272" s="113"/>
      <c r="I6272" s="113"/>
    </row>
    <row r="6273" spans="1:9" ht="15" customHeight="1" x14ac:dyDescent="0.25">
      <c r="A6273" s="29">
        <v>42266.000356597222</v>
      </c>
      <c r="B6273" s="35">
        <v>0.99</v>
      </c>
      <c r="C6273" s="22" t="s">
        <v>197</v>
      </c>
      <c r="F6273" s="29">
        <v>42266.000356597222</v>
      </c>
      <c r="G6273" s="35"/>
      <c r="H6273" s="113"/>
      <c r="I6273" s="113"/>
    </row>
    <row r="6274" spans="1:9" ht="15" customHeight="1" x14ac:dyDescent="0.25">
      <c r="A6274" s="29">
        <v>42266.042023321759</v>
      </c>
      <c r="B6274" s="35">
        <v>1</v>
      </c>
      <c r="C6274" s="22" t="s">
        <v>197</v>
      </c>
      <c r="F6274" s="29">
        <v>42266.042023321759</v>
      </c>
      <c r="G6274" s="35"/>
      <c r="H6274" s="113"/>
      <c r="I6274" s="113"/>
    </row>
    <row r="6275" spans="1:9" ht="15" customHeight="1" x14ac:dyDescent="0.25">
      <c r="A6275" s="29">
        <v>42266.083690046296</v>
      </c>
      <c r="B6275" s="35">
        <v>1</v>
      </c>
      <c r="C6275" s="22" t="s">
        <v>197</v>
      </c>
      <c r="F6275" s="29">
        <v>42266.083690046296</v>
      </c>
      <c r="G6275" s="35"/>
      <c r="H6275" s="113"/>
      <c r="I6275" s="113"/>
    </row>
    <row r="6276" spans="1:9" ht="15" customHeight="1" x14ac:dyDescent="0.25">
      <c r="A6276" s="29">
        <v>42266.125356770834</v>
      </c>
      <c r="B6276" s="35">
        <v>1</v>
      </c>
      <c r="C6276" s="22" t="s">
        <v>197</v>
      </c>
      <c r="F6276" s="29">
        <v>42266.125356770834</v>
      </c>
      <c r="G6276" s="35"/>
      <c r="H6276" s="113"/>
      <c r="I6276" s="113"/>
    </row>
    <row r="6277" spans="1:9" ht="15" customHeight="1" x14ac:dyDescent="0.25">
      <c r="A6277" s="29">
        <v>42266.167023495371</v>
      </c>
      <c r="B6277" s="35">
        <v>0.99</v>
      </c>
      <c r="C6277" s="22" t="s">
        <v>197</v>
      </c>
      <c r="F6277" s="29">
        <v>42266.167023495371</v>
      </c>
      <c r="G6277" s="35"/>
      <c r="H6277" s="113"/>
      <c r="I6277" s="113"/>
    </row>
    <row r="6278" spans="1:9" ht="15" customHeight="1" x14ac:dyDescent="0.25">
      <c r="A6278" s="29">
        <v>42266.208690219908</v>
      </c>
      <c r="B6278" s="35">
        <v>1</v>
      </c>
      <c r="C6278" s="22" t="s">
        <v>197</v>
      </c>
      <c r="F6278" s="29">
        <v>42266.208690219908</v>
      </c>
      <c r="G6278" s="35"/>
      <c r="H6278" s="113"/>
      <c r="I6278" s="113"/>
    </row>
    <row r="6279" spans="1:9" ht="15" customHeight="1" x14ac:dyDescent="0.25">
      <c r="A6279" s="29">
        <v>42266.250356944445</v>
      </c>
      <c r="B6279" s="35">
        <v>0.99</v>
      </c>
      <c r="C6279" s="22" t="s">
        <v>197</v>
      </c>
      <c r="F6279" s="29">
        <v>42266.250356944445</v>
      </c>
      <c r="G6279" s="35"/>
      <c r="H6279" s="113"/>
      <c r="I6279" s="113"/>
    </row>
    <row r="6280" spans="1:9" ht="15" customHeight="1" x14ac:dyDescent="0.25">
      <c r="A6280" s="29">
        <v>42266.292023668982</v>
      </c>
      <c r="B6280" s="35">
        <v>0.94</v>
      </c>
      <c r="C6280" s="22" t="s">
        <v>197</v>
      </c>
      <c r="F6280" s="29">
        <v>42266.292023668982</v>
      </c>
      <c r="G6280" s="35"/>
      <c r="H6280" s="113"/>
      <c r="I6280" s="113"/>
    </row>
    <row r="6281" spans="1:9" ht="15" customHeight="1" x14ac:dyDescent="0.25">
      <c r="A6281" s="29">
        <v>42266.33369039352</v>
      </c>
      <c r="B6281" s="35">
        <v>0.89</v>
      </c>
      <c r="C6281" s="22" t="s">
        <v>197</v>
      </c>
      <c r="F6281" s="29">
        <v>42266.33369039352</v>
      </c>
      <c r="G6281" s="35"/>
      <c r="H6281" s="113"/>
      <c r="I6281" s="113"/>
    </row>
    <row r="6282" spans="1:9" ht="15" customHeight="1" x14ac:dyDescent="0.25">
      <c r="A6282" s="29">
        <v>42266.375357118057</v>
      </c>
      <c r="B6282" s="35">
        <v>0.86</v>
      </c>
      <c r="C6282" s="22" t="s">
        <v>197</v>
      </c>
      <c r="F6282" s="29">
        <v>42266.375357118057</v>
      </c>
      <c r="G6282" s="35"/>
      <c r="H6282" s="113"/>
      <c r="I6282" s="113"/>
    </row>
    <row r="6283" spans="1:9" ht="15" customHeight="1" x14ac:dyDescent="0.25">
      <c r="A6283" s="29">
        <v>42266.417023842594</v>
      </c>
      <c r="B6283" s="35">
        <v>0.88</v>
      </c>
      <c r="C6283" s="22" t="s">
        <v>197</v>
      </c>
      <c r="F6283" s="29">
        <v>42266.417023842594</v>
      </c>
      <c r="G6283" s="35"/>
      <c r="H6283" s="113"/>
      <c r="I6283" s="113"/>
    </row>
    <row r="6284" spans="1:9" ht="15" customHeight="1" x14ac:dyDescent="0.25">
      <c r="A6284" s="29">
        <v>42266.458690567131</v>
      </c>
      <c r="B6284" s="35">
        <v>0.86</v>
      </c>
      <c r="C6284" s="22" t="s">
        <v>197</v>
      </c>
      <c r="F6284" s="29">
        <v>42266.458690567131</v>
      </c>
      <c r="G6284" s="35"/>
      <c r="H6284" s="113"/>
      <c r="I6284" s="113"/>
    </row>
    <row r="6285" spans="1:9" ht="15" customHeight="1" x14ac:dyDescent="0.25">
      <c r="A6285" s="29">
        <v>42266.500357291668</v>
      </c>
      <c r="B6285" s="35">
        <v>0.97</v>
      </c>
      <c r="C6285" s="22" t="s">
        <v>197</v>
      </c>
      <c r="F6285" s="29">
        <v>42266.500357291668</v>
      </c>
      <c r="G6285" s="35"/>
      <c r="H6285" s="113"/>
      <c r="I6285" s="113"/>
    </row>
    <row r="6286" spans="1:9" ht="15" customHeight="1" x14ac:dyDescent="0.25">
      <c r="A6286" s="29">
        <v>42266.542024016206</v>
      </c>
      <c r="B6286" s="35">
        <v>1.02</v>
      </c>
      <c r="C6286" s="22" t="s">
        <v>197</v>
      </c>
      <c r="F6286" s="29">
        <v>42266.542024016206</v>
      </c>
      <c r="G6286" s="35"/>
      <c r="H6286" s="113"/>
      <c r="I6286" s="113"/>
    </row>
    <row r="6287" spans="1:9" ht="15" customHeight="1" x14ac:dyDescent="0.25">
      <c r="A6287" s="29">
        <v>42266.583690740743</v>
      </c>
      <c r="B6287" s="35">
        <v>1.01</v>
      </c>
      <c r="C6287" s="22" t="s">
        <v>197</v>
      </c>
      <c r="F6287" s="29">
        <v>42266.583690740743</v>
      </c>
      <c r="G6287" s="35"/>
      <c r="H6287" s="113"/>
      <c r="I6287" s="113"/>
    </row>
    <row r="6288" spans="1:9" ht="15" customHeight="1" x14ac:dyDescent="0.25">
      <c r="A6288" s="29">
        <v>42266.62535746528</v>
      </c>
      <c r="B6288" s="35">
        <v>0.95</v>
      </c>
      <c r="C6288" s="22" t="s">
        <v>197</v>
      </c>
      <c r="F6288" s="29">
        <v>42266.62535746528</v>
      </c>
      <c r="G6288" s="35"/>
      <c r="H6288" s="113"/>
      <c r="I6288" s="113"/>
    </row>
    <row r="6289" spans="1:9" ht="15" customHeight="1" x14ac:dyDescent="0.25">
      <c r="A6289" s="29">
        <v>42266.667024189817</v>
      </c>
      <c r="B6289" s="35">
        <v>0.86</v>
      </c>
      <c r="C6289" s="22" t="s">
        <v>197</v>
      </c>
      <c r="F6289" s="29">
        <v>42266.667024189817</v>
      </c>
      <c r="G6289" s="35"/>
      <c r="H6289" s="113"/>
      <c r="I6289" s="113"/>
    </row>
    <row r="6290" spans="1:9" ht="15" customHeight="1" x14ac:dyDescent="0.25">
      <c r="A6290" s="29">
        <v>42266.708690914355</v>
      </c>
      <c r="B6290" s="35">
        <v>0.87</v>
      </c>
      <c r="C6290" s="22" t="s">
        <v>197</v>
      </c>
      <c r="F6290" s="29">
        <v>42266.708690914355</v>
      </c>
      <c r="G6290" s="35"/>
      <c r="H6290" s="113"/>
      <c r="I6290" s="113"/>
    </row>
    <row r="6291" spans="1:9" ht="15" customHeight="1" x14ac:dyDescent="0.25">
      <c r="A6291" s="29">
        <v>42266.750357638892</v>
      </c>
      <c r="B6291" s="35">
        <v>0.87</v>
      </c>
      <c r="C6291" s="22" t="s">
        <v>197</v>
      </c>
      <c r="F6291" s="29">
        <v>42266.750357638892</v>
      </c>
      <c r="G6291" s="35"/>
      <c r="H6291" s="113"/>
      <c r="I6291" s="113"/>
    </row>
    <row r="6292" spans="1:9" ht="15" customHeight="1" x14ac:dyDescent="0.25">
      <c r="A6292" s="29">
        <v>42266.792024363429</v>
      </c>
      <c r="B6292" s="35">
        <v>3.49</v>
      </c>
      <c r="C6292" s="22" t="s">
        <v>197</v>
      </c>
      <c r="F6292" s="29">
        <v>42266.792024363429</v>
      </c>
      <c r="G6292" s="35"/>
      <c r="H6292" s="113"/>
      <c r="I6292" s="113"/>
    </row>
    <row r="6293" spans="1:9" ht="15" customHeight="1" x14ac:dyDescent="0.25">
      <c r="A6293" s="29">
        <v>42266.833691087966</v>
      </c>
      <c r="B6293" s="35">
        <v>5.91</v>
      </c>
      <c r="C6293" s="22" t="s">
        <v>197</v>
      </c>
      <c r="F6293" s="29">
        <v>42266.833691087966</v>
      </c>
      <c r="G6293" s="35"/>
      <c r="H6293" s="113"/>
      <c r="I6293" s="113"/>
    </row>
    <row r="6294" spans="1:9" ht="15" customHeight="1" x14ac:dyDescent="0.25">
      <c r="A6294" s="29">
        <v>42266.875357812503</v>
      </c>
      <c r="B6294" s="44">
        <v>8</v>
      </c>
      <c r="C6294" s="2"/>
      <c r="F6294" s="29">
        <v>42266.875357812503</v>
      </c>
      <c r="G6294" s="44">
        <v>8</v>
      </c>
      <c r="H6294" s="113"/>
      <c r="I6294" s="113"/>
    </row>
    <row r="6295" spans="1:9" ht="15" customHeight="1" x14ac:dyDescent="0.25">
      <c r="A6295" s="29">
        <v>42266.917024537041</v>
      </c>
      <c r="B6295" s="44">
        <v>9.52</v>
      </c>
      <c r="C6295" s="2"/>
      <c r="F6295" s="29">
        <v>42266.917024537041</v>
      </c>
      <c r="G6295" s="44">
        <v>9.52</v>
      </c>
      <c r="H6295" s="113"/>
      <c r="I6295" s="113"/>
    </row>
    <row r="6296" spans="1:9" ht="15" customHeight="1" x14ac:dyDescent="0.25">
      <c r="A6296" s="29">
        <v>42266.95869126157</v>
      </c>
      <c r="B6296" s="44">
        <v>7.06</v>
      </c>
      <c r="C6296" s="2"/>
      <c r="F6296" s="29">
        <v>42266.95869126157</v>
      </c>
      <c r="G6296" s="44">
        <v>7.06</v>
      </c>
      <c r="H6296" s="113"/>
      <c r="I6296" s="113"/>
    </row>
    <row r="6297" spans="1:9" ht="15" customHeight="1" x14ac:dyDescent="0.25">
      <c r="A6297" s="29">
        <v>42267.000357986108</v>
      </c>
      <c r="B6297" s="35">
        <v>3.86</v>
      </c>
      <c r="C6297" s="22" t="s">
        <v>197</v>
      </c>
      <c r="F6297" s="29">
        <v>42267.000357986108</v>
      </c>
      <c r="G6297" s="35"/>
      <c r="H6297" s="113"/>
      <c r="I6297" s="113"/>
    </row>
    <row r="6298" spans="1:9" ht="15" customHeight="1" x14ac:dyDescent="0.25">
      <c r="A6298" s="29">
        <v>42267.042024710645</v>
      </c>
      <c r="B6298" s="35">
        <v>2.33</v>
      </c>
      <c r="C6298" s="22" t="s">
        <v>197</v>
      </c>
      <c r="F6298" s="29">
        <v>42267.042024710645</v>
      </c>
      <c r="G6298" s="35"/>
      <c r="H6298" s="113"/>
      <c r="I6298" s="113"/>
    </row>
    <row r="6299" spans="1:9" ht="15" customHeight="1" x14ac:dyDescent="0.25">
      <c r="A6299" s="29">
        <v>42267.083691435182</v>
      </c>
      <c r="B6299" s="35">
        <v>1.59</v>
      </c>
      <c r="C6299" s="22" t="s">
        <v>197</v>
      </c>
      <c r="F6299" s="29">
        <v>42267.083691435182</v>
      </c>
      <c r="G6299" s="35"/>
      <c r="H6299" s="113"/>
      <c r="I6299" s="113"/>
    </row>
    <row r="6300" spans="1:9" ht="15" customHeight="1" x14ac:dyDescent="0.25">
      <c r="A6300" s="29">
        <v>42267.125358159719</v>
      </c>
      <c r="B6300" s="35">
        <v>1.27</v>
      </c>
      <c r="C6300" s="22" t="s">
        <v>197</v>
      </c>
      <c r="F6300" s="29">
        <v>42267.125358159719</v>
      </c>
      <c r="G6300" s="35"/>
      <c r="H6300" s="113"/>
      <c r="I6300" s="113"/>
    </row>
    <row r="6301" spans="1:9" ht="15" customHeight="1" x14ac:dyDescent="0.25">
      <c r="A6301" s="29">
        <v>42267.167024884257</v>
      </c>
      <c r="B6301" s="35">
        <v>1.22</v>
      </c>
      <c r="C6301" s="22" t="s">
        <v>197</v>
      </c>
      <c r="F6301" s="29">
        <v>42267.167024884257</v>
      </c>
      <c r="G6301" s="35"/>
      <c r="H6301" s="113"/>
      <c r="I6301" s="113"/>
    </row>
    <row r="6302" spans="1:9" ht="15" customHeight="1" x14ac:dyDescent="0.25">
      <c r="A6302" s="29">
        <v>42267.208691608794</v>
      </c>
      <c r="B6302" s="35">
        <v>1.22</v>
      </c>
      <c r="C6302" s="22" t="s">
        <v>197</v>
      </c>
      <c r="F6302" s="29">
        <v>42267.208691608794</v>
      </c>
      <c r="G6302" s="35"/>
      <c r="H6302" s="113"/>
      <c r="I6302" s="113"/>
    </row>
    <row r="6303" spans="1:9" ht="15" customHeight="1" x14ac:dyDescent="0.25">
      <c r="A6303" s="29">
        <v>42267.250358333331</v>
      </c>
      <c r="B6303" s="35">
        <v>1.1399999999999999</v>
      </c>
      <c r="C6303" s="22" t="s">
        <v>197</v>
      </c>
      <c r="F6303" s="29">
        <v>42267.250358333331</v>
      </c>
      <c r="G6303" s="35"/>
      <c r="H6303" s="113"/>
      <c r="I6303" s="113"/>
    </row>
    <row r="6304" spans="1:9" ht="15" customHeight="1" x14ac:dyDescent="0.25">
      <c r="A6304" s="29">
        <v>42267.292025057868</v>
      </c>
      <c r="B6304" s="35">
        <v>1.04</v>
      </c>
      <c r="C6304" s="22" t="s">
        <v>197</v>
      </c>
      <c r="F6304" s="29">
        <v>42267.292025057868</v>
      </c>
      <c r="G6304" s="35"/>
      <c r="H6304" s="113"/>
      <c r="I6304" s="113"/>
    </row>
    <row r="6305" spans="1:9" ht="15" customHeight="1" x14ac:dyDescent="0.25">
      <c r="A6305" s="29">
        <v>42267.333691782405</v>
      </c>
      <c r="B6305" s="35">
        <v>1.01</v>
      </c>
      <c r="C6305" s="22" t="s">
        <v>197</v>
      </c>
      <c r="F6305" s="29">
        <v>42267.333691782405</v>
      </c>
      <c r="G6305" s="35"/>
      <c r="H6305" s="113"/>
      <c r="I6305" s="113"/>
    </row>
    <row r="6306" spans="1:9" ht="15" customHeight="1" x14ac:dyDescent="0.25">
      <c r="A6306" s="29">
        <v>42267.375358506943</v>
      </c>
      <c r="B6306" s="35">
        <v>0.97</v>
      </c>
      <c r="C6306" s="22" t="s">
        <v>197</v>
      </c>
      <c r="F6306" s="29">
        <v>42267.375358506943</v>
      </c>
      <c r="G6306" s="35"/>
      <c r="H6306" s="113"/>
      <c r="I6306" s="113"/>
    </row>
    <row r="6307" spans="1:9" ht="15" customHeight="1" x14ac:dyDescent="0.25">
      <c r="A6307" s="29">
        <v>42267.41702523148</v>
      </c>
      <c r="B6307" s="35">
        <v>3</v>
      </c>
      <c r="C6307" s="22" t="s">
        <v>197</v>
      </c>
      <c r="F6307" s="29">
        <v>42267.41702523148</v>
      </c>
      <c r="G6307" s="35"/>
      <c r="H6307" s="113"/>
      <c r="I6307" s="113"/>
    </row>
    <row r="6308" spans="1:9" ht="15" customHeight="1" x14ac:dyDescent="0.25">
      <c r="A6308" s="29">
        <v>42267.458691956017</v>
      </c>
      <c r="B6308" s="35">
        <v>4.5599999999999996</v>
      </c>
      <c r="C6308" s="22" t="s">
        <v>197</v>
      </c>
      <c r="F6308" s="29">
        <v>42267.458691956017</v>
      </c>
      <c r="G6308" s="35"/>
      <c r="H6308" s="113"/>
      <c r="I6308" s="113"/>
    </row>
    <row r="6309" spans="1:9" ht="15" customHeight="1" x14ac:dyDescent="0.25">
      <c r="A6309" s="29">
        <v>42267.500358680554</v>
      </c>
      <c r="B6309" s="35">
        <v>2.83</v>
      </c>
      <c r="C6309" s="22" t="s">
        <v>197</v>
      </c>
      <c r="F6309" s="29">
        <v>42267.500358680554</v>
      </c>
      <c r="G6309" s="35"/>
      <c r="H6309" s="113"/>
      <c r="I6309" s="113"/>
    </row>
    <row r="6310" spans="1:9" ht="15" customHeight="1" x14ac:dyDescent="0.25">
      <c r="A6310" s="29">
        <v>42267.542025405091</v>
      </c>
      <c r="B6310" s="35">
        <v>7.02</v>
      </c>
      <c r="C6310" s="22" t="s">
        <v>197</v>
      </c>
      <c r="F6310" s="29">
        <v>42267.542025405091</v>
      </c>
      <c r="G6310" s="35"/>
      <c r="H6310" s="113"/>
      <c r="I6310" s="113"/>
    </row>
    <row r="6311" spans="1:9" ht="15" customHeight="1" x14ac:dyDescent="0.25">
      <c r="A6311" s="29">
        <v>42267.583692129629</v>
      </c>
      <c r="B6311" s="42">
        <v>10.37</v>
      </c>
      <c r="C6311" s="22" t="s">
        <v>199</v>
      </c>
      <c r="F6311" s="29">
        <v>42267.583692129629</v>
      </c>
      <c r="G6311" s="42"/>
      <c r="H6311" s="113"/>
      <c r="I6311" s="113"/>
    </row>
    <row r="6312" spans="1:9" ht="15" customHeight="1" x14ac:dyDescent="0.25">
      <c r="A6312" s="29">
        <v>42267.625358854166</v>
      </c>
      <c r="B6312" s="42">
        <v>10.87</v>
      </c>
      <c r="C6312" s="22" t="s">
        <v>199</v>
      </c>
      <c r="F6312" s="29">
        <v>42267.625358854166</v>
      </c>
      <c r="G6312" s="42"/>
      <c r="H6312" s="113"/>
      <c r="I6312" s="113"/>
    </row>
    <row r="6313" spans="1:9" ht="15" customHeight="1" x14ac:dyDescent="0.25">
      <c r="A6313" s="29">
        <v>42267.667025578703</v>
      </c>
      <c r="B6313" s="42">
        <v>10.35</v>
      </c>
      <c r="C6313" s="22" t="s">
        <v>199</v>
      </c>
      <c r="F6313" s="29">
        <v>42267.667025578703</v>
      </c>
      <c r="G6313" s="42"/>
      <c r="H6313" s="113"/>
      <c r="I6313" s="113"/>
    </row>
    <row r="6314" spans="1:9" ht="15" customHeight="1" x14ac:dyDescent="0.25">
      <c r="A6314" s="29">
        <v>42267.70869230324</v>
      </c>
      <c r="B6314" s="42">
        <v>11.19</v>
      </c>
      <c r="C6314" s="22" t="s">
        <v>199</v>
      </c>
      <c r="F6314" s="29">
        <v>42267.70869230324</v>
      </c>
      <c r="G6314" s="42"/>
      <c r="H6314" s="113"/>
      <c r="I6314" s="113"/>
    </row>
    <row r="6315" spans="1:9" ht="15" customHeight="1" x14ac:dyDescent="0.25">
      <c r="A6315" s="29">
        <v>42267.750359027777</v>
      </c>
      <c r="B6315" s="42">
        <v>10.72</v>
      </c>
      <c r="C6315" s="22" t="s">
        <v>199</v>
      </c>
      <c r="F6315" s="29">
        <v>42267.750359027777</v>
      </c>
      <c r="G6315" s="42"/>
      <c r="H6315" s="113"/>
      <c r="I6315" s="113"/>
    </row>
    <row r="6316" spans="1:9" ht="15" customHeight="1" x14ac:dyDescent="0.25">
      <c r="A6316" s="29">
        <v>42267.792025752315</v>
      </c>
      <c r="B6316" s="33">
        <v>10.8</v>
      </c>
      <c r="C6316" s="22" t="s">
        <v>199</v>
      </c>
      <c r="F6316" s="29">
        <v>42267.792025752315</v>
      </c>
      <c r="G6316" s="33"/>
      <c r="H6316" s="113"/>
      <c r="I6316" s="113"/>
    </row>
    <row r="6317" spans="1:9" ht="15" customHeight="1" x14ac:dyDescent="0.25">
      <c r="A6317" s="29">
        <v>42267.833692476852</v>
      </c>
      <c r="B6317" s="33">
        <v>11.55</v>
      </c>
      <c r="C6317" s="22" t="s">
        <v>199</v>
      </c>
      <c r="F6317" s="29">
        <v>42267.833692476852</v>
      </c>
      <c r="G6317" s="33"/>
      <c r="H6317" s="113"/>
      <c r="I6317" s="113"/>
    </row>
    <row r="6318" spans="1:9" ht="15" customHeight="1" x14ac:dyDescent="0.25">
      <c r="A6318" s="29">
        <v>42267.875359201389</v>
      </c>
      <c r="B6318" s="33">
        <v>11.29</v>
      </c>
      <c r="C6318" s="22" t="s">
        <v>199</v>
      </c>
      <c r="F6318" s="29">
        <v>42267.875359201389</v>
      </c>
      <c r="G6318" s="33"/>
      <c r="H6318" s="113"/>
      <c r="I6318" s="113"/>
    </row>
    <row r="6319" spans="1:9" ht="15" customHeight="1" x14ac:dyDescent="0.25">
      <c r="A6319" s="29">
        <v>42267.917025925926</v>
      </c>
      <c r="B6319" s="42">
        <v>11.17</v>
      </c>
      <c r="C6319" s="22" t="s">
        <v>199</v>
      </c>
      <c r="F6319" s="29">
        <v>42267.917025925926</v>
      </c>
      <c r="G6319" s="42"/>
      <c r="H6319" s="113"/>
      <c r="I6319" s="113"/>
    </row>
    <row r="6320" spans="1:9" ht="15" customHeight="1" x14ac:dyDescent="0.25">
      <c r="A6320" s="29">
        <v>42267.958692650463</v>
      </c>
      <c r="B6320" s="42">
        <v>11.52</v>
      </c>
      <c r="C6320" s="22" t="s">
        <v>199</v>
      </c>
      <c r="F6320" s="29">
        <v>42267.958692650463</v>
      </c>
      <c r="G6320" s="42"/>
      <c r="H6320" s="113"/>
      <c r="I6320" s="113"/>
    </row>
    <row r="6321" spans="1:9" ht="15" customHeight="1" x14ac:dyDescent="0.25">
      <c r="A6321" s="29">
        <v>42268.000359375001</v>
      </c>
      <c r="B6321" s="44">
        <v>13.03</v>
      </c>
      <c r="C6321" s="2"/>
      <c r="F6321" s="29">
        <v>42268.000359375001</v>
      </c>
      <c r="G6321" s="44">
        <v>13.03</v>
      </c>
      <c r="H6321" s="113"/>
      <c r="I6321" s="113"/>
    </row>
    <row r="6322" spans="1:9" ht="15" customHeight="1" x14ac:dyDescent="0.25">
      <c r="A6322" s="29">
        <v>42268.042026099538</v>
      </c>
      <c r="B6322" s="44">
        <v>12.46</v>
      </c>
      <c r="C6322" s="2"/>
      <c r="F6322" s="29">
        <v>42268.042026099538</v>
      </c>
      <c r="G6322" s="44">
        <v>12.46</v>
      </c>
      <c r="H6322" s="113"/>
      <c r="I6322" s="113"/>
    </row>
    <row r="6323" spans="1:9" ht="15" customHeight="1" x14ac:dyDescent="0.25">
      <c r="A6323" s="29">
        <v>42268.083692824075</v>
      </c>
      <c r="B6323" s="44">
        <v>13.54</v>
      </c>
      <c r="C6323" s="2"/>
      <c r="F6323" s="29">
        <v>42268.083692824075</v>
      </c>
      <c r="G6323" s="44">
        <v>13.54</v>
      </c>
      <c r="H6323" s="113"/>
      <c r="I6323" s="113"/>
    </row>
    <row r="6324" spans="1:9" ht="15" customHeight="1" x14ac:dyDescent="0.25">
      <c r="A6324" s="29">
        <v>42268.125359548612</v>
      </c>
      <c r="B6324" s="44">
        <v>12.45</v>
      </c>
      <c r="C6324" s="2"/>
      <c r="F6324" s="29">
        <v>42268.125359548612</v>
      </c>
      <c r="G6324" s="44">
        <v>12.45</v>
      </c>
      <c r="H6324" s="113"/>
      <c r="I6324" s="113"/>
    </row>
    <row r="6325" spans="1:9" ht="15" customHeight="1" x14ac:dyDescent="0.25">
      <c r="A6325" s="29">
        <v>42268.16702627315</v>
      </c>
      <c r="B6325" s="44">
        <v>13.34</v>
      </c>
      <c r="C6325" s="2"/>
      <c r="F6325" s="29">
        <v>42268.16702627315</v>
      </c>
      <c r="G6325" s="44">
        <v>13.34</v>
      </c>
      <c r="H6325" s="113"/>
      <c r="I6325" s="113"/>
    </row>
    <row r="6326" spans="1:9" ht="15" customHeight="1" x14ac:dyDescent="0.25">
      <c r="A6326" s="29">
        <v>42268.208692997687</v>
      </c>
      <c r="B6326" s="44">
        <v>13.27</v>
      </c>
      <c r="C6326" s="2"/>
      <c r="F6326" s="29">
        <v>42268.208692997687</v>
      </c>
      <c r="G6326" s="44">
        <v>13.27</v>
      </c>
      <c r="H6326" s="113"/>
      <c r="I6326" s="113"/>
    </row>
    <row r="6327" spans="1:9" ht="15" customHeight="1" x14ac:dyDescent="0.25">
      <c r="A6327" s="29">
        <v>42268.250359722224</v>
      </c>
      <c r="B6327" s="44">
        <v>12.81</v>
      </c>
      <c r="C6327" s="2"/>
      <c r="F6327" s="29">
        <v>42268.250359722224</v>
      </c>
      <c r="G6327" s="44">
        <v>12.81</v>
      </c>
      <c r="H6327" s="113"/>
      <c r="I6327" s="113"/>
    </row>
    <row r="6328" spans="1:9" ht="15" customHeight="1" x14ac:dyDescent="0.25">
      <c r="A6328" s="29">
        <v>42268.292026446761</v>
      </c>
      <c r="B6328" s="44">
        <v>13.75</v>
      </c>
      <c r="C6328" s="2"/>
      <c r="F6328" s="29">
        <v>42268.292026446761</v>
      </c>
      <c r="G6328" s="44">
        <v>13.75</v>
      </c>
      <c r="H6328" s="113"/>
      <c r="I6328" s="113"/>
    </row>
    <row r="6329" spans="1:9" ht="15" customHeight="1" x14ac:dyDescent="0.25">
      <c r="A6329" s="29">
        <v>42268.333693171298</v>
      </c>
      <c r="B6329" s="44">
        <v>13.82</v>
      </c>
      <c r="C6329" s="2"/>
      <c r="F6329" s="29">
        <v>42268.333693171298</v>
      </c>
      <c r="G6329" s="44">
        <v>13.82</v>
      </c>
      <c r="H6329" s="113"/>
      <c r="I6329" s="113"/>
    </row>
    <row r="6330" spans="1:9" ht="15" customHeight="1" x14ac:dyDescent="0.25">
      <c r="A6330" s="29">
        <v>42268.375359895836</v>
      </c>
      <c r="B6330" s="44">
        <v>14.8</v>
      </c>
      <c r="C6330" s="2"/>
      <c r="F6330" s="29">
        <v>42268.375359895836</v>
      </c>
      <c r="G6330" s="44">
        <v>14.8</v>
      </c>
      <c r="H6330" s="113"/>
      <c r="I6330" s="113"/>
    </row>
    <row r="6331" spans="1:9" ht="15" customHeight="1" x14ac:dyDescent="0.25">
      <c r="A6331" s="29">
        <v>42268.417026620373</v>
      </c>
      <c r="B6331" s="44">
        <v>15.56</v>
      </c>
      <c r="C6331" s="2"/>
      <c r="F6331" s="29">
        <v>42268.417026620373</v>
      </c>
      <c r="G6331" s="44">
        <v>15.56</v>
      </c>
      <c r="H6331" s="113"/>
      <c r="I6331" s="113"/>
    </row>
    <row r="6332" spans="1:9" ht="15" customHeight="1" x14ac:dyDescent="0.25">
      <c r="A6332" s="29">
        <v>42268.45869334491</v>
      </c>
      <c r="B6332" s="44">
        <v>15.32</v>
      </c>
      <c r="C6332" s="2"/>
      <c r="F6332" s="29">
        <v>42268.45869334491</v>
      </c>
      <c r="G6332" s="44">
        <v>15.32</v>
      </c>
      <c r="H6332" s="113"/>
      <c r="I6332" s="113"/>
    </row>
    <row r="6333" spans="1:9" ht="15" customHeight="1" x14ac:dyDescent="0.25">
      <c r="A6333" s="29">
        <v>42268.500360069447</v>
      </c>
      <c r="B6333" s="44">
        <v>16.059999999999999</v>
      </c>
      <c r="C6333" s="2"/>
      <c r="F6333" s="29">
        <v>42268.500360069447</v>
      </c>
      <c r="G6333" s="44">
        <v>16.059999999999999</v>
      </c>
      <c r="H6333" s="113"/>
      <c r="I6333" s="113"/>
    </row>
    <row r="6334" spans="1:9" ht="15" customHeight="1" x14ac:dyDescent="0.25">
      <c r="A6334" s="29">
        <v>42268.542026793984</v>
      </c>
      <c r="B6334" s="44">
        <v>14.06</v>
      </c>
      <c r="C6334" s="2"/>
      <c r="F6334" s="29">
        <v>42268.542026793984</v>
      </c>
      <c r="G6334" s="44">
        <v>14.06</v>
      </c>
      <c r="H6334" s="113"/>
      <c r="I6334" s="113"/>
    </row>
    <row r="6335" spans="1:9" ht="15" customHeight="1" x14ac:dyDescent="0.25">
      <c r="A6335" s="29">
        <v>42268.583693518522</v>
      </c>
      <c r="B6335" s="44">
        <v>13.36</v>
      </c>
      <c r="C6335" s="2"/>
      <c r="F6335" s="29">
        <v>42268.583693518522</v>
      </c>
      <c r="G6335" s="44">
        <v>13.36</v>
      </c>
      <c r="H6335" s="113"/>
      <c r="I6335" s="113"/>
    </row>
    <row r="6336" spans="1:9" ht="15" customHeight="1" x14ac:dyDescent="0.25">
      <c r="A6336" s="29">
        <v>42268.625360243059</v>
      </c>
      <c r="B6336" s="44">
        <v>10.82</v>
      </c>
      <c r="C6336" s="2"/>
      <c r="F6336" s="29">
        <v>42268.625360243059</v>
      </c>
      <c r="G6336" s="44">
        <v>10.82</v>
      </c>
      <c r="H6336" s="113"/>
      <c r="I6336" s="113"/>
    </row>
    <row r="6337" spans="1:9" ht="15" customHeight="1" x14ac:dyDescent="0.25">
      <c r="A6337" s="29">
        <v>42268.667026967596</v>
      </c>
      <c r="B6337" s="44">
        <v>12.18</v>
      </c>
      <c r="C6337" s="2"/>
      <c r="F6337" s="29">
        <v>42268.667026967596</v>
      </c>
      <c r="G6337" s="44">
        <v>12.18</v>
      </c>
      <c r="H6337" s="113"/>
      <c r="I6337" s="113"/>
    </row>
    <row r="6338" spans="1:9" ht="15" customHeight="1" x14ac:dyDescent="0.25">
      <c r="A6338" s="29">
        <v>42268.708693692133</v>
      </c>
      <c r="B6338" s="38">
        <v>7.88</v>
      </c>
      <c r="C6338" s="2"/>
      <c r="F6338" s="29">
        <v>42268.708693692133</v>
      </c>
      <c r="G6338" s="38">
        <v>7.88</v>
      </c>
      <c r="H6338" s="113"/>
      <c r="I6338" s="113"/>
    </row>
    <row r="6339" spans="1:9" ht="15" customHeight="1" x14ac:dyDescent="0.25">
      <c r="A6339" s="29">
        <v>42268.750360416663</v>
      </c>
      <c r="B6339" s="35">
        <v>3.99</v>
      </c>
      <c r="C6339" s="22" t="s">
        <v>197</v>
      </c>
      <c r="F6339" s="29">
        <v>42268.750360416663</v>
      </c>
      <c r="G6339" s="35"/>
      <c r="H6339" s="113"/>
      <c r="I6339" s="113"/>
    </row>
    <row r="6340" spans="1:9" ht="15" customHeight="1" x14ac:dyDescent="0.25">
      <c r="A6340" s="29">
        <v>42268.7920271412</v>
      </c>
      <c r="B6340" s="30">
        <v>2.4500000000000002</v>
      </c>
      <c r="C6340" s="22" t="s">
        <v>197</v>
      </c>
      <c r="F6340" s="29">
        <v>42268.7920271412</v>
      </c>
      <c r="G6340" s="30"/>
      <c r="H6340" s="113"/>
      <c r="I6340" s="113"/>
    </row>
    <row r="6341" spans="1:9" ht="15" customHeight="1" x14ac:dyDescent="0.25">
      <c r="A6341" s="29">
        <v>42268.833693865738</v>
      </c>
      <c r="B6341" s="30">
        <v>1.7</v>
      </c>
      <c r="C6341" s="22" t="s">
        <v>197</v>
      </c>
      <c r="F6341" s="29">
        <v>42268.833693865738</v>
      </c>
      <c r="G6341" s="30"/>
      <c r="H6341" s="113"/>
      <c r="I6341" s="113"/>
    </row>
    <row r="6342" spans="1:9" ht="15" customHeight="1" x14ac:dyDescent="0.25">
      <c r="A6342" s="29">
        <v>42268.875360590275</v>
      </c>
      <c r="B6342" s="30">
        <v>1.42</v>
      </c>
      <c r="C6342" s="22" t="s">
        <v>197</v>
      </c>
      <c r="F6342" s="29">
        <v>42268.875360590275</v>
      </c>
      <c r="G6342" s="30"/>
      <c r="H6342" s="113"/>
      <c r="I6342" s="113"/>
    </row>
    <row r="6343" spans="1:9" ht="15" customHeight="1" x14ac:dyDescent="0.25">
      <c r="A6343" s="29">
        <v>42268.917027314812</v>
      </c>
      <c r="B6343" s="35">
        <v>1.1100000000000001</v>
      </c>
      <c r="C6343" s="22" t="s">
        <v>197</v>
      </c>
      <c r="F6343" s="29">
        <v>42268.917027314812</v>
      </c>
      <c r="G6343" s="35"/>
      <c r="H6343" s="113"/>
      <c r="I6343" s="113"/>
    </row>
    <row r="6344" spans="1:9" ht="15" customHeight="1" x14ac:dyDescent="0.25">
      <c r="A6344" s="29">
        <v>42268.958694039349</v>
      </c>
      <c r="B6344" s="35">
        <v>1.05</v>
      </c>
      <c r="C6344" s="22" t="s">
        <v>197</v>
      </c>
      <c r="F6344" s="29">
        <v>42268.958694039349</v>
      </c>
      <c r="G6344" s="35"/>
      <c r="H6344" s="113"/>
      <c r="I6344" s="113"/>
    </row>
    <row r="6345" spans="1:9" ht="15" customHeight="1" x14ac:dyDescent="0.25">
      <c r="A6345" s="29">
        <v>42269.000360763886</v>
      </c>
      <c r="B6345" s="35">
        <v>0.99</v>
      </c>
      <c r="C6345" s="22" t="s">
        <v>197</v>
      </c>
      <c r="F6345" s="29">
        <v>42269.000360763886</v>
      </c>
      <c r="G6345" s="35"/>
      <c r="H6345" s="113"/>
      <c r="I6345" s="113"/>
    </row>
    <row r="6346" spans="1:9" ht="15" customHeight="1" x14ac:dyDescent="0.25">
      <c r="A6346" s="29">
        <v>42269.042027488424</v>
      </c>
      <c r="B6346" s="35">
        <v>0.99</v>
      </c>
      <c r="C6346" s="22" t="s">
        <v>197</v>
      </c>
      <c r="F6346" s="29">
        <v>42269.042027488424</v>
      </c>
      <c r="G6346" s="35"/>
      <c r="H6346" s="113"/>
      <c r="I6346" s="113"/>
    </row>
    <row r="6347" spans="1:9" ht="15" customHeight="1" x14ac:dyDescent="0.25">
      <c r="A6347" s="29">
        <v>42269.083694212961</v>
      </c>
      <c r="B6347" s="35">
        <v>1.02</v>
      </c>
      <c r="C6347" s="22" t="s">
        <v>197</v>
      </c>
      <c r="F6347" s="29">
        <v>42269.083694212961</v>
      </c>
      <c r="G6347" s="35"/>
      <c r="H6347" s="113"/>
      <c r="I6347" s="113"/>
    </row>
    <row r="6348" spans="1:9" ht="15" customHeight="1" x14ac:dyDescent="0.25">
      <c r="A6348" s="29">
        <v>42269.125360937498</v>
      </c>
      <c r="B6348" s="35">
        <v>1.01</v>
      </c>
      <c r="C6348" s="22" t="s">
        <v>197</v>
      </c>
      <c r="F6348" s="29">
        <v>42269.125360937498</v>
      </c>
      <c r="G6348" s="35"/>
      <c r="H6348" s="113"/>
      <c r="I6348" s="113"/>
    </row>
    <row r="6349" spans="1:9" ht="15" customHeight="1" x14ac:dyDescent="0.25">
      <c r="A6349" s="29">
        <v>42269.167027662035</v>
      </c>
      <c r="B6349" s="35">
        <v>1.02</v>
      </c>
      <c r="C6349" s="22" t="s">
        <v>197</v>
      </c>
      <c r="F6349" s="29">
        <v>42269.167027662035</v>
      </c>
      <c r="G6349" s="35"/>
      <c r="H6349" s="113"/>
      <c r="I6349" s="113"/>
    </row>
    <row r="6350" spans="1:9" ht="15" customHeight="1" x14ac:dyDescent="0.25">
      <c r="A6350" s="29">
        <v>42269.208694386572</v>
      </c>
      <c r="B6350" s="35">
        <v>1.04</v>
      </c>
      <c r="C6350" s="22" t="s">
        <v>197</v>
      </c>
      <c r="F6350" s="29">
        <v>42269.208694386572</v>
      </c>
      <c r="G6350" s="35"/>
      <c r="H6350" s="113"/>
      <c r="I6350" s="113"/>
    </row>
    <row r="6351" spans="1:9" ht="15" customHeight="1" x14ac:dyDescent="0.25">
      <c r="A6351" s="29">
        <v>42269.25036111111</v>
      </c>
      <c r="B6351" s="35">
        <v>1.03</v>
      </c>
      <c r="C6351" s="22" t="s">
        <v>197</v>
      </c>
      <c r="F6351" s="29">
        <v>42269.25036111111</v>
      </c>
      <c r="G6351" s="35"/>
      <c r="H6351" s="113"/>
      <c r="I6351" s="113"/>
    </row>
    <row r="6352" spans="1:9" ht="15" customHeight="1" x14ac:dyDescent="0.25">
      <c r="A6352" s="29">
        <v>42269.292027835647</v>
      </c>
      <c r="B6352" s="35">
        <v>1.02</v>
      </c>
      <c r="C6352" s="22" t="s">
        <v>197</v>
      </c>
      <c r="F6352" s="29">
        <v>42269.292027835647</v>
      </c>
      <c r="G6352" s="35"/>
      <c r="H6352" s="113"/>
      <c r="I6352" s="113"/>
    </row>
    <row r="6353" spans="1:9" ht="15" customHeight="1" x14ac:dyDescent="0.25">
      <c r="A6353" s="29">
        <v>42269.333694560184</v>
      </c>
      <c r="B6353" s="35">
        <v>1.02</v>
      </c>
      <c r="C6353" s="22" t="s">
        <v>197</v>
      </c>
      <c r="F6353" s="29">
        <v>42269.333694560184</v>
      </c>
      <c r="G6353" s="35"/>
      <c r="H6353" s="113"/>
      <c r="I6353" s="113"/>
    </row>
    <row r="6354" spans="1:9" ht="15" customHeight="1" x14ac:dyDescent="0.25">
      <c r="A6354" s="29">
        <v>42269.375361284721</v>
      </c>
      <c r="B6354" s="35">
        <v>1.01</v>
      </c>
      <c r="C6354" s="22" t="s">
        <v>197</v>
      </c>
      <c r="F6354" s="29">
        <v>42269.375361284721</v>
      </c>
      <c r="G6354" s="35"/>
      <c r="H6354" s="113"/>
      <c r="I6354" s="113"/>
    </row>
    <row r="6355" spans="1:9" ht="15" customHeight="1" x14ac:dyDescent="0.25">
      <c r="A6355" s="29">
        <v>42269.417028009259</v>
      </c>
      <c r="B6355" s="35">
        <v>1</v>
      </c>
      <c r="C6355" s="22" t="s">
        <v>197</v>
      </c>
      <c r="F6355" s="29">
        <v>42269.417028009259</v>
      </c>
      <c r="G6355" s="35"/>
      <c r="H6355" s="113"/>
      <c r="I6355" s="113"/>
    </row>
    <row r="6356" spans="1:9" ht="15" customHeight="1" x14ac:dyDescent="0.25">
      <c r="A6356" s="29">
        <v>42269.458694733796</v>
      </c>
      <c r="B6356" s="35">
        <v>0.99</v>
      </c>
      <c r="C6356" s="22" t="s">
        <v>197</v>
      </c>
      <c r="F6356" s="29">
        <v>42269.458694733796</v>
      </c>
      <c r="G6356" s="35"/>
      <c r="H6356" s="113"/>
      <c r="I6356" s="113"/>
    </row>
    <row r="6357" spans="1:9" ht="15" customHeight="1" x14ac:dyDescent="0.25">
      <c r="A6357" s="29">
        <v>42269.500361458333</v>
      </c>
      <c r="B6357" s="35">
        <v>1.07</v>
      </c>
      <c r="C6357" s="22" t="s">
        <v>197</v>
      </c>
      <c r="F6357" s="29">
        <v>42269.500361458333</v>
      </c>
      <c r="G6357" s="35"/>
      <c r="H6357" s="113"/>
      <c r="I6357" s="113"/>
    </row>
    <row r="6358" spans="1:9" ht="15" customHeight="1" x14ac:dyDescent="0.25">
      <c r="A6358" s="29">
        <v>42269.54202818287</v>
      </c>
      <c r="B6358" s="35">
        <v>1.08</v>
      </c>
      <c r="C6358" s="22" t="s">
        <v>197</v>
      </c>
      <c r="F6358" s="29">
        <v>42269.54202818287</v>
      </c>
      <c r="G6358" s="35"/>
      <c r="H6358" s="113"/>
      <c r="I6358" s="113"/>
    </row>
    <row r="6359" spans="1:9" ht="15" customHeight="1" x14ac:dyDescent="0.25">
      <c r="A6359" s="29">
        <v>42269.583694907407</v>
      </c>
      <c r="B6359" s="35">
        <v>1.0900000000000001</v>
      </c>
      <c r="C6359" s="22" t="s">
        <v>197</v>
      </c>
      <c r="F6359" s="29">
        <v>42269.583694907407</v>
      </c>
      <c r="G6359" s="35"/>
      <c r="H6359" s="113"/>
      <c r="I6359" s="113"/>
    </row>
    <row r="6360" spans="1:9" ht="15" customHeight="1" x14ac:dyDescent="0.25">
      <c r="A6360" s="29">
        <v>42269.625361631945</v>
      </c>
      <c r="B6360" s="35">
        <v>1.01</v>
      </c>
      <c r="C6360" s="22" t="s">
        <v>197</v>
      </c>
      <c r="F6360" s="29">
        <v>42269.625361631945</v>
      </c>
      <c r="G6360" s="35"/>
      <c r="H6360" s="113"/>
      <c r="I6360" s="113"/>
    </row>
    <row r="6361" spans="1:9" ht="15" customHeight="1" x14ac:dyDescent="0.25">
      <c r="A6361" s="29">
        <v>42269.667028356482</v>
      </c>
      <c r="B6361" s="35">
        <v>0.87</v>
      </c>
      <c r="C6361" s="22" t="s">
        <v>197</v>
      </c>
      <c r="F6361" s="29">
        <v>42269.667028356482</v>
      </c>
      <c r="G6361" s="35"/>
      <c r="H6361" s="113"/>
      <c r="I6361" s="113"/>
    </row>
    <row r="6362" spans="1:9" ht="15" customHeight="1" x14ac:dyDescent="0.25">
      <c r="A6362" s="29">
        <v>42269.708695081019</v>
      </c>
      <c r="B6362" s="35">
        <v>0.88</v>
      </c>
      <c r="C6362" s="22" t="s">
        <v>197</v>
      </c>
      <c r="F6362" s="29">
        <v>42269.708695081019</v>
      </c>
      <c r="G6362" s="35"/>
      <c r="H6362" s="113"/>
      <c r="I6362" s="113"/>
    </row>
    <row r="6363" spans="1:9" ht="15" customHeight="1" x14ac:dyDescent="0.25">
      <c r="A6363" s="29">
        <v>42269.750361805556</v>
      </c>
      <c r="B6363" s="35">
        <v>0.87</v>
      </c>
      <c r="C6363" s="22" t="s">
        <v>197</v>
      </c>
      <c r="F6363" s="29">
        <v>42269.750361805556</v>
      </c>
      <c r="G6363" s="35"/>
      <c r="H6363" s="113"/>
      <c r="I6363" s="113"/>
    </row>
    <row r="6364" spans="1:9" ht="15" customHeight="1" x14ac:dyDescent="0.25">
      <c r="A6364" s="29">
        <v>42269.792028530093</v>
      </c>
      <c r="B6364" s="30">
        <v>12.66</v>
      </c>
      <c r="C6364" s="22" t="s">
        <v>197</v>
      </c>
      <c r="F6364" s="29">
        <v>42269.792028530093</v>
      </c>
      <c r="G6364" s="30"/>
      <c r="H6364" s="113"/>
      <c r="I6364" s="113"/>
    </row>
    <row r="6365" spans="1:9" ht="15" customHeight="1" x14ac:dyDescent="0.25">
      <c r="A6365" s="29">
        <v>42269.833695254631</v>
      </c>
      <c r="B6365" s="30">
        <v>0.87</v>
      </c>
      <c r="C6365" s="22" t="s">
        <v>197</v>
      </c>
      <c r="F6365" s="29">
        <v>42269.833695254631</v>
      </c>
      <c r="G6365" s="30"/>
      <c r="H6365" s="113"/>
      <c r="I6365" s="113"/>
    </row>
    <row r="6366" spans="1:9" ht="15" customHeight="1" x14ac:dyDescent="0.25">
      <c r="A6366" s="29">
        <v>42269.875361979168</v>
      </c>
      <c r="B6366" s="30">
        <v>0.87</v>
      </c>
      <c r="C6366" s="22" t="s">
        <v>197</v>
      </c>
      <c r="F6366" s="29">
        <v>42269.875361979168</v>
      </c>
      <c r="G6366" s="30"/>
      <c r="H6366" s="113"/>
      <c r="I6366" s="113"/>
    </row>
    <row r="6367" spans="1:9" ht="15" customHeight="1" x14ac:dyDescent="0.25">
      <c r="A6367" s="29">
        <v>42269.917028703705</v>
      </c>
      <c r="B6367" s="35">
        <v>0.86</v>
      </c>
      <c r="C6367" s="22" t="s">
        <v>197</v>
      </c>
      <c r="F6367" s="29">
        <v>42269.917028703705</v>
      </c>
      <c r="G6367" s="35"/>
      <c r="H6367" s="113"/>
      <c r="I6367" s="113"/>
    </row>
    <row r="6368" spans="1:9" ht="15" customHeight="1" x14ac:dyDescent="0.25">
      <c r="A6368" s="29">
        <v>42269.958695428242</v>
      </c>
      <c r="B6368" s="35">
        <v>0.91</v>
      </c>
      <c r="C6368" s="22" t="s">
        <v>197</v>
      </c>
      <c r="F6368" s="29">
        <v>42269.958695428242</v>
      </c>
      <c r="G6368" s="35"/>
      <c r="H6368" s="113"/>
      <c r="I6368" s="113"/>
    </row>
    <row r="6369" spans="1:9" ht="15" customHeight="1" x14ac:dyDescent="0.25">
      <c r="A6369" s="29">
        <v>42270.000362152779</v>
      </c>
      <c r="B6369" s="35">
        <v>0.99</v>
      </c>
      <c r="C6369" s="22" t="s">
        <v>197</v>
      </c>
      <c r="F6369" s="29">
        <v>42270.000362152779</v>
      </c>
      <c r="G6369" s="35"/>
      <c r="H6369" s="113"/>
      <c r="I6369" s="113"/>
    </row>
    <row r="6370" spans="1:9" ht="15" customHeight="1" x14ac:dyDescent="0.25">
      <c r="A6370" s="29">
        <v>42270.042028877317</v>
      </c>
      <c r="B6370" s="35">
        <v>1</v>
      </c>
      <c r="C6370" s="22" t="s">
        <v>197</v>
      </c>
      <c r="F6370" s="29">
        <v>42270.042028877317</v>
      </c>
      <c r="G6370" s="35"/>
      <c r="H6370" s="113"/>
      <c r="I6370" s="113"/>
    </row>
    <row r="6371" spans="1:9" ht="15" customHeight="1" x14ac:dyDescent="0.25">
      <c r="A6371" s="29">
        <v>42270.083695601854</v>
      </c>
      <c r="B6371" s="35">
        <v>1.01</v>
      </c>
      <c r="C6371" s="22" t="s">
        <v>197</v>
      </c>
      <c r="F6371" s="29">
        <v>42270.083695601854</v>
      </c>
      <c r="G6371" s="35"/>
      <c r="H6371" s="113"/>
      <c r="I6371" s="113"/>
    </row>
    <row r="6372" spans="1:9" ht="15" customHeight="1" x14ac:dyDescent="0.25">
      <c r="A6372" s="29">
        <v>42270.125362326391</v>
      </c>
      <c r="B6372" s="30">
        <v>1.01</v>
      </c>
      <c r="C6372" s="22" t="s">
        <v>197</v>
      </c>
      <c r="F6372" s="29">
        <v>42270.125362326391</v>
      </c>
      <c r="G6372" s="30"/>
      <c r="H6372" s="113"/>
      <c r="I6372" s="113"/>
    </row>
    <row r="6373" spans="1:9" ht="15" customHeight="1" x14ac:dyDescent="0.25">
      <c r="A6373" s="29">
        <v>42270.167029050928</v>
      </c>
      <c r="B6373" s="30">
        <v>1.01</v>
      </c>
      <c r="C6373" s="22" t="s">
        <v>197</v>
      </c>
      <c r="F6373" s="29">
        <v>42270.167029050928</v>
      </c>
      <c r="G6373" s="30"/>
      <c r="H6373" s="113"/>
      <c r="I6373" s="113"/>
    </row>
    <row r="6374" spans="1:9" ht="15" customHeight="1" x14ac:dyDescent="0.25">
      <c r="A6374" s="29">
        <v>42270.208695775465</v>
      </c>
      <c r="B6374" s="35">
        <v>1.01</v>
      </c>
      <c r="C6374" s="22" t="s">
        <v>197</v>
      </c>
      <c r="F6374" s="29">
        <v>42270.208695775465</v>
      </c>
      <c r="G6374" s="35"/>
      <c r="H6374" s="113"/>
      <c r="I6374" s="113"/>
    </row>
    <row r="6375" spans="1:9" ht="15" customHeight="1" x14ac:dyDescent="0.25">
      <c r="A6375" s="29">
        <v>42270.250362500003</v>
      </c>
      <c r="B6375" s="35">
        <v>1.02</v>
      </c>
      <c r="C6375" s="22" t="s">
        <v>197</v>
      </c>
      <c r="F6375" s="29">
        <v>42270.250362500003</v>
      </c>
      <c r="G6375" s="35"/>
      <c r="H6375" s="113"/>
      <c r="I6375" s="113"/>
    </row>
    <row r="6376" spans="1:9" ht="15" customHeight="1" x14ac:dyDescent="0.25">
      <c r="A6376" s="29">
        <v>42270.29202922454</v>
      </c>
      <c r="B6376" s="35">
        <v>0.99</v>
      </c>
      <c r="C6376" s="22" t="s">
        <v>197</v>
      </c>
      <c r="F6376" s="29">
        <v>42270.29202922454</v>
      </c>
      <c r="G6376" s="35"/>
      <c r="H6376" s="113"/>
      <c r="I6376" s="113"/>
    </row>
    <row r="6377" spans="1:9" ht="15" customHeight="1" x14ac:dyDescent="0.25">
      <c r="A6377" s="29">
        <v>42270.333695949077</v>
      </c>
      <c r="B6377" s="35">
        <v>0.93</v>
      </c>
      <c r="C6377" s="22" t="s">
        <v>197</v>
      </c>
      <c r="F6377" s="29">
        <v>42270.333695949077</v>
      </c>
      <c r="G6377" s="35"/>
      <c r="H6377" s="113"/>
      <c r="I6377" s="113"/>
    </row>
    <row r="6378" spans="1:9" ht="15" customHeight="1" x14ac:dyDescent="0.25">
      <c r="A6378" s="29">
        <v>42270.375362673614</v>
      </c>
      <c r="B6378" s="35">
        <v>0.92</v>
      </c>
      <c r="C6378" s="22" t="s">
        <v>197</v>
      </c>
      <c r="F6378" s="29">
        <v>42270.375362673614</v>
      </c>
      <c r="G6378" s="35"/>
      <c r="H6378" s="113"/>
      <c r="I6378" s="113"/>
    </row>
    <row r="6379" spans="1:9" ht="15" customHeight="1" x14ac:dyDescent="0.25">
      <c r="A6379" s="29">
        <v>42270.417029398151</v>
      </c>
      <c r="B6379" s="35">
        <v>0.93</v>
      </c>
      <c r="C6379" s="22" t="s">
        <v>197</v>
      </c>
      <c r="F6379" s="29">
        <v>42270.417029398151</v>
      </c>
      <c r="G6379" s="35"/>
      <c r="H6379" s="113"/>
      <c r="I6379" s="113"/>
    </row>
    <row r="6380" spans="1:9" ht="15" customHeight="1" x14ac:dyDescent="0.25">
      <c r="A6380" s="29">
        <v>42270.458696122689</v>
      </c>
      <c r="B6380" s="35">
        <v>0.94</v>
      </c>
      <c r="C6380" s="22" t="s">
        <v>197</v>
      </c>
      <c r="F6380" s="29">
        <v>42270.458696122689</v>
      </c>
      <c r="G6380" s="35"/>
      <c r="H6380" s="113"/>
      <c r="I6380" s="113"/>
    </row>
    <row r="6381" spans="1:9" ht="15" customHeight="1" x14ac:dyDescent="0.25">
      <c r="A6381" s="29">
        <v>42270.500362847219</v>
      </c>
      <c r="B6381" s="35">
        <v>0.97</v>
      </c>
      <c r="C6381" s="22" t="s">
        <v>197</v>
      </c>
      <c r="F6381" s="29">
        <v>42270.500362847219</v>
      </c>
      <c r="G6381" s="35"/>
      <c r="H6381" s="113"/>
      <c r="I6381" s="113"/>
    </row>
    <row r="6382" spans="1:9" ht="15" customHeight="1" x14ac:dyDescent="0.25">
      <c r="A6382" s="29">
        <v>42270.542029571756</v>
      </c>
      <c r="B6382" s="35">
        <v>1.01</v>
      </c>
      <c r="C6382" s="22" t="s">
        <v>197</v>
      </c>
      <c r="F6382" s="29">
        <v>42270.542029571756</v>
      </c>
      <c r="G6382" s="35"/>
      <c r="H6382" s="113"/>
      <c r="I6382" s="113"/>
    </row>
    <row r="6383" spans="1:9" ht="15" customHeight="1" x14ac:dyDescent="0.25">
      <c r="A6383" s="29">
        <v>42270.583696296293</v>
      </c>
      <c r="B6383" s="35">
        <v>1.03</v>
      </c>
      <c r="C6383" s="22" t="s">
        <v>197</v>
      </c>
      <c r="F6383" s="29">
        <v>42270.583696296293</v>
      </c>
      <c r="G6383" s="35"/>
      <c r="H6383" s="113"/>
      <c r="I6383" s="113"/>
    </row>
    <row r="6384" spans="1:9" ht="15" customHeight="1" x14ac:dyDescent="0.25">
      <c r="A6384" s="29">
        <v>42270.62536302083</v>
      </c>
      <c r="B6384" s="35">
        <v>0.94</v>
      </c>
      <c r="C6384" s="22" t="s">
        <v>197</v>
      </c>
      <c r="F6384" s="29">
        <v>42270.62536302083</v>
      </c>
      <c r="G6384" s="35"/>
      <c r="H6384" s="113"/>
      <c r="I6384" s="113"/>
    </row>
    <row r="6385" spans="1:9" ht="15" customHeight="1" x14ac:dyDescent="0.25">
      <c r="A6385" s="29">
        <v>42270.667029745367</v>
      </c>
      <c r="B6385" s="35">
        <v>0.87</v>
      </c>
      <c r="C6385" s="22" t="s">
        <v>197</v>
      </c>
      <c r="F6385" s="29">
        <v>42270.667029745367</v>
      </c>
      <c r="G6385" s="35"/>
      <c r="H6385" s="113"/>
      <c r="I6385" s="113"/>
    </row>
    <row r="6386" spans="1:9" ht="15" customHeight="1" x14ac:dyDescent="0.25">
      <c r="A6386" s="29">
        <v>42270.708696469905</v>
      </c>
      <c r="B6386" s="35">
        <v>0.88</v>
      </c>
      <c r="C6386" s="22" t="s">
        <v>197</v>
      </c>
      <c r="F6386" s="29">
        <v>42270.708696469905</v>
      </c>
      <c r="G6386" s="35"/>
      <c r="H6386" s="113"/>
      <c r="I6386" s="113"/>
    </row>
    <row r="6387" spans="1:9" ht="15" customHeight="1" x14ac:dyDescent="0.25">
      <c r="A6387" s="29">
        <v>42270.750363194442</v>
      </c>
      <c r="B6387" s="35">
        <v>0.95</v>
      </c>
      <c r="C6387" s="22" t="s">
        <v>197</v>
      </c>
      <c r="F6387" s="29">
        <v>42270.750363194442</v>
      </c>
      <c r="G6387" s="35"/>
      <c r="H6387" s="113"/>
      <c r="I6387" s="113"/>
    </row>
    <row r="6388" spans="1:9" ht="15" customHeight="1" x14ac:dyDescent="0.25">
      <c r="A6388" s="29">
        <v>42270.792029918979</v>
      </c>
      <c r="B6388" s="30">
        <v>2.39</v>
      </c>
      <c r="C6388" s="22" t="s">
        <v>197</v>
      </c>
      <c r="F6388" s="29">
        <v>42270.792029918979</v>
      </c>
      <c r="G6388" s="30"/>
      <c r="H6388" s="113"/>
      <c r="I6388" s="113"/>
    </row>
    <row r="6389" spans="1:9" ht="15" customHeight="1" x14ac:dyDescent="0.25">
      <c r="A6389" s="29">
        <v>42270.833696643516</v>
      </c>
      <c r="B6389" s="30">
        <v>1.42</v>
      </c>
      <c r="C6389" s="22" t="s">
        <v>197</v>
      </c>
      <c r="F6389" s="29">
        <v>42270.833696643516</v>
      </c>
      <c r="G6389" s="30"/>
      <c r="H6389" s="113"/>
      <c r="I6389" s="113"/>
    </row>
    <row r="6390" spans="1:9" ht="15" customHeight="1" x14ac:dyDescent="0.25">
      <c r="A6390" s="29">
        <v>42270.875363368054</v>
      </c>
      <c r="B6390" s="33">
        <v>8.3800000000000008</v>
      </c>
      <c r="C6390" s="22" t="s">
        <v>199</v>
      </c>
      <c r="F6390" s="29">
        <v>42270.875363368054</v>
      </c>
      <c r="G6390" s="33"/>
      <c r="H6390" s="113"/>
      <c r="I6390" s="113"/>
    </row>
    <row r="6391" spans="1:9" ht="15" customHeight="1" x14ac:dyDescent="0.25">
      <c r="A6391" s="29">
        <v>42270.917030092591</v>
      </c>
      <c r="B6391" s="42">
        <v>9.81</v>
      </c>
      <c r="C6391" s="22" t="s">
        <v>199</v>
      </c>
      <c r="F6391" s="29">
        <v>42270.917030092591</v>
      </c>
      <c r="G6391" s="42"/>
      <c r="H6391" s="113"/>
      <c r="I6391" s="113"/>
    </row>
    <row r="6392" spans="1:9" ht="15" customHeight="1" x14ac:dyDescent="0.25">
      <c r="A6392" s="29">
        <v>42270.958696817128</v>
      </c>
      <c r="B6392" s="42">
        <v>11.43</v>
      </c>
      <c r="C6392" s="22" t="s">
        <v>199</v>
      </c>
      <c r="F6392" s="29">
        <v>42270.958696817128</v>
      </c>
      <c r="G6392" s="42"/>
      <c r="H6392" s="113"/>
      <c r="I6392" s="113"/>
    </row>
    <row r="6393" spans="1:9" ht="15" customHeight="1" x14ac:dyDescent="0.25">
      <c r="A6393" s="29">
        <v>42271.000363541665</v>
      </c>
      <c r="B6393" s="44">
        <v>12.36</v>
      </c>
      <c r="C6393" s="2"/>
      <c r="F6393" s="29">
        <v>42271.000363541665</v>
      </c>
      <c r="G6393" s="44">
        <v>12.36</v>
      </c>
      <c r="H6393" s="113"/>
      <c r="I6393" s="113"/>
    </row>
    <row r="6394" spans="1:9" ht="15" customHeight="1" x14ac:dyDescent="0.25">
      <c r="A6394" s="29">
        <v>42271.042030266202</v>
      </c>
      <c r="B6394" s="44">
        <v>11.95</v>
      </c>
      <c r="C6394" s="2"/>
      <c r="F6394" s="29">
        <v>42271.042030266202</v>
      </c>
      <c r="G6394" s="44">
        <v>11.95</v>
      </c>
      <c r="H6394" s="113"/>
      <c r="I6394" s="113"/>
    </row>
    <row r="6395" spans="1:9" ht="15" customHeight="1" x14ac:dyDescent="0.25">
      <c r="A6395" s="29">
        <v>42271.08369699074</v>
      </c>
      <c r="B6395" s="44">
        <v>12.3</v>
      </c>
      <c r="C6395" s="2"/>
      <c r="F6395" s="29">
        <v>42271.08369699074</v>
      </c>
      <c r="G6395" s="44">
        <v>12.3</v>
      </c>
      <c r="H6395" s="113"/>
      <c r="I6395" s="113"/>
    </row>
    <row r="6396" spans="1:9" ht="15" customHeight="1" x14ac:dyDescent="0.25">
      <c r="A6396" s="29">
        <v>42271.125363715277</v>
      </c>
      <c r="B6396" s="44">
        <v>12.7</v>
      </c>
      <c r="C6396" s="2"/>
      <c r="F6396" s="29">
        <v>42271.125363715277</v>
      </c>
      <c r="G6396" s="44">
        <v>12.7</v>
      </c>
      <c r="H6396" s="113"/>
      <c r="I6396" s="113"/>
    </row>
    <row r="6397" spans="1:9" ht="15" customHeight="1" x14ac:dyDescent="0.25">
      <c r="A6397" s="29">
        <v>42271.167030439814</v>
      </c>
      <c r="B6397" s="44">
        <v>14.31</v>
      </c>
      <c r="C6397" s="2"/>
      <c r="F6397" s="29">
        <v>42271.167030439814</v>
      </c>
      <c r="G6397" s="44">
        <v>14.31</v>
      </c>
      <c r="H6397" s="113"/>
      <c r="I6397" s="113"/>
    </row>
    <row r="6398" spans="1:9" ht="15" customHeight="1" x14ac:dyDescent="0.25">
      <c r="A6398" s="29">
        <v>42271.208697164351</v>
      </c>
      <c r="B6398" s="44">
        <v>14.02</v>
      </c>
      <c r="C6398" s="2"/>
      <c r="F6398" s="29">
        <v>42271.208697164351</v>
      </c>
      <c r="G6398" s="44">
        <v>14.02</v>
      </c>
      <c r="H6398" s="113"/>
      <c r="I6398" s="113"/>
    </row>
    <row r="6399" spans="1:9" ht="15" customHeight="1" x14ac:dyDescent="0.25">
      <c r="A6399" s="29">
        <v>42271.250363888888</v>
      </c>
      <c r="B6399" s="44">
        <v>14.63</v>
      </c>
      <c r="C6399" s="2"/>
      <c r="F6399" s="29">
        <v>42271.250363888888</v>
      </c>
      <c r="G6399" s="44">
        <v>14.63</v>
      </c>
      <c r="H6399" s="113"/>
      <c r="I6399" s="113"/>
    </row>
    <row r="6400" spans="1:9" ht="15" customHeight="1" x14ac:dyDescent="0.25">
      <c r="A6400" s="29">
        <v>42271.292030613426</v>
      </c>
      <c r="B6400" s="44">
        <v>14.95</v>
      </c>
      <c r="C6400" s="2"/>
      <c r="F6400" s="29">
        <v>42271.292030613426</v>
      </c>
      <c r="G6400" s="44">
        <v>14.95</v>
      </c>
      <c r="H6400" s="113"/>
      <c r="I6400" s="113"/>
    </row>
    <row r="6401" spans="1:9" ht="15" customHeight="1" x14ac:dyDescent="0.25">
      <c r="A6401" s="29">
        <v>42271.333697337963</v>
      </c>
      <c r="B6401" s="44">
        <v>17.47</v>
      </c>
      <c r="C6401" s="2"/>
      <c r="F6401" s="29">
        <v>42271.333697337963</v>
      </c>
      <c r="G6401" s="44">
        <v>17.47</v>
      </c>
      <c r="H6401" s="113"/>
      <c r="I6401" s="113"/>
    </row>
    <row r="6402" spans="1:9" ht="15" customHeight="1" x14ac:dyDescent="0.25">
      <c r="A6402" s="29">
        <v>42271.3753640625</v>
      </c>
      <c r="B6402" s="44">
        <v>16.420000000000002</v>
      </c>
      <c r="C6402" s="2"/>
      <c r="F6402" s="29">
        <v>42271.3753640625</v>
      </c>
      <c r="G6402" s="44">
        <v>16.420000000000002</v>
      </c>
      <c r="H6402" s="113"/>
      <c r="I6402" s="113"/>
    </row>
    <row r="6403" spans="1:9" ht="15" customHeight="1" x14ac:dyDescent="0.25">
      <c r="A6403" s="29">
        <v>42271.417030787037</v>
      </c>
      <c r="B6403" s="44">
        <v>17.73</v>
      </c>
      <c r="C6403" s="2"/>
      <c r="F6403" s="29">
        <v>42271.417030787037</v>
      </c>
      <c r="G6403" s="44">
        <v>17.73</v>
      </c>
      <c r="H6403" s="113"/>
      <c r="I6403" s="113"/>
    </row>
    <row r="6404" spans="1:9" ht="15" customHeight="1" x14ac:dyDescent="0.25">
      <c r="A6404" s="29">
        <v>42271.458697511574</v>
      </c>
      <c r="B6404" s="43">
        <v>17.170000000000002</v>
      </c>
      <c r="C6404" s="2"/>
      <c r="F6404" s="29">
        <v>42271.458697511574</v>
      </c>
      <c r="G6404" s="43">
        <v>17.170000000000002</v>
      </c>
      <c r="H6404" s="113"/>
      <c r="I6404" s="113"/>
    </row>
    <row r="6405" spans="1:9" ht="15" customHeight="1" x14ac:dyDescent="0.25">
      <c r="A6405" s="29">
        <v>42271.500364236112</v>
      </c>
      <c r="B6405" s="43">
        <v>16.18</v>
      </c>
      <c r="C6405" s="2"/>
      <c r="F6405" s="29">
        <v>42271.500364236112</v>
      </c>
      <c r="G6405" s="43">
        <v>16.18</v>
      </c>
      <c r="H6405" s="113"/>
      <c r="I6405" s="113"/>
    </row>
    <row r="6406" spans="1:9" ht="15" customHeight="1" x14ac:dyDescent="0.25">
      <c r="A6406" s="29">
        <v>42271.542030960649</v>
      </c>
      <c r="B6406" s="43">
        <v>16.46</v>
      </c>
      <c r="C6406" s="2"/>
      <c r="F6406" s="29">
        <v>42271.542030960649</v>
      </c>
      <c r="G6406" s="43">
        <v>16.46</v>
      </c>
      <c r="H6406" s="113"/>
      <c r="I6406" s="113"/>
    </row>
    <row r="6407" spans="1:9" ht="15" customHeight="1" x14ac:dyDescent="0.25">
      <c r="A6407" s="29">
        <v>42271.583697685186</v>
      </c>
      <c r="B6407" s="43">
        <v>19.309999999999999</v>
      </c>
      <c r="C6407" s="2"/>
      <c r="F6407" s="29">
        <v>42271.583697685186</v>
      </c>
      <c r="G6407" s="43">
        <v>19.309999999999999</v>
      </c>
      <c r="H6407" s="113"/>
      <c r="I6407" s="113"/>
    </row>
    <row r="6408" spans="1:9" ht="15" customHeight="1" x14ac:dyDescent="0.25">
      <c r="A6408" s="29">
        <v>42271.625364409723</v>
      </c>
      <c r="B6408" s="43">
        <v>17.53</v>
      </c>
      <c r="C6408" s="2"/>
      <c r="F6408" s="29">
        <v>42271.625364409723</v>
      </c>
      <c r="G6408" s="43">
        <v>17.53</v>
      </c>
      <c r="H6408" s="113"/>
      <c r="I6408" s="113"/>
    </row>
    <row r="6409" spans="1:9" ht="15" customHeight="1" x14ac:dyDescent="0.25">
      <c r="A6409" s="29">
        <v>42271.66703113426</v>
      </c>
      <c r="B6409" s="43">
        <v>16.75</v>
      </c>
      <c r="C6409" s="2"/>
      <c r="F6409" s="29">
        <v>42271.66703113426</v>
      </c>
      <c r="G6409" s="43">
        <v>16.75</v>
      </c>
      <c r="H6409" s="113"/>
      <c r="I6409" s="113"/>
    </row>
    <row r="6410" spans="1:9" ht="15" customHeight="1" x14ac:dyDescent="0.25">
      <c r="A6410" s="29">
        <v>42271.708697858798</v>
      </c>
      <c r="B6410" s="43">
        <v>15.67</v>
      </c>
      <c r="C6410" s="2"/>
      <c r="F6410" s="29">
        <v>42271.708697858798</v>
      </c>
      <c r="G6410" s="43">
        <v>15.67</v>
      </c>
      <c r="H6410" s="113"/>
      <c r="I6410" s="113"/>
    </row>
    <row r="6411" spans="1:9" ht="15" customHeight="1" x14ac:dyDescent="0.25">
      <c r="A6411" s="29">
        <v>42271.750364583335</v>
      </c>
      <c r="B6411" s="39">
        <v>11.22</v>
      </c>
      <c r="C6411" s="22" t="s">
        <v>200</v>
      </c>
      <c r="F6411" s="29">
        <v>42271.750364583335</v>
      </c>
      <c r="G6411" s="39"/>
      <c r="H6411" s="113"/>
      <c r="I6411" s="113"/>
    </row>
    <row r="6412" spans="1:9" ht="15" customHeight="1" x14ac:dyDescent="0.25">
      <c r="A6412" s="29">
        <v>42271.792031307872</v>
      </c>
      <c r="B6412" s="39">
        <v>6.46</v>
      </c>
      <c r="C6412" s="22" t="s">
        <v>200</v>
      </c>
      <c r="F6412" s="29">
        <v>42271.792031307872</v>
      </c>
      <c r="G6412" s="39"/>
      <c r="H6412" s="113"/>
      <c r="I6412" s="113"/>
    </row>
    <row r="6413" spans="1:9" ht="15" customHeight="1" x14ac:dyDescent="0.25">
      <c r="A6413" s="29">
        <v>42271.833698032409</v>
      </c>
      <c r="B6413" s="39">
        <v>4.47</v>
      </c>
      <c r="C6413" s="22" t="s">
        <v>200</v>
      </c>
      <c r="F6413" s="29">
        <v>42271.833698032409</v>
      </c>
      <c r="G6413" s="39"/>
      <c r="H6413" s="113"/>
      <c r="I6413" s="113"/>
    </row>
    <row r="6414" spans="1:9" ht="15" customHeight="1" x14ac:dyDescent="0.25">
      <c r="A6414" s="29">
        <v>42271.875364756947</v>
      </c>
      <c r="B6414" s="43">
        <v>18.95</v>
      </c>
      <c r="C6414" s="2"/>
      <c r="F6414" s="29">
        <v>42271.875364756947</v>
      </c>
      <c r="G6414" s="43">
        <v>18.95</v>
      </c>
      <c r="H6414" s="113"/>
      <c r="I6414" s="113"/>
    </row>
    <row r="6415" spans="1:9" ht="15" customHeight="1" x14ac:dyDescent="0.25">
      <c r="A6415" s="29">
        <v>42271.917031481484</v>
      </c>
      <c r="B6415" s="44">
        <v>15.22</v>
      </c>
      <c r="C6415" s="2"/>
      <c r="F6415" s="29">
        <v>42271.917031481484</v>
      </c>
      <c r="G6415" s="44">
        <v>15.22</v>
      </c>
      <c r="H6415" s="113"/>
      <c r="I6415" s="113"/>
    </row>
    <row r="6416" spans="1:9" ht="15" customHeight="1" x14ac:dyDescent="0.25">
      <c r="A6416" s="29">
        <v>42271.958698206021</v>
      </c>
      <c r="B6416" s="44">
        <v>15.81</v>
      </c>
      <c r="C6416" s="2"/>
      <c r="F6416" s="29">
        <v>42271.958698206021</v>
      </c>
      <c r="G6416" s="44">
        <v>15.81</v>
      </c>
      <c r="H6416" s="113"/>
      <c r="I6416" s="113"/>
    </row>
    <row r="6417" spans="1:9" ht="15" customHeight="1" x14ac:dyDescent="0.25">
      <c r="A6417" s="29">
        <v>42272.000364930558</v>
      </c>
      <c r="B6417" s="44">
        <v>15.68</v>
      </c>
      <c r="C6417" s="2"/>
      <c r="F6417" s="29">
        <v>42272.000364930558</v>
      </c>
      <c r="G6417" s="44">
        <v>15.68</v>
      </c>
      <c r="H6417" s="113"/>
      <c r="I6417" s="113"/>
    </row>
    <row r="6418" spans="1:9" ht="15" customHeight="1" x14ac:dyDescent="0.25">
      <c r="A6418" s="29">
        <v>42272.042031655095</v>
      </c>
      <c r="B6418" s="44">
        <v>16.23</v>
      </c>
      <c r="C6418" s="2"/>
      <c r="F6418" s="29">
        <v>42272.042031655095</v>
      </c>
      <c r="G6418" s="44">
        <v>16.23</v>
      </c>
      <c r="H6418" s="113"/>
      <c r="I6418" s="113"/>
    </row>
    <row r="6419" spans="1:9" ht="15" customHeight="1" x14ac:dyDescent="0.25">
      <c r="A6419" s="29">
        <v>42272.083698379633</v>
      </c>
      <c r="B6419" s="44">
        <v>15.97</v>
      </c>
      <c r="C6419" s="2"/>
      <c r="F6419" s="29">
        <v>42272.083698379633</v>
      </c>
      <c r="G6419" s="44">
        <v>15.97</v>
      </c>
      <c r="H6419" s="113"/>
      <c r="I6419" s="113"/>
    </row>
    <row r="6420" spans="1:9" ht="15" customHeight="1" x14ac:dyDescent="0.25">
      <c r="A6420" s="29">
        <v>42272.12536510417</v>
      </c>
      <c r="B6420" s="44">
        <v>15.8</v>
      </c>
      <c r="C6420" s="2"/>
      <c r="F6420" s="29">
        <v>42272.12536510417</v>
      </c>
      <c r="G6420" s="44">
        <v>15.8</v>
      </c>
      <c r="H6420" s="113"/>
      <c r="I6420" s="113"/>
    </row>
    <row r="6421" spans="1:9" ht="15" customHeight="1" x14ac:dyDescent="0.25">
      <c r="A6421" s="29">
        <v>42272.167031828707</v>
      </c>
      <c r="B6421" s="44">
        <v>14.8</v>
      </c>
      <c r="C6421" s="2"/>
      <c r="F6421" s="29">
        <v>42272.167031828707</v>
      </c>
      <c r="G6421" s="44">
        <v>14.8</v>
      </c>
      <c r="H6421" s="113"/>
      <c r="I6421" s="113"/>
    </row>
    <row r="6422" spans="1:9" ht="15" customHeight="1" x14ac:dyDescent="0.25">
      <c r="A6422" s="29">
        <v>42272.208698553244</v>
      </c>
      <c r="B6422" s="44">
        <v>15.1</v>
      </c>
      <c r="C6422" s="2"/>
      <c r="F6422" s="29">
        <v>42272.208698553244</v>
      </c>
      <c r="G6422" s="44">
        <v>15.1</v>
      </c>
      <c r="H6422" s="113"/>
      <c r="I6422" s="113"/>
    </row>
    <row r="6423" spans="1:9" ht="15" customHeight="1" x14ac:dyDescent="0.25">
      <c r="A6423" s="29">
        <v>42272.250365277781</v>
      </c>
      <c r="B6423" s="44">
        <v>15.97</v>
      </c>
      <c r="C6423" s="2"/>
      <c r="F6423" s="29">
        <v>42272.250365277781</v>
      </c>
      <c r="G6423" s="44">
        <v>15.97</v>
      </c>
      <c r="H6423" s="113"/>
      <c r="I6423" s="113"/>
    </row>
    <row r="6424" spans="1:9" ht="15" customHeight="1" x14ac:dyDescent="0.25">
      <c r="A6424" s="29">
        <v>42272.292032002311</v>
      </c>
      <c r="B6424" s="44">
        <v>15.13</v>
      </c>
      <c r="C6424" s="2"/>
      <c r="F6424" s="29">
        <v>42272.292032002311</v>
      </c>
      <c r="G6424" s="44">
        <v>15.13</v>
      </c>
      <c r="H6424" s="113"/>
      <c r="I6424" s="113"/>
    </row>
    <row r="6425" spans="1:9" ht="15" customHeight="1" x14ac:dyDescent="0.25">
      <c r="A6425" s="29">
        <v>42272.333698726849</v>
      </c>
      <c r="B6425" s="44">
        <v>15.64</v>
      </c>
      <c r="C6425" s="2"/>
      <c r="F6425" s="29">
        <v>42272.333698726849</v>
      </c>
      <c r="G6425" s="44">
        <v>15.64</v>
      </c>
      <c r="H6425" s="113"/>
      <c r="I6425" s="113"/>
    </row>
    <row r="6426" spans="1:9" ht="15" customHeight="1" x14ac:dyDescent="0.25">
      <c r="A6426" s="29">
        <v>42272.375365451386</v>
      </c>
      <c r="B6426" s="44">
        <v>17.829999999999998</v>
      </c>
      <c r="C6426" s="2"/>
      <c r="F6426" s="29">
        <v>42272.375365451386</v>
      </c>
      <c r="G6426" s="44">
        <v>17.829999999999998</v>
      </c>
      <c r="H6426" s="113"/>
      <c r="I6426" s="113"/>
    </row>
    <row r="6427" spans="1:9" ht="15" customHeight="1" x14ac:dyDescent="0.25">
      <c r="A6427" s="29">
        <v>42272.417032175923</v>
      </c>
      <c r="B6427" s="44">
        <v>13.81</v>
      </c>
      <c r="C6427" s="2"/>
      <c r="F6427" s="29">
        <v>42272.417032175923</v>
      </c>
      <c r="G6427" s="44">
        <v>13.81</v>
      </c>
      <c r="H6427" s="113"/>
      <c r="I6427" s="113"/>
    </row>
    <row r="6428" spans="1:9" ht="15" customHeight="1" x14ac:dyDescent="0.25">
      <c r="A6428" s="29">
        <v>42272.45869890046</v>
      </c>
      <c r="B6428" s="44">
        <v>14.3</v>
      </c>
      <c r="C6428" s="2"/>
      <c r="F6428" s="29">
        <v>42272.45869890046</v>
      </c>
      <c r="G6428" s="44">
        <v>14.3</v>
      </c>
      <c r="H6428" s="113"/>
      <c r="I6428" s="113"/>
    </row>
    <row r="6429" spans="1:9" ht="15" customHeight="1" x14ac:dyDescent="0.25">
      <c r="A6429" s="29">
        <v>42272.500365624997</v>
      </c>
      <c r="B6429" s="44">
        <v>15.51</v>
      </c>
      <c r="C6429" s="2"/>
      <c r="F6429" s="29">
        <v>42272.500365624997</v>
      </c>
      <c r="G6429" s="44">
        <v>15.51</v>
      </c>
      <c r="H6429" s="113"/>
      <c r="I6429" s="113"/>
    </row>
    <row r="6430" spans="1:9" ht="15" customHeight="1" x14ac:dyDescent="0.25">
      <c r="A6430" s="29">
        <v>42272.542032349535</v>
      </c>
      <c r="B6430" s="44">
        <v>16.079999999999998</v>
      </c>
      <c r="C6430" s="2"/>
      <c r="F6430" s="29">
        <v>42272.542032349535</v>
      </c>
      <c r="G6430" s="44">
        <v>16.079999999999998</v>
      </c>
      <c r="H6430" s="113"/>
      <c r="I6430" s="113"/>
    </row>
    <row r="6431" spans="1:9" ht="15" customHeight="1" x14ac:dyDescent="0.25">
      <c r="A6431" s="29">
        <v>42272.583699074072</v>
      </c>
      <c r="B6431" s="44">
        <v>16.48</v>
      </c>
      <c r="C6431" s="2"/>
      <c r="F6431" s="29">
        <v>42272.583699074072</v>
      </c>
      <c r="G6431" s="44">
        <v>16.48</v>
      </c>
      <c r="H6431" s="113"/>
      <c r="I6431" s="113"/>
    </row>
    <row r="6432" spans="1:9" ht="15" customHeight="1" x14ac:dyDescent="0.25">
      <c r="A6432" s="29">
        <v>42272.625365798609</v>
      </c>
      <c r="B6432" s="44">
        <v>15.34</v>
      </c>
      <c r="C6432" s="2"/>
      <c r="F6432" s="29">
        <v>42272.625365798609</v>
      </c>
      <c r="G6432" s="44">
        <v>15.34</v>
      </c>
      <c r="H6432" s="113"/>
      <c r="I6432" s="113"/>
    </row>
    <row r="6433" spans="1:9" ht="15" customHeight="1" x14ac:dyDescent="0.25">
      <c r="A6433" s="29">
        <v>42272.667032523146</v>
      </c>
      <c r="B6433" s="44">
        <v>15.23</v>
      </c>
      <c r="C6433" s="2"/>
      <c r="F6433" s="29">
        <v>42272.667032523146</v>
      </c>
      <c r="G6433" s="44">
        <v>15.23</v>
      </c>
      <c r="H6433" s="113"/>
      <c r="I6433" s="113"/>
    </row>
    <row r="6434" spans="1:9" ht="15" customHeight="1" x14ac:dyDescent="0.25">
      <c r="A6434" s="29">
        <v>42272.708699247683</v>
      </c>
      <c r="B6434" s="44">
        <v>11.47</v>
      </c>
      <c r="C6434" s="2"/>
      <c r="F6434" s="29">
        <v>42272.708699247683</v>
      </c>
      <c r="G6434" s="44">
        <v>11.47</v>
      </c>
      <c r="H6434" s="113"/>
      <c r="I6434" s="113"/>
    </row>
    <row r="6435" spans="1:9" ht="15" customHeight="1" x14ac:dyDescent="0.25">
      <c r="A6435" s="29">
        <v>42272.750365972221</v>
      </c>
      <c r="B6435" s="35">
        <v>7.01</v>
      </c>
      <c r="C6435" s="22" t="s">
        <v>197</v>
      </c>
      <c r="F6435" s="29">
        <v>42272.750365972221</v>
      </c>
      <c r="G6435" s="35"/>
      <c r="H6435" s="113"/>
      <c r="I6435" s="113"/>
    </row>
    <row r="6436" spans="1:9" ht="15" customHeight="1" x14ac:dyDescent="0.25">
      <c r="A6436" s="29">
        <v>42272.792032696758</v>
      </c>
      <c r="B6436" s="35">
        <v>3.99</v>
      </c>
      <c r="C6436" s="22" t="s">
        <v>197</v>
      </c>
      <c r="F6436" s="29">
        <v>42272.792032696758</v>
      </c>
      <c r="G6436" s="35"/>
      <c r="H6436" s="113"/>
      <c r="I6436" s="113"/>
    </row>
    <row r="6437" spans="1:9" ht="15" customHeight="1" x14ac:dyDescent="0.25">
      <c r="A6437" s="29">
        <v>42272.833699421295</v>
      </c>
      <c r="B6437" s="35">
        <v>3.45</v>
      </c>
      <c r="C6437" s="22" t="s">
        <v>197</v>
      </c>
      <c r="F6437" s="29">
        <v>42272.833699421295</v>
      </c>
      <c r="G6437" s="35"/>
      <c r="H6437" s="113"/>
      <c r="I6437" s="113"/>
    </row>
    <row r="6438" spans="1:9" ht="15" customHeight="1" x14ac:dyDescent="0.25">
      <c r="A6438" s="29">
        <v>42272.875366145832</v>
      </c>
      <c r="B6438" s="35">
        <v>2.68</v>
      </c>
      <c r="C6438" s="22" t="s">
        <v>197</v>
      </c>
      <c r="F6438" s="29">
        <v>42272.875366145832</v>
      </c>
      <c r="G6438" s="35"/>
      <c r="H6438" s="113"/>
      <c r="I6438" s="113"/>
    </row>
    <row r="6439" spans="1:9" ht="15" customHeight="1" x14ac:dyDescent="0.25">
      <c r="A6439" s="29">
        <v>42272.917032870369</v>
      </c>
      <c r="B6439" s="35">
        <v>1.22</v>
      </c>
      <c r="C6439" s="22" t="s">
        <v>197</v>
      </c>
      <c r="F6439" s="29">
        <v>42272.917032870369</v>
      </c>
      <c r="G6439" s="35"/>
      <c r="H6439" s="113"/>
      <c r="I6439" s="113"/>
    </row>
    <row r="6440" spans="1:9" ht="15" customHeight="1" x14ac:dyDescent="0.25">
      <c r="A6440" s="29">
        <v>42272.958699594907</v>
      </c>
      <c r="B6440" s="35">
        <v>1.1599999999999999</v>
      </c>
      <c r="C6440" s="22" t="s">
        <v>197</v>
      </c>
      <c r="F6440" s="29">
        <v>42272.958699594907</v>
      </c>
      <c r="G6440" s="35"/>
      <c r="H6440" s="113"/>
      <c r="I6440" s="113"/>
    </row>
    <row r="6441" spans="1:9" ht="15" customHeight="1" x14ac:dyDescent="0.25">
      <c r="A6441" s="29">
        <v>42273.000366319444</v>
      </c>
      <c r="B6441" s="35">
        <v>1.08</v>
      </c>
      <c r="C6441" s="22" t="s">
        <v>197</v>
      </c>
      <c r="F6441" s="29">
        <v>42273.000366319444</v>
      </c>
      <c r="G6441" s="35"/>
      <c r="H6441" s="113"/>
      <c r="I6441" s="113"/>
    </row>
    <row r="6442" spans="1:9" ht="15" customHeight="1" x14ac:dyDescent="0.25">
      <c r="A6442" s="29">
        <v>42273.042033043981</v>
      </c>
      <c r="B6442" s="35">
        <v>1.1000000000000001</v>
      </c>
      <c r="C6442" s="22" t="s">
        <v>197</v>
      </c>
      <c r="F6442" s="29">
        <v>42273.042033043981</v>
      </c>
      <c r="G6442" s="35"/>
      <c r="H6442" s="113"/>
      <c r="I6442" s="113"/>
    </row>
    <row r="6443" spans="1:9" ht="15" customHeight="1" x14ac:dyDescent="0.25">
      <c r="A6443" s="29">
        <v>42273.083699768518</v>
      </c>
      <c r="B6443" s="35">
        <v>1.1000000000000001</v>
      </c>
      <c r="C6443" s="22" t="s">
        <v>197</v>
      </c>
      <c r="F6443" s="29">
        <v>42273.083699768518</v>
      </c>
      <c r="G6443" s="35"/>
      <c r="H6443" s="113"/>
      <c r="I6443" s="113"/>
    </row>
    <row r="6444" spans="1:9" ht="15" customHeight="1" x14ac:dyDescent="0.25">
      <c r="A6444" s="29">
        <v>42273.125366493055</v>
      </c>
      <c r="B6444" s="35">
        <v>1.1200000000000001</v>
      </c>
      <c r="C6444" s="22" t="s">
        <v>197</v>
      </c>
      <c r="F6444" s="29">
        <v>42273.125366493055</v>
      </c>
      <c r="G6444" s="35"/>
      <c r="H6444" s="113"/>
      <c r="I6444" s="113"/>
    </row>
    <row r="6445" spans="1:9" ht="15" customHeight="1" x14ac:dyDescent="0.25">
      <c r="A6445" s="29">
        <v>42273.167033217593</v>
      </c>
      <c r="B6445" s="35">
        <v>1.1100000000000001</v>
      </c>
      <c r="C6445" s="22" t="s">
        <v>197</v>
      </c>
      <c r="F6445" s="29">
        <v>42273.167033217593</v>
      </c>
      <c r="G6445" s="35"/>
      <c r="H6445" s="113"/>
      <c r="I6445" s="113"/>
    </row>
    <row r="6446" spans="1:9" ht="15" customHeight="1" x14ac:dyDescent="0.25">
      <c r="A6446" s="29">
        <v>42273.20869994213</v>
      </c>
      <c r="B6446" s="35">
        <v>1.1100000000000001</v>
      </c>
      <c r="C6446" s="22" t="s">
        <v>197</v>
      </c>
      <c r="F6446" s="29">
        <v>42273.20869994213</v>
      </c>
      <c r="G6446" s="35"/>
      <c r="H6446" s="113"/>
      <c r="I6446" s="113"/>
    </row>
    <row r="6447" spans="1:9" ht="15" customHeight="1" x14ac:dyDescent="0.25">
      <c r="A6447" s="29">
        <v>42273.250366666667</v>
      </c>
      <c r="B6447" s="35">
        <v>1.1299999999999999</v>
      </c>
      <c r="C6447" s="22" t="s">
        <v>197</v>
      </c>
      <c r="F6447" s="29">
        <v>42273.250366666667</v>
      </c>
      <c r="G6447" s="35"/>
      <c r="H6447" s="113"/>
      <c r="I6447" s="113"/>
    </row>
    <row r="6448" spans="1:9" ht="15" customHeight="1" x14ac:dyDescent="0.25">
      <c r="A6448" s="29">
        <v>42273.292033391204</v>
      </c>
      <c r="B6448" s="35">
        <v>1.05</v>
      </c>
      <c r="C6448" s="22" t="s">
        <v>197</v>
      </c>
      <c r="F6448" s="29">
        <v>42273.292033391204</v>
      </c>
      <c r="G6448" s="35"/>
      <c r="H6448" s="113"/>
      <c r="I6448" s="113"/>
    </row>
    <row r="6449" spans="1:9" ht="15" customHeight="1" x14ac:dyDescent="0.25">
      <c r="A6449" s="29">
        <v>42273.333700115742</v>
      </c>
      <c r="B6449" s="35">
        <v>0.96</v>
      </c>
      <c r="C6449" s="22" t="s">
        <v>197</v>
      </c>
      <c r="F6449" s="29">
        <v>42273.333700115742</v>
      </c>
      <c r="G6449" s="35"/>
      <c r="H6449" s="113"/>
      <c r="I6449" s="113"/>
    </row>
    <row r="6450" spans="1:9" ht="15" customHeight="1" x14ac:dyDescent="0.25">
      <c r="A6450" s="29">
        <v>42273.375366840279</v>
      </c>
      <c r="B6450" s="35">
        <v>0.97</v>
      </c>
      <c r="C6450" s="22" t="s">
        <v>197</v>
      </c>
      <c r="F6450" s="29">
        <v>42273.375366840279</v>
      </c>
      <c r="G6450" s="35"/>
      <c r="H6450" s="113"/>
      <c r="I6450" s="113"/>
    </row>
    <row r="6451" spans="1:9" ht="15" customHeight="1" x14ac:dyDescent="0.25">
      <c r="A6451" s="29">
        <v>42273.417033564816</v>
      </c>
      <c r="B6451" s="35">
        <v>1</v>
      </c>
      <c r="C6451" s="22" t="s">
        <v>197</v>
      </c>
      <c r="F6451" s="29">
        <v>42273.417033564816</v>
      </c>
      <c r="G6451" s="35"/>
      <c r="H6451" s="113"/>
      <c r="I6451" s="113"/>
    </row>
    <row r="6452" spans="1:9" ht="15" customHeight="1" x14ac:dyDescent="0.25">
      <c r="A6452" s="29">
        <v>42273.458700289353</v>
      </c>
      <c r="B6452" s="35">
        <v>1.01</v>
      </c>
      <c r="C6452" s="22" t="s">
        <v>197</v>
      </c>
      <c r="F6452" s="29">
        <v>42273.458700289353</v>
      </c>
      <c r="G6452" s="35"/>
      <c r="H6452" s="113"/>
      <c r="I6452" s="113"/>
    </row>
    <row r="6453" spans="1:9" ht="15" customHeight="1" x14ac:dyDescent="0.25">
      <c r="A6453" s="29">
        <v>42273.50036701389</v>
      </c>
      <c r="B6453" s="35">
        <v>0.98</v>
      </c>
      <c r="C6453" s="22" t="s">
        <v>197</v>
      </c>
      <c r="F6453" s="29">
        <v>42273.50036701389</v>
      </c>
      <c r="G6453" s="35"/>
      <c r="H6453" s="113"/>
      <c r="I6453" s="113"/>
    </row>
    <row r="6454" spans="1:9" ht="15" customHeight="1" x14ac:dyDescent="0.25">
      <c r="A6454" s="29">
        <v>42273.542033738428</v>
      </c>
      <c r="B6454" s="35">
        <v>0.96</v>
      </c>
      <c r="C6454" s="22" t="s">
        <v>197</v>
      </c>
      <c r="F6454" s="29">
        <v>42273.542033738428</v>
      </c>
      <c r="G6454" s="35"/>
      <c r="H6454" s="113"/>
      <c r="I6454" s="113"/>
    </row>
    <row r="6455" spans="1:9" ht="15" customHeight="1" x14ac:dyDescent="0.25">
      <c r="A6455" s="29">
        <v>42273.583700462965</v>
      </c>
      <c r="B6455" s="35">
        <v>0.96</v>
      </c>
      <c r="C6455" s="22" t="s">
        <v>197</v>
      </c>
      <c r="F6455" s="29">
        <v>42273.583700462965</v>
      </c>
      <c r="G6455" s="35"/>
      <c r="H6455" s="113"/>
      <c r="I6455" s="113"/>
    </row>
    <row r="6456" spans="1:9" ht="15" customHeight="1" x14ac:dyDescent="0.25">
      <c r="A6456" s="29">
        <v>42273.625367187502</v>
      </c>
      <c r="B6456" s="35">
        <v>0.96</v>
      </c>
      <c r="C6456" s="22" t="s">
        <v>197</v>
      </c>
      <c r="F6456" s="29">
        <v>42273.625367187502</v>
      </c>
      <c r="G6456" s="35"/>
      <c r="H6456" s="113"/>
      <c r="I6456" s="113"/>
    </row>
    <row r="6457" spans="1:9" ht="15" customHeight="1" x14ac:dyDescent="0.25">
      <c r="A6457" s="29">
        <v>42273.667033912039</v>
      </c>
      <c r="B6457" s="35">
        <v>1.06</v>
      </c>
      <c r="C6457" s="22" t="s">
        <v>197</v>
      </c>
      <c r="F6457" s="29">
        <v>42273.667033912039</v>
      </c>
      <c r="G6457" s="35"/>
      <c r="H6457" s="113"/>
      <c r="I6457" s="113"/>
    </row>
    <row r="6458" spans="1:9" ht="15" customHeight="1" x14ac:dyDescent="0.25">
      <c r="A6458" s="29">
        <v>42273.708700636576</v>
      </c>
      <c r="B6458" s="35">
        <v>1.05</v>
      </c>
      <c r="C6458" s="22" t="s">
        <v>197</v>
      </c>
      <c r="F6458" s="29">
        <v>42273.708700636576</v>
      </c>
      <c r="G6458" s="35"/>
      <c r="H6458" s="113"/>
      <c r="I6458" s="113"/>
    </row>
    <row r="6459" spans="1:9" ht="15" customHeight="1" x14ac:dyDescent="0.25">
      <c r="A6459" s="29">
        <v>42273.750367361114</v>
      </c>
      <c r="B6459" s="35">
        <v>1.07</v>
      </c>
      <c r="C6459" s="22" t="s">
        <v>197</v>
      </c>
      <c r="F6459" s="29">
        <v>42273.750367361114</v>
      </c>
      <c r="G6459" s="35"/>
      <c r="H6459" s="113"/>
      <c r="I6459" s="113"/>
    </row>
    <row r="6460" spans="1:9" ht="15" customHeight="1" x14ac:dyDescent="0.25">
      <c r="A6460" s="29">
        <v>42273.792034085651</v>
      </c>
      <c r="B6460" s="35">
        <v>1.07</v>
      </c>
      <c r="C6460" s="22" t="s">
        <v>197</v>
      </c>
      <c r="F6460" s="29">
        <v>42273.792034085651</v>
      </c>
      <c r="G6460" s="35"/>
      <c r="H6460" s="113"/>
      <c r="I6460" s="113"/>
    </row>
    <row r="6461" spans="1:9" ht="15" customHeight="1" x14ac:dyDescent="0.25">
      <c r="A6461" s="29">
        <v>42273.833700810188</v>
      </c>
      <c r="B6461" s="35">
        <v>1.0900000000000001</v>
      </c>
      <c r="C6461" s="22" t="s">
        <v>197</v>
      </c>
      <c r="F6461" s="29">
        <v>42273.833700810188</v>
      </c>
      <c r="G6461" s="35"/>
      <c r="H6461" s="113"/>
      <c r="I6461" s="113"/>
    </row>
    <row r="6462" spans="1:9" ht="15" customHeight="1" x14ac:dyDescent="0.25">
      <c r="A6462" s="29">
        <v>42273.875367534725</v>
      </c>
      <c r="B6462" s="35">
        <v>1.0900000000000001</v>
      </c>
      <c r="C6462" s="22" t="s">
        <v>197</v>
      </c>
      <c r="F6462" s="29">
        <v>42273.875367534725</v>
      </c>
      <c r="G6462" s="35"/>
      <c r="H6462" s="113"/>
      <c r="I6462" s="113"/>
    </row>
    <row r="6463" spans="1:9" ht="15" customHeight="1" x14ac:dyDescent="0.25">
      <c r="A6463" s="29">
        <v>42273.917034259262</v>
      </c>
      <c r="B6463" s="35">
        <v>1.25</v>
      </c>
      <c r="C6463" s="22" t="s">
        <v>197</v>
      </c>
      <c r="F6463" s="29">
        <v>42273.917034259262</v>
      </c>
      <c r="G6463" s="35"/>
      <c r="H6463" s="113"/>
      <c r="I6463" s="113"/>
    </row>
    <row r="6464" spans="1:9" ht="15" customHeight="1" x14ac:dyDescent="0.25">
      <c r="A6464" s="29">
        <v>42273.9587009838</v>
      </c>
      <c r="B6464" s="35">
        <v>1.1000000000000001</v>
      </c>
      <c r="C6464" s="22" t="s">
        <v>197</v>
      </c>
      <c r="F6464" s="29">
        <v>42273.9587009838</v>
      </c>
      <c r="G6464" s="35"/>
      <c r="H6464" s="113"/>
      <c r="I6464" s="113"/>
    </row>
    <row r="6465" spans="1:9" ht="15" customHeight="1" x14ac:dyDescent="0.25">
      <c r="A6465" s="29">
        <v>42274.000367708337</v>
      </c>
      <c r="B6465" s="35">
        <v>1.1000000000000001</v>
      </c>
      <c r="C6465" s="22" t="s">
        <v>197</v>
      </c>
      <c r="F6465" s="29">
        <v>42274.000367708337</v>
      </c>
      <c r="G6465" s="35"/>
      <c r="H6465" s="113"/>
      <c r="I6465" s="113"/>
    </row>
    <row r="6466" spans="1:9" ht="15" customHeight="1" x14ac:dyDescent="0.25">
      <c r="A6466" s="29">
        <v>42274.042034432867</v>
      </c>
      <c r="B6466" s="35">
        <v>1.08</v>
      </c>
      <c r="C6466" s="22" t="s">
        <v>197</v>
      </c>
      <c r="F6466" s="29">
        <v>42274.042034432867</v>
      </c>
      <c r="G6466" s="35"/>
      <c r="H6466" s="113"/>
      <c r="I6466" s="113"/>
    </row>
    <row r="6467" spans="1:9" ht="15" customHeight="1" x14ac:dyDescent="0.25">
      <c r="A6467" s="29">
        <v>42274.083701157404</v>
      </c>
      <c r="B6467" s="35">
        <v>1.07</v>
      </c>
      <c r="C6467" s="22" t="s">
        <v>197</v>
      </c>
      <c r="F6467" s="29">
        <v>42274.083701157404</v>
      </c>
      <c r="G6467" s="35"/>
      <c r="H6467" s="113"/>
      <c r="I6467" s="113"/>
    </row>
    <row r="6468" spans="1:9" ht="15" customHeight="1" x14ac:dyDescent="0.25">
      <c r="A6468" s="29">
        <v>42274.125367881941</v>
      </c>
      <c r="B6468" s="35">
        <v>1.06</v>
      </c>
      <c r="C6468" s="22" t="s">
        <v>197</v>
      </c>
      <c r="F6468" s="29">
        <v>42274.125367881941</v>
      </c>
      <c r="G6468" s="35"/>
      <c r="H6468" s="113"/>
      <c r="I6468" s="113"/>
    </row>
    <row r="6469" spans="1:9" ht="15" customHeight="1" x14ac:dyDescent="0.25">
      <c r="A6469" s="29">
        <v>42274.167034606478</v>
      </c>
      <c r="B6469" s="35">
        <v>1.06</v>
      </c>
      <c r="C6469" s="22" t="s">
        <v>197</v>
      </c>
      <c r="F6469" s="29">
        <v>42274.167034606478</v>
      </c>
      <c r="G6469" s="35"/>
      <c r="H6469" s="113"/>
      <c r="I6469" s="113"/>
    </row>
    <row r="6470" spans="1:9" ht="15" customHeight="1" x14ac:dyDescent="0.25">
      <c r="A6470" s="29">
        <v>42274.208701331016</v>
      </c>
      <c r="B6470" s="35">
        <v>1.08</v>
      </c>
      <c r="C6470" s="22" t="s">
        <v>197</v>
      </c>
      <c r="F6470" s="29">
        <v>42274.208701331016</v>
      </c>
      <c r="G6470" s="35"/>
      <c r="H6470" s="113"/>
      <c r="I6470" s="113"/>
    </row>
    <row r="6471" spans="1:9" ht="15" customHeight="1" x14ac:dyDescent="0.25">
      <c r="A6471" s="29">
        <v>42274.250368055553</v>
      </c>
      <c r="B6471" s="35">
        <v>1.07</v>
      </c>
      <c r="C6471" s="22" t="s">
        <v>197</v>
      </c>
      <c r="F6471" s="29">
        <v>42274.250368055553</v>
      </c>
      <c r="G6471" s="35"/>
      <c r="H6471" s="113"/>
      <c r="I6471" s="113"/>
    </row>
    <row r="6472" spans="1:9" ht="15" customHeight="1" x14ac:dyDescent="0.25">
      <c r="A6472" s="29">
        <v>42274.29203478009</v>
      </c>
      <c r="B6472" s="35">
        <v>0.99</v>
      </c>
      <c r="C6472" s="22" t="s">
        <v>197</v>
      </c>
      <c r="F6472" s="29">
        <v>42274.29203478009</v>
      </c>
      <c r="G6472" s="35"/>
      <c r="H6472" s="113"/>
      <c r="I6472" s="113"/>
    </row>
    <row r="6473" spans="1:9" ht="15" customHeight="1" x14ac:dyDescent="0.25">
      <c r="A6473" s="29">
        <v>42274.333701504627</v>
      </c>
      <c r="B6473" s="35">
        <v>0.89</v>
      </c>
      <c r="C6473" s="22" t="s">
        <v>197</v>
      </c>
      <c r="F6473" s="29">
        <v>42274.333701504627</v>
      </c>
      <c r="G6473" s="35"/>
      <c r="H6473" s="113"/>
      <c r="I6473" s="113"/>
    </row>
    <row r="6474" spans="1:9" ht="15" customHeight="1" x14ac:dyDescent="0.25">
      <c r="A6474" s="29">
        <v>42274.375368229164</v>
      </c>
      <c r="B6474" s="35">
        <v>0.9</v>
      </c>
      <c r="C6474" s="22" t="s">
        <v>197</v>
      </c>
      <c r="F6474" s="29">
        <v>42274.375368229164</v>
      </c>
      <c r="G6474" s="35"/>
      <c r="H6474" s="113"/>
      <c r="I6474" s="113"/>
    </row>
    <row r="6475" spans="1:9" ht="15" customHeight="1" x14ac:dyDescent="0.25">
      <c r="A6475" s="29">
        <v>42274.417034953702</v>
      </c>
      <c r="B6475" s="35">
        <v>0.87</v>
      </c>
      <c r="C6475" s="22" t="s">
        <v>197</v>
      </c>
      <c r="F6475" s="29">
        <v>42274.417034953702</v>
      </c>
      <c r="G6475" s="35"/>
      <c r="H6475" s="113"/>
      <c r="I6475" s="113"/>
    </row>
    <row r="6476" spans="1:9" ht="15" customHeight="1" x14ac:dyDescent="0.25">
      <c r="A6476" s="29">
        <v>42274.458701678239</v>
      </c>
      <c r="B6476" s="35">
        <v>0.94</v>
      </c>
      <c r="C6476" s="22" t="s">
        <v>197</v>
      </c>
      <c r="F6476" s="29">
        <v>42274.458701678239</v>
      </c>
      <c r="G6476" s="35"/>
      <c r="H6476" s="113"/>
      <c r="I6476" s="113"/>
    </row>
    <row r="6477" spans="1:9" ht="15" customHeight="1" x14ac:dyDescent="0.25">
      <c r="A6477" s="29">
        <v>42274.500368402776</v>
      </c>
      <c r="B6477" s="35">
        <v>0.95</v>
      </c>
      <c r="C6477" s="22" t="s">
        <v>197</v>
      </c>
      <c r="F6477" s="29">
        <v>42274.500368402776</v>
      </c>
      <c r="G6477" s="35"/>
      <c r="H6477" s="113"/>
      <c r="I6477" s="113"/>
    </row>
    <row r="6478" spans="1:9" ht="15" customHeight="1" x14ac:dyDescent="0.25">
      <c r="A6478" s="29">
        <v>42274.542035127313</v>
      </c>
      <c r="B6478" s="35">
        <v>1</v>
      </c>
      <c r="C6478" s="22" t="s">
        <v>197</v>
      </c>
      <c r="F6478" s="29">
        <v>42274.542035127313</v>
      </c>
      <c r="G6478" s="35"/>
      <c r="H6478" s="113"/>
      <c r="I6478" s="113"/>
    </row>
    <row r="6479" spans="1:9" ht="15" customHeight="1" x14ac:dyDescent="0.25">
      <c r="A6479" s="29">
        <v>42274.58370185185</v>
      </c>
      <c r="B6479" s="35">
        <v>0.97</v>
      </c>
      <c r="C6479" s="22" t="s">
        <v>197</v>
      </c>
      <c r="F6479" s="29">
        <v>42274.58370185185</v>
      </c>
      <c r="G6479" s="35"/>
      <c r="H6479" s="113"/>
      <c r="I6479" s="113"/>
    </row>
    <row r="6480" spans="1:9" ht="15" customHeight="1" x14ac:dyDescent="0.25">
      <c r="A6480" s="29">
        <v>42274.625368576388</v>
      </c>
      <c r="B6480" s="35">
        <v>0.96</v>
      </c>
      <c r="C6480" s="22" t="s">
        <v>197</v>
      </c>
      <c r="F6480" s="29">
        <v>42274.625368576388</v>
      </c>
      <c r="G6480" s="35"/>
      <c r="H6480" s="113"/>
      <c r="I6480" s="113"/>
    </row>
    <row r="6481" spans="1:9" ht="15" customHeight="1" x14ac:dyDescent="0.25">
      <c r="A6481" s="29">
        <v>42274.667035300925</v>
      </c>
      <c r="B6481" s="35">
        <v>0.89</v>
      </c>
      <c r="C6481" s="22" t="s">
        <v>197</v>
      </c>
      <c r="F6481" s="29">
        <v>42274.667035300925</v>
      </c>
      <c r="G6481" s="35"/>
      <c r="H6481" s="113"/>
      <c r="I6481" s="113"/>
    </row>
    <row r="6482" spans="1:9" ht="15" customHeight="1" x14ac:dyDescent="0.25">
      <c r="A6482" s="29">
        <v>42274.708702025462</v>
      </c>
      <c r="B6482" s="35">
        <v>0.89</v>
      </c>
      <c r="C6482" s="22" t="s">
        <v>197</v>
      </c>
      <c r="F6482" s="29">
        <v>42274.708702025462</v>
      </c>
      <c r="G6482" s="35"/>
      <c r="H6482" s="113"/>
      <c r="I6482" s="113"/>
    </row>
    <row r="6483" spans="1:9" ht="15" customHeight="1" x14ac:dyDescent="0.25">
      <c r="A6483" s="29">
        <v>42274.750368749999</v>
      </c>
      <c r="B6483" s="35">
        <v>2.38</v>
      </c>
      <c r="C6483" s="22" t="s">
        <v>197</v>
      </c>
      <c r="F6483" s="29">
        <v>42274.750368749999</v>
      </c>
      <c r="G6483" s="35"/>
      <c r="H6483" s="113"/>
      <c r="I6483" s="113"/>
    </row>
    <row r="6484" spans="1:9" ht="15" customHeight="1" x14ac:dyDescent="0.25">
      <c r="A6484" s="29">
        <v>42274.792035474537</v>
      </c>
      <c r="B6484" s="35">
        <v>1.44</v>
      </c>
      <c r="C6484" s="22" t="s">
        <v>197</v>
      </c>
      <c r="F6484" s="29">
        <v>42274.792035474537</v>
      </c>
      <c r="G6484" s="35"/>
      <c r="H6484" s="113"/>
      <c r="I6484" s="113"/>
    </row>
    <row r="6485" spans="1:9" ht="15" customHeight="1" x14ac:dyDescent="0.25">
      <c r="A6485" s="29">
        <v>42274.833702199074</v>
      </c>
      <c r="B6485" s="35">
        <v>2.83</v>
      </c>
      <c r="C6485" s="22" t="s">
        <v>197</v>
      </c>
      <c r="F6485" s="29">
        <v>42274.833702199074</v>
      </c>
      <c r="G6485" s="35"/>
      <c r="H6485" s="113"/>
      <c r="I6485" s="113"/>
    </row>
    <row r="6486" spans="1:9" ht="15" customHeight="1" x14ac:dyDescent="0.25">
      <c r="A6486" s="29">
        <v>42274.875368923611</v>
      </c>
      <c r="B6486" s="33">
        <v>9.86</v>
      </c>
      <c r="C6486" s="22" t="s">
        <v>199</v>
      </c>
      <c r="F6486" s="29">
        <v>42274.875368923611</v>
      </c>
      <c r="G6486" s="33"/>
      <c r="H6486" s="113"/>
      <c r="I6486" s="113"/>
    </row>
    <row r="6487" spans="1:9" ht="15" customHeight="1" x14ac:dyDescent="0.25">
      <c r="A6487" s="29">
        <v>42274.917035648148</v>
      </c>
      <c r="B6487" s="42">
        <v>11.42</v>
      </c>
      <c r="C6487" s="22" t="s">
        <v>199</v>
      </c>
      <c r="F6487" s="29">
        <v>42274.917035648148</v>
      </c>
      <c r="G6487" s="42"/>
      <c r="H6487" s="113"/>
      <c r="I6487" s="113"/>
    </row>
    <row r="6488" spans="1:9" ht="15" customHeight="1" x14ac:dyDescent="0.25">
      <c r="A6488" s="29">
        <v>42274.958702372685</v>
      </c>
      <c r="B6488" s="42">
        <v>10.85</v>
      </c>
      <c r="C6488" s="22" t="s">
        <v>199</v>
      </c>
      <c r="F6488" s="29">
        <v>42274.958702372685</v>
      </c>
      <c r="G6488" s="42"/>
      <c r="H6488" s="113"/>
      <c r="I6488" s="113"/>
    </row>
    <row r="6489" spans="1:9" ht="15" customHeight="1" x14ac:dyDescent="0.25">
      <c r="A6489" s="29">
        <v>42275.000369097223</v>
      </c>
      <c r="B6489" s="44">
        <v>12.07</v>
      </c>
      <c r="C6489" s="2"/>
      <c r="F6489" s="29">
        <v>42275.000369097223</v>
      </c>
      <c r="G6489" s="44">
        <v>12.07</v>
      </c>
      <c r="H6489" s="113"/>
      <c r="I6489" s="113"/>
    </row>
    <row r="6490" spans="1:9" ht="15" customHeight="1" x14ac:dyDescent="0.25">
      <c r="A6490" s="29">
        <v>42275.04203582176</v>
      </c>
      <c r="B6490" s="44">
        <v>11.96</v>
      </c>
      <c r="C6490" s="2"/>
      <c r="F6490" s="29">
        <v>42275.04203582176</v>
      </c>
      <c r="G6490" s="44">
        <v>11.96</v>
      </c>
      <c r="H6490" s="113"/>
      <c r="I6490" s="113"/>
    </row>
    <row r="6491" spans="1:9" ht="15" customHeight="1" x14ac:dyDescent="0.25">
      <c r="A6491" s="29">
        <v>42275.083702546297</v>
      </c>
      <c r="B6491" s="44">
        <v>12.55</v>
      </c>
      <c r="C6491" s="2"/>
      <c r="F6491" s="29">
        <v>42275.083702546297</v>
      </c>
      <c r="G6491" s="44">
        <v>12.55</v>
      </c>
      <c r="H6491" s="113"/>
      <c r="I6491" s="113"/>
    </row>
    <row r="6492" spans="1:9" ht="15" customHeight="1" x14ac:dyDescent="0.25">
      <c r="A6492" s="29">
        <v>42275.125369270834</v>
      </c>
      <c r="B6492" s="44">
        <v>12.86</v>
      </c>
      <c r="C6492" s="2"/>
      <c r="F6492" s="29">
        <v>42275.125369270834</v>
      </c>
      <c r="G6492" s="44">
        <v>12.86</v>
      </c>
      <c r="H6492" s="113"/>
      <c r="I6492" s="113"/>
    </row>
    <row r="6493" spans="1:9" ht="15" customHeight="1" x14ac:dyDescent="0.25">
      <c r="A6493" s="29">
        <v>42275.167035995371</v>
      </c>
      <c r="B6493" s="44">
        <v>12.31</v>
      </c>
      <c r="C6493" s="2"/>
      <c r="F6493" s="29">
        <v>42275.167035995371</v>
      </c>
      <c r="G6493" s="44">
        <v>12.31</v>
      </c>
      <c r="H6493" s="113"/>
      <c r="I6493" s="113"/>
    </row>
    <row r="6494" spans="1:9" ht="15" customHeight="1" x14ac:dyDescent="0.25">
      <c r="A6494" s="29">
        <v>42275.208702719909</v>
      </c>
      <c r="B6494" s="44">
        <v>12.44</v>
      </c>
      <c r="C6494" s="2"/>
      <c r="F6494" s="29">
        <v>42275.208702719909</v>
      </c>
      <c r="G6494" s="44">
        <v>12.44</v>
      </c>
      <c r="H6494" s="113"/>
      <c r="I6494" s="113"/>
    </row>
    <row r="6495" spans="1:9" ht="15" customHeight="1" x14ac:dyDescent="0.25">
      <c r="A6495" s="29">
        <v>42275.250369444446</v>
      </c>
      <c r="B6495" s="44">
        <v>12.93</v>
      </c>
      <c r="C6495" s="2"/>
      <c r="F6495" s="29">
        <v>42275.250369444446</v>
      </c>
      <c r="G6495" s="44">
        <v>12.93</v>
      </c>
      <c r="H6495" s="113"/>
      <c r="I6495" s="113"/>
    </row>
    <row r="6496" spans="1:9" ht="15" customHeight="1" x14ac:dyDescent="0.25">
      <c r="A6496" s="29">
        <v>42275.292036168983</v>
      </c>
      <c r="B6496" s="44">
        <v>13.98</v>
      </c>
      <c r="C6496" s="2"/>
      <c r="F6496" s="29">
        <v>42275.292036168983</v>
      </c>
      <c r="G6496" s="44">
        <v>13.98</v>
      </c>
      <c r="H6496" s="113"/>
      <c r="I6496" s="113"/>
    </row>
    <row r="6497" spans="1:9" ht="15" customHeight="1" x14ac:dyDescent="0.25">
      <c r="A6497" s="29">
        <v>42275.33370289352</v>
      </c>
      <c r="B6497" s="44">
        <v>15.3</v>
      </c>
      <c r="C6497" s="2"/>
      <c r="F6497" s="29">
        <v>42275.33370289352</v>
      </c>
      <c r="G6497" s="44">
        <v>15.3</v>
      </c>
      <c r="H6497" s="113"/>
      <c r="I6497" s="113"/>
    </row>
    <row r="6498" spans="1:9" ht="15" customHeight="1" x14ac:dyDescent="0.25">
      <c r="A6498" s="29">
        <v>42275.375369618057</v>
      </c>
      <c r="B6498" s="44">
        <v>14.71</v>
      </c>
      <c r="C6498" s="2"/>
      <c r="F6498" s="29">
        <v>42275.375369618057</v>
      </c>
      <c r="G6498" s="44">
        <v>14.71</v>
      </c>
      <c r="H6498" s="113"/>
      <c r="I6498" s="113"/>
    </row>
    <row r="6499" spans="1:9" ht="15" customHeight="1" x14ac:dyDescent="0.25">
      <c r="A6499" s="29">
        <v>42275.417036342595</v>
      </c>
      <c r="B6499" s="43">
        <v>16.23</v>
      </c>
      <c r="C6499" s="2"/>
      <c r="F6499" s="29">
        <v>42275.417036342595</v>
      </c>
      <c r="G6499" s="43">
        <v>16.23</v>
      </c>
      <c r="H6499" s="113"/>
      <c r="I6499" s="113"/>
    </row>
    <row r="6500" spans="1:9" ht="15" customHeight="1" x14ac:dyDescent="0.25">
      <c r="A6500" s="29">
        <v>42275.458703067132</v>
      </c>
      <c r="B6500" s="44">
        <v>16.100000000000001</v>
      </c>
      <c r="C6500" s="2"/>
      <c r="F6500" s="29">
        <v>42275.458703067132</v>
      </c>
      <c r="G6500" s="44">
        <v>16.100000000000001</v>
      </c>
      <c r="H6500" s="113"/>
      <c r="I6500" s="113"/>
    </row>
    <row r="6501" spans="1:9" ht="15" customHeight="1" x14ac:dyDescent="0.25">
      <c r="A6501" s="29">
        <v>42275.500369791669</v>
      </c>
      <c r="B6501" s="44">
        <v>16.07</v>
      </c>
      <c r="C6501" s="2"/>
      <c r="F6501" s="29">
        <v>42275.500369791669</v>
      </c>
      <c r="G6501" s="44">
        <v>16.07</v>
      </c>
      <c r="H6501" s="113"/>
      <c r="I6501" s="113"/>
    </row>
    <row r="6502" spans="1:9" ht="15" customHeight="1" x14ac:dyDescent="0.25">
      <c r="A6502" s="29">
        <v>42275.542036516206</v>
      </c>
      <c r="B6502" s="44">
        <v>15.16</v>
      </c>
      <c r="C6502" s="2"/>
      <c r="F6502" s="29">
        <v>42275.542036516206</v>
      </c>
      <c r="G6502" s="44">
        <v>15.16</v>
      </c>
      <c r="H6502" s="113"/>
      <c r="I6502" s="113"/>
    </row>
    <row r="6503" spans="1:9" ht="15" customHeight="1" x14ac:dyDescent="0.25">
      <c r="A6503" s="29">
        <v>42275.583703240743</v>
      </c>
      <c r="B6503" s="44">
        <v>15.12</v>
      </c>
      <c r="C6503" s="2"/>
      <c r="F6503" s="29">
        <v>42275.583703240743</v>
      </c>
      <c r="G6503" s="44">
        <v>15.12</v>
      </c>
      <c r="H6503" s="113"/>
      <c r="I6503" s="113"/>
    </row>
    <row r="6504" spans="1:9" ht="15" customHeight="1" x14ac:dyDescent="0.25">
      <c r="A6504" s="29">
        <v>42275.625369965281</v>
      </c>
      <c r="B6504" s="44">
        <v>14.73</v>
      </c>
      <c r="C6504" s="2"/>
      <c r="F6504" s="29">
        <v>42275.625369965281</v>
      </c>
      <c r="G6504" s="44">
        <v>14.73</v>
      </c>
      <c r="H6504" s="113"/>
      <c r="I6504" s="113"/>
    </row>
    <row r="6505" spans="1:9" ht="15" customHeight="1" x14ac:dyDescent="0.25">
      <c r="A6505" s="29">
        <v>42275.667036689818</v>
      </c>
      <c r="B6505" s="44">
        <v>14.84</v>
      </c>
      <c r="C6505" s="2"/>
      <c r="F6505" s="29">
        <v>42275.667036689818</v>
      </c>
      <c r="G6505" s="44">
        <v>14.84</v>
      </c>
      <c r="H6505" s="113"/>
      <c r="I6505" s="113"/>
    </row>
    <row r="6506" spans="1:9" ht="15" customHeight="1" x14ac:dyDescent="0.25">
      <c r="A6506" s="29">
        <v>42275.708703414355</v>
      </c>
      <c r="B6506" s="44">
        <v>14</v>
      </c>
      <c r="C6506" s="2"/>
      <c r="F6506" s="29">
        <v>42275.708703414355</v>
      </c>
      <c r="G6506" s="44">
        <v>14</v>
      </c>
      <c r="H6506" s="113"/>
      <c r="I6506" s="113"/>
    </row>
    <row r="6507" spans="1:9" ht="15" customHeight="1" x14ac:dyDescent="0.25">
      <c r="A6507" s="29">
        <v>42275.750370138892</v>
      </c>
      <c r="B6507" s="36">
        <v>8.18</v>
      </c>
      <c r="C6507" s="22" t="s">
        <v>200</v>
      </c>
      <c r="F6507" s="29">
        <v>42275.750370138892</v>
      </c>
      <c r="G6507" s="36"/>
      <c r="H6507" s="113"/>
      <c r="I6507" s="113"/>
    </row>
    <row r="6508" spans="1:9" ht="15" customHeight="1" x14ac:dyDescent="0.25">
      <c r="A6508" s="29">
        <v>42275.79203686343</v>
      </c>
      <c r="B6508" s="39">
        <v>4.45</v>
      </c>
      <c r="C6508" s="22" t="s">
        <v>200</v>
      </c>
      <c r="F6508" s="29">
        <v>42275.79203686343</v>
      </c>
      <c r="G6508" s="39"/>
      <c r="H6508" s="113"/>
      <c r="I6508" s="113"/>
    </row>
    <row r="6509" spans="1:9" ht="15" customHeight="1" x14ac:dyDescent="0.25">
      <c r="A6509" s="29">
        <v>42275.833703587959</v>
      </c>
      <c r="B6509" s="39">
        <v>3.45</v>
      </c>
      <c r="C6509" s="22" t="s">
        <v>200</v>
      </c>
      <c r="F6509" s="29">
        <v>42275.833703587959</v>
      </c>
      <c r="G6509" s="39"/>
      <c r="H6509" s="113"/>
      <c r="I6509" s="113"/>
    </row>
    <row r="6510" spans="1:9" ht="15" customHeight="1" x14ac:dyDescent="0.25">
      <c r="A6510" s="29">
        <v>42275.875370312497</v>
      </c>
      <c r="B6510" s="43">
        <v>15.82</v>
      </c>
      <c r="C6510" s="2"/>
      <c r="F6510" s="29">
        <v>42275.875370312497</v>
      </c>
      <c r="G6510" s="43">
        <v>15.82</v>
      </c>
      <c r="H6510" s="113"/>
      <c r="I6510" s="113"/>
    </row>
    <row r="6511" spans="1:9" ht="15" customHeight="1" x14ac:dyDescent="0.25">
      <c r="A6511" s="29">
        <v>42275.917037037034</v>
      </c>
      <c r="B6511" s="44">
        <v>13.31</v>
      </c>
      <c r="C6511" s="2"/>
      <c r="F6511" s="29">
        <v>42275.917037037034</v>
      </c>
      <c r="G6511" s="44">
        <v>13.31</v>
      </c>
      <c r="H6511" s="113"/>
      <c r="I6511" s="113"/>
    </row>
    <row r="6512" spans="1:9" ht="15" customHeight="1" x14ac:dyDescent="0.25">
      <c r="A6512" s="29">
        <v>42275.958703761571</v>
      </c>
      <c r="B6512" s="44">
        <v>14.82</v>
      </c>
      <c r="C6512" s="2"/>
      <c r="F6512" s="29">
        <v>42275.958703761571</v>
      </c>
      <c r="G6512" s="44">
        <v>14.82</v>
      </c>
      <c r="H6512" s="113"/>
      <c r="I6512" s="113"/>
    </row>
    <row r="6513" spans="1:9" ht="15" customHeight="1" x14ac:dyDescent="0.25">
      <c r="A6513" s="29">
        <v>42276.000370486108</v>
      </c>
      <c r="B6513" s="42">
        <v>15.9</v>
      </c>
      <c r="C6513" s="22" t="s">
        <v>199</v>
      </c>
      <c r="F6513" s="29">
        <v>42276.000370486108</v>
      </c>
      <c r="G6513" s="42"/>
      <c r="H6513" s="113"/>
      <c r="I6513" s="113"/>
    </row>
    <row r="6514" spans="1:9" ht="15" customHeight="1" x14ac:dyDescent="0.25">
      <c r="A6514" s="29">
        <v>42276.042037210646</v>
      </c>
      <c r="B6514" s="42">
        <v>16</v>
      </c>
      <c r="C6514" s="22" t="s">
        <v>199</v>
      </c>
      <c r="F6514" s="29">
        <v>42276.042037210646</v>
      </c>
      <c r="G6514" s="42"/>
      <c r="H6514" s="113"/>
      <c r="I6514" s="113"/>
    </row>
    <row r="6515" spans="1:9" ht="15" customHeight="1" x14ac:dyDescent="0.25">
      <c r="A6515" s="29">
        <v>42276.083703935183</v>
      </c>
      <c r="B6515" s="42">
        <v>15.39</v>
      </c>
      <c r="C6515" s="22" t="s">
        <v>199</v>
      </c>
      <c r="F6515" s="29">
        <v>42276.083703935183</v>
      </c>
      <c r="G6515" s="42"/>
      <c r="H6515" s="113"/>
      <c r="I6515" s="113"/>
    </row>
    <row r="6516" spans="1:9" ht="15" customHeight="1" x14ac:dyDescent="0.25">
      <c r="A6516" s="29">
        <v>42276.12537065972</v>
      </c>
      <c r="B6516" s="42">
        <v>15.81</v>
      </c>
      <c r="C6516" s="22" t="s">
        <v>199</v>
      </c>
      <c r="F6516" s="29">
        <v>42276.12537065972</v>
      </c>
      <c r="G6516" s="42"/>
      <c r="H6516" s="113"/>
      <c r="I6516" s="113"/>
    </row>
    <row r="6517" spans="1:9" ht="15" customHeight="1" x14ac:dyDescent="0.25">
      <c r="A6517" s="29">
        <v>42276.167037384257</v>
      </c>
      <c r="B6517" s="42">
        <v>15.99</v>
      </c>
      <c r="C6517" s="22" t="s">
        <v>199</v>
      </c>
      <c r="F6517" s="29">
        <v>42276.167037384257</v>
      </c>
      <c r="G6517" s="42"/>
      <c r="H6517" s="113"/>
      <c r="I6517" s="113"/>
    </row>
    <row r="6518" spans="1:9" ht="15" customHeight="1" x14ac:dyDescent="0.25">
      <c r="A6518" s="29">
        <v>42276.208704108794</v>
      </c>
      <c r="B6518" s="42">
        <v>15.7</v>
      </c>
      <c r="C6518" s="22" t="s">
        <v>199</v>
      </c>
      <c r="F6518" s="29">
        <v>42276.208704108794</v>
      </c>
      <c r="G6518" s="42"/>
      <c r="H6518" s="113"/>
      <c r="I6518" s="113"/>
    </row>
    <row r="6519" spans="1:9" ht="15" customHeight="1" x14ac:dyDescent="0.25">
      <c r="A6519" s="29">
        <v>42276.250370833332</v>
      </c>
      <c r="B6519" s="42">
        <v>14.64</v>
      </c>
      <c r="C6519" s="22" t="s">
        <v>199</v>
      </c>
      <c r="F6519" s="29">
        <v>42276.250370833332</v>
      </c>
      <c r="G6519" s="42"/>
      <c r="H6519" s="113"/>
      <c r="I6519" s="113"/>
    </row>
    <row r="6520" spans="1:9" ht="15" customHeight="1" x14ac:dyDescent="0.25">
      <c r="A6520" s="29">
        <v>42276.292037557869</v>
      </c>
      <c r="B6520" s="42">
        <v>14.62</v>
      </c>
      <c r="C6520" s="22" t="s">
        <v>199</v>
      </c>
      <c r="F6520" s="29">
        <v>42276.292037557869</v>
      </c>
      <c r="G6520" s="42"/>
      <c r="H6520" s="113"/>
      <c r="I6520" s="113"/>
    </row>
    <row r="6521" spans="1:9" ht="15" customHeight="1" x14ac:dyDescent="0.25">
      <c r="A6521" s="29">
        <v>42276.333704282406</v>
      </c>
      <c r="B6521" s="42">
        <v>11.7</v>
      </c>
      <c r="C6521" s="22" t="s">
        <v>199</v>
      </c>
      <c r="F6521" s="29">
        <v>42276.333704282406</v>
      </c>
      <c r="G6521" s="42"/>
      <c r="H6521" s="113"/>
      <c r="I6521" s="113"/>
    </row>
    <row r="6522" spans="1:9" ht="15" customHeight="1" x14ac:dyDescent="0.25">
      <c r="A6522" s="29">
        <v>42276.375371006943</v>
      </c>
      <c r="B6522" s="35">
        <v>4.3899999999999997</v>
      </c>
      <c r="C6522" s="22" t="s">
        <v>197</v>
      </c>
      <c r="F6522" s="29">
        <v>42276.375371006943</v>
      </c>
      <c r="G6522" s="35"/>
      <c r="H6522" s="113"/>
      <c r="I6522" s="113"/>
    </row>
    <row r="6523" spans="1:9" ht="15" customHeight="1" x14ac:dyDescent="0.25">
      <c r="A6523" s="29">
        <v>42276.41703773148</v>
      </c>
      <c r="B6523" s="35">
        <v>1.53</v>
      </c>
      <c r="C6523" s="22" t="s">
        <v>197</v>
      </c>
      <c r="F6523" s="29">
        <v>42276.41703773148</v>
      </c>
      <c r="G6523" s="35"/>
      <c r="H6523" s="113"/>
      <c r="I6523" s="113"/>
    </row>
    <row r="6524" spans="1:9" ht="15" customHeight="1" x14ac:dyDescent="0.25">
      <c r="A6524" s="29">
        <v>42276.458704456018</v>
      </c>
      <c r="B6524" s="35">
        <v>1.5</v>
      </c>
      <c r="C6524" s="22" t="s">
        <v>197</v>
      </c>
      <c r="F6524" s="29">
        <v>42276.458704456018</v>
      </c>
      <c r="G6524" s="35"/>
      <c r="H6524" s="113"/>
      <c r="I6524" s="113"/>
    </row>
    <row r="6525" spans="1:9" ht="15" customHeight="1" x14ac:dyDescent="0.25">
      <c r="A6525" s="29">
        <v>42276.500371180555</v>
      </c>
      <c r="B6525" s="35">
        <v>1.47</v>
      </c>
      <c r="C6525" s="22" t="s">
        <v>197</v>
      </c>
      <c r="F6525" s="29">
        <v>42276.500371180555</v>
      </c>
      <c r="G6525" s="35"/>
      <c r="H6525" s="113"/>
      <c r="I6525" s="113"/>
    </row>
    <row r="6526" spans="1:9" ht="15" customHeight="1" x14ac:dyDescent="0.25">
      <c r="A6526" s="29">
        <v>42276.542037905092</v>
      </c>
      <c r="B6526" s="35">
        <v>1.43</v>
      </c>
      <c r="C6526" s="22" t="s">
        <v>197</v>
      </c>
      <c r="F6526" s="29">
        <v>42276.542037905092</v>
      </c>
      <c r="G6526" s="35"/>
      <c r="H6526" s="113"/>
      <c r="I6526" s="113"/>
    </row>
    <row r="6527" spans="1:9" ht="15" customHeight="1" x14ac:dyDescent="0.25">
      <c r="A6527" s="29">
        <v>42276.583704629629</v>
      </c>
      <c r="B6527" s="35">
        <v>1.47</v>
      </c>
      <c r="C6527" s="22" t="s">
        <v>197</v>
      </c>
      <c r="F6527" s="29">
        <v>42276.583704629629</v>
      </c>
      <c r="G6527" s="35"/>
      <c r="H6527" s="113"/>
      <c r="I6527" s="113"/>
    </row>
    <row r="6528" spans="1:9" ht="15" customHeight="1" x14ac:dyDescent="0.25">
      <c r="A6528" s="29">
        <v>42276.625371354166</v>
      </c>
      <c r="B6528" s="35">
        <v>1.34</v>
      </c>
      <c r="C6528" s="22" t="s">
        <v>197</v>
      </c>
      <c r="F6528" s="29">
        <v>42276.625371354166</v>
      </c>
      <c r="G6528" s="35"/>
      <c r="H6528" s="113"/>
      <c r="I6528" s="113"/>
    </row>
    <row r="6529" spans="1:9" ht="15" customHeight="1" x14ac:dyDescent="0.25">
      <c r="A6529" s="29">
        <v>42276.667038078704</v>
      </c>
      <c r="B6529" s="35">
        <v>1.1000000000000001</v>
      </c>
      <c r="C6529" s="22" t="s">
        <v>197</v>
      </c>
      <c r="F6529" s="29">
        <v>42276.667038078704</v>
      </c>
      <c r="G6529" s="35"/>
      <c r="H6529" s="113"/>
      <c r="I6529" s="113"/>
    </row>
    <row r="6530" spans="1:9" ht="15" customHeight="1" x14ac:dyDescent="0.25">
      <c r="A6530" s="29">
        <v>42276.708704803241</v>
      </c>
      <c r="B6530" s="35">
        <v>1.1299999999999999</v>
      </c>
      <c r="C6530" s="22" t="s">
        <v>197</v>
      </c>
      <c r="F6530" s="29">
        <v>42276.708704803241</v>
      </c>
      <c r="G6530" s="35"/>
      <c r="H6530" s="113"/>
      <c r="I6530" s="113"/>
    </row>
    <row r="6531" spans="1:9" ht="15" customHeight="1" x14ac:dyDescent="0.25">
      <c r="A6531" s="29">
        <v>42276.750371527778</v>
      </c>
      <c r="B6531" s="35">
        <v>1.18</v>
      </c>
      <c r="C6531" s="22" t="s">
        <v>197</v>
      </c>
      <c r="F6531" s="29">
        <v>42276.750371527778</v>
      </c>
      <c r="G6531" s="35"/>
      <c r="H6531" s="113"/>
      <c r="I6531" s="113"/>
    </row>
    <row r="6532" spans="1:9" ht="15" customHeight="1" x14ac:dyDescent="0.25">
      <c r="A6532" s="29">
        <v>42276.792038252315</v>
      </c>
      <c r="B6532" s="30">
        <v>1.18</v>
      </c>
      <c r="C6532" s="22" t="s">
        <v>197</v>
      </c>
      <c r="F6532" s="29">
        <v>42276.792038252315</v>
      </c>
      <c r="G6532" s="30"/>
      <c r="H6532" s="113"/>
      <c r="I6532" s="113"/>
    </row>
    <row r="6533" spans="1:9" ht="15" customHeight="1" x14ac:dyDescent="0.25">
      <c r="A6533" s="29">
        <v>42276.833704976852</v>
      </c>
      <c r="B6533" s="30">
        <v>1.17</v>
      </c>
      <c r="C6533" s="22" t="s">
        <v>197</v>
      </c>
      <c r="F6533" s="29">
        <v>42276.833704976852</v>
      </c>
      <c r="G6533" s="30"/>
      <c r="H6533" s="113"/>
      <c r="I6533" s="113"/>
    </row>
    <row r="6534" spans="1:9" ht="15" customHeight="1" x14ac:dyDescent="0.25">
      <c r="A6534" s="29">
        <v>42276.87537170139</v>
      </c>
      <c r="B6534" s="30">
        <v>1.17</v>
      </c>
      <c r="C6534" s="22" t="s">
        <v>197</v>
      </c>
      <c r="F6534" s="29">
        <v>42276.87537170139</v>
      </c>
      <c r="G6534" s="30"/>
      <c r="H6534" s="113"/>
      <c r="I6534" s="113"/>
    </row>
    <row r="6535" spans="1:9" ht="15" customHeight="1" x14ac:dyDescent="0.25">
      <c r="A6535" s="29">
        <v>42276.917038425927</v>
      </c>
      <c r="B6535" s="35">
        <v>1.17</v>
      </c>
      <c r="C6535" s="22" t="s">
        <v>197</v>
      </c>
      <c r="F6535" s="29">
        <v>42276.917038425927</v>
      </c>
      <c r="G6535" s="35"/>
      <c r="H6535" s="113"/>
      <c r="I6535" s="113"/>
    </row>
    <row r="6536" spans="1:9" ht="15" customHeight="1" x14ac:dyDescent="0.25">
      <c r="A6536" s="29">
        <v>42276.958705150464</v>
      </c>
      <c r="B6536" s="35">
        <v>1.1200000000000001</v>
      </c>
      <c r="C6536" s="22" t="s">
        <v>197</v>
      </c>
      <c r="F6536" s="29">
        <v>42276.958705150464</v>
      </c>
      <c r="G6536" s="35"/>
      <c r="H6536" s="113"/>
      <c r="I6536" s="113"/>
    </row>
    <row r="6537" spans="1:9" ht="15" customHeight="1" x14ac:dyDescent="0.25">
      <c r="A6537" s="29">
        <v>42277.000371875001</v>
      </c>
      <c r="B6537" s="35">
        <v>1.07</v>
      </c>
      <c r="C6537" s="22" t="s">
        <v>197</v>
      </c>
      <c r="F6537" s="29">
        <v>42277.000371875001</v>
      </c>
      <c r="G6537" s="35"/>
      <c r="H6537" s="113"/>
      <c r="I6537" s="113"/>
    </row>
    <row r="6538" spans="1:9" ht="15" customHeight="1" x14ac:dyDescent="0.25">
      <c r="A6538" s="29">
        <v>42277.042038599539</v>
      </c>
      <c r="B6538" s="35">
        <v>1.0900000000000001</v>
      </c>
      <c r="C6538" s="22" t="s">
        <v>197</v>
      </c>
      <c r="F6538" s="29">
        <v>42277.042038599539</v>
      </c>
      <c r="G6538" s="35"/>
      <c r="H6538" s="113"/>
      <c r="I6538" s="113"/>
    </row>
    <row r="6539" spans="1:9" ht="15" customHeight="1" x14ac:dyDescent="0.25">
      <c r="A6539" s="29">
        <v>42277.083705324076</v>
      </c>
      <c r="B6539" s="35">
        <v>1.1200000000000001</v>
      </c>
      <c r="C6539" s="22" t="s">
        <v>197</v>
      </c>
      <c r="F6539" s="29">
        <v>42277.083705324076</v>
      </c>
      <c r="G6539" s="35"/>
      <c r="H6539" s="113"/>
      <c r="I6539" s="113"/>
    </row>
    <row r="6540" spans="1:9" ht="15" customHeight="1" x14ac:dyDescent="0.25">
      <c r="A6540" s="29">
        <v>42277.125372048613</v>
      </c>
      <c r="B6540" s="35">
        <v>1.1000000000000001</v>
      </c>
      <c r="C6540" s="22" t="s">
        <v>197</v>
      </c>
      <c r="F6540" s="29">
        <v>42277.125372048613</v>
      </c>
      <c r="G6540" s="35"/>
      <c r="H6540" s="113"/>
      <c r="I6540" s="113"/>
    </row>
    <row r="6541" spans="1:9" ht="15" customHeight="1" x14ac:dyDescent="0.25">
      <c r="A6541" s="29">
        <v>42277.16703877315</v>
      </c>
      <c r="B6541" s="35">
        <v>1.08</v>
      </c>
      <c r="C6541" s="22" t="s">
        <v>197</v>
      </c>
      <c r="F6541" s="29">
        <v>42277.16703877315</v>
      </c>
      <c r="G6541" s="35"/>
      <c r="H6541" s="113"/>
      <c r="I6541" s="113"/>
    </row>
    <row r="6542" spans="1:9" ht="15" customHeight="1" x14ac:dyDescent="0.25">
      <c r="A6542" s="29">
        <v>42277.208705497687</v>
      </c>
      <c r="B6542" s="35">
        <v>1.07</v>
      </c>
      <c r="C6542" s="22" t="s">
        <v>197</v>
      </c>
      <c r="F6542" s="29">
        <v>42277.208705497687</v>
      </c>
      <c r="G6542" s="35"/>
      <c r="H6542" s="113"/>
      <c r="I6542" s="113"/>
    </row>
    <row r="6543" spans="1:9" ht="15" customHeight="1" x14ac:dyDescent="0.25">
      <c r="A6543" s="29">
        <v>42277.250372222225</v>
      </c>
      <c r="B6543" s="35">
        <v>1.08</v>
      </c>
      <c r="C6543" s="22" t="s">
        <v>197</v>
      </c>
      <c r="F6543" s="29">
        <v>42277.250372222225</v>
      </c>
      <c r="G6543" s="35"/>
      <c r="H6543" s="113"/>
      <c r="I6543" s="113"/>
    </row>
    <row r="6544" spans="1:9" ht="15" customHeight="1" x14ac:dyDescent="0.25">
      <c r="A6544" s="29">
        <v>42277.292038946762</v>
      </c>
      <c r="B6544" s="35">
        <v>1.03</v>
      </c>
      <c r="C6544" s="22" t="s">
        <v>197</v>
      </c>
      <c r="F6544" s="29">
        <v>42277.292038946762</v>
      </c>
      <c r="G6544" s="35"/>
      <c r="H6544" s="113"/>
      <c r="I6544" s="113"/>
    </row>
    <row r="6545" spans="1:9" ht="15" customHeight="1" x14ac:dyDescent="0.25">
      <c r="A6545" s="29">
        <v>42277.333705671299</v>
      </c>
      <c r="B6545" s="35">
        <v>0.94</v>
      </c>
      <c r="C6545" s="22" t="s">
        <v>197</v>
      </c>
      <c r="F6545" s="29">
        <v>42277.333705671299</v>
      </c>
      <c r="G6545" s="35"/>
      <c r="H6545" s="113"/>
      <c r="I6545" s="113"/>
    </row>
    <row r="6546" spans="1:9" ht="15" customHeight="1" x14ac:dyDescent="0.25">
      <c r="A6546" s="29">
        <v>42277.375372395836</v>
      </c>
      <c r="B6546" s="35">
        <v>0.94</v>
      </c>
      <c r="C6546" s="22" t="s">
        <v>197</v>
      </c>
      <c r="F6546" s="29">
        <v>42277.375372395836</v>
      </c>
      <c r="G6546" s="35"/>
      <c r="H6546" s="113"/>
      <c r="I6546" s="113"/>
    </row>
    <row r="6547" spans="1:9" ht="15" customHeight="1" x14ac:dyDescent="0.25">
      <c r="A6547" s="29">
        <v>42277.417039120373</v>
      </c>
      <c r="B6547" s="35">
        <v>0.95</v>
      </c>
      <c r="C6547" s="22" t="s">
        <v>197</v>
      </c>
      <c r="F6547" s="29">
        <v>42277.417039120373</v>
      </c>
      <c r="G6547" s="35"/>
      <c r="H6547" s="113"/>
      <c r="I6547" s="113"/>
    </row>
    <row r="6548" spans="1:9" ht="15" customHeight="1" x14ac:dyDescent="0.25">
      <c r="A6548" s="29">
        <v>42277.458705844911</v>
      </c>
      <c r="B6548" s="35">
        <v>0.99</v>
      </c>
      <c r="C6548" s="22" t="s">
        <v>197</v>
      </c>
      <c r="F6548" s="29">
        <v>42277.458705844911</v>
      </c>
      <c r="G6548" s="35"/>
      <c r="H6548" s="113"/>
      <c r="I6548" s="113"/>
    </row>
    <row r="6549" spans="1:9" ht="15" customHeight="1" x14ac:dyDescent="0.25">
      <c r="A6549" s="29">
        <v>42277.500372569448</v>
      </c>
      <c r="B6549" s="35">
        <v>1.02</v>
      </c>
      <c r="C6549" s="22" t="s">
        <v>197</v>
      </c>
      <c r="F6549" s="29">
        <v>42277.500372569448</v>
      </c>
      <c r="G6549" s="35"/>
      <c r="H6549" s="113"/>
      <c r="I6549" s="113"/>
    </row>
    <row r="6550" spans="1:9" ht="15" customHeight="1" x14ac:dyDescent="0.25">
      <c r="A6550" s="29">
        <v>42277.542039293985</v>
      </c>
      <c r="B6550" s="35">
        <v>1.05</v>
      </c>
      <c r="C6550" s="22" t="s">
        <v>197</v>
      </c>
      <c r="F6550" s="29">
        <v>42277.542039293985</v>
      </c>
      <c r="G6550" s="35"/>
      <c r="H6550" s="113"/>
      <c r="I6550" s="113"/>
    </row>
    <row r="6551" spans="1:9" ht="15" customHeight="1" x14ac:dyDescent="0.25">
      <c r="A6551" s="29">
        <v>42277.583706018515</v>
      </c>
      <c r="B6551" s="35">
        <v>1.08</v>
      </c>
      <c r="C6551" s="22" t="s">
        <v>197</v>
      </c>
      <c r="F6551" s="29">
        <v>42277.583706018515</v>
      </c>
      <c r="G6551" s="35"/>
      <c r="H6551" s="113"/>
      <c r="I6551" s="113"/>
    </row>
    <row r="6552" spans="1:9" ht="15" customHeight="1" x14ac:dyDescent="0.25">
      <c r="A6552" s="29">
        <v>42277.625372743052</v>
      </c>
      <c r="B6552" s="35">
        <v>1.01</v>
      </c>
      <c r="C6552" s="22" t="s">
        <v>197</v>
      </c>
      <c r="F6552" s="29">
        <v>42277.625372743052</v>
      </c>
      <c r="G6552" s="35"/>
      <c r="H6552" s="113"/>
      <c r="I6552" s="113"/>
    </row>
    <row r="6553" spans="1:9" ht="15" customHeight="1" x14ac:dyDescent="0.25">
      <c r="A6553" s="29">
        <v>42277.667039467589</v>
      </c>
      <c r="B6553" s="35">
        <v>0.95</v>
      </c>
      <c r="C6553" s="22" t="s">
        <v>197</v>
      </c>
      <c r="F6553" s="29">
        <v>42277.667039467589</v>
      </c>
      <c r="G6553" s="35"/>
      <c r="H6553" s="113"/>
      <c r="I6553" s="113"/>
    </row>
    <row r="6554" spans="1:9" ht="15" customHeight="1" x14ac:dyDescent="0.25">
      <c r="A6554" s="29">
        <v>42277.708706192127</v>
      </c>
      <c r="B6554" s="30">
        <v>0.97</v>
      </c>
      <c r="C6554" s="22" t="s">
        <v>197</v>
      </c>
      <c r="F6554" s="29">
        <v>42277.708706192127</v>
      </c>
      <c r="G6554" s="30"/>
      <c r="H6554" s="113"/>
      <c r="I6554" s="113"/>
    </row>
    <row r="6555" spans="1:9" ht="15" customHeight="1" x14ac:dyDescent="0.25">
      <c r="A6555" s="29">
        <v>42277.750372916664</v>
      </c>
      <c r="B6555" s="30">
        <v>1</v>
      </c>
      <c r="C6555" s="22" t="s">
        <v>197</v>
      </c>
      <c r="F6555" s="29">
        <v>42277.750372916664</v>
      </c>
      <c r="G6555" s="30"/>
      <c r="H6555" s="113"/>
      <c r="I6555" s="113"/>
    </row>
    <row r="6556" spans="1:9" ht="15" customHeight="1" x14ac:dyDescent="0.25">
      <c r="A6556" s="29">
        <v>42277.792039641201</v>
      </c>
      <c r="B6556" s="30">
        <v>0.97</v>
      </c>
      <c r="C6556" s="22" t="s">
        <v>197</v>
      </c>
      <c r="F6556" s="29">
        <v>42277.792039641201</v>
      </c>
      <c r="G6556" s="30"/>
      <c r="H6556" s="113"/>
      <c r="I6556" s="113"/>
    </row>
    <row r="6557" spans="1:9" ht="15" customHeight="1" x14ac:dyDescent="0.25">
      <c r="A6557" s="29">
        <v>42277.833706365738</v>
      </c>
      <c r="B6557" s="30">
        <v>0.93</v>
      </c>
      <c r="C6557" s="22" t="s">
        <v>197</v>
      </c>
      <c r="F6557" s="29">
        <v>42277.833706365738</v>
      </c>
      <c r="G6557" s="30"/>
      <c r="H6557" s="113"/>
      <c r="I6557" s="113"/>
    </row>
    <row r="6558" spans="1:9" ht="15" customHeight="1" x14ac:dyDescent="0.25">
      <c r="A6558" s="29">
        <v>42277.875373090275</v>
      </c>
      <c r="B6558" s="30">
        <v>0.91</v>
      </c>
      <c r="C6558" s="22" t="s">
        <v>197</v>
      </c>
      <c r="F6558" s="29">
        <v>42277.875373090275</v>
      </c>
      <c r="G6558" s="30"/>
      <c r="H6558" s="113"/>
      <c r="I6558" s="113"/>
    </row>
    <row r="6559" spans="1:9" ht="15" customHeight="1" x14ac:dyDescent="0.25">
      <c r="A6559" s="29">
        <v>42277.917039814813</v>
      </c>
      <c r="B6559" s="35">
        <v>0.93</v>
      </c>
      <c r="C6559" s="22" t="s">
        <v>197</v>
      </c>
      <c r="F6559" s="29">
        <v>42277.917039814813</v>
      </c>
      <c r="G6559" s="35"/>
      <c r="H6559" s="113"/>
      <c r="I6559" s="113"/>
    </row>
    <row r="6560" spans="1:9" ht="15" customHeight="1" x14ac:dyDescent="0.25">
      <c r="A6560" s="29">
        <v>42277.95870653935</v>
      </c>
      <c r="B6560" s="30">
        <v>0.91</v>
      </c>
      <c r="C6560" s="22" t="s">
        <v>197</v>
      </c>
      <c r="F6560" s="29">
        <v>42277.95870653935</v>
      </c>
      <c r="G6560" s="30"/>
      <c r="H6560" s="113"/>
      <c r="I6560" s="113"/>
    </row>
    <row r="6561" spans="1:9" ht="15" customHeight="1" x14ac:dyDescent="0.25">
      <c r="A6561" s="29">
        <v>42278.000373263887</v>
      </c>
      <c r="B6561" s="30">
        <v>0.86</v>
      </c>
      <c r="C6561" s="22" t="s">
        <v>197</v>
      </c>
      <c r="F6561" s="29">
        <v>42278.000373263887</v>
      </c>
      <c r="G6561" s="30"/>
      <c r="H6561" s="113"/>
      <c r="I6561" s="113"/>
    </row>
    <row r="6562" spans="1:9" ht="15" customHeight="1" x14ac:dyDescent="0.25">
      <c r="A6562" s="29">
        <v>42278.042039988424</v>
      </c>
      <c r="B6562" s="30">
        <v>0.87</v>
      </c>
      <c r="C6562" s="22" t="s">
        <v>197</v>
      </c>
      <c r="F6562" s="29">
        <v>42278.042039988424</v>
      </c>
      <c r="G6562" s="30"/>
      <c r="H6562" s="113"/>
      <c r="I6562" s="113"/>
    </row>
    <row r="6563" spans="1:9" ht="15" customHeight="1" x14ac:dyDescent="0.25">
      <c r="A6563" s="29">
        <v>42278.083706712961</v>
      </c>
      <c r="B6563" s="30">
        <v>0.86</v>
      </c>
      <c r="C6563" s="22" t="s">
        <v>197</v>
      </c>
      <c r="F6563" s="29">
        <v>42278.083706712961</v>
      </c>
      <c r="G6563" s="30"/>
      <c r="H6563" s="113"/>
      <c r="I6563" s="113"/>
    </row>
    <row r="6564" spans="1:9" ht="15" customHeight="1" x14ac:dyDescent="0.25">
      <c r="A6564" s="29">
        <v>42278.125373437499</v>
      </c>
      <c r="B6564" s="30">
        <v>0.86</v>
      </c>
      <c r="C6564" s="22" t="s">
        <v>197</v>
      </c>
      <c r="F6564" s="29">
        <v>42278.125373437499</v>
      </c>
      <c r="G6564" s="30"/>
      <c r="H6564" s="113"/>
      <c r="I6564" s="113"/>
    </row>
    <row r="6565" spans="1:9" ht="15" customHeight="1" x14ac:dyDescent="0.25">
      <c r="A6565" s="29">
        <v>42278.167040162036</v>
      </c>
      <c r="B6565" s="30">
        <v>0.85</v>
      </c>
      <c r="C6565" s="22" t="s">
        <v>197</v>
      </c>
      <c r="F6565" s="29">
        <v>42278.167040162036</v>
      </c>
      <c r="G6565" s="30"/>
      <c r="H6565" s="113"/>
      <c r="I6565" s="113"/>
    </row>
    <row r="6566" spans="1:9" ht="15" customHeight="1" x14ac:dyDescent="0.25">
      <c r="A6566" s="29">
        <v>42278.208706886573</v>
      </c>
      <c r="B6566" s="30">
        <v>0.85</v>
      </c>
      <c r="C6566" s="22" t="s">
        <v>197</v>
      </c>
      <c r="F6566" s="29">
        <v>42278.208706886573</v>
      </c>
      <c r="G6566" s="30"/>
      <c r="H6566" s="113"/>
      <c r="I6566" s="113"/>
    </row>
    <row r="6567" spans="1:9" ht="15" customHeight="1" x14ac:dyDescent="0.25">
      <c r="A6567" s="29">
        <v>42278.25037361111</v>
      </c>
      <c r="B6567" s="30">
        <v>0.86</v>
      </c>
      <c r="C6567" s="22" t="s">
        <v>197</v>
      </c>
      <c r="F6567" s="29">
        <v>42278.25037361111</v>
      </c>
      <c r="G6567" s="30"/>
      <c r="H6567" s="113"/>
      <c r="I6567" s="113"/>
    </row>
    <row r="6568" spans="1:9" ht="15" customHeight="1" x14ac:dyDescent="0.25">
      <c r="A6568" s="29">
        <v>42278.292040335647</v>
      </c>
      <c r="B6568" s="30">
        <v>0.86</v>
      </c>
      <c r="C6568" s="22" t="s">
        <v>197</v>
      </c>
      <c r="F6568" s="29">
        <v>42278.292040335647</v>
      </c>
      <c r="G6568" s="30"/>
      <c r="H6568" s="113"/>
      <c r="I6568" s="113"/>
    </row>
    <row r="6569" spans="1:9" ht="15" customHeight="1" x14ac:dyDescent="0.25">
      <c r="A6569" s="29">
        <v>42278.333707060185</v>
      </c>
      <c r="B6569" s="30">
        <v>0.88</v>
      </c>
      <c r="C6569" s="22" t="s">
        <v>197</v>
      </c>
      <c r="F6569" s="29">
        <v>42278.333707060185</v>
      </c>
      <c r="G6569" s="30"/>
      <c r="H6569" s="113"/>
      <c r="I6569" s="113"/>
    </row>
    <row r="6570" spans="1:9" ht="15" customHeight="1" x14ac:dyDescent="0.25">
      <c r="A6570" s="29">
        <v>42278.375373784722</v>
      </c>
      <c r="B6570" s="30">
        <v>0.88</v>
      </c>
      <c r="C6570" s="22" t="s">
        <v>197</v>
      </c>
      <c r="F6570" s="29">
        <v>42278.375373784722</v>
      </c>
      <c r="G6570" s="30"/>
      <c r="H6570" s="113"/>
      <c r="I6570" s="113"/>
    </row>
    <row r="6571" spans="1:9" ht="15" customHeight="1" x14ac:dyDescent="0.25">
      <c r="A6571" s="29">
        <v>42278.417040509259</v>
      </c>
      <c r="B6571" s="30">
        <v>0.96</v>
      </c>
      <c r="C6571" s="22" t="s">
        <v>197</v>
      </c>
      <c r="F6571" s="29">
        <v>42278.417040509259</v>
      </c>
      <c r="G6571" s="30"/>
      <c r="H6571" s="113"/>
      <c r="I6571" s="113"/>
    </row>
    <row r="6572" spans="1:9" ht="15" customHeight="1" x14ac:dyDescent="0.25">
      <c r="A6572" s="29">
        <v>42278.458707233796</v>
      </c>
      <c r="B6572" s="30">
        <v>0.96</v>
      </c>
      <c r="C6572" s="22" t="s">
        <v>197</v>
      </c>
      <c r="F6572" s="29">
        <v>42278.458707233796</v>
      </c>
      <c r="G6572" s="30"/>
      <c r="H6572" s="113"/>
      <c r="I6572" s="113"/>
    </row>
    <row r="6573" spans="1:9" ht="15" customHeight="1" x14ac:dyDescent="0.25">
      <c r="A6573" s="29">
        <v>42278.500373958334</v>
      </c>
      <c r="B6573" s="30">
        <v>0.97</v>
      </c>
      <c r="C6573" s="22" t="s">
        <v>197</v>
      </c>
      <c r="F6573" s="29">
        <v>42278.500373958334</v>
      </c>
      <c r="G6573" s="30"/>
      <c r="H6573" s="113"/>
      <c r="I6573" s="113"/>
    </row>
    <row r="6574" spans="1:9" ht="15" customHeight="1" x14ac:dyDescent="0.25">
      <c r="A6574" s="29">
        <v>42278.542040682871</v>
      </c>
      <c r="B6574" s="30">
        <v>1</v>
      </c>
      <c r="C6574" s="22" t="s">
        <v>197</v>
      </c>
      <c r="F6574" s="29">
        <v>42278.542040682871</v>
      </c>
      <c r="G6574" s="30"/>
      <c r="H6574" s="113"/>
      <c r="I6574" s="113"/>
    </row>
    <row r="6575" spans="1:9" ht="15" customHeight="1" x14ac:dyDescent="0.25">
      <c r="A6575" s="29">
        <v>42278.583707407408</v>
      </c>
      <c r="B6575" s="30">
        <v>1.1399999999999999</v>
      </c>
      <c r="C6575" s="22" t="s">
        <v>197</v>
      </c>
      <c r="F6575" s="29">
        <v>42278.583707407408</v>
      </c>
      <c r="G6575" s="30"/>
      <c r="H6575" s="113"/>
      <c r="I6575" s="113"/>
    </row>
    <row r="6576" spans="1:9" ht="15" customHeight="1" x14ac:dyDescent="0.25">
      <c r="A6576" s="29">
        <v>42278.625374131945</v>
      </c>
      <c r="B6576" s="30">
        <v>1.17</v>
      </c>
      <c r="C6576" s="22" t="s">
        <v>197</v>
      </c>
      <c r="F6576" s="29">
        <v>42278.625374131945</v>
      </c>
      <c r="G6576" s="30"/>
      <c r="H6576" s="113"/>
      <c r="I6576" s="113"/>
    </row>
    <row r="6577" spans="1:9" ht="15" customHeight="1" x14ac:dyDescent="0.25">
      <c r="A6577" s="29">
        <v>42278.667040856482</v>
      </c>
      <c r="B6577" s="30">
        <v>0.97</v>
      </c>
      <c r="C6577" s="22" t="s">
        <v>197</v>
      </c>
      <c r="F6577" s="29">
        <v>42278.667040856482</v>
      </c>
      <c r="G6577" s="30"/>
      <c r="H6577" s="113"/>
      <c r="I6577" s="113"/>
    </row>
    <row r="6578" spans="1:9" ht="15" customHeight="1" x14ac:dyDescent="0.25">
      <c r="A6578" s="29">
        <v>42278.70870758102</v>
      </c>
      <c r="B6578" s="30">
        <v>0.94</v>
      </c>
      <c r="C6578" s="22" t="s">
        <v>197</v>
      </c>
      <c r="F6578" s="29">
        <v>42278.70870758102</v>
      </c>
      <c r="G6578" s="30"/>
      <c r="H6578" s="113"/>
      <c r="I6578" s="113"/>
    </row>
    <row r="6579" spans="1:9" ht="15" customHeight="1" x14ac:dyDescent="0.25">
      <c r="A6579" s="29">
        <v>42278.750374305557</v>
      </c>
      <c r="B6579" s="30">
        <v>1.99</v>
      </c>
      <c r="C6579" s="22" t="s">
        <v>197</v>
      </c>
      <c r="F6579" s="29">
        <v>42278.750374305557</v>
      </c>
      <c r="G6579" s="30"/>
      <c r="H6579" s="113"/>
      <c r="I6579" s="113"/>
    </row>
    <row r="6580" spans="1:9" ht="15" customHeight="1" x14ac:dyDescent="0.25">
      <c r="A6580" s="29">
        <v>42278.792041030094</v>
      </c>
      <c r="B6580" s="30">
        <v>1.59</v>
      </c>
      <c r="C6580" s="22" t="s">
        <v>197</v>
      </c>
      <c r="F6580" s="29">
        <v>42278.792041030094</v>
      </c>
      <c r="G6580" s="30"/>
      <c r="H6580" s="113"/>
      <c r="I6580" s="113"/>
    </row>
    <row r="6581" spans="1:9" ht="15" customHeight="1" x14ac:dyDescent="0.25">
      <c r="A6581" s="29">
        <v>42278.833707754631</v>
      </c>
      <c r="B6581" s="30">
        <v>1.34</v>
      </c>
      <c r="C6581" s="22" t="s">
        <v>197</v>
      </c>
      <c r="F6581" s="29">
        <v>42278.833707754631</v>
      </c>
      <c r="G6581" s="30"/>
      <c r="H6581" s="113"/>
      <c r="I6581" s="113"/>
    </row>
    <row r="6582" spans="1:9" ht="15" customHeight="1" x14ac:dyDescent="0.25">
      <c r="A6582" s="29">
        <v>42278.875374479168</v>
      </c>
      <c r="B6582" s="30">
        <v>5.53</v>
      </c>
      <c r="C6582" s="22" t="s">
        <v>197</v>
      </c>
      <c r="F6582" s="29">
        <v>42278.875374479168</v>
      </c>
      <c r="G6582" s="30"/>
      <c r="H6582" s="113"/>
      <c r="I6582" s="113"/>
    </row>
    <row r="6583" spans="1:9" ht="15" customHeight="1" x14ac:dyDescent="0.25">
      <c r="A6583" s="29">
        <v>42278.917041203706</v>
      </c>
      <c r="B6583" s="42">
        <v>9.0299999999999994</v>
      </c>
      <c r="C6583" s="22" t="s">
        <v>199</v>
      </c>
      <c r="F6583" s="29">
        <v>42278.917041203706</v>
      </c>
      <c r="G6583" s="42"/>
      <c r="H6583" s="113"/>
      <c r="I6583" s="113"/>
    </row>
    <row r="6584" spans="1:9" ht="15" customHeight="1" x14ac:dyDescent="0.25">
      <c r="A6584" s="29">
        <v>42278.958707928243</v>
      </c>
      <c r="B6584" s="42">
        <v>10.74</v>
      </c>
      <c r="C6584" s="22" t="s">
        <v>199</v>
      </c>
      <c r="F6584" s="29">
        <v>42278.958707928243</v>
      </c>
      <c r="G6584" s="42"/>
      <c r="H6584" s="113"/>
      <c r="I6584" s="113"/>
    </row>
    <row r="6585" spans="1:9" ht="15" customHeight="1" x14ac:dyDescent="0.25">
      <c r="A6585" s="29">
        <v>42279.00037465278</v>
      </c>
      <c r="B6585" s="37">
        <v>12.16</v>
      </c>
      <c r="C6585" s="2"/>
      <c r="F6585" s="29">
        <v>42279.00037465278</v>
      </c>
      <c r="G6585" s="37">
        <v>12.16</v>
      </c>
      <c r="H6585" s="113"/>
      <c r="I6585" s="113"/>
    </row>
    <row r="6586" spans="1:9" ht="15" customHeight="1" x14ac:dyDescent="0.25">
      <c r="A6586" s="29">
        <v>42279.042041377317</v>
      </c>
      <c r="B6586" s="37">
        <v>12.57</v>
      </c>
      <c r="C6586" s="2"/>
      <c r="F6586" s="29">
        <v>42279.042041377317</v>
      </c>
      <c r="G6586" s="37">
        <v>12.57</v>
      </c>
      <c r="H6586" s="113"/>
      <c r="I6586" s="113"/>
    </row>
    <row r="6587" spans="1:9" ht="15" customHeight="1" x14ac:dyDescent="0.25">
      <c r="A6587" s="29">
        <v>42279.083708101854</v>
      </c>
      <c r="B6587" s="37">
        <v>13.85</v>
      </c>
      <c r="C6587" s="2"/>
      <c r="F6587" s="29">
        <v>42279.083708101854</v>
      </c>
      <c r="G6587" s="37">
        <v>13.85</v>
      </c>
      <c r="H6587" s="113"/>
      <c r="I6587" s="113"/>
    </row>
    <row r="6588" spans="1:9" ht="15" customHeight="1" x14ac:dyDescent="0.25">
      <c r="A6588" s="29">
        <v>42279.125374826392</v>
      </c>
      <c r="B6588" s="37">
        <v>13.96</v>
      </c>
      <c r="C6588" s="2"/>
      <c r="F6588" s="29">
        <v>42279.125374826392</v>
      </c>
      <c r="G6588" s="37">
        <v>13.96</v>
      </c>
      <c r="H6588" s="113"/>
      <c r="I6588" s="113"/>
    </row>
    <row r="6589" spans="1:9" ht="15" customHeight="1" x14ac:dyDescent="0.25">
      <c r="A6589" s="29">
        <v>42279.167041550929</v>
      </c>
      <c r="B6589" s="37">
        <v>12.78</v>
      </c>
      <c r="C6589" s="2"/>
      <c r="F6589" s="29">
        <v>42279.167041550929</v>
      </c>
      <c r="G6589" s="37">
        <v>12.78</v>
      </c>
      <c r="H6589" s="113"/>
      <c r="I6589" s="113"/>
    </row>
    <row r="6590" spans="1:9" ht="15" customHeight="1" x14ac:dyDescent="0.25">
      <c r="A6590" s="29">
        <v>42279.208708275466</v>
      </c>
      <c r="B6590" s="37">
        <v>13.11</v>
      </c>
      <c r="C6590" s="2"/>
      <c r="F6590" s="29">
        <v>42279.208708275466</v>
      </c>
      <c r="G6590" s="37">
        <v>13.11</v>
      </c>
      <c r="H6590" s="113"/>
      <c r="I6590" s="113"/>
    </row>
    <row r="6591" spans="1:9" ht="15" customHeight="1" x14ac:dyDescent="0.25">
      <c r="A6591" s="29">
        <v>42279.250375000003</v>
      </c>
      <c r="B6591" s="37">
        <v>12.98</v>
      </c>
      <c r="C6591" s="2"/>
      <c r="F6591" s="29">
        <v>42279.250375000003</v>
      </c>
      <c r="G6591" s="37">
        <v>12.98</v>
      </c>
      <c r="H6591" s="113"/>
      <c r="I6591" s="113"/>
    </row>
    <row r="6592" spans="1:9" ht="15" customHeight="1" x14ac:dyDescent="0.25">
      <c r="A6592" s="29">
        <v>42279.29204172454</v>
      </c>
      <c r="B6592" s="37">
        <v>13.05</v>
      </c>
      <c r="C6592" s="2"/>
      <c r="F6592" s="29">
        <v>42279.29204172454</v>
      </c>
      <c r="G6592" s="37">
        <v>13.05</v>
      </c>
      <c r="H6592" s="113"/>
      <c r="I6592" s="113"/>
    </row>
    <row r="6593" spans="1:9" ht="15" customHeight="1" x14ac:dyDescent="0.25">
      <c r="A6593" s="29">
        <v>42279.333708449078</v>
      </c>
      <c r="B6593" s="37">
        <v>13.16</v>
      </c>
      <c r="C6593" s="2"/>
      <c r="F6593" s="29">
        <v>42279.333708449078</v>
      </c>
      <c r="G6593" s="37">
        <v>13.16</v>
      </c>
      <c r="H6593" s="113"/>
      <c r="I6593" s="113"/>
    </row>
    <row r="6594" spans="1:9" ht="15" customHeight="1" x14ac:dyDescent="0.25">
      <c r="A6594" s="29">
        <v>42279.375375173608</v>
      </c>
      <c r="B6594" s="37">
        <v>13.91</v>
      </c>
      <c r="C6594" s="2"/>
      <c r="F6594" s="29">
        <v>42279.375375173608</v>
      </c>
      <c r="G6594" s="37">
        <v>13.91</v>
      </c>
      <c r="H6594" s="113"/>
      <c r="I6594" s="113"/>
    </row>
    <row r="6595" spans="1:9" ht="15" customHeight="1" x14ac:dyDescent="0.25">
      <c r="A6595" s="29">
        <v>42279.417041898145</v>
      </c>
      <c r="B6595" s="37">
        <v>15.02</v>
      </c>
      <c r="C6595" s="2"/>
      <c r="F6595" s="29">
        <v>42279.417041898145</v>
      </c>
      <c r="G6595" s="37">
        <v>15.02</v>
      </c>
      <c r="H6595" s="113"/>
      <c r="I6595" s="113"/>
    </row>
    <row r="6596" spans="1:9" ht="15" customHeight="1" x14ac:dyDescent="0.25">
      <c r="A6596" s="29">
        <v>42279.458708622682</v>
      </c>
      <c r="B6596" s="37">
        <v>14.29</v>
      </c>
      <c r="C6596" s="2"/>
      <c r="F6596" s="29">
        <v>42279.458708622682</v>
      </c>
      <c r="G6596" s="37">
        <v>14.29</v>
      </c>
      <c r="H6596" s="113"/>
      <c r="I6596" s="113"/>
    </row>
    <row r="6597" spans="1:9" ht="15" customHeight="1" x14ac:dyDescent="0.25">
      <c r="A6597" s="29">
        <v>42279.500375347219</v>
      </c>
      <c r="B6597" s="37">
        <v>14.2</v>
      </c>
      <c r="C6597" s="2"/>
      <c r="F6597" s="29">
        <v>42279.500375347219</v>
      </c>
      <c r="G6597" s="37">
        <v>14.2</v>
      </c>
      <c r="H6597" s="113"/>
      <c r="I6597" s="113"/>
    </row>
    <row r="6598" spans="1:9" ht="15" customHeight="1" x14ac:dyDescent="0.25">
      <c r="A6598" s="29">
        <v>42279.542042071756</v>
      </c>
      <c r="B6598" s="37">
        <v>14.83</v>
      </c>
      <c r="C6598" s="2"/>
      <c r="F6598" s="29">
        <v>42279.542042071756</v>
      </c>
      <c r="G6598" s="37">
        <v>14.83</v>
      </c>
      <c r="H6598" s="113"/>
      <c r="I6598" s="113"/>
    </row>
    <row r="6599" spans="1:9" ht="15" customHeight="1" x14ac:dyDescent="0.25">
      <c r="A6599" s="29">
        <v>42279.583708796294</v>
      </c>
      <c r="B6599" s="37">
        <v>16.22</v>
      </c>
      <c r="C6599" s="2"/>
      <c r="F6599" s="29">
        <v>42279.583708796294</v>
      </c>
      <c r="G6599" s="37">
        <v>16.22</v>
      </c>
      <c r="H6599" s="113"/>
      <c r="I6599" s="113"/>
    </row>
    <row r="6600" spans="1:9" ht="15" customHeight="1" x14ac:dyDescent="0.25">
      <c r="A6600" s="29">
        <v>42279.625375520831</v>
      </c>
      <c r="B6600" s="37">
        <v>15.11</v>
      </c>
      <c r="C6600" s="2"/>
      <c r="F6600" s="29">
        <v>42279.625375520831</v>
      </c>
      <c r="G6600" s="37">
        <v>15.11</v>
      </c>
      <c r="H6600" s="113"/>
      <c r="I6600" s="113"/>
    </row>
    <row r="6601" spans="1:9" ht="15" customHeight="1" x14ac:dyDescent="0.25">
      <c r="A6601" s="29">
        <v>42279.667042245368</v>
      </c>
      <c r="B6601" s="37">
        <v>17.649999999999999</v>
      </c>
      <c r="C6601" s="2"/>
      <c r="F6601" s="29">
        <v>42279.667042245368</v>
      </c>
      <c r="G6601" s="37">
        <v>17.649999999999999</v>
      </c>
      <c r="H6601" s="113"/>
      <c r="I6601" s="113"/>
    </row>
    <row r="6602" spans="1:9" ht="15" customHeight="1" x14ac:dyDescent="0.25">
      <c r="A6602" s="29">
        <v>42279.708708969905</v>
      </c>
      <c r="B6602" s="37">
        <v>18.62</v>
      </c>
      <c r="C6602" s="2"/>
      <c r="F6602" s="29">
        <v>42279.708708969905</v>
      </c>
      <c r="G6602" s="37">
        <v>18.62</v>
      </c>
      <c r="H6602" s="113"/>
      <c r="I6602" s="113"/>
    </row>
    <row r="6603" spans="1:9" ht="15" customHeight="1" x14ac:dyDescent="0.25">
      <c r="A6603" s="29">
        <v>42279.750375694442</v>
      </c>
      <c r="B6603" s="36">
        <v>10.74</v>
      </c>
      <c r="C6603" s="22" t="s">
        <v>200</v>
      </c>
      <c r="F6603" s="29">
        <v>42279.750375694442</v>
      </c>
      <c r="G6603" s="36"/>
      <c r="H6603" s="113"/>
      <c r="I6603" s="113"/>
    </row>
    <row r="6604" spans="1:9" ht="15" customHeight="1" x14ac:dyDescent="0.25">
      <c r="A6604" s="29">
        <v>42279.79204241898</v>
      </c>
      <c r="B6604" s="39">
        <v>4.5199999999999996</v>
      </c>
      <c r="C6604" s="22" t="s">
        <v>200</v>
      </c>
      <c r="F6604" s="29">
        <v>42279.79204241898</v>
      </c>
      <c r="G6604" s="39"/>
      <c r="H6604" s="113"/>
      <c r="I6604" s="113"/>
    </row>
    <row r="6605" spans="1:9" ht="15" customHeight="1" x14ac:dyDescent="0.25">
      <c r="A6605" s="29">
        <v>42279.833709143517</v>
      </c>
      <c r="B6605" s="39">
        <v>3.58</v>
      </c>
      <c r="C6605" s="22" t="s">
        <v>200</v>
      </c>
      <c r="F6605" s="29">
        <v>42279.833709143517</v>
      </c>
      <c r="G6605" s="39"/>
      <c r="H6605" s="113"/>
      <c r="I6605" s="113"/>
    </row>
    <row r="6606" spans="1:9" ht="15" customHeight="1" x14ac:dyDescent="0.25">
      <c r="A6606" s="29">
        <v>42279.875375868054</v>
      </c>
      <c r="B6606" s="34">
        <v>15.36</v>
      </c>
      <c r="C6606" s="2"/>
      <c r="F6606" s="29">
        <v>42279.875375868054</v>
      </c>
      <c r="G6606" s="34">
        <v>15.36</v>
      </c>
      <c r="H6606" s="113"/>
      <c r="I6606" s="113"/>
    </row>
    <row r="6607" spans="1:9" ht="15" customHeight="1" x14ac:dyDescent="0.25">
      <c r="A6607" s="29">
        <v>42279.917042592591</v>
      </c>
      <c r="B6607" s="37">
        <v>14.7</v>
      </c>
      <c r="C6607" s="2"/>
      <c r="F6607" s="29">
        <v>42279.917042592591</v>
      </c>
      <c r="G6607" s="37">
        <v>14.7</v>
      </c>
      <c r="H6607" s="113"/>
      <c r="I6607" s="113"/>
    </row>
    <row r="6608" spans="1:9" ht="15" customHeight="1" x14ac:dyDescent="0.25">
      <c r="A6608" s="29">
        <v>42279.958709317129</v>
      </c>
      <c r="B6608" s="37">
        <v>14.6</v>
      </c>
      <c r="C6608" s="2"/>
      <c r="F6608" s="29">
        <v>42279.958709317129</v>
      </c>
      <c r="G6608" s="37">
        <v>14.6</v>
      </c>
      <c r="H6608" s="113"/>
      <c r="I6608" s="113"/>
    </row>
    <row r="6609" spans="1:9" ht="15" customHeight="1" x14ac:dyDescent="0.25">
      <c r="A6609" s="29">
        <v>42280.000376041666</v>
      </c>
      <c r="B6609" s="37">
        <v>16.239999999999998</v>
      </c>
      <c r="C6609" s="2"/>
      <c r="F6609" s="29">
        <v>42280.000376041666</v>
      </c>
      <c r="G6609" s="37">
        <v>16.239999999999998</v>
      </c>
      <c r="H6609" s="113"/>
      <c r="I6609" s="113"/>
    </row>
    <row r="6610" spans="1:9" ht="15" customHeight="1" x14ac:dyDescent="0.25">
      <c r="A6610" s="29">
        <v>42280.042042766203</v>
      </c>
      <c r="B6610" s="37">
        <v>17.12</v>
      </c>
      <c r="C6610" s="2"/>
      <c r="F6610" s="29">
        <v>42280.042042766203</v>
      </c>
      <c r="G6610" s="37">
        <v>17.12</v>
      </c>
      <c r="H6610" s="113"/>
      <c r="I6610" s="113"/>
    </row>
    <row r="6611" spans="1:9" ht="15" customHeight="1" x14ac:dyDescent="0.25">
      <c r="A6611" s="29">
        <v>42280.08370949074</v>
      </c>
      <c r="B6611" s="37">
        <v>17.760000000000002</v>
      </c>
      <c r="C6611" s="2"/>
      <c r="F6611" s="29">
        <v>42280.08370949074</v>
      </c>
      <c r="G6611" s="37">
        <v>17.760000000000002</v>
      </c>
      <c r="H6611" s="113"/>
      <c r="I6611" s="113"/>
    </row>
    <row r="6612" spans="1:9" ht="15" customHeight="1" x14ac:dyDescent="0.25">
      <c r="A6612" s="29">
        <v>42280.125376215277</v>
      </c>
      <c r="B6612" s="37">
        <v>16.78</v>
      </c>
      <c r="C6612" s="2"/>
      <c r="F6612" s="29">
        <v>42280.125376215277</v>
      </c>
      <c r="G6612" s="37">
        <v>16.78</v>
      </c>
      <c r="H6612" s="113"/>
      <c r="I6612" s="113"/>
    </row>
    <row r="6613" spans="1:9" ht="15" customHeight="1" x14ac:dyDescent="0.25">
      <c r="A6613" s="29">
        <v>42280.167042939815</v>
      </c>
      <c r="B6613" s="37">
        <v>18.420000000000002</v>
      </c>
      <c r="C6613" s="2"/>
      <c r="F6613" s="29">
        <v>42280.167042939815</v>
      </c>
      <c r="G6613" s="37">
        <v>18.420000000000002</v>
      </c>
      <c r="H6613" s="113"/>
      <c r="I6613" s="113"/>
    </row>
    <row r="6614" spans="1:9" ht="15" customHeight="1" x14ac:dyDescent="0.25">
      <c r="A6614" s="29">
        <v>42280.208709664352</v>
      </c>
      <c r="B6614" s="37">
        <v>19.25</v>
      </c>
      <c r="C6614" s="2"/>
      <c r="F6614" s="29">
        <v>42280.208709664352</v>
      </c>
      <c r="G6614" s="37">
        <v>19.25</v>
      </c>
      <c r="H6614" s="113"/>
      <c r="I6614" s="113"/>
    </row>
    <row r="6615" spans="1:9" ht="15" customHeight="1" x14ac:dyDescent="0.25">
      <c r="A6615" s="29">
        <v>42280.250376388889</v>
      </c>
      <c r="B6615" s="37">
        <v>18.22</v>
      </c>
      <c r="C6615" s="2"/>
      <c r="F6615" s="29">
        <v>42280.250376388889</v>
      </c>
      <c r="G6615" s="37">
        <v>18.22</v>
      </c>
      <c r="H6615" s="113"/>
      <c r="I6615" s="113"/>
    </row>
    <row r="6616" spans="1:9" ht="15" customHeight="1" x14ac:dyDescent="0.25">
      <c r="A6616" s="29">
        <v>42280.292043113426</v>
      </c>
      <c r="B6616" s="37">
        <v>17.03</v>
      </c>
      <c r="C6616" s="2"/>
      <c r="F6616" s="29">
        <v>42280.292043113426</v>
      </c>
      <c r="G6616" s="37">
        <v>17.03</v>
      </c>
      <c r="H6616" s="113"/>
      <c r="I6616" s="113"/>
    </row>
    <row r="6617" spans="1:9" ht="15" customHeight="1" x14ac:dyDescent="0.25">
      <c r="A6617" s="29">
        <v>42280.333709837963</v>
      </c>
      <c r="B6617" s="37">
        <v>20.61</v>
      </c>
      <c r="C6617" s="2"/>
      <c r="F6617" s="29">
        <v>42280.333709837963</v>
      </c>
      <c r="G6617" s="37">
        <v>20.61</v>
      </c>
      <c r="H6617" s="113"/>
      <c r="I6617" s="113"/>
    </row>
    <row r="6618" spans="1:9" ht="15" customHeight="1" x14ac:dyDescent="0.25">
      <c r="A6618" s="29">
        <v>42280.375376562501</v>
      </c>
      <c r="B6618" s="37">
        <v>20.83</v>
      </c>
      <c r="C6618" s="2"/>
      <c r="F6618" s="29">
        <v>42280.375376562501</v>
      </c>
      <c r="G6618" s="37">
        <v>20.83</v>
      </c>
      <c r="H6618" s="113"/>
      <c r="I6618" s="113"/>
    </row>
    <row r="6619" spans="1:9" ht="15" customHeight="1" x14ac:dyDescent="0.25">
      <c r="A6619" s="29">
        <v>42280.417043287038</v>
      </c>
      <c r="B6619" s="37">
        <v>19.79</v>
      </c>
      <c r="C6619" s="2"/>
      <c r="F6619" s="29">
        <v>42280.417043287038</v>
      </c>
      <c r="G6619" s="37">
        <v>19.79</v>
      </c>
      <c r="H6619" s="113"/>
      <c r="I6619" s="113"/>
    </row>
    <row r="6620" spans="1:9" ht="15" customHeight="1" x14ac:dyDescent="0.25">
      <c r="A6620" s="29">
        <v>42280.458710011575</v>
      </c>
      <c r="B6620" s="37">
        <v>19.71</v>
      </c>
      <c r="C6620" s="2"/>
      <c r="F6620" s="29">
        <v>42280.458710011575</v>
      </c>
      <c r="G6620" s="37">
        <v>19.71</v>
      </c>
      <c r="H6620" s="113"/>
      <c r="I6620" s="113"/>
    </row>
    <row r="6621" spans="1:9" ht="15" customHeight="1" x14ac:dyDescent="0.25">
      <c r="A6621" s="29">
        <v>42280.500376736112</v>
      </c>
      <c r="B6621" s="37">
        <v>19.21</v>
      </c>
      <c r="C6621" s="2"/>
      <c r="F6621" s="29">
        <v>42280.500376736112</v>
      </c>
      <c r="G6621" s="37">
        <v>19.21</v>
      </c>
      <c r="H6621" s="113"/>
      <c r="I6621" s="113"/>
    </row>
    <row r="6622" spans="1:9" ht="15" customHeight="1" x14ac:dyDescent="0.25">
      <c r="A6622" s="29">
        <v>42280.542043460649</v>
      </c>
      <c r="B6622" s="37">
        <v>17.47</v>
      </c>
      <c r="C6622" s="2"/>
      <c r="F6622" s="29">
        <v>42280.542043460649</v>
      </c>
      <c r="G6622" s="37">
        <v>17.47</v>
      </c>
      <c r="H6622" s="113"/>
      <c r="I6622" s="113"/>
    </row>
    <row r="6623" spans="1:9" ht="15" customHeight="1" x14ac:dyDescent="0.25">
      <c r="A6623" s="29">
        <v>42280.583710185187</v>
      </c>
      <c r="B6623" s="37">
        <v>20.8</v>
      </c>
      <c r="C6623" s="2"/>
      <c r="F6623" s="29">
        <v>42280.583710185187</v>
      </c>
      <c r="G6623" s="37">
        <v>20.8</v>
      </c>
      <c r="H6623" s="113"/>
      <c r="I6623" s="113"/>
    </row>
    <row r="6624" spans="1:9" ht="15" customHeight="1" x14ac:dyDescent="0.25">
      <c r="A6624" s="29">
        <v>42280.625376909724</v>
      </c>
      <c r="B6624" s="37">
        <v>19.46</v>
      </c>
      <c r="C6624" s="2"/>
      <c r="F6624" s="29">
        <v>42280.625376909724</v>
      </c>
      <c r="G6624" s="37">
        <v>19.46</v>
      </c>
      <c r="H6624" s="113"/>
      <c r="I6624" s="113"/>
    </row>
    <row r="6625" spans="1:9" ht="15" customHeight="1" x14ac:dyDescent="0.25">
      <c r="A6625" s="29">
        <v>42280.667043634261</v>
      </c>
      <c r="B6625" s="37">
        <v>20.239999999999998</v>
      </c>
      <c r="C6625" s="2"/>
      <c r="F6625" s="29">
        <v>42280.667043634261</v>
      </c>
      <c r="G6625" s="37">
        <v>20.239999999999998</v>
      </c>
      <c r="H6625" s="113"/>
      <c r="I6625" s="113"/>
    </row>
    <row r="6626" spans="1:9" ht="15" customHeight="1" x14ac:dyDescent="0.25">
      <c r="A6626" s="29">
        <v>42280.708710358798</v>
      </c>
      <c r="B6626" s="37">
        <v>17.190000000000001</v>
      </c>
      <c r="C6626" s="2"/>
      <c r="F6626" s="29">
        <v>42280.708710358798</v>
      </c>
      <c r="G6626" s="37">
        <v>17.190000000000001</v>
      </c>
      <c r="H6626" s="113"/>
      <c r="I6626" s="113"/>
    </row>
    <row r="6627" spans="1:9" ht="15" customHeight="1" x14ac:dyDescent="0.25">
      <c r="A6627" s="29">
        <v>42280.750377083335</v>
      </c>
      <c r="B6627" s="37">
        <v>11.67</v>
      </c>
      <c r="C6627" s="2"/>
      <c r="F6627" s="29">
        <v>42280.750377083335</v>
      </c>
      <c r="G6627" s="37">
        <v>11.67</v>
      </c>
      <c r="H6627" s="113"/>
      <c r="I6627" s="113"/>
    </row>
    <row r="6628" spans="1:9" ht="15" customHeight="1" x14ac:dyDescent="0.25">
      <c r="A6628" s="29">
        <v>42280.792043807873</v>
      </c>
      <c r="B6628" s="37">
        <v>6.47</v>
      </c>
      <c r="C6628" s="2"/>
      <c r="F6628" s="29">
        <v>42280.792043807873</v>
      </c>
      <c r="G6628" s="37">
        <v>6.47</v>
      </c>
      <c r="H6628" s="113"/>
      <c r="I6628" s="113"/>
    </row>
    <row r="6629" spans="1:9" ht="15" customHeight="1" x14ac:dyDescent="0.25">
      <c r="A6629" s="29">
        <v>42280.83371053241</v>
      </c>
      <c r="B6629" s="30">
        <v>1.5</v>
      </c>
      <c r="C6629" s="22" t="s">
        <v>197</v>
      </c>
      <c r="F6629" s="29">
        <v>42280.83371053241</v>
      </c>
      <c r="G6629" s="30"/>
      <c r="H6629" s="113"/>
      <c r="I6629" s="113"/>
    </row>
    <row r="6630" spans="1:9" ht="15" customHeight="1" x14ac:dyDescent="0.25">
      <c r="A6630" s="29">
        <v>42280.875377256947</v>
      </c>
      <c r="B6630" s="30">
        <v>1.48</v>
      </c>
      <c r="C6630" s="22" t="s">
        <v>197</v>
      </c>
      <c r="F6630" s="29">
        <v>42280.875377256947</v>
      </c>
      <c r="G6630" s="30"/>
      <c r="H6630" s="113"/>
      <c r="I6630" s="113"/>
    </row>
    <row r="6631" spans="1:9" ht="15" customHeight="1" x14ac:dyDescent="0.25">
      <c r="A6631" s="29">
        <v>42280.917043981484</v>
      </c>
      <c r="B6631" s="30">
        <v>1.39</v>
      </c>
      <c r="C6631" s="22" t="s">
        <v>197</v>
      </c>
      <c r="F6631" s="29">
        <v>42280.917043981484</v>
      </c>
      <c r="G6631" s="30"/>
      <c r="H6631" s="113"/>
      <c r="I6631" s="113"/>
    </row>
    <row r="6632" spans="1:9" ht="15" customHeight="1" x14ac:dyDescent="0.25">
      <c r="A6632" s="29">
        <v>42280.958710706022</v>
      </c>
      <c r="B6632" s="30">
        <v>1.32</v>
      </c>
      <c r="C6632" s="22" t="s">
        <v>197</v>
      </c>
      <c r="F6632" s="29">
        <v>42280.958710706022</v>
      </c>
      <c r="G6632" s="30"/>
      <c r="H6632" s="113"/>
      <c r="I6632" s="113"/>
    </row>
    <row r="6633" spans="1:9" ht="15" customHeight="1" x14ac:dyDescent="0.25">
      <c r="A6633" s="29">
        <v>42281.000377430559</v>
      </c>
      <c r="B6633" s="30">
        <v>1.22</v>
      </c>
      <c r="C6633" s="22" t="s">
        <v>197</v>
      </c>
      <c r="F6633" s="29">
        <v>42281.000377430559</v>
      </c>
      <c r="G6633" s="30"/>
      <c r="H6633" s="113"/>
      <c r="I6633" s="113"/>
    </row>
    <row r="6634" spans="1:9" ht="15" customHeight="1" x14ac:dyDescent="0.25">
      <c r="A6634" s="29">
        <v>42281.042044155096</v>
      </c>
      <c r="B6634" s="30">
        <v>1.23</v>
      </c>
      <c r="C6634" s="22" t="s">
        <v>197</v>
      </c>
      <c r="F6634" s="29">
        <v>42281.042044155096</v>
      </c>
      <c r="G6634" s="30"/>
      <c r="H6634" s="113"/>
      <c r="I6634" s="113"/>
    </row>
    <row r="6635" spans="1:9" ht="15" customHeight="1" x14ac:dyDescent="0.25">
      <c r="A6635" s="29">
        <v>42281.083710879633</v>
      </c>
      <c r="B6635" s="30">
        <v>1.24</v>
      </c>
      <c r="C6635" s="22" t="s">
        <v>197</v>
      </c>
      <c r="F6635" s="29">
        <v>42281.083710879633</v>
      </c>
      <c r="G6635" s="30"/>
      <c r="H6635" s="113"/>
      <c r="I6635" s="113"/>
    </row>
    <row r="6636" spans="1:9" ht="15" customHeight="1" x14ac:dyDescent="0.25">
      <c r="A6636" s="29">
        <v>42281.125377604163</v>
      </c>
      <c r="B6636" s="30">
        <v>1.23</v>
      </c>
      <c r="C6636" s="22" t="s">
        <v>197</v>
      </c>
      <c r="F6636" s="29">
        <v>42281.125377604163</v>
      </c>
      <c r="G6636" s="30"/>
      <c r="H6636" s="113"/>
      <c r="I6636" s="113"/>
    </row>
    <row r="6637" spans="1:9" ht="15" customHeight="1" x14ac:dyDescent="0.25">
      <c r="A6637" s="29">
        <v>42281.1670443287</v>
      </c>
      <c r="B6637" s="30">
        <v>1.23</v>
      </c>
      <c r="C6637" s="22" t="s">
        <v>197</v>
      </c>
      <c r="F6637" s="29">
        <v>42281.1670443287</v>
      </c>
      <c r="G6637" s="30"/>
      <c r="H6637" s="113"/>
      <c r="I6637" s="113"/>
    </row>
    <row r="6638" spans="1:9" ht="15" customHeight="1" x14ac:dyDescent="0.25">
      <c r="A6638" s="29">
        <v>42281.208711053237</v>
      </c>
      <c r="B6638" s="30">
        <v>1.22</v>
      </c>
      <c r="C6638" s="22" t="s">
        <v>197</v>
      </c>
      <c r="F6638" s="29">
        <v>42281.208711053237</v>
      </c>
      <c r="G6638" s="30"/>
      <c r="H6638" s="113"/>
      <c r="I6638" s="113"/>
    </row>
    <row r="6639" spans="1:9" ht="15" customHeight="1" x14ac:dyDescent="0.25">
      <c r="A6639" s="29">
        <v>42281.250377777775</v>
      </c>
      <c r="B6639" s="30">
        <v>1.2</v>
      </c>
      <c r="C6639" s="22" t="s">
        <v>197</v>
      </c>
      <c r="F6639" s="29">
        <v>42281.250377777775</v>
      </c>
      <c r="G6639" s="30"/>
      <c r="H6639" s="113"/>
      <c r="I6639" s="113"/>
    </row>
    <row r="6640" spans="1:9" ht="15" customHeight="1" x14ac:dyDescent="0.25">
      <c r="A6640" s="29">
        <v>42281.292044502312</v>
      </c>
      <c r="B6640" s="30">
        <v>1.1499999999999999</v>
      </c>
      <c r="C6640" s="22" t="s">
        <v>197</v>
      </c>
      <c r="F6640" s="29">
        <v>42281.292044502312</v>
      </c>
      <c r="G6640" s="30"/>
      <c r="H6640" s="113"/>
      <c r="I6640" s="113"/>
    </row>
    <row r="6641" spans="1:9" ht="15" customHeight="1" x14ac:dyDescent="0.25">
      <c r="A6641" s="29">
        <v>42281.333711226849</v>
      </c>
      <c r="B6641" s="30">
        <v>1.05</v>
      </c>
      <c r="C6641" s="22" t="s">
        <v>197</v>
      </c>
      <c r="F6641" s="29">
        <v>42281.333711226849</v>
      </c>
      <c r="G6641" s="30"/>
      <c r="H6641" s="113"/>
      <c r="I6641" s="113"/>
    </row>
    <row r="6642" spans="1:9" ht="15" customHeight="1" x14ac:dyDescent="0.25">
      <c r="A6642" s="29">
        <v>42281.375377951386</v>
      </c>
      <c r="B6642" s="30">
        <v>1.06</v>
      </c>
      <c r="C6642" s="22" t="s">
        <v>197</v>
      </c>
      <c r="F6642" s="29">
        <v>42281.375377951386</v>
      </c>
      <c r="G6642" s="30"/>
      <c r="H6642" s="113"/>
      <c r="I6642" s="113"/>
    </row>
    <row r="6643" spans="1:9" ht="15" customHeight="1" x14ac:dyDescent="0.25">
      <c r="A6643" s="29">
        <v>42281.417044675924</v>
      </c>
      <c r="B6643" s="30">
        <v>1.1100000000000001</v>
      </c>
      <c r="C6643" s="22" t="s">
        <v>197</v>
      </c>
      <c r="F6643" s="29">
        <v>42281.417044675924</v>
      </c>
      <c r="G6643" s="30"/>
      <c r="H6643" s="113"/>
      <c r="I6643" s="113"/>
    </row>
    <row r="6644" spans="1:9" ht="15" customHeight="1" x14ac:dyDescent="0.25">
      <c r="A6644" s="29">
        <v>42281.458711400461</v>
      </c>
      <c r="B6644" s="30">
        <v>1.18</v>
      </c>
      <c r="C6644" s="22" t="s">
        <v>197</v>
      </c>
      <c r="F6644" s="29">
        <v>42281.458711400461</v>
      </c>
      <c r="G6644" s="30"/>
      <c r="H6644" s="113"/>
      <c r="I6644" s="113"/>
    </row>
    <row r="6645" spans="1:9" ht="15" customHeight="1" x14ac:dyDescent="0.25">
      <c r="A6645" s="29">
        <v>42281.500378124998</v>
      </c>
      <c r="B6645" s="30">
        <v>1.1399999999999999</v>
      </c>
      <c r="C6645" s="22" t="s">
        <v>197</v>
      </c>
      <c r="F6645" s="29">
        <v>42281.500378124998</v>
      </c>
      <c r="G6645" s="30"/>
      <c r="H6645" s="113"/>
      <c r="I6645" s="113"/>
    </row>
    <row r="6646" spans="1:9" ht="15" customHeight="1" x14ac:dyDescent="0.25">
      <c r="A6646" s="29">
        <v>42281.542044849535</v>
      </c>
      <c r="B6646" s="30">
        <v>1.1000000000000001</v>
      </c>
      <c r="C6646" s="22" t="s">
        <v>197</v>
      </c>
      <c r="F6646" s="29">
        <v>42281.542044849535</v>
      </c>
      <c r="G6646" s="30"/>
      <c r="H6646" s="113"/>
      <c r="I6646" s="113"/>
    </row>
    <row r="6647" spans="1:9" ht="15" customHeight="1" x14ac:dyDescent="0.25">
      <c r="A6647" s="29">
        <v>42281.583711574072</v>
      </c>
      <c r="B6647" s="30">
        <v>1.1200000000000001</v>
      </c>
      <c r="C6647" s="22" t="s">
        <v>197</v>
      </c>
      <c r="F6647" s="29">
        <v>42281.583711574072</v>
      </c>
      <c r="G6647" s="30"/>
      <c r="H6647" s="113"/>
      <c r="I6647" s="113"/>
    </row>
    <row r="6648" spans="1:9" ht="15" customHeight="1" x14ac:dyDescent="0.25">
      <c r="A6648" s="29">
        <v>42281.62537829861</v>
      </c>
      <c r="B6648" s="30">
        <v>1.0900000000000001</v>
      </c>
      <c r="C6648" s="22" t="s">
        <v>197</v>
      </c>
      <c r="F6648" s="29">
        <v>42281.62537829861</v>
      </c>
      <c r="G6648" s="30"/>
      <c r="H6648" s="113"/>
      <c r="I6648" s="113"/>
    </row>
    <row r="6649" spans="1:9" ht="15" customHeight="1" x14ac:dyDescent="0.25">
      <c r="A6649" s="29">
        <v>42281.667045023147</v>
      </c>
      <c r="B6649" s="30">
        <v>1.08</v>
      </c>
      <c r="C6649" s="22" t="s">
        <v>197</v>
      </c>
      <c r="F6649" s="29">
        <v>42281.667045023147</v>
      </c>
      <c r="G6649" s="30"/>
      <c r="H6649" s="113"/>
      <c r="I6649" s="113"/>
    </row>
    <row r="6650" spans="1:9" ht="15" customHeight="1" x14ac:dyDescent="0.25">
      <c r="A6650" s="29">
        <v>42281.708711747684</v>
      </c>
      <c r="B6650" s="30">
        <v>1.07</v>
      </c>
      <c r="C6650" s="22" t="s">
        <v>197</v>
      </c>
      <c r="F6650" s="29">
        <v>42281.708711747684</v>
      </c>
      <c r="G6650" s="30"/>
      <c r="H6650" s="113"/>
      <c r="I6650" s="113"/>
    </row>
    <row r="6651" spans="1:9" ht="15" customHeight="1" x14ac:dyDescent="0.25">
      <c r="A6651" s="29">
        <v>42281.750378472221</v>
      </c>
      <c r="B6651" s="30">
        <v>1.08</v>
      </c>
      <c r="C6651" s="22" t="s">
        <v>197</v>
      </c>
      <c r="F6651" s="29">
        <v>42281.750378472221</v>
      </c>
      <c r="G6651" s="30"/>
      <c r="H6651" s="113"/>
      <c r="I6651" s="113"/>
    </row>
    <row r="6652" spans="1:9" ht="15" customHeight="1" x14ac:dyDescent="0.25">
      <c r="A6652" s="29">
        <v>42281.792045196758</v>
      </c>
      <c r="B6652" s="30">
        <v>1.07</v>
      </c>
      <c r="C6652" s="22" t="s">
        <v>197</v>
      </c>
      <c r="F6652" s="29">
        <v>42281.792045196758</v>
      </c>
      <c r="G6652" s="30"/>
      <c r="H6652" s="113"/>
      <c r="I6652" s="113"/>
    </row>
    <row r="6653" spans="1:9" ht="15" customHeight="1" x14ac:dyDescent="0.25">
      <c r="A6653" s="29">
        <v>42281.833711921296</v>
      </c>
      <c r="B6653" s="30">
        <v>1.06</v>
      </c>
      <c r="C6653" s="22" t="s">
        <v>197</v>
      </c>
      <c r="F6653" s="29">
        <v>42281.833711921296</v>
      </c>
      <c r="G6653" s="30"/>
      <c r="H6653" s="113"/>
      <c r="I6653" s="113"/>
    </row>
    <row r="6654" spans="1:9" ht="15" customHeight="1" x14ac:dyDescent="0.25">
      <c r="A6654" s="29">
        <v>42281.875378645833</v>
      </c>
      <c r="B6654" s="30">
        <v>1.06</v>
      </c>
      <c r="C6654" s="22" t="s">
        <v>197</v>
      </c>
      <c r="F6654" s="29">
        <v>42281.875378645833</v>
      </c>
      <c r="G6654" s="30"/>
      <c r="H6654" s="113"/>
      <c r="I6654" s="113"/>
    </row>
    <row r="6655" spans="1:9" ht="15" customHeight="1" x14ac:dyDescent="0.25">
      <c r="A6655" s="29">
        <v>42281.91704537037</v>
      </c>
      <c r="B6655" s="30">
        <v>1.06</v>
      </c>
      <c r="C6655" s="22" t="s">
        <v>197</v>
      </c>
      <c r="F6655" s="29">
        <v>42281.91704537037</v>
      </c>
      <c r="G6655" s="30"/>
      <c r="H6655" s="113"/>
      <c r="I6655" s="113"/>
    </row>
    <row r="6656" spans="1:9" ht="15" customHeight="1" x14ac:dyDescent="0.25">
      <c r="A6656" s="29">
        <v>42281.958712094907</v>
      </c>
      <c r="B6656" s="30">
        <v>1.01</v>
      </c>
      <c r="C6656" s="22" t="s">
        <v>197</v>
      </c>
      <c r="F6656" s="29">
        <v>42281.958712094907</v>
      </c>
      <c r="G6656" s="30"/>
      <c r="H6656" s="113"/>
      <c r="I6656" s="113"/>
    </row>
    <row r="6657" spans="1:9" ht="15" customHeight="1" x14ac:dyDescent="0.25">
      <c r="A6657" s="29">
        <v>42282.000378819444</v>
      </c>
      <c r="B6657" s="30">
        <v>0.95</v>
      </c>
      <c r="C6657" s="22" t="s">
        <v>197</v>
      </c>
      <c r="F6657" s="29">
        <v>42282.000378819444</v>
      </c>
      <c r="G6657" s="30"/>
      <c r="H6657" s="113"/>
      <c r="I6657" s="113"/>
    </row>
    <row r="6658" spans="1:9" ht="15" customHeight="1" x14ac:dyDescent="0.25">
      <c r="A6658" s="29">
        <v>42282.042045543982</v>
      </c>
      <c r="B6658" s="30">
        <v>0.97</v>
      </c>
      <c r="C6658" s="22" t="s">
        <v>197</v>
      </c>
      <c r="F6658" s="29">
        <v>42282.042045543982</v>
      </c>
      <c r="G6658" s="30"/>
      <c r="H6658" s="113"/>
      <c r="I6658" s="113"/>
    </row>
    <row r="6659" spans="1:9" ht="15" customHeight="1" x14ac:dyDescent="0.25">
      <c r="A6659" s="29">
        <v>42282.083712268519</v>
      </c>
      <c r="B6659" s="30">
        <v>0.93</v>
      </c>
      <c r="C6659" s="22" t="s">
        <v>197</v>
      </c>
      <c r="F6659" s="29">
        <v>42282.083712268519</v>
      </c>
      <c r="G6659" s="30"/>
      <c r="H6659" s="113"/>
      <c r="I6659" s="113"/>
    </row>
    <row r="6660" spans="1:9" ht="15" customHeight="1" x14ac:dyDescent="0.25">
      <c r="A6660" s="29">
        <v>42282.125378993056</v>
      </c>
      <c r="B6660" s="30">
        <v>0.94</v>
      </c>
      <c r="C6660" s="22" t="s">
        <v>197</v>
      </c>
      <c r="F6660" s="29">
        <v>42282.125378993056</v>
      </c>
      <c r="G6660" s="30"/>
      <c r="H6660" s="113"/>
      <c r="I6660" s="113"/>
    </row>
    <row r="6661" spans="1:9" ht="15" customHeight="1" x14ac:dyDescent="0.25">
      <c r="A6661" s="29">
        <v>42282.167045717593</v>
      </c>
      <c r="B6661" s="30">
        <v>0.95</v>
      </c>
      <c r="C6661" s="22" t="s">
        <v>197</v>
      </c>
      <c r="F6661" s="29">
        <v>42282.167045717593</v>
      </c>
      <c r="G6661" s="30"/>
      <c r="H6661" s="113"/>
      <c r="I6661" s="113"/>
    </row>
    <row r="6662" spans="1:9" ht="15" customHeight="1" x14ac:dyDescent="0.25">
      <c r="A6662" s="29">
        <v>42282.20871244213</v>
      </c>
      <c r="B6662" s="30">
        <v>0.96</v>
      </c>
      <c r="C6662" s="22" t="s">
        <v>197</v>
      </c>
      <c r="F6662" s="29">
        <v>42282.20871244213</v>
      </c>
      <c r="G6662" s="30"/>
      <c r="H6662" s="113"/>
      <c r="I6662" s="113"/>
    </row>
    <row r="6663" spans="1:9" ht="15" customHeight="1" x14ac:dyDescent="0.25">
      <c r="A6663" s="29">
        <v>42282.250379166668</v>
      </c>
      <c r="B6663" s="30">
        <v>0.94</v>
      </c>
      <c r="C6663" s="22" t="s">
        <v>197</v>
      </c>
      <c r="F6663" s="29">
        <v>42282.250379166668</v>
      </c>
      <c r="G6663" s="30"/>
      <c r="H6663" s="113"/>
      <c r="I6663" s="113"/>
    </row>
    <row r="6664" spans="1:9" ht="15" customHeight="1" x14ac:dyDescent="0.25">
      <c r="A6664" s="29">
        <v>42282.292045891205</v>
      </c>
      <c r="B6664" s="30">
        <v>0.87</v>
      </c>
      <c r="C6664" s="22" t="s">
        <v>197</v>
      </c>
      <c r="F6664" s="29">
        <v>42282.292045891205</v>
      </c>
      <c r="G6664" s="30"/>
      <c r="H6664" s="113"/>
      <c r="I6664" s="113"/>
    </row>
    <row r="6665" spans="1:9" ht="15" customHeight="1" x14ac:dyDescent="0.25">
      <c r="A6665" s="29">
        <v>42282.333712615742</v>
      </c>
      <c r="B6665" s="30">
        <v>0.78</v>
      </c>
      <c r="C6665" s="22" t="s">
        <v>197</v>
      </c>
      <c r="F6665" s="29">
        <v>42282.333712615742</v>
      </c>
      <c r="G6665" s="30"/>
      <c r="H6665" s="113"/>
      <c r="I6665" s="113"/>
    </row>
    <row r="6666" spans="1:9" ht="15" customHeight="1" x14ac:dyDescent="0.25">
      <c r="A6666" s="29">
        <v>42282.375379340279</v>
      </c>
      <c r="B6666" s="30">
        <v>0.78</v>
      </c>
      <c r="C6666" s="22" t="s">
        <v>197</v>
      </c>
      <c r="F6666" s="29">
        <v>42282.375379340279</v>
      </c>
      <c r="G6666" s="30"/>
      <c r="H6666" s="113"/>
      <c r="I6666" s="113"/>
    </row>
    <row r="6667" spans="1:9" ht="15" customHeight="1" x14ac:dyDescent="0.25">
      <c r="A6667" s="29">
        <v>42282.417046064817</v>
      </c>
      <c r="B6667" s="30">
        <v>0.86</v>
      </c>
      <c r="C6667" s="22" t="s">
        <v>197</v>
      </c>
      <c r="F6667" s="29">
        <v>42282.417046064817</v>
      </c>
      <c r="G6667" s="30"/>
      <c r="H6667" s="113"/>
      <c r="I6667" s="113"/>
    </row>
    <row r="6668" spans="1:9" ht="15" customHeight="1" x14ac:dyDescent="0.25">
      <c r="A6668" s="29">
        <v>42282.458712789354</v>
      </c>
      <c r="B6668" s="30">
        <v>0.8</v>
      </c>
      <c r="C6668" s="22" t="s">
        <v>197</v>
      </c>
      <c r="F6668" s="29">
        <v>42282.458712789354</v>
      </c>
      <c r="G6668" s="30"/>
      <c r="H6668" s="113"/>
      <c r="I6668" s="113"/>
    </row>
    <row r="6669" spans="1:9" ht="15" customHeight="1" x14ac:dyDescent="0.25">
      <c r="A6669" s="29">
        <v>42282.500379513891</v>
      </c>
      <c r="B6669" s="30">
        <v>0.79</v>
      </c>
      <c r="C6669" s="22" t="s">
        <v>197</v>
      </c>
      <c r="F6669" s="29">
        <v>42282.500379513891</v>
      </c>
      <c r="G6669" s="30"/>
      <c r="H6669" s="113"/>
      <c r="I6669" s="113"/>
    </row>
    <row r="6670" spans="1:9" ht="15" customHeight="1" x14ac:dyDescent="0.25">
      <c r="A6670" s="29">
        <v>42282.542046238428</v>
      </c>
      <c r="B6670" s="30">
        <v>0.82</v>
      </c>
      <c r="C6670" s="22" t="s">
        <v>197</v>
      </c>
      <c r="F6670" s="29">
        <v>42282.542046238428</v>
      </c>
      <c r="G6670" s="30"/>
      <c r="H6670" s="113"/>
      <c r="I6670" s="113"/>
    </row>
    <row r="6671" spans="1:9" ht="15" customHeight="1" x14ac:dyDescent="0.25">
      <c r="A6671" s="29">
        <v>42282.583712962965</v>
      </c>
      <c r="B6671" s="30">
        <v>0.84</v>
      </c>
      <c r="C6671" s="22" t="s">
        <v>197</v>
      </c>
      <c r="F6671" s="29">
        <v>42282.583712962965</v>
      </c>
      <c r="G6671" s="30"/>
      <c r="H6671" s="113"/>
      <c r="I6671" s="113"/>
    </row>
    <row r="6672" spans="1:9" ht="15" customHeight="1" x14ac:dyDescent="0.25">
      <c r="A6672" s="29">
        <v>42282.625379687503</v>
      </c>
      <c r="B6672" s="30">
        <v>0.86</v>
      </c>
      <c r="C6672" s="22" t="s">
        <v>197</v>
      </c>
      <c r="F6672" s="29">
        <v>42282.625379687503</v>
      </c>
      <c r="G6672" s="30"/>
      <c r="H6672" s="113"/>
      <c r="I6672" s="113"/>
    </row>
    <row r="6673" spans="1:9" ht="15" customHeight="1" x14ac:dyDescent="0.25">
      <c r="A6673" s="29">
        <v>42282.66704641204</v>
      </c>
      <c r="B6673" s="30">
        <v>6.96</v>
      </c>
      <c r="C6673" s="22" t="s">
        <v>197</v>
      </c>
      <c r="F6673" s="29">
        <v>42282.66704641204</v>
      </c>
      <c r="G6673" s="30"/>
      <c r="H6673" s="113"/>
      <c r="I6673" s="113"/>
    </row>
    <row r="6674" spans="1:9" ht="15" customHeight="1" x14ac:dyDescent="0.25">
      <c r="A6674" s="29">
        <v>42282.708713136577</v>
      </c>
      <c r="B6674" s="35">
        <v>16.93</v>
      </c>
      <c r="C6674" s="22" t="s">
        <v>197</v>
      </c>
      <c r="F6674" s="29">
        <v>42282.708713136577</v>
      </c>
      <c r="G6674" s="35"/>
      <c r="H6674" s="113"/>
      <c r="I6674" s="113"/>
    </row>
    <row r="6675" spans="1:9" ht="15" customHeight="1" x14ac:dyDescent="0.25">
      <c r="A6675" s="29">
        <v>42282.750379861114</v>
      </c>
      <c r="B6675" s="30">
        <v>0.91</v>
      </c>
      <c r="C6675" s="22" t="s">
        <v>197</v>
      </c>
      <c r="F6675" s="29">
        <v>42282.750379861114</v>
      </c>
      <c r="G6675" s="30"/>
      <c r="H6675" s="113"/>
      <c r="I6675" s="113"/>
    </row>
    <row r="6676" spans="1:9" ht="15" customHeight="1" x14ac:dyDescent="0.25">
      <c r="A6676" s="29">
        <v>42282.792046585651</v>
      </c>
      <c r="B6676" s="30">
        <v>2.12</v>
      </c>
      <c r="C6676" s="22" t="s">
        <v>197</v>
      </c>
      <c r="F6676" s="29">
        <v>42282.792046585651</v>
      </c>
      <c r="G6676" s="30"/>
      <c r="H6676" s="113"/>
      <c r="I6676" s="113"/>
    </row>
    <row r="6677" spans="1:9" ht="15" customHeight="1" x14ac:dyDescent="0.25">
      <c r="A6677" s="29">
        <v>42282.833713310189</v>
      </c>
      <c r="B6677" s="30">
        <v>1.28</v>
      </c>
      <c r="C6677" s="22" t="s">
        <v>197</v>
      </c>
      <c r="F6677" s="29">
        <v>42282.833713310189</v>
      </c>
      <c r="G6677" s="30"/>
      <c r="H6677" s="113"/>
      <c r="I6677" s="113"/>
    </row>
    <row r="6678" spans="1:9" ht="15" customHeight="1" x14ac:dyDescent="0.25">
      <c r="A6678" s="29">
        <v>42282.875380034726</v>
      </c>
      <c r="B6678" s="42">
        <v>5.37</v>
      </c>
      <c r="C6678" s="22" t="s">
        <v>199</v>
      </c>
      <c r="F6678" s="29">
        <v>42282.875380034726</v>
      </c>
      <c r="G6678" s="42"/>
      <c r="H6678" s="113"/>
      <c r="I6678" s="113"/>
    </row>
    <row r="6679" spans="1:9" ht="15" customHeight="1" x14ac:dyDescent="0.25">
      <c r="A6679" s="29">
        <v>42282.917046759256</v>
      </c>
      <c r="B6679" s="42">
        <v>8.64</v>
      </c>
      <c r="C6679" s="22" t="s">
        <v>199</v>
      </c>
      <c r="F6679" s="29">
        <v>42282.917046759256</v>
      </c>
      <c r="G6679" s="42"/>
      <c r="H6679" s="113"/>
      <c r="I6679" s="113"/>
    </row>
    <row r="6680" spans="1:9" ht="15" customHeight="1" x14ac:dyDescent="0.25">
      <c r="A6680" s="29">
        <v>42282.958713483793</v>
      </c>
      <c r="B6680" s="42">
        <v>9.8000000000000007</v>
      </c>
      <c r="C6680" s="22" t="s">
        <v>199</v>
      </c>
      <c r="F6680" s="29">
        <v>42282.958713483793</v>
      </c>
      <c r="G6680" s="42"/>
      <c r="H6680" s="113"/>
      <c r="I6680" s="113"/>
    </row>
    <row r="6681" spans="1:9" ht="15" customHeight="1" x14ac:dyDescent="0.25">
      <c r="A6681" s="29">
        <v>42283.00038020833</v>
      </c>
      <c r="B6681" s="37">
        <v>9.06</v>
      </c>
      <c r="C6681" s="2"/>
      <c r="F6681" s="29">
        <v>42283.00038020833</v>
      </c>
      <c r="G6681" s="37">
        <v>9.06</v>
      </c>
      <c r="H6681" s="113"/>
      <c r="I6681" s="113"/>
    </row>
    <row r="6682" spans="1:9" ht="15" customHeight="1" x14ac:dyDescent="0.25">
      <c r="A6682" s="29">
        <v>42283.042046932867</v>
      </c>
      <c r="B6682" s="37">
        <v>11.94</v>
      </c>
      <c r="C6682" s="2"/>
      <c r="F6682" s="29">
        <v>42283.042046932867</v>
      </c>
      <c r="G6682" s="37">
        <v>11.94</v>
      </c>
      <c r="H6682" s="113"/>
      <c r="I6682" s="113"/>
    </row>
    <row r="6683" spans="1:9" ht="15" customHeight="1" x14ac:dyDescent="0.25">
      <c r="A6683" s="29">
        <v>42283.083713657405</v>
      </c>
      <c r="B6683" s="37">
        <v>11.37</v>
      </c>
      <c r="C6683" s="2"/>
      <c r="F6683" s="29">
        <v>42283.083713657405</v>
      </c>
      <c r="G6683" s="37">
        <v>11.37</v>
      </c>
      <c r="H6683" s="113"/>
      <c r="I6683" s="113"/>
    </row>
    <row r="6684" spans="1:9" ht="15" customHeight="1" x14ac:dyDescent="0.25">
      <c r="A6684" s="29">
        <v>42283.125380381942</v>
      </c>
      <c r="B6684" s="37">
        <v>12.59</v>
      </c>
      <c r="C6684" s="2"/>
      <c r="F6684" s="29">
        <v>42283.125380381942</v>
      </c>
      <c r="G6684" s="37">
        <v>12.59</v>
      </c>
      <c r="H6684" s="113"/>
      <c r="I6684" s="113"/>
    </row>
    <row r="6685" spans="1:9" ht="15" customHeight="1" x14ac:dyDescent="0.25">
      <c r="A6685" s="29">
        <v>42283.167047106479</v>
      </c>
      <c r="B6685" s="37">
        <v>12.1</v>
      </c>
      <c r="C6685" s="2"/>
      <c r="F6685" s="29">
        <v>42283.167047106479</v>
      </c>
      <c r="G6685" s="37">
        <v>12.1</v>
      </c>
      <c r="H6685" s="113"/>
      <c r="I6685" s="113"/>
    </row>
    <row r="6686" spans="1:9" ht="15" customHeight="1" x14ac:dyDescent="0.25">
      <c r="A6686" s="29">
        <v>42283.208713831016</v>
      </c>
      <c r="B6686" s="37">
        <v>13.55</v>
      </c>
      <c r="C6686" s="2"/>
      <c r="F6686" s="29">
        <v>42283.208713831016</v>
      </c>
      <c r="G6686" s="37">
        <v>13.55</v>
      </c>
      <c r="H6686" s="113"/>
      <c r="I6686" s="113"/>
    </row>
    <row r="6687" spans="1:9" ht="15" customHeight="1" x14ac:dyDescent="0.25">
      <c r="A6687" s="29">
        <v>42283.250380555553</v>
      </c>
      <c r="B6687" s="37">
        <v>12.84</v>
      </c>
      <c r="C6687" s="2"/>
      <c r="F6687" s="29">
        <v>42283.250380555553</v>
      </c>
      <c r="G6687" s="37">
        <v>12.84</v>
      </c>
      <c r="H6687" s="113"/>
      <c r="I6687" s="113"/>
    </row>
    <row r="6688" spans="1:9" ht="15" customHeight="1" x14ac:dyDescent="0.25">
      <c r="A6688" s="29">
        <v>42283.292047280091</v>
      </c>
      <c r="B6688" s="37">
        <v>13.49</v>
      </c>
      <c r="C6688" s="2"/>
      <c r="F6688" s="29">
        <v>42283.292047280091</v>
      </c>
      <c r="G6688" s="37">
        <v>13.49</v>
      </c>
      <c r="H6688" s="113"/>
      <c r="I6688" s="113"/>
    </row>
    <row r="6689" spans="1:9" ht="15" customHeight="1" x14ac:dyDescent="0.25">
      <c r="A6689" s="29">
        <v>42283.333714004628</v>
      </c>
      <c r="B6689" s="37">
        <v>14.59</v>
      </c>
      <c r="C6689" s="2"/>
      <c r="F6689" s="29">
        <v>42283.333714004628</v>
      </c>
      <c r="G6689" s="37">
        <v>14.59</v>
      </c>
      <c r="H6689" s="113"/>
      <c r="I6689" s="113"/>
    </row>
    <row r="6690" spans="1:9" ht="15" customHeight="1" x14ac:dyDescent="0.25">
      <c r="A6690" s="29">
        <v>42283.375380729165</v>
      </c>
      <c r="B6690" s="37">
        <v>12.9</v>
      </c>
      <c r="C6690" s="2"/>
      <c r="F6690" s="29">
        <v>42283.375380729165</v>
      </c>
      <c r="G6690" s="37">
        <v>12.9</v>
      </c>
      <c r="H6690" s="113"/>
      <c r="I6690" s="113"/>
    </row>
    <row r="6691" spans="1:9" ht="15" customHeight="1" x14ac:dyDescent="0.25">
      <c r="A6691" s="29">
        <v>42283.417047453702</v>
      </c>
      <c r="B6691" s="37">
        <v>12.78</v>
      </c>
      <c r="C6691" s="2"/>
      <c r="F6691" s="29">
        <v>42283.417047453702</v>
      </c>
      <c r="G6691" s="37">
        <v>12.78</v>
      </c>
      <c r="H6691" s="113"/>
      <c r="I6691" s="113"/>
    </row>
    <row r="6692" spans="1:9" ht="15" customHeight="1" x14ac:dyDescent="0.25">
      <c r="A6692" s="29">
        <v>42283.458714178239</v>
      </c>
      <c r="B6692" s="37">
        <v>12.2</v>
      </c>
      <c r="C6692" s="2"/>
      <c r="F6692" s="29">
        <v>42283.458714178239</v>
      </c>
      <c r="G6692" s="37">
        <v>12.2</v>
      </c>
      <c r="H6692" s="113"/>
      <c r="I6692" s="113"/>
    </row>
    <row r="6693" spans="1:9" ht="15" customHeight="1" x14ac:dyDescent="0.25">
      <c r="A6693" s="29">
        <v>42283.500380902777</v>
      </c>
      <c r="B6693" s="37">
        <v>11.84</v>
      </c>
      <c r="C6693" s="2"/>
      <c r="F6693" s="29">
        <v>42283.500380902777</v>
      </c>
      <c r="G6693" s="37">
        <v>11.84</v>
      </c>
      <c r="H6693" s="113"/>
      <c r="I6693" s="113"/>
    </row>
    <row r="6694" spans="1:9" ht="15" customHeight="1" x14ac:dyDescent="0.25">
      <c r="A6694" s="29">
        <v>42283.542047627314</v>
      </c>
      <c r="B6694" s="37">
        <v>11.24</v>
      </c>
      <c r="C6694" s="2"/>
      <c r="F6694" s="29">
        <v>42283.542047627314</v>
      </c>
      <c r="G6694" s="37">
        <v>11.24</v>
      </c>
      <c r="H6694" s="113"/>
      <c r="I6694" s="113"/>
    </row>
    <row r="6695" spans="1:9" ht="15" customHeight="1" x14ac:dyDescent="0.25">
      <c r="A6695" s="29">
        <v>42283.583714351851</v>
      </c>
      <c r="B6695" s="37">
        <v>12.07</v>
      </c>
      <c r="C6695" s="2"/>
      <c r="F6695" s="29">
        <v>42283.583714351851</v>
      </c>
      <c r="G6695" s="37">
        <v>12.07</v>
      </c>
      <c r="H6695" s="113"/>
      <c r="I6695" s="113"/>
    </row>
    <row r="6696" spans="1:9" ht="15" customHeight="1" x14ac:dyDescent="0.25">
      <c r="A6696" s="29">
        <v>42283.625381076388</v>
      </c>
      <c r="B6696" s="37">
        <v>13.08</v>
      </c>
      <c r="C6696" s="2"/>
      <c r="F6696" s="29">
        <v>42283.625381076388</v>
      </c>
      <c r="G6696" s="37">
        <v>13.08</v>
      </c>
      <c r="H6696" s="113"/>
      <c r="I6696" s="113"/>
    </row>
    <row r="6697" spans="1:9" ht="15" customHeight="1" x14ac:dyDescent="0.25">
      <c r="A6697" s="29">
        <v>42283.667047800926</v>
      </c>
      <c r="B6697" s="37">
        <v>12.83</v>
      </c>
      <c r="C6697" s="2"/>
      <c r="F6697" s="29">
        <v>42283.667047800926</v>
      </c>
      <c r="G6697" s="37">
        <v>12.83</v>
      </c>
      <c r="H6697" s="113"/>
      <c r="I6697" s="113"/>
    </row>
    <row r="6698" spans="1:9" ht="15" customHeight="1" x14ac:dyDescent="0.25">
      <c r="A6698" s="29">
        <v>42283.708714525463</v>
      </c>
      <c r="B6698" s="37">
        <v>13.83</v>
      </c>
      <c r="C6698" s="2"/>
      <c r="F6698" s="29">
        <v>42283.708714525463</v>
      </c>
      <c r="G6698" s="37">
        <v>13.83</v>
      </c>
      <c r="H6698" s="113"/>
      <c r="I6698" s="113"/>
    </row>
    <row r="6699" spans="1:9" ht="15" customHeight="1" x14ac:dyDescent="0.25">
      <c r="A6699" s="29">
        <v>42283.75038125</v>
      </c>
      <c r="B6699" s="39">
        <v>6.97</v>
      </c>
      <c r="C6699" s="22" t="s">
        <v>200</v>
      </c>
      <c r="F6699" s="29">
        <v>42283.75038125</v>
      </c>
      <c r="G6699" s="39"/>
      <c r="H6699" s="113"/>
      <c r="I6699" s="113"/>
    </row>
    <row r="6700" spans="1:9" ht="15" customHeight="1" x14ac:dyDescent="0.25">
      <c r="A6700" s="29">
        <v>42283.792047974537</v>
      </c>
      <c r="B6700" s="39">
        <v>3.08</v>
      </c>
      <c r="C6700" s="22" t="s">
        <v>200</v>
      </c>
      <c r="F6700" s="29">
        <v>42283.792047974537</v>
      </c>
      <c r="G6700" s="39"/>
      <c r="H6700" s="113"/>
      <c r="I6700" s="113"/>
    </row>
    <row r="6701" spans="1:9" ht="15" customHeight="1" x14ac:dyDescent="0.25">
      <c r="A6701" s="29">
        <v>42283.833714699074</v>
      </c>
      <c r="B6701" s="39">
        <v>2.56</v>
      </c>
      <c r="C6701" s="22" t="s">
        <v>200</v>
      </c>
      <c r="F6701" s="29">
        <v>42283.833714699074</v>
      </c>
      <c r="G6701" s="39"/>
      <c r="H6701" s="113"/>
      <c r="I6701" s="113"/>
    </row>
    <row r="6702" spans="1:9" ht="15" customHeight="1" x14ac:dyDescent="0.25">
      <c r="A6702" s="29">
        <v>42283.875381423612</v>
      </c>
      <c r="B6702" s="37">
        <v>15.19</v>
      </c>
      <c r="C6702" s="2"/>
      <c r="F6702" s="29">
        <v>42283.875381423612</v>
      </c>
      <c r="G6702" s="37">
        <v>15.19</v>
      </c>
      <c r="H6702" s="113"/>
      <c r="I6702" s="113"/>
    </row>
    <row r="6703" spans="1:9" ht="15" customHeight="1" x14ac:dyDescent="0.25">
      <c r="A6703" s="29">
        <v>42283.917048148149</v>
      </c>
      <c r="B6703" s="37">
        <v>13.78</v>
      </c>
      <c r="C6703" s="2"/>
      <c r="F6703" s="29">
        <v>42283.917048148149</v>
      </c>
      <c r="G6703" s="37">
        <v>13.78</v>
      </c>
      <c r="H6703" s="113"/>
      <c r="I6703" s="113"/>
    </row>
    <row r="6704" spans="1:9" ht="15" customHeight="1" x14ac:dyDescent="0.25">
      <c r="A6704" s="29">
        <v>42283.958714872686</v>
      </c>
      <c r="B6704" s="37">
        <v>14.44</v>
      </c>
      <c r="C6704" s="2"/>
      <c r="F6704" s="29">
        <v>42283.958714872686</v>
      </c>
      <c r="G6704" s="37">
        <v>14.44</v>
      </c>
      <c r="H6704" s="113"/>
      <c r="I6704" s="113"/>
    </row>
    <row r="6705" spans="1:9" ht="15" customHeight="1" x14ac:dyDescent="0.25">
      <c r="A6705" s="29">
        <v>42284.000381597223</v>
      </c>
      <c r="B6705" s="37">
        <v>15.46</v>
      </c>
      <c r="C6705" s="2"/>
      <c r="F6705" s="29">
        <v>42284.000381597223</v>
      </c>
      <c r="G6705" s="37">
        <v>15.46</v>
      </c>
      <c r="H6705" s="113"/>
      <c r="I6705" s="113"/>
    </row>
    <row r="6706" spans="1:9" ht="15" customHeight="1" x14ac:dyDescent="0.25">
      <c r="A6706" s="29">
        <v>42284.04204832176</v>
      </c>
      <c r="B6706" s="37">
        <v>16.29</v>
      </c>
      <c r="C6706" s="2"/>
      <c r="F6706" s="29">
        <v>42284.04204832176</v>
      </c>
      <c r="G6706" s="37">
        <v>16.29</v>
      </c>
      <c r="H6706" s="113"/>
      <c r="I6706" s="113"/>
    </row>
    <row r="6707" spans="1:9" ht="15" customHeight="1" x14ac:dyDescent="0.25">
      <c r="A6707" s="29">
        <v>42284.083715046298</v>
      </c>
      <c r="B6707" s="37">
        <v>16.41</v>
      </c>
      <c r="C6707" s="2"/>
      <c r="F6707" s="29">
        <v>42284.083715046298</v>
      </c>
      <c r="G6707" s="37">
        <v>16.41</v>
      </c>
      <c r="H6707" s="113"/>
      <c r="I6707" s="113"/>
    </row>
    <row r="6708" spans="1:9" ht="15" customHeight="1" x14ac:dyDescent="0.25">
      <c r="A6708" s="29">
        <v>42284.125381770835</v>
      </c>
      <c r="B6708" s="37">
        <v>16.36</v>
      </c>
      <c r="C6708" s="2"/>
      <c r="F6708" s="29">
        <v>42284.125381770835</v>
      </c>
      <c r="G6708" s="37">
        <v>16.36</v>
      </c>
      <c r="H6708" s="113"/>
      <c r="I6708" s="113"/>
    </row>
    <row r="6709" spans="1:9" ht="15" customHeight="1" x14ac:dyDescent="0.25">
      <c r="A6709" s="29">
        <v>42284.167048495372</v>
      </c>
      <c r="B6709" s="37">
        <v>15.55</v>
      </c>
      <c r="C6709" s="2"/>
      <c r="F6709" s="29">
        <v>42284.167048495372</v>
      </c>
      <c r="G6709" s="37">
        <v>15.55</v>
      </c>
      <c r="H6709" s="113"/>
      <c r="I6709" s="113"/>
    </row>
    <row r="6710" spans="1:9" ht="15" customHeight="1" x14ac:dyDescent="0.25">
      <c r="A6710" s="29">
        <v>42284.208715219909</v>
      </c>
      <c r="B6710" s="37">
        <v>16.07</v>
      </c>
      <c r="C6710" s="2"/>
      <c r="F6710" s="29">
        <v>42284.208715219909</v>
      </c>
      <c r="G6710" s="37">
        <v>16.07</v>
      </c>
      <c r="H6710" s="113"/>
      <c r="I6710" s="113"/>
    </row>
    <row r="6711" spans="1:9" ht="15" customHeight="1" x14ac:dyDescent="0.25">
      <c r="A6711" s="29">
        <v>42284.250381944446</v>
      </c>
      <c r="B6711" s="37">
        <v>17</v>
      </c>
      <c r="C6711" s="2"/>
      <c r="F6711" s="29">
        <v>42284.250381944446</v>
      </c>
      <c r="G6711" s="37">
        <v>17</v>
      </c>
      <c r="H6711" s="113"/>
      <c r="I6711" s="113"/>
    </row>
    <row r="6712" spans="1:9" ht="15" customHeight="1" x14ac:dyDescent="0.25">
      <c r="A6712" s="29">
        <v>42284.292048668984</v>
      </c>
      <c r="B6712" s="37">
        <v>16.95</v>
      </c>
      <c r="C6712" s="2"/>
      <c r="F6712" s="29">
        <v>42284.292048668984</v>
      </c>
      <c r="G6712" s="37">
        <v>16.95</v>
      </c>
      <c r="H6712" s="113"/>
      <c r="I6712" s="113"/>
    </row>
    <row r="6713" spans="1:9" ht="15" customHeight="1" x14ac:dyDescent="0.25">
      <c r="A6713" s="29">
        <v>42284.333715393521</v>
      </c>
      <c r="B6713" s="37">
        <v>14.87</v>
      </c>
      <c r="C6713" s="2"/>
      <c r="F6713" s="29">
        <v>42284.333715393521</v>
      </c>
      <c r="G6713" s="37">
        <v>14.87</v>
      </c>
      <c r="H6713" s="113"/>
      <c r="I6713" s="113"/>
    </row>
    <row r="6714" spans="1:9" ht="15" customHeight="1" x14ac:dyDescent="0.25">
      <c r="A6714" s="29">
        <v>42284.375382118058</v>
      </c>
      <c r="B6714" s="37">
        <v>15.53</v>
      </c>
      <c r="C6714" s="2"/>
      <c r="F6714" s="29">
        <v>42284.375382118058</v>
      </c>
      <c r="G6714" s="37">
        <v>15.53</v>
      </c>
      <c r="H6714" s="113"/>
      <c r="I6714" s="113"/>
    </row>
    <row r="6715" spans="1:9" ht="15" customHeight="1" x14ac:dyDescent="0.25">
      <c r="A6715" s="29">
        <v>42284.417048842595</v>
      </c>
      <c r="B6715" s="37">
        <v>16.489999999999998</v>
      </c>
      <c r="C6715" s="2"/>
      <c r="F6715" s="29">
        <v>42284.417048842595</v>
      </c>
      <c r="G6715" s="37">
        <v>16.489999999999998</v>
      </c>
      <c r="H6715" s="113"/>
      <c r="I6715" s="113"/>
    </row>
    <row r="6716" spans="1:9" ht="15" customHeight="1" x14ac:dyDescent="0.25">
      <c r="A6716" s="29">
        <v>42284.458715567132</v>
      </c>
      <c r="B6716" s="37">
        <v>16.02</v>
      </c>
      <c r="C6716" s="2"/>
      <c r="F6716" s="29">
        <v>42284.458715567132</v>
      </c>
      <c r="G6716" s="37">
        <v>16.02</v>
      </c>
      <c r="H6716" s="113"/>
      <c r="I6716" s="113"/>
    </row>
    <row r="6717" spans="1:9" ht="15" customHeight="1" x14ac:dyDescent="0.25">
      <c r="A6717" s="29">
        <v>42284.50038229167</v>
      </c>
      <c r="B6717" s="37">
        <v>15.91</v>
      </c>
      <c r="C6717" s="2"/>
      <c r="F6717" s="29">
        <v>42284.50038229167</v>
      </c>
      <c r="G6717" s="37">
        <v>15.91</v>
      </c>
      <c r="H6717" s="113"/>
      <c r="I6717" s="113"/>
    </row>
    <row r="6718" spans="1:9" ht="15" customHeight="1" x14ac:dyDescent="0.25">
      <c r="A6718" s="29">
        <v>42284.542049016207</v>
      </c>
      <c r="B6718" s="37">
        <v>17.16</v>
      </c>
      <c r="C6718" s="2"/>
      <c r="F6718" s="29">
        <v>42284.542049016207</v>
      </c>
      <c r="G6718" s="37">
        <v>17.16</v>
      </c>
      <c r="H6718" s="113"/>
      <c r="I6718" s="113"/>
    </row>
    <row r="6719" spans="1:9" ht="15" customHeight="1" x14ac:dyDescent="0.25">
      <c r="A6719" s="29">
        <v>42284.583715740744</v>
      </c>
      <c r="B6719" s="37">
        <v>17.82</v>
      </c>
      <c r="C6719" s="2"/>
      <c r="F6719" s="29">
        <v>42284.583715740744</v>
      </c>
      <c r="G6719" s="37">
        <v>17.82</v>
      </c>
      <c r="H6719" s="113"/>
      <c r="I6719" s="113"/>
    </row>
    <row r="6720" spans="1:9" ht="15" customHeight="1" x14ac:dyDescent="0.25">
      <c r="A6720" s="29">
        <v>42284.625382465281</v>
      </c>
      <c r="B6720" s="37">
        <v>18.420000000000002</v>
      </c>
      <c r="C6720" s="2"/>
      <c r="F6720" s="29">
        <v>42284.625382465281</v>
      </c>
      <c r="G6720" s="37">
        <v>18.420000000000002</v>
      </c>
      <c r="H6720" s="113"/>
      <c r="I6720" s="113"/>
    </row>
    <row r="6721" spans="1:9" ht="15" customHeight="1" x14ac:dyDescent="0.25">
      <c r="A6721" s="29">
        <v>42284.667049189811</v>
      </c>
      <c r="B6721" s="37">
        <v>15.14</v>
      </c>
      <c r="C6721" s="2"/>
      <c r="F6721" s="29">
        <v>42284.667049189811</v>
      </c>
      <c r="G6721" s="37">
        <v>15.14</v>
      </c>
      <c r="H6721" s="113"/>
      <c r="I6721" s="113"/>
    </row>
    <row r="6722" spans="1:9" ht="15" customHeight="1" x14ac:dyDescent="0.25">
      <c r="A6722" s="29">
        <v>42284.708715914348</v>
      </c>
      <c r="B6722" s="37">
        <v>8</v>
      </c>
      <c r="C6722" s="2"/>
      <c r="F6722" s="29">
        <v>42284.708715914348</v>
      </c>
      <c r="G6722" s="37">
        <v>8</v>
      </c>
      <c r="H6722" s="113"/>
      <c r="I6722" s="113"/>
    </row>
    <row r="6723" spans="1:9" ht="15" customHeight="1" x14ac:dyDescent="0.25">
      <c r="A6723" s="29">
        <v>42284.750382638886</v>
      </c>
      <c r="B6723" s="30">
        <v>5.86</v>
      </c>
      <c r="C6723" s="22" t="s">
        <v>197</v>
      </c>
      <c r="F6723" s="29">
        <v>42284.750382638886</v>
      </c>
      <c r="G6723" s="30"/>
      <c r="H6723" s="113"/>
      <c r="I6723" s="113"/>
    </row>
    <row r="6724" spans="1:9" ht="15" customHeight="1" x14ac:dyDescent="0.25">
      <c r="A6724" s="29">
        <v>42284.792049363423</v>
      </c>
      <c r="B6724" s="30">
        <v>2.73</v>
      </c>
      <c r="C6724" s="22" t="s">
        <v>197</v>
      </c>
      <c r="F6724" s="29">
        <v>42284.792049363423</v>
      </c>
      <c r="G6724" s="30"/>
      <c r="H6724" s="113"/>
      <c r="I6724" s="113"/>
    </row>
    <row r="6725" spans="1:9" ht="15" customHeight="1" x14ac:dyDescent="0.25">
      <c r="A6725" s="29">
        <v>42284.83371608796</v>
      </c>
      <c r="B6725" s="30">
        <v>1.26</v>
      </c>
      <c r="C6725" s="22" t="s">
        <v>197</v>
      </c>
      <c r="F6725" s="29">
        <v>42284.83371608796</v>
      </c>
      <c r="G6725" s="30"/>
      <c r="H6725" s="113"/>
      <c r="I6725" s="113"/>
    </row>
    <row r="6726" spans="1:9" ht="15" customHeight="1" x14ac:dyDescent="0.25">
      <c r="A6726" s="29">
        <v>42284.875382812497</v>
      </c>
      <c r="B6726" s="30">
        <v>0.9</v>
      </c>
      <c r="C6726" s="22" t="s">
        <v>197</v>
      </c>
      <c r="F6726" s="29">
        <v>42284.875382812497</v>
      </c>
      <c r="G6726" s="30"/>
      <c r="H6726" s="113"/>
      <c r="I6726" s="113"/>
    </row>
    <row r="6727" spans="1:9" ht="15" customHeight="1" x14ac:dyDescent="0.25">
      <c r="A6727" s="29">
        <v>42284.917049537034</v>
      </c>
      <c r="B6727" s="30">
        <v>0.89</v>
      </c>
      <c r="C6727" s="22" t="s">
        <v>197</v>
      </c>
      <c r="F6727" s="29">
        <v>42284.917049537034</v>
      </c>
      <c r="G6727" s="30"/>
      <c r="H6727" s="113"/>
      <c r="I6727" s="113"/>
    </row>
    <row r="6728" spans="1:9" ht="15" customHeight="1" x14ac:dyDescent="0.25">
      <c r="A6728" s="29">
        <v>42284.958716261572</v>
      </c>
      <c r="B6728" s="30">
        <v>0.89</v>
      </c>
      <c r="C6728" s="22" t="s">
        <v>197</v>
      </c>
      <c r="F6728" s="29">
        <v>42284.958716261572</v>
      </c>
      <c r="G6728" s="30"/>
      <c r="H6728" s="113"/>
      <c r="I6728" s="113"/>
    </row>
    <row r="6729" spans="1:9" ht="15" customHeight="1" x14ac:dyDescent="0.25">
      <c r="A6729" s="29">
        <v>42285.000382986109</v>
      </c>
      <c r="B6729" s="30">
        <v>0.88</v>
      </c>
      <c r="C6729" s="22" t="s">
        <v>197</v>
      </c>
      <c r="F6729" s="29">
        <v>42285.000382986109</v>
      </c>
      <c r="G6729" s="30"/>
      <c r="H6729" s="113"/>
      <c r="I6729" s="113"/>
    </row>
    <row r="6730" spans="1:9" ht="15" customHeight="1" x14ac:dyDescent="0.25">
      <c r="A6730" s="29">
        <v>42285.042049710646</v>
      </c>
      <c r="B6730" s="30">
        <v>0.77</v>
      </c>
      <c r="C6730" s="22" t="s">
        <v>197</v>
      </c>
      <c r="F6730" s="29">
        <v>42285.042049710646</v>
      </c>
      <c r="G6730" s="30"/>
      <c r="H6730" s="113"/>
      <c r="I6730" s="113"/>
    </row>
    <row r="6731" spans="1:9" ht="15" customHeight="1" x14ac:dyDescent="0.25">
      <c r="A6731" s="29">
        <v>42285.083716435183</v>
      </c>
      <c r="B6731" s="30">
        <v>0.77</v>
      </c>
      <c r="C6731" s="22" t="s">
        <v>197</v>
      </c>
      <c r="F6731" s="29">
        <v>42285.083716435183</v>
      </c>
      <c r="G6731" s="30"/>
      <c r="H6731" s="113"/>
      <c r="I6731" s="113"/>
    </row>
    <row r="6732" spans="1:9" ht="15" customHeight="1" x14ac:dyDescent="0.25">
      <c r="A6732" s="29">
        <v>42285.125383159721</v>
      </c>
      <c r="B6732" s="30">
        <v>0.77</v>
      </c>
      <c r="C6732" s="22" t="s">
        <v>197</v>
      </c>
      <c r="F6732" s="29">
        <v>42285.125383159721</v>
      </c>
      <c r="G6732" s="30"/>
      <c r="H6732" s="113"/>
      <c r="I6732" s="113"/>
    </row>
    <row r="6733" spans="1:9" ht="15" customHeight="1" x14ac:dyDescent="0.25">
      <c r="A6733" s="29">
        <v>42285.167049884258</v>
      </c>
      <c r="B6733" s="30">
        <v>0.77</v>
      </c>
      <c r="C6733" s="22" t="s">
        <v>197</v>
      </c>
      <c r="F6733" s="29">
        <v>42285.167049884258</v>
      </c>
      <c r="G6733" s="30"/>
      <c r="H6733" s="113"/>
      <c r="I6733" s="113"/>
    </row>
    <row r="6734" spans="1:9" ht="15" customHeight="1" x14ac:dyDescent="0.25">
      <c r="A6734" s="29">
        <v>42285.208716608795</v>
      </c>
      <c r="B6734" s="30">
        <v>0.78</v>
      </c>
      <c r="C6734" s="22" t="s">
        <v>197</v>
      </c>
      <c r="F6734" s="29">
        <v>42285.208716608795</v>
      </c>
      <c r="G6734" s="30"/>
      <c r="H6734" s="113"/>
      <c r="I6734" s="113"/>
    </row>
    <row r="6735" spans="1:9" ht="15" customHeight="1" x14ac:dyDescent="0.25">
      <c r="A6735" s="29">
        <v>42285.250383333332</v>
      </c>
      <c r="B6735" s="30">
        <v>0.79</v>
      </c>
      <c r="C6735" s="22" t="s">
        <v>197</v>
      </c>
      <c r="F6735" s="29">
        <v>42285.250383333332</v>
      </c>
      <c r="G6735" s="30"/>
      <c r="H6735" s="113"/>
      <c r="I6735" s="113"/>
    </row>
    <row r="6736" spans="1:9" ht="15" customHeight="1" x14ac:dyDescent="0.25">
      <c r="A6736" s="29">
        <v>42285.292050057869</v>
      </c>
      <c r="B6736" s="30">
        <v>0.81</v>
      </c>
      <c r="C6736" s="22" t="s">
        <v>197</v>
      </c>
      <c r="F6736" s="29">
        <v>42285.292050057869</v>
      </c>
      <c r="G6736" s="30"/>
      <c r="H6736" s="113"/>
      <c r="I6736" s="113"/>
    </row>
    <row r="6737" spans="1:9" ht="15" customHeight="1" x14ac:dyDescent="0.25">
      <c r="A6737" s="29">
        <v>42285.333716782407</v>
      </c>
      <c r="B6737" s="30">
        <v>0.84</v>
      </c>
      <c r="C6737" s="22" t="s">
        <v>197</v>
      </c>
      <c r="F6737" s="29">
        <v>42285.333716782407</v>
      </c>
      <c r="G6737" s="30"/>
      <c r="H6737" s="113"/>
      <c r="I6737" s="113"/>
    </row>
    <row r="6738" spans="1:9" ht="15" customHeight="1" x14ac:dyDescent="0.25">
      <c r="A6738" s="29">
        <v>42285.375383506944</v>
      </c>
      <c r="B6738" s="30">
        <v>0.79</v>
      </c>
      <c r="C6738" s="22" t="s">
        <v>197</v>
      </c>
      <c r="F6738" s="29">
        <v>42285.375383506944</v>
      </c>
      <c r="G6738" s="30"/>
      <c r="H6738" s="113"/>
      <c r="I6738" s="113"/>
    </row>
    <row r="6739" spans="1:9" ht="15" customHeight="1" x14ac:dyDescent="0.25">
      <c r="A6739" s="29">
        <v>42285.417050231481</v>
      </c>
      <c r="B6739" s="30">
        <v>0.79</v>
      </c>
      <c r="C6739" s="22" t="s">
        <v>197</v>
      </c>
      <c r="F6739" s="29">
        <v>42285.417050231481</v>
      </c>
      <c r="G6739" s="30"/>
      <c r="H6739" s="113"/>
      <c r="I6739" s="113"/>
    </row>
    <row r="6740" spans="1:9" ht="15" customHeight="1" x14ac:dyDescent="0.25">
      <c r="A6740" s="29">
        <v>42285.458716956018</v>
      </c>
      <c r="B6740" s="30">
        <v>0.78</v>
      </c>
      <c r="C6740" s="22" t="s">
        <v>197</v>
      </c>
      <c r="F6740" s="29">
        <v>42285.458716956018</v>
      </c>
      <c r="G6740" s="30"/>
      <c r="H6740" s="113"/>
      <c r="I6740" s="113"/>
    </row>
    <row r="6741" spans="1:9" ht="15" customHeight="1" x14ac:dyDescent="0.25">
      <c r="A6741" s="29">
        <v>42285.500383680555</v>
      </c>
      <c r="B6741" s="30">
        <v>0.8</v>
      </c>
      <c r="C6741" s="22" t="s">
        <v>197</v>
      </c>
      <c r="F6741" s="29">
        <v>42285.500383680555</v>
      </c>
      <c r="G6741" s="30"/>
      <c r="H6741" s="113"/>
      <c r="I6741" s="113"/>
    </row>
    <row r="6742" spans="1:9" ht="15" customHeight="1" x14ac:dyDescent="0.25">
      <c r="A6742" s="29">
        <v>42285.542050405093</v>
      </c>
      <c r="B6742" s="30">
        <v>0.79</v>
      </c>
      <c r="C6742" s="22" t="s">
        <v>197</v>
      </c>
      <c r="F6742" s="29">
        <v>42285.542050405093</v>
      </c>
      <c r="G6742" s="30"/>
      <c r="H6742" s="113"/>
      <c r="I6742" s="113"/>
    </row>
    <row r="6743" spans="1:9" ht="15" customHeight="1" x14ac:dyDescent="0.25">
      <c r="A6743" s="29">
        <v>42285.58371712963</v>
      </c>
      <c r="B6743" s="30">
        <v>1.01</v>
      </c>
      <c r="C6743" s="22" t="s">
        <v>197</v>
      </c>
      <c r="F6743" s="29">
        <v>42285.58371712963</v>
      </c>
      <c r="G6743" s="30"/>
      <c r="H6743" s="113"/>
      <c r="I6743" s="113"/>
    </row>
    <row r="6744" spans="1:9" ht="15" customHeight="1" x14ac:dyDescent="0.25">
      <c r="A6744" s="29">
        <v>42285.625383854167</v>
      </c>
      <c r="B6744" s="30">
        <v>1.69</v>
      </c>
      <c r="C6744" s="22" t="s">
        <v>197</v>
      </c>
      <c r="F6744" s="29">
        <v>42285.625383854167</v>
      </c>
      <c r="G6744" s="30"/>
      <c r="H6744" s="113"/>
      <c r="I6744" s="113"/>
    </row>
    <row r="6745" spans="1:9" ht="15" customHeight="1" x14ac:dyDescent="0.25">
      <c r="A6745" s="29">
        <v>42285.667050578704</v>
      </c>
      <c r="B6745" s="30">
        <v>1.02</v>
      </c>
      <c r="C6745" s="22" t="s">
        <v>197</v>
      </c>
      <c r="F6745" s="29">
        <v>42285.667050578704</v>
      </c>
      <c r="G6745" s="30"/>
      <c r="H6745" s="113"/>
      <c r="I6745" s="113"/>
    </row>
    <row r="6746" spans="1:9" ht="15" customHeight="1" x14ac:dyDescent="0.25">
      <c r="A6746" s="29">
        <v>42285.708717303241</v>
      </c>
      <c r="B6746" s="30">
        <v>0.81</v>
      </c>
      <c r="C6746" s="22" t="s">
        <v>197</v>
      </c>
      <c r="F6746" s="29">
        <v>42285.708717303241</v>
      </c>
      <c r="G6746" s="30"/>
      <c r="H6746" s="113"/>
      <c r="I6746" s="113"/>
    </row>
    <row r="6747" spans="1:9" ht="15" customHeight="1" x14ac:dyDescent="0.25">
      <c r="A6747" s="29">
        <v>42285.750384027779</v>
      </c>
      <c r="B6747" s="30">
        <v>0.79</v>
      </c>
      <c r="C6747" s="22" t="s">
        <v>197</v>
      </c>
      <c r="F6747" s="29">
        <v>42285.750384027779</v>
      </c>
      <c r="G6747" s="30"/>
      <c r="H6747" s="113"/>
      <c r="I6747" s="113"/>
    </row>
    <row r="6748" spans="1:9" ht="15" customHeight="1" x14ac:dyDescent="0.25">
      <c r="A6748" s="29">
        <v>42285.792050752316</v>
      </c>
      <c r="B6748" s="30">
        <v>0.79</v>
      </c>
      <c r="C6748" s="22" t="s">
        <v>197</v>
      </c>
      <c r="F6748" s="29">
        <v>42285.792050752316</v>
      </c>
      <c r="G6748" s="30"/>
      <c r="H6748" s="113"/>
      <c r="I6748" s="113"/>
    </row>
    <row r="6749" spans="1:9" ht="15" customHeight="1" x14ac:dyDescent="0.25">
      <c r="A6749" s="29">
        <v>42285.833717476853</v>
      </c>
      <c r="B6749" s="30">
        <v>0.8</v>
      </c>
      <c r="C6749" s="22" t="s">
        <v>197</v>
      </c>
      <c r="F6749" s="29">
        <v>42285.833717476853</v>
      </c>
      <c r="G6749" s="30"/>
      <c r="H6749" s="113"/>
      <c r="I6749" s="113"/>
    </row>
    <row r="6750" spans="1:9" ht="15" customHeight="1" x14ac:dyDescent="0.25">
      <c r="A6750" s="29">
        <v>42285.87538420139</v>
      </c>
      <c r="B6750" s="30">
        <v>0.79</v>
      </c>
      <c r="C6750" s="22" t="s">
        <v>197</v>
      </c>
      <c r="F6750" s="29">
        <v>42285.87538420139</v>
      </c>
      <c r="G6750" s="30"/>
      <c r="H6750" s="113"/>
      <c r="I6750" s="113"/>
    </row>
    <row r="6751" spans="1:9" ht="15" customHeight="1" x14ac:dyDescent="0.25">
      <c r="A6751" s="29">
        <v>42285.917050925927</v>
      </c>
      <c r="B6751" s="30">
        <v>0.79</v>
      </c>
      <c r="C6751" s="22" t="s">
        <v>197</v>
      </c>
      <c r="F6751" s="29">
        <v>42285.917050925927</v>
      </c>
      <c r="G6751" s="30"/>
      <c r="H6751" s="113"/>
      <c r="I6751" s="113"/>
    </row>
    <row r="6752" spans="1:9" ht="15" customHeight="1" x14ac:dyDescent="0.25">
      <c r="A6752" s="29">
        <v>42285.958717650465</v>
      </c>
      <c r="B6752" s="30">
        <v>0.79</v>
      </c>
      <c r="C6752" s="22" t="s">
        <v>197</v>
      </c>
      <c r="F6752" s="29">
        <v>42285.958717650465</v>
      </c>
      <c r="G6752" s="30"/>
      <c r="H6752" s="113"/>
      <c r="I6752" s="113"/>
    </row>
    <row r="6753" spans="1:9" ht="15" customHeight="1" x14ac:dyDescent="0.25">
      <c r="A6753" s="29">
        <v>42286.000384375002</v>
      </c>
      <c r="B6753" s="30">
        <v>0.79</v>
      </c>
      <c r="C6753" s="22" t="s">
        <v>197</v>
      </c>
      <c r="F6753" s="29">
        <v>42286.000384375002</v>
      </c>
      <c r="G6753" s="30"/>
      <c r="H6753" s="113"/>
      <c r="I6753" s="113"/>
    </row>
    <row r="6754" spans="1:9" ht="15" customHeight="1" x14ac:dyDescent="0.25">
      <c r="A6754" s="29">
        <v>42286.042051099539</v>
      </c>
      <c r="B6754" s="30">
        <v>0.74</v>
      </c>
      <c r="C6754" s="22" t="s">
        <v>197</v>
      </c>
      <c r="F6754" s="29">
        <v>42286.042051099539</v>
      </c>
      <c r="G6754" s="30"/>
      <c r="H6754" s="113"/>
      <c r="I6754" s="113"/>
    </row>
    <row r="6755" spans="1:9" ht="15" customHeight="1" x14ac:dyDescent="0.25">
      <c r="A6755" s="29">
        <v>42286.083717824076</v>
      </c>
      <c r="B6755" s="30">
        <v>0.74</v>
      </c>
      <c r="C6755" s="22" t="s">
        <v>197</v>
      </c>
      <c r="F6755" s="29">
        <v>42286.083717824076</v>
      </c>
      <c r="G6755" s="30"/>
      <c r="H6755" s="113"/>
      <c r="I6755" s="113"/>
    </row>
    <row r="6756" spans="1:9" ht="15" customHeight="1" x14ac:dyDescent="0.25">
      <c r="A6756" s="29">
        <v>42286.125384548614</v>
      </c>
      <c r="B6756" s="30">
        <v>0.75</v>
      </c>
      <c r="C6756" s="22" t="s">
        <v>197</v>
      </c>
      <c r="F6756" s="29">
        <v>42286.125384548614</v>
      </c>
      <c r="G6756" s="30"/>
      <c r="H6756" s="113"/>
      <c r="I6756" s="113"/>
    </row>
    <row r="6757" spans="1:9" ht="15" customHeight="1" x14ac:dyDescent="0.25">
      <c r="A6757" s="29">
        <v>42286.167051273151</v>
      </c>
      <c r="B6757" s="30">
        <v>0.75</v>
      </c>
      <c r="C6757" s="22" t="s">
        <v>197</v>
      </c>
      <c r="F6757" s="29">
        <v>42286.167051273151</v>
      </c>
      <c r="G6757" s="30"/>
      <c r="H6757" s="113"/>
      <c r="I6757" s="113"/>
    </row>
    <row r="6758" spans="1:9" ht="15" customHeight="1" x14ac:dyDescent="0.25">
      <c r="A6758" s="29">
        <v>42286.208717997688</v>
      </c>
      <c r="B6758" s="30">
        <v>0.76</v>
      </c>
      <c r="C6758" s="22" t="s">
        <v>197</v>
      </c>
      <c r="F6758" s="29">
        <v>42286.208717997688</v>
      </c>
      <c r="G6758" s="30"/>
      <c r="H6758" s="113"/>
      <c r="I6758" s="113"/>
    </row>
    <row r="6759" spans="1:9" ht="15" customHeight="1" x14ac:dyDescent="0.25">
      <c r="A6759" s="29">
        <v>42286.250384722225</v>
      </c>
      <c r="B6759" s="30">
        <v>0.76</v>
      </c>
      <c r="C6759" s="22" t="s">
        <v>197</v>
      </c>
      <c r="F6759" s="29">
        <v>42286.250384722225</v>
      </c>
      <c r="G6759" s="30"/>
      <c r="H6759" s="113"/>
      <c r="I6759" s="113"/>
    </row>
    <row r="6760" spans="1:9" ht="15" customHeight="1" x14ac:dyDescent="0.25">
      <c r="A6760" s="29">
        <v>42286.292051446762</v>
      </c>
      <c r="B6760" s="30">
        <v>0.76</v>
      </c>
      <c r="C6760" s="22" t="s">
        <v>197</v>
      </c>
      <c r="F6760" s="29">
        <v>42286.292051446762</v>
      </c>
      <c r="G6760" s="30"/>
      <c r="H6760" s="113"/>
      <c r="I6760" s="113"/>
    </row>
    <row r="6761" spans="1:9" ht="15" customHeight="1" x14ac:dyDescent="0.25">
      <c r="A6761" s="29">
        <v>42286.3337181713</v>
      </c>
      <c r="B6761" s="30">
        <v>0.75</v>
      </c>
      <c r="C6761" s="22" t="s">
        <v>197</v>
      </c>
      <c r="F6761" s="29">
        <v>42286.3337181713</v>
      </c>
      <c r="G6761" s="30"/>
      <c r="H6761" s="113"/>
      <c r="I6761" s="113"/>
    </row>
    <row r="6762" spans="1:9" ht="15" customHeight="1" x14ac:dyDescent="0.25">
      <c r="A6762" s="29">
        <v>42286.375384895837</v>
      </c>
      <c r="B6762" s="30">
        <v>0.67</v>
      </c>
      <c r="C6762" s="22" t="s">
        <v>197</v>
      </c>
      <c r="F6762" s="29">
        <v>42286.375384895837</v>
      </c>
      <c r="G6762" s="30"/>
      <c r="H6762" s="113"/>
      <c r="I6762" s="113"/>
    </row>
    <row r="6763" spans="1:9" ht="15" customHeight="1" x14ac:dyDescent="0.25">
      <c r="A6763" s="29">
        <v>42286.417051620374</v>
      </c>
      <c r="B6763" s="30">
        <v>0.62</v>
      </c>
      <c r="C6763" s="22" t="s">
        <v>197</v>
      </c>
      <c r="F6763" s="29">
        <v>42286.417051620374</v>
      </c>
      <c r="G6763" s="30"/>
      <c r="H6763" s="113"/>
      <c r="I6763" s="113"/>
    </row>
    <row r="6764" spans="1:9" ht="15" customHeight="1" x14ac:dyDescent="0.25">
      <c r="A6764" s="29">
        <v>42286.458718344904</v>
      </c>
      <c r="B6764" s="30">
        <v>0.64</v>
      </c>
      <c r="C6764" s="22" t="s">
        <v>197</v>
      </c>
      <c r="F6764" s="29">
        <v>42286.458718344904</v>
      </c>
      <c r="G6764" s="30"/>
      <c r="H6764" s="113"/>
      <c r="I6764" s="113"/>
    </row>
    <row r="6765" spans="1:9" ht="15" customHeight="1" x14ac:dyDescent="0.25">
      <c r="A6765" s="29">
        <v>42286.500385069441</v>
      </c>
      <c r="B6765" s="30">
        <v>0.75</v>
      </c>
      <c r="C6765" s="22" t="s">
        <v>197</v>
      </c>
      <c r="F6765" s="29">
        <v>42286.500385069441</v>
      </c>
      <c r="G6765" s="30"/>
      <c r="H6765" s="113"/>
      <c r="I6765" s="113"/>
    </row>
    <row r="6766" spans="1:9" ht="15" customHeight="1" x14ac:dyDescent="0.25">
      <c r="A6766" s="29">
        <v>42286.542051793978</v>
      </c>
      <c r="B6766" s="30">
        <v>0.76</v>
      </c>
      <c r="C6766" s="22" t="s">
        <v>197</v>
      </c>
      <c r="F6766" s="29">
        <v>42286.542051793978</v>
      </c>
      <c r="G6766" s="30"/>
      <c r="H6766" s="113"/>
      <c r="I6766" s="113"/>
    </row>
    <row r="6767" spans="1:9" ht="15" customHeight="1" x14ac:dyDescent="0.25">
      <c r="A6767" s="29">
        <v>42286.583718518516</v>
      </c>
      <c r="B6767" s="30">
        <v>0.76</v>
      </c>
      <c r="C6767" s="22" t="s">
        <v>197</v>
      </c>
      <c r="F6767" s="29">
        <v>42286.583718518516</v>
      </c>
      <c r="G6767" s="30"/>
      <c r="H6767" s="113"/>
      <c r="I6767" s="113"/>
    </row>
    <row r="6768" spans="1:9" ht="15" customHeight="1" x14ac:dyDescent="0.25">
      <c r="A6768" s="29">
        <v>42286.625385243053</v>
      </c>
      <c r="B6768" s="30">
        <v>0.75</v>
      </c>
      <c r="C6768" s="22" t="s">
        <v>197</v>
      </c>
      <c r="F6768" s="29">
        <v>42286.625385243053</v>
      </c>
      <c r="G6768" s="30"/>
      <c r="H6768" s="113"/>
      <c r="I6768" s="113"/>
    </row>
    <row r="6769" spans="1:9" ht="15" customHeight="1" x14ac:dyDescent="0.25">
      <c r="A6769" s="29">
        <v>42286.66705196759</v>
      </c>
      <c r="B6769" s="30">
        <v>0.72</v>
      </c>
      <c r="C6769" s="22" t="s">
        <v>197</v>
      </c>
      <c r="F6769" s="29">
        <v>42286.66705196759</v>
      </c>
      <c r="G6769" s="30"/>
      <c r="H6769" s="113"/>
      <c r="I6769" s="113"/>
    </row>
    <row r="6770" spans="1:9" ht="15" customHeight="1" x14ac:dyDescent="0.25">
      <c r="A6770" s="29">
        <v>42286.708718692127</v>
      </c>
      <c r="B6770" s="30">
        <v>1.67</v>
      </c>
      <c r="C6770" s="22" t="s">
        <v>197</v>
      </c>
      <c r="F6770" s="29">
        <v>42286.708718692127</v>
      </c>
      <c r="G6770" s="30"/>
      <c r="H6770" s="113"/>
      <c r="I6770" s="113"/>
    </row>
    <row r="6771" spans="1:9" ht="15" customHeight="1" x14ac:dyDescent="0.25">
      <c r="A6771" s="29">
        <v>42286.750385416664</v>
      </c>
      <c r="B6771" s="30">
        <v>1.2</v>
      </c>
      <c r="C6771" s="22" t="s">
        <v>197</v>
      </c>
      <c r="F6771" s="29">
        <v>42286.750385416664</v>
      </c>
      <c r="G6771" s="30"/>
      <c r="H6771" s="113"/>
      <c r="I6771" s="113"/>
    </row>
    <row r="6772" spans="1:9" ht="15" customHeight="1" x14ac:dyDescent="0.25">
      <c r="A6772" s="29">
        <v>42286.792052141202</v>
      </c>
      <c r="B6772" s="30">
        <v>1.1499999999999999</v>
      </c>
      <c r="C6772" s="22" t="s">
        <v>197</v>
      </c>
      <c r="F6772" s="29">
        <v>42286.792052141202</v>
      </c>
      <c r="G6772" s="30"/>
      <c r="H6772" s="113"/>
      <c r="I6772" s="113"/>
    </row>
    <row r="6773" spans="1:9" ht="15" customHeight="1" x14ac:dyDescent="0.25">
      <c r="A6773" s="29">
        <v>42286.833718865739</v>
      </c>
      <c r="B6773" s="30">
        <v>1.43</v>
      </c>
      <c r="C6773" s="22" t="s">
        <v>197</v>
      </c>
      <c r="F6773" s="29">
        <v>42286.833718865739</v>
      </c>
      <c r="G6773" s="30"/>
      <c r="H6773" s="113"/>
      <c r="I6773" s="113"/>
    </row>
    <row r="6774" spans="1:9" ht="15" customHeight="1" x14ac:dyDescent="0.25">
      <c r="A6774" s="29">
        <v>42286.875385590276</v>
      </c>
      <c r="B6774" s="42">
        <v>10.3</v>
      </c>
      <c r="C6774" s="22" t="s">
        <v>199</v>
      </c>
      <c r="F6774" s="29">
        <v>42286.875385590276</v>
      </c>
      <c r="G6774" s="42"/>
      <c r="H6774" s="113"/>
      <c r="I6774" s="113"/>
    </row>
    <row r="6775" spans="1:9" ht="15" customHeight="1" x14ac:dyDescent="0.25">
      <c r="A6775" s="29">
        <v>42286.917052314813</v>
      </c>
      <c r="B6775" s="42">
        <v>11.01</v>
      </c>
      <c r="C6775" s="22" t="s">
        <v>199</v>
      </c>
      <c r="F6775" s="29">
        <v>42286.917052314813</v>
      </c>
      <c r="G6775" s="42"/>
      <c r="H6775" s="113"/>
      <c r="I6775" s="113"/>
    </row>
    <row r="6776" spans="1:9" ht="15" customHeight="1" x14ac:dyDescent="0.25">
      <c r="A6776" s="29">
        <v>42286.95871903935</v>
      </c>
      <c r="B6776" s="42">
        <v>13.16</v>
      </c>
      <c r="C6776" s="22" t="s">
        <v>199</v>
      </c>
      <c r="F6776" s="29">
        <v>42286.95871903935</v>
      </c>
      <c r="G6776" s="42"/>
      <c r="H6776" s="113"/>
      <c r="I6776" s="113"/>
    </row>
    <row r="6777" spans="1:9" ht="15" customHeight="1" x14ac:dyDescent="0.25">
      <c r="A6777" s="29">
        <v>42287.000385763888</v>
      </c>
      <c r="B6777" s="37">
        <v>13.26</v>
      </c>
      <c r="C6777" s="2"/>
      <c r="F6777" s="29">
        <v>42287.000385763888</v>
      </c>
      <c r="G6777" s="37">
        <v>13.26</v>
      </c>
      <c r="H6777" s="113"/>
      <c r="I6777" s="113"/>
    </row>
    <row r="6778" spans="1:9" ht="15" customHeight="1" x14ac:dyDescent="0.25">
      <c r="A6778" s="29">
        <v>42287.042052488425</v>
      </c>
      <c r="B6778" s="37">
        <v>14.57</v>
      </c>
      <c r="C6778" s="2"/>
      <c r="F6778" s="29">
        <v>42287.042052488425</v>
      </c>
      <c r="G6778" s="37">
        <v>14.57</v>
      </c>
      <c r="H6778" s="113"/>
      <c r="I6778" s="113"/>
    </row>
    <row r="6779" spans="1:9" ht="15" customHeight="1" x14ac:dyDescent="0.25">
      <c r="A6779" s="29">
        <v>42287.083719212962</v>
      </c>
      <c r="B6779" s="37">
        <v>14.52</v>
      </c>
      <c r="C6779" s="2"/>
      <c r="F6779" s="29">
        <v>42287.083719212962</v>
      </c>
      <c r="G6779" s="37">
        <v>14.52</v>
      </c>
      <c r="H6779" s="113"/>
      <c r="I6779" s="113"/>
    </row>
    <row r="6780" spans="1:9" ht="15" customHeight="1" x14ac:dyDescent="0.25">
      <c r="A6780" s="29">
        <v>42287.125385937499</v>
      </c>
      <c r="B6780" s="37">
        <v>13.28</v>
      </c>
      <c r="C6780" s="2"/>
      <c r="F6780" s="29">
        <v>42287.125385937499</v>
      </c>
      <c r="G6780" s="37">
        <v>13.28</v>
      </c>
      <c r="H6780" s="113"/>
      <c r="I6780" s="113"/>
    </row>
    <row r="6781" spans="1:9" ht="15" customHeight="1" x14ac:dyDescent="0.25">
      <c r="A6781" s="29">
        <v>42287.167052662036</v>
      </c>
      <c r="B6781" s="37">
        <v>14.68</v>
      </c>
      <c r="C6781" s="2"/>
      <c r="F6781" s="29">
        <v>42287.167052662036</v>
      </c>
      <c r="G6781" s="37">
        <v>14.68</v>
      </c>
      <c r="H6781" s="113"/>
      <c r="I6781" s="113"/>
    </row>
    <row r="6782" spans="1:9" ht="15" customHeight="1" x14ac:dyDescent="0.25">
      <c r="A6782" s="29">
        <v>42287.208719386574</v>
      </c>
      <c r="B6782" s="37">
        <v>14.93</v>
      </c>
      <c r="C6782" s="2"/>
      <c r="F6782" s="29">
        <v>42287.208719386574</v>
      </c>
      <c r="G6782" s="37">
        <v>14.93</v>
      </c>
      <c r="H6782" s="113"/>
      <c r="I6782" s="113"/>
    </row>
    <row r="6783" spans="1:9" ht="15" customHeight="1" x14ac:dyDescent="0.25">
      <c r="A6783" s="29">
        <v>42287.250386111111</v>
      </c>
      <c r="B6783" s="37">
        <v>14.44</v>
      </c>
      <c r="C6783" s="2"/>
      <c r="F6783" s="29">
        <v>42287.250386111111</v>
      </c>
      <c r="G6783" s="37">
        <v>14.44</v>
      </c>
      <c r="H6783" s="113"/>
      <c r="I6783" s="113"/>
    </row>
    <row r="6784" spans="1:9" ht="15" customHeight="1" x14ac:dyDescent="0.25">
      <c r="A6784" s="29">
        <v>42287.292052835648</v>
      </c>
      <c r="B6784" s="37">
        <v>14.88</v>
      </c>
      <c r="C6784" s="2"/>
      <c r="F6784" s="29">
        <v>42287.292052835648</v>
      </c>
      <c r="G6784" s="37">
        <v>14.88</v>
      </c>
      <c r="H6784" s="113"/>
      <c r="I6784" s="113"/>
    </row>
    <row r="6785" spans="1:9" ht="15" customHeight="1" x14ac:dyDescent="0.25">
      <c r="A6785" s="29">
        <v>42287.333719560185</v>
      </c>
      <c r="B6785" s="37">
        <v>15.7</v>
      </c>
      <c r="C6785" s="2"/>
      <c r="F6785" s="29">
        <v>42287.333719560185</v>
      </c>
      <c r="G6785" s="37">
        <v>15.7</v>
      </c>
      <c r="H6785" s="113"/>
      <c r="I6785" s="113"/>
    </row>
    <row r="6786" spans="1:9" ht="15" customHeight="1" x14ac:dyDescent="0.25">
      <c r="A6786" s="29">
        <v>42287.375386284722</v>
      </c>
      <c r="B6786" s="37">
        <v>15.27</v>
      </c>
      <c r="C6786" s="2"/>
      <c r="F6786" s="29">
        <v>42287.375386284722</v>
      </c>
      <c r="G6786" s="37">
        <v>15.27</v>
      </c>
      <c r="H6786" s="113"/>
      <c r="I6786" s="113"/>
    </row>
    <row r="6787" spans="1:9" ht="15" customHeight="1" x14ac:dyDescent="0.25">
      <c r="A6787" s="29">
        <v>42287.41705300926</v>
      </c>
      <c r="B6787" s="37">
        <v>14.65</v>
      </c>
      <c r="C6787" s="2"/>
      <c r="F6787" s="29">
        <v>42287.41705300926</v>
      </c>
      <c r="G6787" s="37">
        <v>14.65</v>
      </c>
      <c r="H6787" s="113"/>
      <c r="I6787" s="113"/>
    </row>
    <row r="6788" spans="1:9" ht="15" customHeight="1" x14ac:dyDescent="0.25">
      <c r="A6788" s="29">
        <v>42287.458719733797</v>
      </c>
      <c r="B6788" s="37">
        <v>13.19</v>
      </c>
      <c r="C6788" s="2"/>
      <c r="F6788" s="29">
        <v>42287.458719733797</v>
      </c>
      <c r="G6788" s="37">
        <v>13.19</v>
      </c>
      <c r="H6788" s="113"/>
      <c r="I6788" s="113"/>
    </row>
    <row r="6789" spans="1:9" ht="15" customHeight="1" x14ac:dyDescent="0.25">
      <c r="A6789" s="29">
        <v>42287.500386458334</v>
      </c>
      <c r="B6789" s="37">
        <v>13.52</v>
      </c>
      <c r="C6789" s="2"/>
      <c r="F6789" s="29">
        <v>42287.500386458334</v>
      </c>
      <c r="G6789" s="37">
        <v>13.52</v>
      </c>
      <c r="H6789" s="113"/>
      <c r="I6789" s="113"/>
    </row>
    <row r="6790" spans="1:9" ht="15" customHeight="1" x14ac:dyDescent="0.25">
      <c r="A6790" s="29">
        <v>42287.542053182871</v>
      </c>
      <c r="B6790" s="37">
        <v>13</v>
      </c>
      <c r="C6790" s="2"/>
      <c r="F6790" s="29">
        <v>42287.542053182871</v>
      </c>
      <c r="G6790" s="37">
        <v>13</v>
      </c>
      <c r="H6790" s="113"/>
      <c r="I6790" s="113"/>
    </row>
    <row r="6791" spans="1:9" ht="15" customHeight="1" x14ac:dyDescent="0.25">
      <c r="A6791" s="29">
        <v>42287.583719907409</v>
      </c>
      <c r="B6791" s="37">
        <v>14.77</v>
      </c>
      <c r="C6791" s="2"/>
      <c r="F6791" s="29">
        <v>42287.583719907409</v>
      </c>
      <c r="G6791" s="37">
        <v>14.77</v>
      </c>
      <c r="H6791" s="113"/>
      <c r="I6791" s="113"/>
    </row>
    <row r="6792" spans="1:9" ht="15" customHeight="1" x14ac:dyDescent="0.25">
      <c r="A6792" s="29">
        <v>42287.625386631946</v>
      </c>
      <c r="B6792" s="37">
        <v>13.51</v>
      </c>
      <c r="C6792" s="2"/>
      <c r="F6792" s="29">
        <v>42287.625386631946</v>
      </c>
      <c r="G6792" s="37">
        <v>13.51</v>
      </c>
      <c r="H6792" s="113"/>
      <c r="I6792" s="113"/>
    </row>
    <row r="6793" spans="1:9" ht="15" customHeight="1" x14ac:dyDescent="0.25">
      <c r="A6793" s="29">
        <v>42287.667053356483</v>
      </c>
      <c r="B6793" s="37">
        <v>13.85</v>
      </c>
      <c r="C6793" s="2"/>
      <c r="F6793" s="29">
        <v>42287.667053356483</v>
      </c>
      <c r="G6793" s="37">
        <v>13.85</v>
      </c>
      <c r="H6793" s="113"/>
      <c r="I6793" s="113"/>
    </row>
    <row r="6794" spans="1:9" ht="15" customHeight="1" x14ac:dyDescent="0.25">
      <c r="A6794" s="29">
        <v>42287.70872008102</v>
      </c>
      <c r="B6794" s="37">
        <v>15.47</v>
      </c>
      <c r="C6794" s="2"/>
      <c r="F6794" s="29">
        <v>42287.70872008102</v>
      </c>
      <c r="G6794" s="37">
        <v>15.47</v>
      </c>
      <c r="H6794" s="113"/>
      <c r="I6794" s="113"/>
    </row>
    <row r="6795" spans="1:9" ht="15" customHeight="1" x14ac:dyDescent="0.25">
      <c r="A6795" s="29">
        <v>42287.750386805557</v>
      </c>
      <c r="B6795" s="37">
        <v>15.83</v>
      </c>
      <c r="C6795" s="2"/>
      <c r="F6795" s="29">
        <v>42287.750386805557</v>
      </c>
      <c r="G6795" s="37">
        <v>15.83</v>
      </c>
      <c r="H6795" s="113"/>
      <c r="I6795" s="113"/>
    </row>
    <row r="6796" spans="1:9" ht="15" customHeight="1" x14ac:dyDescent="0.25">
      <c r="A6796" s="29">
        <v>42287.792053530095</v>
      </c>
      <c r="B6796" s="37">
        <v>16.38</v>
      </c>
      <c r="C6796" s="2"/>
      <c r="F6796" s="29">
        <v>42287.792053530095</v>
      </c>
      <c r="G6796" s="37">
        <v>16.38</v>
      </c>
      <c r="H6796" s="113"/>
      <c r="I6796" s="113"/>
    </row>
    <row r="6797" spans="1:9" ht="15" customHeight="1" x14ac:dyDescent="0.25">
      <c r="A6797" s="29">
        <v>42287.833720254632</v>
      </c>
      <c r="B6797" s="37">
        <v>17.670000000000002</v>
      </c>
      <c r="C6797" s="2"/>
      <c r="F6797" s="29">
        <v>42287.833720254632</v>
      </c>
      <c r="G6797" s="37">
        <v>17.670000000000002</v>
      </c>
      <c r="H6797" s="113"/>
      <c r="I6797" s="113"/>
    </row>
    <row r="6798" spans="1:9" ht="15" customHeight="1" x14ac:dyDescent="0.25">
      <c r="A6798" s="29">
        <v>42287.875386979169</v>
      </c>
      <c r="B6798" s="37">
        <v>16.829999999999998</v>
      </c>
      <c r="C6798" s="2"/>
      <c r="F6798" s="29">
        <v>42287.875386979169</v>
      </c>
      <c r="G6798" s="37">
        <v>16.829999999999998</v>
      </c>
      <c r="H6798" s="113"/>
      <c r="I6798" s="113"/>
    </row>
    <row r="6799" spans="1:9" ht="15" customHeight="1" x14ac:dyDescent="0.25">
      <c r="A6799" s="29">
        <v>42287.917053703706</v>
      </c>
      <c r="B6799" s="37">
        <v>17.48</v>
      </c>
      <c r="C6799" s="2"/>
      <c r="F6799" s="29">
        <v>42287.917053703706</v>
      </c>
      <c r="G6799" s="37">
        <v>17.48</v>
      </c>
      <c r="H6799" s="113"/>
      <c r="I6799" s="113"/>
    </row>
    <row r="6800" spans="1:9" ht="15" customHeight="1" x14ac:dyDescent="0.25">
      <c r="A6800" s="29">
        <v>42287.958720428243</v>
      </c>
      <c r="B6800" s="37">
        <v>19.18</v>
      </c>
      <c r="C6800" s="2"/>
      <c r="F6800" s="29">
        <v>42287.958720428243</v>
      </c>
      <c r="G6800" s="37">
        <v>19.18</v>
      </c>
      <c r="H6800" s="113"/>
      <c r="I6800" s="113"/>
    </row>
    <row r="6801" spans="1:9" ht="15" customHeight="1" x14ac:dyDescent="0.25">
      <c r="A6801" s="29">
        <v>42288.000387152781</v>
      </c>
      <c r="B6801" s="37">
        <v>16.91</v>
      </c>
      <c r="C6801" s="2"/>
      <c r="F6801" s="29">
        <v>42288.000387152781</v>
      </c>
      <c r="G6801" s="37">
        <v>16.91</v>
      </c>
      <c r="H6801" s="113"/>
      <c r="I6801" s="113"/>
    </row>
    <row r="6802" spans="1:9" ht="15" customHeight="1" x14ac:dyDescent="0.25">
      <c r="A6802" s="29">
        <v>42288.042053877318</v>
      </c>
      <c r="B6802" s="37">
        <v>17.399999999999999</v>
      </c>
      <c r="C6802" s="2"/>
      <c r="F6802" s="29">
        <v>42288.042053877318</v>
      </c>
      <c r="G6802" s="37">
        <v>17.399999999999999</v>
      </c>
      <c r="H6802" s="113"/>
      <c r="I6802" s="113"/>
    </row>
    <row r="6803" spans="1:9" ht="15" customHeight="1" x14ac:dyDescent="0.25">
      <c r="A6803" s="29">
        <v>42288.083720601855</v>
      </c>
      <c r="B6803" s="37">
        <v>19.16</v>
      </c>
      <c r="C6803" s="2"/>
      <c r="F6803" s="29">
        <v>42288.083720601855</v>
      </c>
      <c r="G6803" s="37">
        <v>19.16</v>
      </c>
      <c r="H6803" s="113"/>
      <c r="I6803" s="113"/>
    </row>
    <row r="6804" spans="1:9" ht="15" customHeight="1" x14ac:dyDescent="0.25">
      <c r="A6804" s="29">
        <v>42288.125387326392</v>
      </c>
      <c r="B6804" s="37">
        <v>17.97</v>
      </c>
      <c r="C6804" s="2"/>
      <c r="F6804" s="29">
        <v>42288.125387326392</v>
      </c>
      <c r="G6804" s="37">
        <v>17.97</v>
      </c>
      <c r="H6804" s="113"/>
      <c r="I6804" s="113"/>
    </row>
    <row r="6805" spans="1:9" ht="15" customHeight="1" x14ac:dyDescent="0.25">
      <c r="A6805" s="29">
        <v>42288.167054050929</v>
      </c>
      <c r="B6805" s="37">
        <v>17.82</v>
      </c>
      <c r="C6805" s="2"/>
      <c r="F6805" s="29">
        <v>42288.167054050929</v>
      </c>
      <c r="G6805" s="37">
        <v>17.82</v>
      </c>
      <c r="H6805" s="113"/>
      <c r="I6805" s="113"/>
    </row>
    <row r="6806" spans="1:9" ht="15" customHeight="1" x14ac:dyDescent="0.25">
      <c r="A6806" s="29">
        <v>42288.208720775459</v>
      </c>
      <c r="B6806" s="37">
        <v>17.66</v>
      </c>
      <c r="C6806" s="2"/>
      <c r="F6806" s="29">
        <v>42288.208720775459</v>
      </c>
      <c r="G6806" s="37">
        <v>17.66</v>
      </c>
      <c r="H6806" s="113"/>
      <c r="I6806" s="113"/>
    </row>
    <row r="6807" spans="1:9" ht="15" customHeight="1" x14ac:dyDescent="0.25">
      <c r="A6807" s="29">
        <v>42288.250387499997</v>
      </c>
      <c r="B6807" s="37">
        <v>18.36</v>
      </c>
      <c r="C6807" s="2"/>
      <c r="F6807" s="29">
        <v>42288.250387499997</v>
      </c>
      <c r="G6807" s="37">
        <v>18.36</v>
      </c>
      <c r="H6807" s="113"/>
      <c r="I6807" s="113"/>
    </row>
    <row r="6808" spans="1:9" ht="15" customHeight="1" x14ac:dyDescent="0.25">
      <c r="A6808" s="29">
        <v>42288.292054224534</v>
      </c>
      <c r="B6808" s="37">
        <v>17.86</v>
      </c>
      <c r="C6808" s="2"/>
      <c r="F6808" s="29">
        <v>42288.292054224534</v>
      </c>
      <c r="G6808" s="37">
        <v>17.86</v>
      </c>
      <c r="H6808" s="113"/>
      <c r="I6808" s="113"/>
    </row>
    <row r="6809" spans="1:9" ht="15" customHeight="1" x14ac:dyDescent="0.25">
      <c r="A6809" s="29">
        <v>42288.333720949071</v>
      </c>
      <c r="B6809" s="37">
        <v>17.440000000000001</v>
      </c>
      <c r="C6809" s="2"/>
      <c r="F6809" s="29">
        <v>42288.333720949071</v>
      </c>
      <c r="G6809" s="37">
        <v>17.440000000000001</v>
      </c>
      <c r="H6809" s="113"/>
      <c r="I6809" s="113"/>
    </row>
    <row r="6810" spans="1:9" ht="15" customHeight="1" x14ac:dyDescent="0.25">
      <c r="A6810" s="29">
        <v>42288.375387673608</v>
      </c>
      <c r="B6810" s="37">
        <v>17.82</v>
      </c>
      <c r="C6810" s="2"/>
      <c r="F6810" s="29">
        <v>42288.375387673608</v>
      </c>
      <c r="G6810" s="37">
        <v>17.82</v>
      </c>
      <c r="H6810" s="113"/>
      <c r="I6810" s="113"/>
    </row>
    <row r="6811" spans="1:9" ht="15" customHeight="1" x14ac:dyDescent="0.25">
      <c r="A6811" s="29">
        <v>42288.417054398145</v>
      </c>
      <c r="B6811" s="37">
        <v>17.98</v>
      </c>
      <c r="C6811" s="2"/>
      <c r="F6811" s="29">
        <v>42288.417054398145</v>
      </c>
      <c r="G6811" s="37">
        <v>17.98</v>
      </c>
      <c r="H6811" s="113"/>
      <c r="I6811" s="113"/>
    </row>
    <row r="6812" spans="1:9" ht="15" customHeight="1" x14ac:dyDescent="0.25">
      <c r="A6812" s="29">
        <v>42288.458721122683</v>
      </c>
      <c r="B6812" s="37">
        <v>18.420000000000002</v>
      </c>
      <c r="C6812" s="2"/>
      <c r="F6812" s="29">
        <v>42288.458721122683</v>
      </c>
      <c r="G6812" s="37">
        <v>18.420000000000002</v>
      </c>
      <c r="H6812" s="113"/>
      <c r="I6812" s="113"/>
    </row>
    <row r="6813" spans="1:9" ht="15" customHeight="1" x14ac:dyDescent="0.25">
      <c r="A6813" s="29">
        <v>42288.50038784722</v>
      </c>
      <c r="B6813" s="37">
        <v>16.93</v>
      </c>
      <c r="C6813" s="2"/>
      <c r="F6813" s="29">
        <v>42288.50038784722</v>
      </c>
      <c r="G6813" s="37">
        <v>16.93</v>
      </c>
      <c r="H6813" s="113"/>
      <c r="I6813" s="113"/>
    </row>
    <row r="6814" spans="1:9" ht="15" customHeight="1" x14ac:dyDescent="0.25">
      <c r="A6814" s="29">
        <v>42288.542054571757</v>
      </c>
      <c r="B6814" s="37">
        <v>16.55</v>
      </c>
      <c r="C6814" s="2"/>
      <c r="F6814" s="29">
        <v>42288.542054571757</v>
      </c>
      <c r="G6814" s="37">
        <v>16.55</v>
      </c>
      <c r="H6814" s="113"/>
      <c r="I6814" s="113"/>
    </row>
    <row r="6815" spans="1:9" ht="15" customHeight="1" x14ac:dyDescent="0.25">
      <c r="A6815" s="29">
        <v>42288.583721296294</v>
      </c>
      <c r="B6815" s="37">
        <v>14.53</v>
      </c>
      <c r="C6815" s="2"/>
      <c r="F6815" s="29">
        <v>42288.583721296294</v>
      </c>
      <c r="G6815" s="37">
        <v>14.53</v>
      </c>
      <c r="H6815" s="113"/>
      <c r="I6815" s="113"/>
    </row>
    <row r="6816" spans="1:9" ht="15" customHeight="1" x14ac:dyDescent="0.25">
      <c r="A6816" s="29">
        <v>42288.625388020831</v>
      </c>
      <c r="B6816" s="37">
        <v>14.36</v>
      </c>
      <c r="C6816" s="2"/>
      <c r="F6816" s="29">
        <v>42288.625388020831</v>
      </c>
      <c r="G6816" s="37">
        <v>14.36</v>
      </c>
      <c r="H6816" s="113"/>
      <c r="I6816" s="113"/>
    </row>
    <row r="6817" spans="1:9" ht="15" customHeight="1" x14ac:dyDescent="0.25">
      <c r="A6817" s="29">
        <v>42288.667054745369</v>
      </c>
      <c r="B6817" s="37">
        <v>18.66</v>
      </c>
      <c r="C6817" s="2"/>
      <c r="F6817" s="29">
        <v>42288.667054745369</v>
      </c>
      <c r="G6817" s="37">
        <v>18.66</v>
      </c>
      <c r="H6817" s="113"/>
      <c r="I6817" s="113"/>
    </row>
    <row r="6818" spans="1:9" ht="15" customHeight="1" x14ac:dyDescent="0.25">
      <c r="A6818" s="29">
        <v>42288.708721469906</v>
      </c>
      <c r="B6818" s="37">
        <v>17.760000000000002</v>
      </c>
      <c r="C6818" s="2"/>
      <c r="F6818" s="29">
        <v>42288.708721469906</v>
      </c>
      <c r="G6818" s="37">
        <v>17.760000000000002</v>
      </c>
      <c r="H6818" s="113"/>
      <c r="I6818" s="113"/>
    </row>
    <row r="6819" spans="1:9" ht="15" customHeight="1" x14ac:dyDescent="0.25">
      <c r="A6819" s="29">
        <v>42288.750388194443</v>
      </c>
      <c r="B6819" s="37">
        <v>11.08</v>
      </c>
      <c r="C6819" s="2"/>
      <c r="F6819" s="29">
        <v>42288.750388194443</v>
      </c>
      <c r="G6819" s="37">
        <v>11.08</v>
      </c>
      <c r="H6819" s="113"/>
      <c r="I6819" s="113"/>
    </row>
    <row r="6820" spans="1:9" ht="15" customHeight="1" x14ac:dyDescent="0.25">
      <c r="A6820" s="29">
        <v>42288.79205491898</v>
      </c>
      <c r="B6820" s="30">
        <v>3.24</v>
      </c>
      <c r="C6820" s="22" t="s">
        <v>197</v>
      </c>
      <c r="F6820" s="29">
        <v>42288.79205491898</v>
      </c>
      <c r="G6820" s="30"/>
      <c r="H6820" s="113"/>
      <c r="I6820" s="113"/>
    </row>
    <row r="6821" spans="1:9" ht="15" customHeight="1" x14ac:dyDescent="0.25">
      <c r="A6821" s="29">
        <v>42288.833721643517</v>
      </c>
      <c r="B6821" s="30">
        <v>2.14</v>
      </c>
      <c r="C6821" s="22" t="s">
        <v>197</v>
      </c>
      <c r="F6821" s="29">
        <v>42288.833721643517</v>
      </c>
      <c r="G6821" s="30"/>
      <c r="H6821" s="113"/>
      <c r="I6821" s="113"/>
    </row>
    <row r="6822" spans="1:9" ht="15" customHeight="1" x14ac:dyDescent="0.25">
      <c r="A6822" s="29">
        <v>42288.875388368055</v>
      </c>
      <c r="B6822" s="30">
        <v>1.1100000000000001</v>
      </c>
      <c r="C6822" s="22" t="s">
        <v>197</v>
      </c>
      <c r="F6822" s="29">
        <v>42288.875388368055</v>
      </c>
      <c r="G6822" s="30"/>
      <c r="H6822" s="113"/>
      <c r="I6822" s="113"/>
    </row>
    <row r="6823" spans="1:9" ht="15" customHeight="1" x14ac:dyDescent="0.25">
      <c r="A6823" s="29">
        <v>42288.917055092592</v>
      </c>
      <c r="B6823" s="30">
        <v>1.1299999999999999</v>
      </c>
      <c r="C6823" s="22" t="s">
        <v>197</v>
      </c>
      <c r="F6823" s="29">
        <v>42288.917055092592</v>
      </c>
      <c r="G6823" s="30"/>
      <c r="H6823" s="113"/>
      <c r="I6823" s="113"/>
    </row>
    <row r="6824" spans="1:9" ht="15" customHeight="1" x14ac:dyDescent="0.25">
      <c r="A6824" s="29">
        <v>42288.958721817129</v>
      </c>
      <c r="B6824" s="30">
        <v>1.1100000000000001</v>
      </c>
      <c r="C6824" s="22" t="s">
        <v>197</v>
      </c>
      <c r="F6824" s="29">
        <v>42288.958721817129</v>
      </c>
      <c r="G6824" s="30"/>
      <c r="H6824" s="113"/>
      <c r="I6824" s="113"/>
    </row>
    <row r="6825" spans="1:9" ht="15" customHeight="1" x14ac:dyDescent="0.25">
      <c r="A6825" s="29">
        <v>42289.000388541666</v>
      </c>
      <c r="B6825" s="30">
        <v>1.1000000000000001</v>
      </c>
      <c r="C6825" s="22" t="s">
        <v>197</v>
      </c>
      <c r="F6825" s="29">
        <v>42289.000388541666</v>
      </c>
      <c r="G6825" s="30"/>
      <c r="H6825" s="113"/>
      <c r="I6825" s="113"/>
    </row>
    <row r="6826" spans="1:9" ht="15" customHeight="1" x14ac:dyDescent="0.25">
      <c r="A6826" s="29">
        <v>42289.042055266204</v>
      </c>
      <c r="B6826" s="30">
        <v>0.9</v>
      </c>
      <c r="C6826" s="22" t="s">
        <v>197</v>
      </c>
      <c r="F6826" s="29">
        <v>42289.042055266204</v>
      </c>
      <c r="G6826" s="30"/>
      <c r="H6826" s="113"/>
      <c r="I6826" s="113"/>
    </row>
    <row r="6827" spans="1:9" ht="15" customHeight="1" x14ac:dyDescent="0.25">
      <c r="A6827" s="29">
        <v>42289.083721990741</v>
      </c>
      <c r="B6827" s="30">
        <v>0.86</v>
      </c>
      <c r="C6827" s="22" t="s">
        <v>197</v>
      </c>
      <c r="F6827" s="29">
        <v>42289.083721990741</v>
      </c>
      <c r="G6827" s="30"/>
      <c r="H6827" s="113"/>
      <c r="I6827" s="113"/>
    </row>
    <row r="6828" spans="1:9" ht="15" customHeight="1" x14ac:dyDescent="0.25">
      <c r="A6828" s="29">
        <v>42289.125388715278</v>
      </c>
      <c r="B6828" s="30">
        <v>0.88</v>
      </c>
      <c r="C6828" s="22" t="s">
        <v>197</v>
      </c>
      <c r="F6828" s="29">
        <v>42289.125388715278</v>
      </c>
      <c r="G6828" s="30"/>
      <c r="H6828" s="113"/>
      <c r="I6828" s="113"/>
    </row>
    <row r="6829" spans="1:9" ht="15" customHeight="1" x14ac:dyDescent="0.25">
      <c r="A6829" s="29">
        <v>42289.167055439815</v>
      </c>
      <c r="B6829" s="30">
        <v>0.9</v>
      </c>
      <c r="C6829" s="22" t="s">
        <v>197</v>
      </c>
      <c r="F6829" s="29">
        <v>42289.167055439815</v>
      </c>
      <c r="G6829" s="30"/>
      <c r="H6829" s="113"/>
      <c r="I6829" s="113"/>
    </row>
    <row r="6830" spans="1:9" ht="15" customHeight="1" x14ac:dyDescent="0.25">
      <c r="A6830" s="29">
        <v>42289.208722164352</v>
      </c>
      <c r="B6830" s="30">
        <v>0.9</v>
      </c>
      <c r="C6830" s="22" t="s">
        <v>197</v>
      </c>
      <c r="F6830" s="29">
        <v>42289.208722164352</v>
      </c>
      <c r="G6830" s="30"/>
      <c r="H6830" s="113"/>
      <c r="I6830" s="113"/>
    </row>
    <row r="6831" spans="1:9" ht="15" customHeight="1" x14ac:dyDescent="0.25">
      <c r="A6831" s="29">
        <v>42289.25038888889</v>
      </c>
      <c r="B6831" s="30">
        <v>0.89</v>
      </c>
      <c r="C6831" s="22" t="s">
        <v>197</v>
      </c>
      <c r="F6831" s="29">
        <v>42289.25038888889</v>
      </c>
      <c r="G6831" s="30"/>
      <c r="H6831" s="113"/>
      <c r="I6831" s="113"/>
    </row>
    <row r="6832" spans="1:9" ht="15" customHeight="1" x14ac:dyDescent="0.25">
      <c r="A6832" s="29">
        <v>42289.292055613427</v>
      </c>
      <c r="B6832" s="30">
        <v>0.89</v>
      </c>
      <c r="C6832" s="22" t="s">
        <v>197</v>
      </c>
      <c r="F6832" s="29">
        <v>42289.292055613427</v>
      </c>
      <c r="G6832" s="30"/>
      <c r="H6832" s="113"/>
      <c r="I6832" s="113"/>
    </row>
    <row r="6833" spans="1:9" ht="15" customHeight="1" x14ac:dyDescent="0.25">
      <c r="A6833" s="29">
        <v>42289.333722337964</v>
      </c>
      <c r="B6833" s="30">
        <v>0.85</v>
      </c>
      <c r="C6833" s="22" t="s">
        <v>197</v>
      </c>
      <c r="F6833" s="29">
        <v>42289.333722337964</v>
      </c>
      <c r="G6833" s="30"/>
      <c r="H6833" s="113"/>
      <c r="I6833" s="113"/>
    </row>
    <row r="6834" spans="1:9" ht="15" customHeight="1" x14ac:dyDescent="0.25">
      <c r="A6834" s="29">
        <v>42289.375389062501</v>
      </c>
      <c r="B6834" s="30">
        <v>0.69</v>
      </c>
      <c r="C6834" s="22" t="s">
        <v>197</v>
      </c>
      <c r="F6834" s="29">
        <v>42289.375389062501</v>
      </c>
      <c r="G6834" s="30"/>
      <c r="H6834" s="113"/>
      <c r="I6834" s="113"/>
    </row>
    <row r="6835" spans="1:9" ht="15" customHeight="1" x14ac:dyDescent="0.25">
      <c r="A6835" s="29">
        <v>42289.417055787038</v>
      </c>
      <c r="B6835" s="30">
        <v>0.68</v>
      </c>
      <c r="C6835" s="22" t="s">
        <v>197</v>
      </c>
      <c r="F6835" s="29">
        <v>42289.417055787038</v>
      </c>
      <c r="G6835" s="30"/>
      <c r="H6835" s="113"/>
      <c r="I6835" s="113"/>
    </row>
    <row r="6836" spans="1:9" ht="15" customHeight="1" x14ac:dyDescent="0.25">
      <c r="A6836" s="29">
        <v>42289.458722511576</v>
      </c>
      <c r="B6836" s="30">
        <v>0.74</v>
      </c>
      <c r="C6836" s="22" t="s">
        <v>197</v>
      </c>
      <c r="F6836" s="29">
        <v>42289.458722511576</v>
      </c>
      <c r="G6836" s="30"/>
      <c r="H6836" s="113"/>
      <c r="I6836" s="113"/>
    </row>
    <row r="6837" spans="1:9" ht="15" customHeight="1" x14ac:dyDescent="0.25">
      <c r="A6837" s="29">
        <v>42289.500389236113</v>
      </c>
      <c r="B6837" s="30">
        <v>0.79</v>
      </c>
      <c r="C6837" s="22" t="s">
        <v>197</v>
      </c>
      <c r="F6837" s="29">
        <v>42289.500389236113</v>
      </c>
      <c r="G6837" s="30"/>
      <c r="H6837" s="113"/>
      <c r="I6837" s="113"/>
    </row>
    <row r="6838" spans="1:9" ht="15" customHeight="1" x14ac:dyDescent="0.25">
      <c r="A6838" s="29">
        <v>42289.54205596065</v>
      </c>
      <c r="B6838" s="30">
        <v>0.8</v>
      </c>
      <c r="C6838" s="22" t="s">
        <v>197</v>
      </c>
      <c r="F6838" s="29">
        <v>42289.54205596065</v>
      </c>
      <c r="G6838" s="30"/>
      <c r="H6838" s="113"/>
      <c r="I6838" s="113"/>
    </row>
    <row r="6839" spans="1:9" ht="15" customHeight="1" x14ac:dyDescent="0.25">
      <c r="A6839" s="29">
        <v>42289.583722685187</v>
      </c>
      <c r="B6839" s="30">
        <v>0.79</v>
      </c>
      <c r="C6839" s="22" t="s">
        <v>197</v>
      </c>
      <c r="F6839" s="29">
        <v>42289.583722685187</v>
      </c>
      <c r="G6839" s="30"/>
      <c r="H6839" s="113"/>
      <c r="I6839" s="113"/>
    </row>
    <row r="6840" spans="1:9" ht="15" customHeight="1" x14ac:dyDescent="0.25">
      <c r="A6840" s="29">
        <v>42289.625389409724</v>
      </c>
      <c r="B6840" s="30">
        <v>0.79</v>
      </c>
      <c r="C6840" s="22" t="s">
        <v>197</v>
      </c>
      <c r="F6840" s="29">
        <v>42289.625389409724</v>
      </c>
      <c r="G6840" s="30"/>
      <c r="H6840" s="113"/>
      <c r="I6840" s="113"/>
    </row>
    <row r="6841" spans="1:9" ht="15" customHeight="1" x14ac:dyDescent="0.25">
      <c r="A6841" s="29">
        <v>42289.667056134262</v>
      </c>
      <c r="B6841" s="30">
        <v>0.77</v>
      </c>
      <c r="C6841" s="22" t="s">
        <v>197</v>
      </c>
      <c r="F6841" s="29">
        <v>42289.667056134262</v>
      </c>
      <c r="G6841" s="30"/>
      <c r="H6841" s="113"/>
      <c r="I6841" s="113"/>
    </row>
    <row r="6842" spans="1:9" ht="15" customHeight="1" x14ac:dyDescent="0.25">
      <c r="A6842" s="29">
        <v>42289.708722858799</v>
      </c>
      <c r="B6842" s="30">
        <v>0.73</v>
      </c>
      <c r="C6842" s="22" t="s">
        <v>197</v>
      </c>
      <c r="F6842" s="29">
        <v>42289.708722858799</v>
      </c>
      <c r="G6842" s="30"/>
      <c r="H6842" s="113"/>
      <c r="I6842" s="113"/>
    </row>
    <row r="6843" spans="1:9" ht="15" customHeight="1" x14ac:dyDescent="0.25">
      <c r="A6843" s="29">
        <v>42289.750389583336</v>
      </c>
      <c r="B6843" s="30">
        <v>0.72</v>
      </c>
      <c r="C6843" s="22" t="s">
        <v>197</v>
      </c>
      <c r="F6843" s="29">
        <v>42289.750389583336</v>
      </c>
      <c r="G6843" s="30"/>
      <c r="H6843" s="113"/>
      <c r="I6843" s="113"/>
    </row>
    <row r="6844" spans="1:9" ht="15" customHeight="1" x14ac:dyDescent="0.25">
      <c r="A6844" s="29">
        <v>42289.792056307873</v>
      </c>
      <c r="B6844" s="30">
        <v>0.74</v>
      </c>
      <c r="C6844" s="22" t="s">
        <v>197</v>
      </c>
      <c r="F6844" s="29">
        <v>42289.792056307873</v>
      </c>
      <c r="G6844" s="30"/>
      <c r="H6844" s="113"/>
      <c r="I6844" s="113"/>
    </row>
    <row r="6845" spans="1:9" ht="15" customHeight="1" x14ac:dyDescent="0.25">
      <c r="A6845" s="29">
        <v>42289.83372303241</v>
      </c>
      <c r="B6845" s="30">
        <v>0.74</v>
      </c>
      <c r="C6845" s="22" t="s">
        <v>197</v>
      </c>
      <c r="F6845" s="29">
        <v>42289.83372303241</v>
      </c>
      <c r="G6845" s="30"/>
      <c r="H6845" s="113"/>
      <c r="I6845" s="113"/>
    </row>
    <row r="6846" spans="1:9" ht="15" customHeight="1" x14ac:dyDescent="0.25">
      <c r="A6846" s="29">
        <v>42289.875389756948</v>
      </c>
      <c r="B6846" s="30">
        <v>0.76</v>
      </c>
      <c r="C6846" s="22" t="s">
        <v>197</v>
      </c>
      <c r="F6846" s="29">
        <v>42289.875389756948</v>
      </c>
      <c r="G6846" s="30"/>
      <c r="H6846" s="113"/>
      <c r="I6846" s="113"/>
    </row>
    <row r="6847" spans="1:9" ht="15" customHeight="1" x14ac:dyDescent="0.25">
      <c r="A6847" s="29">
        <v>42289.917056481485</v>
      </c>
      <c r="B6847" s="30">
        <v>0.78</v>
      </c>
      <c r="C6847" s="22" t="s">
        <v>197</v>
      </c>
      <c r="F6847" s="29">
        <v>42289.917056481485</v>
      </c>
      <c r="G6847" s="30"/>
      <c r="H6847" s="113"/>
      <c r="I6847" s="113"/>
    </row>
    <row r="6848" spans="1:9" ht="15" customHeight="1" x14ac:dyDescent="0.25">
      <c r="A6848" s="29">
        <v>42289.958723206022</v>
      </c>
      <c r="B6848" s="30">
        <v>0.75</v>
      </c>
      <c r="C6848" s="22" t="s">
        <v>197</v>
      </c>
      <c r="F6848" s="29">
        <v>42289.958723206022</v>
      </c>
      <c r="G6848" s="30"/>
      <c r="H6848" s="113"/>
      <c r="I6848" s="113"/>
    </row>
    <row r="6849" spans="1:9" ht="15" customHeight="1" x14ac:dyDescent="0.25">
      <c r="A6849" s="29">
        <v>42290.000389930552</v>
      </c>
      <c r="B6849" s="30">
        <v>0.75</v>
      </c>
      <c r="C6849" s="22" t="s">
        <v>197</v>
      </c>
      <c r="F6849" s="29">
        <v>42290.000389930552</v>
      </c>
      <c r="G6849" s="30"/>
      <c r="H6849" s="113"/>
      <c r="I6849" s="113"/>
    </row>
    <row r="6850" spans="1:9" ht="15" customHeight="1" x14ac:dyDescent="0.25">
      <c r="A6850" s="29">
        <v>42290.042056655089</v>
      </c>
      <c r="B6850" s="30">
        <v>0.81</v>
      </c>
      <c r="C6850" s="22" t="s">
        <v>197</v>
      </c>
      <c r="F6850" s="29">
        <v>42290.042056655089</v>
      </c>
      <c r="G6850" s="30"/>
      <c r="H6850" s="113"/>
      <c r="I6850" s="113"/>
    </row>
    <row r="6851" spans="1:9" ht="15" customHeight="1" x14ac:dyDescent="0.25">
      <c r="A6851" s="29">
        <v>42290.083723379626</v>
      </c>
      <c r="B6851" s="30">
        <v>0.8</v>
      </c>
      <c r="C6851" s="22" t="s">
        <v>197</v>
      </c>
      <c r="F6851" s="29">
        <v>42290.083723379626</v>
      </c>
      <c r="G6851" s="30"/>
      <c r="H6851" s="113"/>
      <c r="I6851" s="113"/>
    </row>
    <row r="6852" spans="1:9" ht="15" customHeight="1" x14ac:dyDescent="0.25">
      <c r="A6852" s="29">
        <v>42290.125390104164</v>
      </c>
      <c r="B6852" s="30">
        <v>0.82</v>
      </c>
      <c r="C6852" s="22" t="s">
        <v>197</v>
      </c>
      <c r="F6852" s="29">
        <v>42290.125390104164</v>
      </c>
      <c r="G6852" s="30"/>
      <c r="H6852" s="113"/>
      <c r="I6852" s="113"/>
    </row>
    <row r="6853" spans="1:9" ht="15" customHeight="1" x14ac:dyDescent="0.25">
      <c r="A6853" s="29">
        <v>42290.167056828701</v>
      </c>
      <c r="B6853" s="30">
        <v>0.82</v>
      </c>
      <c r="C6853" s="22" t="s">
        <v>197</v>
      </c>
      <c r="F6853" s="29">
        <v>42290.167056828701</v>
      </c>
      <c r="G6853" s="30"/>
      <c r="H6853" s="113"/>
      <c r="I6853" s="113"/>
    </row>
    <row r="6854" spans="1:9" ht="15" customHeight="1" x14ac:dyDescent="0.25">
      <c r="A6854" s="29">
        <v>42290.208723553238</v>
      </c>
      <c r="B6854" s="30">
        <v>0.83</v>
      </c>
      <c r="C6854" s="22" t="s">
        <v>197</v>
      </c>
      <c r="F6854" s="29">
        <v>42290.208723553238</v>
      </c>
      <c r="G6854" s="30"/>
      <c r="H6854" s="113"/>
      <c r="I6854" s="113"/>
    </row>
    <row r="6855" spans="1:9" ht="15" customHeight="1" x14ac:dyDescent="0.25">
      <c r="A6855" s="29">
        <v>42290.250390277775</v>
      </c>
      <c r="B6855" s="30">
        <v>0.84</v>
      </c>
      <c r="C6855" s="22" t="s">
        <v>197</v>
      </c>
      <c r="F6855" s="29">
        <v>42290.250390277775</v>
      </c>
      <c r="G6855" s="30"/>
      <c r="H6855" s="113"/>
      <c r="I6855" s="113"/>
    </row>
    <row r="6856" spans="1:9" ht="15" customHeight="1" x14ac:dyDescent="0.25">
      <c r="A6856" s="29">
        <v>42290.292057002313</v>
      </c>
      <c r="B6856" s="30">
        <v>0.83</v>
      </c>
      <c r="C6856" s="22" t="s">
        <v>197</v>
      </c>
      <c r="F6856" s="29">
        <v>42290.292057002313</v>
      </c>
      <c r="G6856" s="30"/>
      <c r="H6856" s="113"/>
      <c r="I6856" s="113"/>
    </row>
    <row r="6857" spans="1:9" ht="15" customHeight="1" x14ac:dyDescent="0.25">
      <c r="A6857" s="29">
        <v>42290.33372372685</v>
      </c>
      <c r="B6857" s="30">
        <v>0.79</v>
      </c>
      <c r="C6857" s="22" t="s">
        <v>197</v>
      </c>
      <c r="F6857" s="29">
        <v>42290.33372372685</v>
      </c>
      <c r="G6857" s="30"/>
      <c r="H6857" s="113"/>
      <c r="I6857" s="113"/>
    </row>
    <row r="6858" spans="1:9" ht="15" customHeight="1" x14ac:dyDescent="0.25">
      <c r="A6858" s="29">
        <v>42290.375390451387</v>
      </c>
      <c r="B6858" s="30">
        <v>0.69</v>
      </c>
      <c r="C6858" s="22" t="s">
        <v>197</v>
      </c>
      <c r="F6858" s="29">
        <v>42290.375390451387</v>
      </c>
      <c r="G6858" s="30"/>
      <c r="H6858" s="113"/>
      <c r="I6858" s="113"/>
    </row>
    <row r="6859" spans="1:9" ht="15" customHeight="1" x14ac:dyDescent="0.25">
      <c r="A6859" s="29">
        <v>42290.417057175924</v>
      </c>
      <c r="B6859" s="30">
        <v>0.71</v>
      </c>
      <c r="C6859" s="22" t="s">
        <v>197</v>
      </c>
      <c r="F6859" s="29">
        <v>42290.417057175924</v>
      </c>
      <c r="G6859" s="30"/>
      <c r="H6859" s="113"/>
      <c r="I6859" s="113"/>
    </row>
    <row r="6860" spans="1:9" ht="15" customHeight="1" x14ac:dyDescent="0.25">
      <c r="A6860" s="29">
        <v>42290.458723900461</v>
      </c>
      <c r="B6860" s="30">
        <v>0.74</v>
      </c>
      <c r="C6860" s="22" t="s">
        <v>197</v>
      </c>
      <c r="F6860" s="29">
        <v>42290.458723900461</v>
      </c>
      <c r="G6860" s="30"/>
      <c r="H6860" s="113"/>
      <c r="I6860" s="113"/>
    </row>
    <row r="6861" spans="1:9" ht="15" customHeight="1" x14ac:dyDescent="0.25">
      <c r="A6861" s="29">
        <v>42290.500390624999</v>
      </c>
      <c r="B6861" s="30">
        <v>0.81</v>
      </c>
      <c r="C6861" s="22" t="s">
        <v>197</v>
      </c>
      <c r="F6861" s="29">
        <v>42290.500390624999</v>
      </c>
      <c r="G6861" s="30"/>
      <c r="H6861" s="113"/>
      <c r="I6861" s="113"/>
    </row>
    <row r="6862" spans="1:9" ht="15" customHeight="1" x14ac:dyDescent="0.25">
      <c r="A6862" s="29">
        <v>42290.542057349536</v>
      </c>
      <c r="B6862" s="30">
        <v>0.85</v>
      </c>
      <c r="C6862" s="22" t="s">
        <v>197</v>
      </c>
      <c r="F6862" s="29">
        <v>42290.542057349536</v>
      </c>
      <c r="G6862" s="30"/>
      <c r="H6862" s="113"/>
      <c r="I6862" s="113"/>
    </row>
    <row r="6863" spans="1:9" ht="15" customHeight="1" x14ac:dyDescent="0.25">
      <c r="A6863" s="29">
        <v>42290.583724074073</v>
      </c>
      <c r="B6863" s="30">
        <v>0.85</v>
      </c>
      <c r="C6863" s="22" t="s">
        <v>197</v>
      </c>
      <c r="F6863" s="29">
        <v>42290.583724074073</v>
      </c>
      <c r="G6863" s="30"/>
      <c r="H6863" s="113"/>
      <c r="I6863" s="113"/>
    </row>
    <row r="6864" spans="1:9" ht="15" customHeight="1" x14ac:dyDescent="0.25">
      <c r="A6864" s="29">
        <v>42290.62539079861</v>
      </c>
      <c r="B6864" s="30">
        <v>0.84</v>
      </c>
      <c r="C6864" s="22" t="s">
        <v>197</v>
      </c>
      <c r="F6864" s="29">
        <v>42290.62539079861</v>
      </c>
      <c r="G6864" s="30"/>
      <c r="H6864" s="113"/>
      <c r="I6864" s="113"/>
    </row>
    <row r="6865" spans="1:9" ht="15" customHeight="1" x14ac:dyDescent="0.25">
      <c r="A6865" s="29">
        <v>42290.667057523147</v>
      </c>
      <c r="B6865" s="30">
        <v>0.8</v>
      </c>
      <c r="C6865" s="22" t="s">
        <v>197</v>
      </c>
      <c r="F6865" s="29">
        <v>42290.667057523147</v>
      </c>
      <c r="G6865" s="30"/>
      <c r="H6865" s="113"/>
      <c r="I6865" s="113"/>
    </row>
    <row r="6866" spans="1:9" ht="15" customHeight="1" x14ac:dyDescent="0.25">
      <c r="A6866" s="29">
        <v>42290.708724247685</v>
      </c>
      <c r="B6866" s="30">
        <v>0.78</v>
      </c>
      <c r="C6866" s="22" t="s">
        <v>197</v>
      </c>
      <c r="F6866" s="29">
        <v>42290.708724247685</v>
      </c>
      <c r="G6866" s="30"/>
      <c r="H6866" s="113"/>
      <c r="I6866" s="113"/>
    </row>
    <row r="6867" spans="1:9" ht="15" customHeight="1" x14ac:dyDescent="0.25">
      <c r="A6867" s="29">
        <v>42290.750390972222</v>
      </c>
      <c r="B6867" s="30">
        <v>1.63</v>
      </c>
      <c r="C6867" s="22" t="s">
        <v>197</v>
      </c>
      <c r="F6867" s="29">
        <v>42290.750390972222</v>
      </c>
      <c r="G6867" s="30"/>
      <c r="H6867" s="113"/>
      <c r="I6867" s="113"/>
    </row>
    <row r="6868" spans="1:9" ht="15" customHeight="1" x14ac:dyDescent="0.25">
      <c r="A6868" s="29">
        <v>42290.792057696759</v>
      </c>
      <c r="B6868" s="30">
        <v>3.88</v>
      </c>
      <c r="C6868" s="22" t="s">
        <v>197</v>
      </c>
      <c r="F6868" s="29">
        <v>42290.792057696759</v>
      </c>
      <c r="G6868" s="30"/>
      <c r="H6868" s="113"/>
      <c r="I6868" s="113"/>
    </row>
    <row r="6869" spans="1:9" ht="15" customHeight="1" x14ac:dyDescent="0.25">
      <c r="A6869" s="29">
        <v>42290.833724421296</v>
      </c>
      <c r="B6869" s="30">
        <v>3</v>
      </c>
      <c r="C6869" s="22" t="s">
        <v>197</v>
      </c>
      <c r="F6869" s="29">
        <v>42290.833724421296</v>
      </c>
      <c r="G6869" s="30"/>
      <c r="H6869" s="113"/>
      <c r="I6869" s="113"/>
    </row>
    <row r="6870" spans="1:9" ht="15" customHeight="1" x14ac:dyDescent="0.25">
      <c r="A6870" s="29">
        <v>42290.875391145833</v>
      </c>
      <c r="B6870" s="42">
        <v>10.96</v>
      </c>
      <c r="C6870" s="22" t="s">
        <v>199</v>
      </c>
      <c r="F6870" s="29">
        <v>42290.875391145833</v>
      </c>
      <c r="G6870" s="42"/>
      <c r="H6870" s="113"/>
      <c r="I6870" s="113"/>
    </row>
    <row r="6871" spans="1:9" ht="15" customHeight="1" x14ac:dyDescent="0.25">
      <c r="A6871" s="29">
        <v>42290.917057870371</v>
      </c>
      <c r="B6871" s="42">
        <v>9.2100000000000009</v>
      </c>
      <c r="C6871" s="22" t="s">
        <v>199</v>
      </c>
      <c r="F6871" s="29">
        <v>42290.917057870371</v>
      </c>
      <c r="G6871" s="42"/>
      <c r="H6871" s="113"/>
      <c r="I6871" s="113"/>
    </row>
    <row r="6872" spans="1:9" ht="15" customHeight="1" x14ac:dyDescent="0.25">
      <c r="A6872" s="29">
        <v>42290.958724594908</v>
      </c>
      <c r="B6872" s="42">
        <v>9.41</v>
      </c>
      <c r="C6872" s="22" t="s">
        <v>199</v>
      </c>
      <c r="F6872" s="29">
        <v>42290.958724594908</v>
      </c>
      <c r="G6872" s="42"/>
      <c r="H6872" s="113"/>
      <c r="I6872" s="113"/>
    </row>
    <row r="6873" spans="1:9" ht="15" customHeight="1" x14ac:dyDescent="0.25">
      <c r="A6873" s="29">
        <v>42291.000391319445</v>
      </c>
      <c r="B6873" s="37">
        <v>9.44</v>
      </c>
      <c r="C6873" s="2"/>
      <c r="F6873" s="29">
        <v>42291.000391319445</v>
      </c>
      <c r="G6873" s="37">
        <v>9.44</v>
      </c>
      <c r="H6873" s="113"/>
      <c r="I6873" s="113"/>
    </row>
    <row r="6874" spans="1:9" ht="15" customHeight="1" x14ac:dyDescent="0.25">
      <c r="A6874" s="29">
        <v>42291.042058043982</v>
      </c>
      <c r="B6874" s="37">
        <v>12.25</v>
      </c>
      <c r="C6874" s="2"/>
      <c r="F6874" s="29">
        <v>42291.042058043982</v>
      </c>
      <c r="G6874" s="37">
        <v>12.25</v>
      </c>
      <c r="H6874" s="113"/>
      <c r="I6874" s="113"/>
    </row>
    <row r="6875" spans="1:9" ht="15" customHeight="1" x14ac:dyDescent="0.25">
      <c r="A6875" s="29">
        <v>42291.083724768519</v>
      </c>
      <c r="B6875" s="37">
        <v>11.74</v>
      </c>
      <c r="C6875" s="2"/>
      <c r="F6875" s="29">
        <v>42291.083724768519</v>
      </c>
      <c r="G6875" s="37">
        <v>11.74</v>
      </c>
      <c r="H6875" s="113"/>
      <c r="I6875" s="113"/>
    </row>
    <row r="6876" spans="1:9" ht="15" customHeight="1" x14ac:dyDescent="0.25">
      <c r="A6876" s="29">
        <v>42291.125391493057</v>
      </c>
      <c r="B6876" s="37">
        <v>12.65</v>
      </c>
      <c r="C6876" s="2"/>
      <c r="F6876" s="29">
        <v>42291.125391493057</v>
      </c>
      <c r="G6876" s="37">
        <v>12.65</v>
      </c>
      <c r="H6876" s="113"/>
      <c r="I6876" s="113"/>
    </row>
    <row r="6877" spans="1:9" ht="15" customHeight="1" x14ac:dyDescent="0.25">
      <c r="A6877" s="29">
        <v>42291.167058217594</v>
      </c>
      <c r="B6877" s="37">
        <v>12.59</v>
      </c>
      <c r="C6877" s="2"/>
      <c r="F6877" s="29">
        <v>42291.167058217594</v>
      </c>
      <c r="G6877" s="37">
        <v>12.59</v>
      </c>
      <c r="H6877" s="113"/>
      <c r="I6877" s="113"/>
    </row>
    <row r="6878" spans="1:9" ht="15" customHeight="1" x14ac:dyDescent="0.25">
      <c r="A6878" s="29">
        <v>42291.208724942131</v>
      </c>
      <c r="B6878" s="37">
        <v>13.96</v>
      </c>
      <c r="C6878" s="2"/>
      <c r="F6878" s="29">
        <v>42291.208724942131</v>
      </c>
      <c r="G6878" s="37">
        <v>13.96</v>
      </c>
      <c r="H6878" s="113"/>
      <c r="I6878" s="113"/>
    </row>
    <row r="6879" spans="1:9" ht="15" customHeight="1" x14ac:dyDescent="0.25">
      <c r="A6879" s="29">
        <v>42291.250391666668</v>
      </c>
      <c r="B6879" s="37">
        <v>14.48</v>
      </c>
      <c r="C6879" s="2"/>
      <c r="F6879" s="29">
        <v>42291.250391666668</v>
      </c>
      <c r="G6879" s="37">
        <v>14.48</v>
      </c>
      <c r="H6879" s="113"/>
      <c r="I6879" s="113"/>
    </row>
    <row r="6880" spans="1:9" ht="15" customHeight="1" x14ac:dyDescent="0.25">
      <c r="A6880" s="29">
        <v>42291.292058391206</v>
      </c>
      <c r="B6880" s="37">
        <v>12.32</v>
      </c>
      <c r="C6880" s="2"/>
      <c r="F6880" s="29">
        <v>42291.292058391206</v>
      </c>
      <c r="G6880" s="37">
        <v>12.32</v>
      </c>
      <c r="H6880" s="113"/>
      <c r="I6880" s="113"/>
    </row>
    <row r="6881" spans="1:9" ht="15" customHeight="1" x14ac:dyDescent="0.25">
      <c r="A6881" s="29">
        <v>42291.333725115743</v>
      </c>
      <c r="B6881" s="37">
        <v>12.85</v>
      </c>
      <c r="C6881" s="2"/>
      <c r="F6881" s="29">
        <v>42291.333725115743</v>
      </c>
      <c r="G6881" s="37">
        <v>12.85</v>
      </c>
      <c r="H6881" s="113"/>
      <c r="I6881" s="113"/>
    </row>
    <row r="6882" spans="1:9" ht="15" customHeight="1" x14ac:dyDescent="0.25">
      <c r="A6882" s="29">
        <v>42291.37539184028</v>
      </c>
      <c r="B6882" s="37">
        <v>13.6</v>
      </c>
      <c r="C6882" s="2"/>
      <c r="F6882" s="29">
        <v>42291.37539184028</v>
      </c>
      <c r="G6882" s="37">
        <v>13.6</v>
      </c>
      <c r="H6882" s="113"/>
      <c r="I6882" s="113"/>
    </row>
    <row r="6883" spans="1:9" ht="15" customHeight="1" x14ac:dyDescent="0.25">
      <c r="A6883" s="29">
        <v>42291.417058564817</v>
      </c>
      <c r="B6883" s="37">
        <v>14.65</v>
      </c>
      <c r="C6883" s="2"/>
      <c r="F6883" s="29">
        <v>42291.417058564817</v>
      </c>
      <c r="G6883" s="37">
        <v>14.65</v>
      </c>
      <c r="H6883" s="113"/>
      <c r="I6883" s="113"/>
    </row>
    <row r="6884" spans="1:9" ht="15" customHeight="1" x14ac:dyDescent="0.25">
      <c r="A6884" s="29">
        <v>42291.458725289354</v>
      </c>
      <c r="B6884" s="37">
        <v>14.91</v>
      </c>
      <c r="C6884" s="2"/>
      <c r="F6884" s="29">
        <v>42291.458725289354</v>
      </c>
      <c r="G6884" s="37">
        <v>14.91</v>
      </c>
      <c r="H6884" s="113"/>
      <c r="I6884" s="113"/>
    </row>
    <row r="6885" spans="1:9" ht="15" customHeight="1" x14ac:dyDescent="0.25">
      <c r="A6885" s="29">
        <v>42291.500392013892</v>
      </c>
      <c r="B6885" s="37">
        <v>13.84</v>
      </c>
      <c r="C6885" s="2"/>
      <c r="F6885" s="29">
        <v>42291.500392013892</v>
      </c>
      <c r="G6885" s="37">
        <v>13.84</v>
      </c>
      <c r="H6885" s="113"/>
      <c r="I6885" s="113"/>
    </row>
    <row r="6886" spans="1:9" ht="15" customHeight="1" x14ac:dyDescent="0.25">
      <c r="A6886" s="29">
        <v>42291.542058738429</v>
      </c>
      <c r="B6886" s="37">
        <v>13.89</v>
      </c>
      <c r="C6886" s="2"/>
      <c r="F6886" s="29">
        <v>42291.542058738429</v>
      </c>
      <c r="G6886" s="37">
        <v>13.89</v>
      </c>
      <c r="H6886" s="113"/>
      <c r="I6886" s="113"/>
    </row>
    <row r="6887" spans="1:9" ht="15" customHeight="1" x14ac:dyDescent="0.25">
      <c r="A6887" s="29">
        <v>42291.583725462966</v>
      </c>
      <c r="B6887" s="37">
        <v>12.9</v>
      </c>
      <c r="C6887" s="2"/>
      <c r="F6887" s="29">
        <v>42291.583725462966</v>
      </c>
      <c r="G6887" s="37">
        <v>12.9</v>
      </c>
      <c r="H6887" s="113"/>
      <c r="I6887" s="113"/>
    </row>
    <row r="6888" spans="1:9" ht="15" customHeight="1" x14ac:dyDescent="0.25">
      <c r="A6888" s="29">
        <v>42291.625392187503</v>
      </c>
      <c r="B6888" s="37">
        <v>14.79</v>
      </c>
      <c r="C6888" s="2"/>
      <c r="F6888" s="29">
        <v>42291.625392187503</v>
      </c>
      <c r="G6888" s="37">
        <v>14.79</v>
      </c>
      <c r="H6888" s="113"/>
      <c r="I6888" s="113"/>
    </row>
    <row r="6889" spans="1:9" ht="15" customHeight="1" x14ac:dyDescent="0.25">
      <c r="A6889" s="29">
        <v>42291.66705891204</v>
      </c>
      <c r="B6889" s="37">
        <v>14.21</v>
      </c>
      <c r="C6889" s="2"/>
      <c r="F6889" s="29">
        <v>42291.66705891204</v>
      </c>
      <c r="G6889" s="37">
        <v>14.21</v>
      </c>
      <c r="H6889" s="113"/>
      <c r="I6889" s="113"/>
    </row>
    <row r="6890" spans="1:9" ht="15" customHeight="1" x14ac:dyDescent="0.25">
      <c r="A6890" s="29">
        <v>42291.708725636578</v>
      </c>
      <c r="B6890" s="37">
        <v>17.34</v>
      </c>
      <c r="C6890" s="2"/>
      <c r="F6890" s="29">
        <v>42291.708725636578</v>
      </c>
      <c r="G6890" s="37">
        <v>17.34</v>
      </c>
      <c r="H6890" s="113"/>
      <c r="I6890" s="113"/>
    </row>
    <row r="6891" spans="1:9" ht="15" customHeight="1" x14ac:dyDescent="0.25">
      <c r="A6891" s="29">
        <v>42291.750392361108</v>
      </c>
      <c r="B6891" s="39">
        <v>9.98</v>
      </c>
      <c r="C6891" s="22" t="s">
        <v>200</v>
      </c>
      <c r="F6891" s="29">
        <v>42291.750392361108</v>
      </c>
      <c r="G6891" s="39"/>
      <c r="H6891" s="113"/>
      <c r="I6891" s="113"/>
    </row>
    <row r="6892" spans="1:9" ht="15" customHeight="1" x14ac:dyDescent="0.25">
      <c r="A6892" s="29">
        <v>42291.792059085645</v>
      </c>
      <c r="B6892" s="39">
        <v>4.05</v>
      </c>
      <c r="C6892" s="22" t="s">
        <v>200</v>
      </c>
      <c r="F6892" s="29">
        <v>42291.792059085645</v>
      </c>
      <c r="G6892" s="39"/>
      <c r="H6892" s="113"/>
      <c r="I6892" s="113"/>
    </row>
    <row r="6893" spans="1:9" ht="15" customHeight="1" x14ac:dyDescent="0.25">
      <c r="A6893" s="29">
        <v>42291.833725810182</v>
      </c>
      <c r="B6893" s="39">
        <v>2.69</v>
      </c>
      <c r="C6893" s="22" t="s">
        <v>200</v>
      </c>
      <c r="F6893" s="29">
        <v>42291.833725810182</v>
      </c>
      <c r="G6893" s="39"/>
      <c r="H6893" s="113"/>
      <c r="I6893" s="113"/>
    </row>
    <row r="6894" spans="1:9" ht="15" customHeight="1" x14ac:dyDescent="0.25">
      <c r="A6894" s="29">
        <v>42291.875392534719</v>
      </c>
      <c r="B6894" s="37">
        <v>14.35</v>
      </c>
      <c r="C6894" s="2"/>
      <c r="F6894" s="29">
        <v>42291.875392534719</v>
      </c>
      <c r="G6894" s="37">
        <v>14.35</v>
      </c>
      <c r="H6894" s="113"/>
      <c r="I6894" s="113"/>
    </row>
    <row r="6895" spans="1:9" ht="15" customHeight="1" x14ac:dyDescent="0.25">
      <c r="A6895" s="29">
        <v>42291.917059259256</v>
      </c>
      <c r="B6895" s="37">
        <v>11.92</v>
      </c>
      <c r="C6895" s="2"/>
      <c r="F6895" s="29">
        <v>42291.917059259256</v>
      </c>
      <c r="G6895" s="37">
        <v>11.92</v>
      </c>
      <c r="H6895" s="113"/>
      <c r="I6895" s="113"/>
    </row>
    <row r="6896" spans="1:9" ht="15" customHeight="1" x14ac:dyDescent="0.25">
      <c r="A6896" s="29">
        <v>42291.958725983794</v>
      </c>
      <c r="B6896" s="37">
        <v>11.77</v>
      </c>
      <c r="C6896" s="2"/>
      <c r="F6896" s="29">
        <v>42291.958725983794</v>
      </c>
      <c r="G6896" s="37">
        <v>11.77</v>
      </c>
      <c r="H6896" s="113"/>
      <c r="I6896" s="113"/>
    </row>
    <row r="6897" spans="1:9" ht="15" customHeight="1" x14ac:dyDescent="0.25">
      <c r="A6897" s="29">
        <v>42292.000392708331</v>
      </c>
      <c r="B6897" s="37">
        <v>13.05</v>
      </c>
      <c r="C6897" s="2"/>
      <c r="F6897" s="29">
        <v>42292.000392708331</v>
      </c>
      <c r="G6897" s="37">
        <v>13.05</v>
      </c>
      <c r="H6897" s="113"/>
      <c r="I6897" s="113"/>
    </row>
    <row r="6898" spans="1:9" ht="15" customHeight="1" x14ac:dyDescent="0.25">
      <c r="A6898" s="29">
        <v>42292.042059432868</v>
      </c>
      <c r="B6898" s="37">
        <v>15.37</v>
      </c>
      <c r="C6898" s="2"/>
      <c r="F6898" s="29">
        <v>42292.042059432868</v>
      </c>
      <c r="G6898" s="37">
        <v>15.37</v>
      </c>
      <c r="H6898" s="113"/>
      <c r="I6898" s="113"/>
    </row>
    <row r="6899" spans="1:9" ht="15" customHeight="1" x14ac:dyDescent="0.25">
      <c r="A6899" s="29">
        <v>42292.083726157405</v>
      </c>
      <c r="B6899" s="37">
        <v>13.39</v>
      </c>
      <c r="C6899" s="2"/>
      <c r="F6899" s="29">
        <v>42292.083726157405</v>
      </c>
      <c r="G6899" s="37">
        <v>13.39</v>
      </c>
      <c r="H6899" s="113"/>
      <c r="I6899" s="113"/>
    </row>
    <row r="6900" spans="1:9" ht="15" customHeight="1" x14ac:dyDescent="0.25">
      <c r="A6900" s="29">
        <v>42292.125392881942</v>
      </c>
      <c r="B6900" s="37">
        <v>13.32</v>
      </c>
      <c r="C6900" s="2"/>
      <c r="F6900" s="29">
        <v>42292.125392881942</v>
      </c>
      <c r="G6900" s="37">
        <v>13.32</v>
      </c>
      <c r="H6900" s="113"/>
      <c r="I6900" s="113"/>
    </row>
    <row r="6901" spans="1:9" ht="15" customHeight="1" x14ac:dyDescent="0.25">
      <c r="A6901" s="29">
        <v>42292.16705960648</v>
      </c>
      <c r="B6901" s="37">
        <v>15.27</v>
      </c>
      <c r="C6901" s="2"/>
      <c r="F6901" s="29">
        <v>42292.16705960648</v>
      </c>
      <c r="G6901" s="37">
        <v>15.27</v>
      </c>
      <c r="H6901" s="113"/>
      <c r="I6901" s="113"/>
    </row>
    <row r="6902" spans="1:9" ht="15" customHeight="1" x14ac:dyDescent="0.25">
      <c r="A6902" s="29">
        <v>42292.208726331017</v>
      </c>
      <c r="B6902" s="37">
        <v>14.72</v>
      </c>
      <c r="C6902" s="2"/>
      <c r="F6902" s="29">
        <v>42292.208726331017</v>
      </c>
      <c r="G6902" s="37">
        <v>14.72</v>
      </c>
      <c r="H6902" s="113"/>
      <c r="I6902" s="113"/>
    </row>
    <row r="6903" spans="1:9" ht="15" customHeight="1" x14ac:dyDescent="0.25">
      <c r="A6903" s="29">
        <v>42292.250393055554</v>
      </c>
      <c r="B6903" s="37">
        <v>15.57</v>
      </c>
      <c r="C6903" s="2"/>
      <c r="F6903" s="29">
        <v>42292.250393055554</v>
      </c>
      <c r="G6903" s="37">
        <v>15.57</v>
      </c>
      <c r="H6903" s="113"/>
      <c r="I6903" s="113"/>
    </row>
    <row r="6904" spans="1:9" ht="15" customHeight="1" x14ac:dyDescent="0.25">
      <c r="A6904" s="29">
        <v>42292.292059780091</v>
      </c>
      <c r="B6904" s="37">
        <v>16.41</v>
      </c>
      <c r="C6904" s="2"/>
      <c r="F6904" s="29">
        <v>42292.292059780091</v>
      </c>
      <c r="G6904" s="37">
        <v>16.41</v>
      </c>
      <c r="H6904" s="113"/>
      <c r="I6904" s="113"/>
    </row>
    <row r="6905" spans="1:9" ht="15" customHeight="1" x14ac:dyDescent="0.25">
      <c r="A6905" s="29">
        <v>42292.333726504628</v>
      </c>
      <c r="B6905" s="37">
        <v>14.91</v>
      </c>
      <c r="C6905" s="2"/>
      <c r="F6905" s="29">
        <v>42292.333726504628</v>
      </c>
      <c r="G6905" s="37">
        <v>14.91</v>
      </c>
      <c r="H6905" s="113"/>
      <c r="I6905" s="113"/>
    </row>
    <row r="6906" spans="1:9" ht="15" customHeight="1" x14ac:dyDescent="0.25">
      <c r="A6906" s="29">
        <v>42292.375393229166</v>
      </c>
      <c r="B6906" s="37">
        <v>14.23</v>
      </c>
      <c r="C6906" s="2"/>
      <c r="F6906" s="29">
        <v>42292.375393229166</v>
      </c>
      <c r="G6906" s="37">
        <v>14.23</v>
      </c>
      <c r="H6906" s="113"/>
      <c r="I6906" s="113"/>
    </row>
    <row r="6907" spans="1:9" ht="15" customHeight="1" x14ac:dyDescent="0.25">
      <c r="A6907" s="29">
        <v>42292.417059953703</v>
      </c>
      <c r="B6907" s="37">
        <v>14.87</v>
      </c>
      <c r="C6907" s="2"/>
      <c r="F6907" s="29">
        <v>42292.417059953703</v>
      </c>
      <c r="G6907" s="37">
        <v>14.87</v>
      </c>
      <c r="H6907" s="113"/>
      <c r="I6907" s="113"/>
    </row>
    <row r="6908" spans="1:9" ht="15" customHeight="1" x14ac:dyDescent="0.25">
      <c r="A6908" s="29">
        <v>42292.45872667824</v>
      </c>
      <c r="B6908" s="37">
        <v>15.06</v>
      </c>
      <c r="C6908" s="2"/>
      <c r="F6908" s="29">
        <v>42292.45872667824</v>
      </c>
      <c r="G6908" s="37">
        <v>15.06</v>
      </c>
      <c r="H6908" s="113"/>
      <c r="I6908" s="113"/>
    </row>
    <row r="6909" spans="1:9" ht="15" customHeight="1" x14ac:dyDescent="0.25">
      <c r="A6909" s="29">
        <v>42292.500393402777</v>
      </c>
      <c r="B6909" s="37">
        <v>15.92</v>
      </c>
      <c r="C6909" s="2"/>
      <c r="F6909" s="29">
        <v>42292.500393402777</v>
      </c>
      <c r="G6909" s="37">
        <v>15.92</v>
      </c>
      <c r="H6909" s="113"/>
      <c r="I6909" s="113"/>
    </row>
    <row r="6910" spans="1:9" ht="15" customHeight="1" x14ac:dyDescent="0.25">
      <c r="A6910" s="29">
        <v>42292.542060127314</v>
      </c>
      <c r="B6910" s="37">
        <v>15.23</v>
      </c>
      <c r="C6910" s="2"/>
      <c r="F6910" s="29">
        <v>42292.542060127314</v>
      </c>
      <c r="G6910" s="37">
        <v>15.23</v>
      </c>
      <c r="H6910" s="113"/>
      <c r="I6910" s="113"/>
    </row>
    <row r="6911" spans="1:9" ht="15" customHeight="1" x14ac:dyDescent="0.25">
      <c r="A6911" s="29">
        <v>42292.583726851852</v>
      </c>
      <c r="B6911" s="37">
        <v>16.13</v>
      </c>
      <c r="C6911" s="2"/>
      <c r="F6911" s="29">
        <v>42292.583726851852</v>
      </c>
      <c r="G6911" s="37">
        <v>16.13</v>
      </c>
      <c r="H6911" s="113"/>
      <c r="I6911" s="113"/>
    </row>
    <row r="6912" spans="1:9" ht="15" customHeight="1" x14ac:dyDescent="0.25">
      <c r="A6912" s="29">
        <v>42292.625393576389</v>
      </c>
      <c r="B6912" s="37">
        <v>15.64</v>
      </c>
      <c r="C6912" s="2"/>
      <c r="F6912" s="29">
        <v>42292.625393576389</v>
      </c>
      <c r="G6912" s="37">
        <v>15.64</v>
      </c>
      <c r="H6912" s="113"/>
      <c r="I6912" s="113"/>
    </row>
    <row r="6913" spans="1:9" ht="15" customHeight="1" x14ac:dyDescent="0.25">
      <c r="A6913" s="29">
        <v>42292.667060300926</v>
      </c>
      <c r="B6913" s="37">
        <v>16.14</v>
      </c>
      <c r="C6913" s="2"/>
      <c r="F6913" s="29">
        <v>42292.667060300926</v>
      </c>
      <c r="G6913" s="37">
        <v>16.14</v>
      </c>
      <c r="H6913" s="113"/>
      <c r="I6913" s="113"/>
    </row>
    <row r="6914" spans="1:9" ht="15" customHeight="1" x14ac:dyDescent="0.25">
      <c r="A6914" s="29">
        <v>42292.708727025463</v>
      </c>
      <c r="B6914" s="37">
        <v>16.45</v>
      </c>
      <c r="C6914" s="2"/>
      <c r="F6914" s="29">
        <v>42292.708727025463</v>
      </c>
      <c r="G6914" s="37">
        <v>16.45</v>
      </c>
      <c r="H6914" s="113"/>
      <c r="I6914" s="113"/>
    </row>
    <row r="6915" spans="1:9" ht="15" customHeight="1" x14ac:dyDescent="0.25">
      <c r="A6915" s="29">
        <v>42292.750393750001</v>
      </c>
      <c r="B6915" s="30">
        <v>8.1199999999999992</v>
      </c>
      <c r="C6915" s="22" t="s">
        <v>197</v>
      </c>
      <c r="F6915" s="29">
        <v>42292.750393750001</v>
      </c>
      <c r="G6915" s="30"/>
      <c r="H6915" s="113"/>
      <c r="I6915" s="113"/>
    </row>
    <row r="6916" spans="1:9" ht="15" customHeight="1" x14ac:dyDescent="0.25">
      <c r="A6916" s="29">
        <v>42292.792060474538</v>
      </c>
      <c r="B6916" s="30">
        <v>3.46</v>
      </c>
      <c r="C6916" s="22" t="s">
        <v>197</v>
      </c>
      <c r="F6916" s="29">
        <v>42292.792060474538</v>
      </c>
      <c r="G6916" s="30"/>
      <c r="H6916" s="113"/>
      <c r="I6916" s="113"/>
    </row>
    <row r="6917" spans="1:9" ht="15" customHeight="1" x14ac:dyDescent="0.25">
      <c r="A6917" s="29">
        <v>42292.833727199075</v>
      </c>
      <c r="B6917" s="30">
        <v>1.88</v>
      </c>
      <c r="C6917" s="22" t="s">
        <v>197</v>
      </c>
      <c r="F6917" s="29">
        <v>42292.833727199075</v>
      </c>
      <c r="G6917" s="30"/>
      <c r="H6917" s="113"/>
      <c r="I6917" s="113"/>
    </row>
    <row r="6918" spans="1:9" ht="15" customHeight="1" x14ac:dyDescent="0.25">
      <c r="A6918" s="29">
        <v>42292.875393923612</v>
      </c>
      <c r="B6918" s="30">
        <v>1.22</v>
      </c>
      <c r="C6918" s="22" t="s">
        <v>197</v>
      </c>
      <c r="F6918" s="29">
        <v>42292.875393923612</v>
      </c>
      <c r="G6918" s="30"/>
      <c r="H6918" s="113"/>
      <c r="I6918" s="113"/>
    </row>
    <row r="6919" spans="1:9" ht="15" customHeight="1" x14ac:dyDescent="0.25">
      <c r="A6919" s="29">
        <v>42292.917060648149</v>
      </c>
      <c r="B6919" s="30">
        <v>1.22</v>
      </c>
      <c r="C6919" s="22" t="s">
        <v>197</v>
      </c>
      <c r="F6919" s="29">
        <v>42292.917060648149</v>
      </c>
      <c r="G6919" s="30"/>
      <c r="H6919" s="113"/>
      <c r="I6919" s="113"/>
    </row>
    <row r="6920" spans="1:9" ht="15" customHeight="1" x14ac:dyDescent="0.25">
      <c r="A6920" s="29">
        <v>42292.958727372687</v>
      </c>
      <c r="B6920" s="30">
        <v>1.23</v>
      </c>
      <c r="C6920" s="22" t="s">
        <v>197</v>
      </c>
      <c r="F6920" s="29">
        <v>42292.958727372687</v>
      </c>
      <c r="G6920" s="30"/>
      <c r="H6920" s="113"/>
      <c r="I6920" s="113"/>
    </row>
    <row r="6921" spans="1:9" ht="15" customHeight="1" x14ac:dyDescent="0.25">
      <c r="A6921" s="29">
        <v>42293.000394097224</v>
      </c>
      <c r="B6921" s="30">
        <v>1.22</v>
      </c>
      <c r="C6921" s="22" t="s">
        <v>197</v>
      </c>
      <c r="F6921" s="29">
        <v>42293.000394097224</v>
      </c>
      <c r="G6921" s="30"/>
      <c r="H6921" s="113"/>
      <c r="I6921" s="113"/>
    </row>
    <row r="6922" spans="1:9" ht="15" customHeight="1" x14ac:dyDescent="0.25">
      <c r="A6922" s="29">
        <v>42293.042060821761</v>
      </c>
      <c r="B6922" s="30">
        <v>1.03</v>
      </c>
      <c r="C6922" s="22" t="s">
        <v>197</v>
      </c>
      <c r="F6922" s="29">
        <v>42293.042060821761</v>
      </c>
      <c r="G6922" s="30"/>
      <c r="H6922" s="113"/>
      <c r="I6922" s="113"/>
    </row>
    <row r="6923" spans="1:9" ht="15" customHeight="1" x14ac:dyDescent="0.25">
      <c r="A6923" s="29">
        <v>42293.083727546298</v>
      </c>
      <c r="B6923" s="30">
        <v>1.01</v>
      </c>
      <c r="C6923" s="22" t="s">
        <v>197</v>
      </c>
      <c r="F6923" s="29">
        <v>42293.083727546298</v>
      </c>
      <c r="G6923" s="30"/>
      <c r="H6923" s="113"/>
      <c r="I6923" s="113"/>
    </row>
    <row r="6924" spans="1:9" ht="15" customHeight="1" x14ac:dyDescent="0.25">
      <c r="A6924" s="29">
        <v>42293.125394270835</v>
      </c>
      <c r="B6924" s="30">
        <v>1.01</v>
      </c>
      <c r="C6924" s="22" t="s">
        <v>197</v>
      </c>
      <c r="F6924" s="29">
        <v>42293.125394270835</v>
      </c>
      <c r="G6924" s="30"/>
      <c r="H6924" s="113"/>
      <c r="I6924" s="113"/>
    </row>
    <row r="6925" spans="1:9" ht="15" customHeight="1" x14ac:dyDescent="0.25">
      <c r="A6925" s="29">
        <v>42293.167060995373</v>
      </c>
      <c r="B6925" s="30">
        <v>1.04</v>
      </c>
      <c r="C6925" s="22" t="s">
        <v>197</v>
      </c>
      <c r="F6925" s="29">
        <v>42293.167060995373</v>
      </c>
      <c r="G6925" s="30"/>
      <c r="H6925" s="113"/>
      <c r="I6925" s="113"/>
    </row>
    <row r="6926" spans="1:9" ht="15" customHeight="1" x14ac:dyDescent="0.25">
      <c r="A6926" s="29">
        <v>42293.20872771991</v>
      </c>
      <c r="B6926" s="30">
        <v>1.03</v>
      </c>
      <c r="C6926" s="22" t="s">
        <v>197</v>
      </c>
      <c r="F6926" s="29">
        <v>42293.20872771991</v>
      </c>
      <c r="G6926" s="30"/>
      <c r="H6926" s="113"/>
      <c r="I6926" s="113"/>
    </row>
    <row r="6927" spans="1:9" ht="15" customHeight="1" x14ac:dyDescent="0.25">
      <c r="A6927" s="29">
        <v>42293.250394444447</v>
      </c>
      <c r="B6927" s="30">
        <v>1.02</v>
      </c>
      <c r="C6927" s="22" t="s">
        <v>197</v>
      </c>
      <c r="F6927" s="29">
        <v>42293.250394444447</v>
      </c>
      <c r="G6927" s="30"/>
      <c r="H6927" s="113"/>
      <c r="I6927" s="113"/>
    </row>
    <row r="6928" spans="1:9" ht="15" customHeight="1" x14ac:dyDescent="0.25">
      <c r="A6928" s="29">
        <v>42293.292061168984</v>
      </c>
      <c r="B6928" s="30">
        <v>1.03</v>
      </c>
      <c r="C6928" s="22" t="s">
        <v>197</v>
      </c>
      <c r="F6928" s="29">
        <v>42293.292061168984</v>
      </c>
      <c r="G6928" s="30"/>
      <c r="H6928" s="113"/>
      <c r="I6928" s="113"/>
    </row>
    <row r="6929" spans="1:9" ht="15" customHeight="1" x14ac:dyDescent="0.25">
      <c r="A6929" s="29">
        <v>42293.333727893521</v>
      </c>
      <c r="B6929" s="30">
        <v>1.01</v>
      </c>
      <c r="C6929" s="22" t="s">
        <v>197</v>
      </c>
      <c r="F6929" s="29">
        <v>42293.333727893521</v>
      </c>
      <c r="G6929" s="30"/>
      <c r="H6929" s="113"/>
      <c r="I6929" s="113"/>
    </row>
    <row r="6930" spans="1:9" ht="15" customHeight="1" x14ac:dyDescent="0.25">
      <c r="A6930" s="29">
        <v>42293.375394618059</v>
      </c>
      <c r="B6930" s="30">
        <v>0.88</v>
      </c>
      <c r="C6930" s="22" t="s">
        <v>197</v>
      </c>
      <c r="F6930" s="29">
        <v>42293.375394618059</v>
      </c>
      <c r="G6930" s="30"/>
      <c r="H6930" s="113"/>
      <c r="I6930" s="113"/>
    </row>
    <row r="6931" spans="1:9" ht="15" customHeight="1" x14ac:dyDescent="0.25">
      <c r="A6931" s="29">
        <v>42293.417061342596</v>
      </c>
      <c r="B6931" s="30">
        <v>0.88</v>
      </c>
      <c r="C6931" s="22" t="s">
        <v>197</v>
      </c>
      <c r="F6931" s="29">
        <v>42293.417061342596</v>
      </c>
      <c r="G6931" s="30"/>
      <c r="H6931" s="113"/>
      <c r="I6931" s="113"/>
    </row>
    <row r="6932" spans="1:9" ht="15" customHeight="1" x14ac:dyDescent="0.25">
      <c r="A6932" s="29">
        <v>42293.458728067133</v>
      </c>
      <c r="B6932" s="30">
        <v>0.92</v>
      </c>
      <c r="C6932" s="22" t="s">
        <v>197</v>
      </c>
      <c r="F6932" s="29">
        <v>42293.458728067133</v>
      </c>
      <c r="G6932" s="30"/>
      <c r="H6932" s="113"/>
      <c r="I6932" s="113"/>
    </row>
    <row r="6933" spans="1:9" ht="15" customHeight="1" x14ac:dyDescent="0.25">
      <c r="A6933" s="29">
        <v>42293.50039479167</v>
      </c>
      <c r="B6933" s="30">
        <v>1</v>
      </c>
      <c r="C6933" s="22" t="s">
        <v>197</v>
      </c>
      <c r="F6933" s="29">
        <v>42293.50039479167</v>
      </c>
      <c r="G6933" s="30"/>
      <c r="H6933" s="113"/>
      <c r="I6933" s="113"/>
    </row>
    <row r="6934" spans="1:9" ht="15" customHeight="1" x14ac:dyDescent="0.25">
      <c r="A6934" s="29">
        <v>42293.5420615162</v>
      </c>
      <c r="B6934" s="30">
        <v>1</v>
      </c>
      <c r="C6934" s="22" t="s">
        <v>197</v>
      </c>
      <c r="F6934" s="29">
        <v>42293.5420615162</v>
      </c>
      <c r="G6934" s="30"/>
      <c r="H6934" s="113"/>
      <c r="I6934" s="113"/>
    </row>
    <row r="6935" spans="1:9" ht="15" customHeight="1" x14ac:dyDescent="0.25">
      <c r="A6935" s="29">
        <v>42293.583728240737</v>
      </c>
      <c r="B6935" s="30">
        <v>1.04</v>
      </c>
      <c r="C6935" s="22" t="s">
        <v>197</v>
      </c>
      <c r="F6935" s="29">
        <v>42293.583728240737</v>
      </c>
      <c r="G6935" s="30"/>
      <c r="H6935" s="113"/>
      <c r="I6935" s="113"/>
    </row>
    <row r="6936" spans="1:9" ht="15" customHeight="1" x14ac:dyDescent="0.25">
      <c r="A6936" s="29">
        <v>42293.625394965275</v>
      </c>
      <c r="B6936" s="30">
        <v>1.04</v>
      </c>
      <c r="C6936" s="22" t="s">
        <v>197</v>
      </c>
      <c r="F6936" s="29">
        <v>42293.625394965275</v>
      </c>
      <c r="G6936" s="30"/>
      <c r="H6936" s="113"/>
      <c r="I6936" s="113"/>
    </row>
    <row r="6937" spans="1:9" ht="15" customHeight="1" x14ac:dyDescent="0.25">
      <c r="A6937" s="29">
        <v>42293.667061689812</v>
      </c>
      <c r="B6937" s="30">
        <v>1.03</v>
      </c>
      <c r="C6937" s="22" t="s">
        <v>197</v>
      </c>
      <c r="F6937" s="29">
        <v>42293.667061689812</v>
      </c>
      <c r="G6937" s="30"/>
      <c r="H6937" s="113"/>
      <c r="I6937" s="113"/>
    </row>
    <row r="6938" spans="1:9" ht="15" customHeight="1" x14ac:dyDescent="0.25">
      <c r="A6938" s="29">
        <v>42293.708728414349</v>
      </c>
      <c r="B6938" s="30">
        <v>0.88</v>
      </c>
      <c r="C6938" s="22" t="s">
        <v>197</v>
      </c>
      <c r="F6938" s="29">
        <v>42293.708728414349</v>
      </c>
      <c r="G6938" s="30"/>
      <c r="H6938" s="113"/>
      <c r="I6938" s="113"/>
    </row>
    <row r="6939" spans="1:9" ht="15" customHeight="1" x14ac:dyDescent="0.25">
      <c r="A6939" s="29">
        <v>42293.750395138886</v>
      </c>
      <c r="B6939" s="30">
        <v>0.85</v>
      </c>
      <c r="C6939" s="22" t="s">
        <v>197</v>
      </c>
      <c r="F6939" s="29">
        <v>42293.750395138886</v>
      </c>
      <c r="G6939" s="30"/>
      <c r="H6939" s="113"/>
      <c r="I6939" s="113"/>
    </row>
    <row r="6940" spans="1:9" ht="15" customHeight="1" x14ac:dyDescent="0.25">
      <c r="A6940" s="29">
        <v>42293.792061863423</v>
      </c>
      <c r="B6940" s="30">
        <v>0.84</v>
      </c>
      <c r="C6940" s="22" t="s">
        <v>197</v>
      </c>
      <c r="F6940" s="29">
        <v>42293.792061863423</v>
      </c>
      <c r="G6940" s="30"/>
      <c r="H6940" s="113"/>
      <c r="I6940" s="113"/>
    </row>
    <row r="6941" spans="1:9" ht="15" customHeight="1" x14ac:dyDescent="0.25">
      <c r="A6941" s="29">
        <v>42293.833728587961</v>
      </c>
      <c r="B6941" s="30">
        <v>0.82</v>
      </c>
      <c r="C6941" s="22" t="s">
        <v>197</v>
      </c>
      <c r="F6941" s="29">
        <v>42293.833728587961</v>
      </c>
      <c r="G6941" s="30"/>
      <c r="H6941" s="113"/>
      <c r="I6941" s="113"/>
    </row>
    <row r="6942" spans="1:9" ht="15" customHeight="1" x14ac:dyDescent="0.25">
      <c r="A6942" s="29">
        <v>42293.875395312498</v>
      </c>
      <c r="B6942" s="30">
        <v>0.82</v>
      </c>
      <c r="C6942" s="22" t="s">
        <v>197</v>
      </c>
      <c r="F6942" s="29">
        <v>42293.875395312498</v>
      </c>
      <c r="G6942" s="30"/>
      <c r="H6942" s="113"/>
      <c r="I6942" s="113"/>
    </row>
    <row r="6943" spans="1:9" ht="15" customHeight="1" x14ac:dyDescent="0.25">
      <c r="A6943" s="29">
        <v>42293.917062037035</v>
      </c>
      <c r="B6943" s="30">
        <v>0.8</v>
      </c>
      <c r="C6943" s="22" t="s">
        <v>197</v>
      </c>
      <c r="F6943" s="29">
        <v>42293.917062037035</v>
      </c>
      <c r="G6943" s="30"/>
      <c r="H6943" s="113"/>
      <c r="I6943" s="113"/>
    </row>
    <row r="6944" spans="1:9" ht="15" customHeight="1" x14ac:dyDescent="0.25">
      <c r="A6944" s="29">
        <v>42293.958728761572</v>
      </c>
      <c r="B6944" s="30">
        <v>0.81</v>
      </c>
      <c r="C6944" s="22" t="s">
        <v>197</v>
      </c>
      <c r="F6944" s="29">
        <v>42293.958728761572</v>
      </c>
      <c r="G6944" s="30"/>
      <c r="H6944" s="113"/>
      <c r="I6944" s="113"/>
    </row>
    <row r="6945" spans="1:9" ht="15" customHeight="1" x14ac:dyDescent="0.25">
      <c r="A6945" s="29">
        <v>42294.000395486109</v>
      </c>
      <c r="B6945" s="30">
        <v>0.82</v>
      </c>
      <c r="C6945" s="22" t="s">
        <v>197</v>
      </c>
      <c r="F6945" s="29">
        <v>42294.000395486109</v>
      </c>
      <c r="G6945" s="30"/>
      <c r="H6945" s="113"/>
      <c r="I6945" s="113"/>
    </row>
    <row r="6946" spans="1:9" ht="15" customHeight="1" x14ac:dyDescent="0.25">
      <c r="A6946" s="29">
        <v>42294.042062210647</v>
      </c>
      <c r="B6946" s="30">
        <v>0.8</v>
      </c>
      <c r="C6946" s="22" t="s">
        <v>197</v>
      </c>
      <c r="F6946" s="29">
        <v>42294.042062210647</v>
      </c>
      <c r="G6946" s="30"/>
      <c r="H6946" s="113"/>
      <c r="I6946" s="113"/>
    </row>
    <row r="6947" spans="1:9" ht="15" customHeight="1" x14ac:dyDescent="0.25">
      <c r="A6947" s="29">
        <v>42294.083728935184</v>
      </c>
      <c r="B6947" s="30">
        <v>0.83</v>
      </c>
      <c r="C6947" s="22" t="s">
        <v>197</v>
      </c>
      <c r="F6947" s="29">
        <v>42294.083728935184</v>
      </c>
      <c r="G6947" s="30"/>
      <c r="H6947" s="113"/>
      <c r="I6947" s="113"/>
    </row>
    <row r="6948" spans="1:9" ht="15" customHeight="1" x14ac:dyDescent="0.25">
      <c r="A6948" s="29">
        <v>42294.125395659721</v>
      </c>
      <c r="B6948" s="30">
        <v>0.84</v>
      </c>
      <c r="C6948" s="22" t="s">
        <v>197</v>
      </c>
      <c r="F6948" s="29">
        <v>42294.125395659721</v>
      </c>
      <c r="G6948" s="30"/>
      <c r="H6948" s="113"/>
      <c r="I6948" s="113"/>
    </row>
    <row r="6949" spans="1:9" ht="15" customHeight="1" x14ac:dyDescent="0.25">
      <c r="A6949" s="29">
        <v>42294.167062384258</v>
      </c>
      <c r="B6949" s="30">
        <v>0.85</v>
      </c>
      <c r="C6949" s="22" t="s">
        <v>197</v>
      </c>
      <c r="F6949" s="29">
        <v>42294.167062384258</v>
      </c>
      <c r="G6949" s="30"/>
      <c r="H6949" s="113"/>
      <c r="I6949" s="113"/>
    </row>
    <row r="6950" spans="1:9" ht="15" customHeight="1" x14ac:dyDescent="0.25">
      <c r="A6950" s="29">
        <v>42294.208729108796</v>
      </c>
      <c r="B6950" s="30">
        <v>0.84</v>
      </c>
      <c r="C6950" s="22" t="s">
        <v>197</v>
      </c>
      <c r="F6950" s="29">
        <v>42294.208729108796</v>
      </c>
      <c r="G6950" s="30"/>
      <c r="H6950" s="113"/>
      <c r="I6950" s="113"/>
    </row>
    <row r="6951" spans="1:9" ht="15" customHeight="1" x14ac:dyDescent="0.25">
      <c r="A6951" s="29">
        <v>42294.250395833333</v>
      </c>
      <c r="B6951" s="30">
        <v>0.85</v>
      </c>
      <c r="C6951" s="22" t="s">
        <v>197</v>
      </c>
      <c r="F6951" s="29">
        <v>42294.250395833333</v>
      </c>
      <c r="G6951" s="30"/>
      <c r="H6951" s="113"/>
      <c r="I6951" s="113"/>
    </row>
    <row r="6952" spans="1:9" ht="15" customHeight="1" x14ac:dyDescent="0.25">
      <c r="A6952" s="29">
        <v>42294.29206255787</v>
      </c>
      <c r="B6952" s="30">
        <v>0.84</v>
      </c>
      <c r="C6952" s="22" t="s">
        <v>197</v>
      </c>
      <c r="F6952" s="29">
        <v>42294.29206255787</v>
      </c>
      <c r="G6952" s="30"/>
      <c r="H6952" s="113"/>
      <c r="I6952" s="113"/>
    </row>
    <row r="6953" spans="1:9" ht="15" customHeight="1" x14ac:dyDescent="0.25">
      <c r="A6953" s="29">
        <v>42294.333729282407</v>
      </c>
      <c r="B6953" s="30">
        <v>0.82</v>
      </c>
      <c r="C6953" s="22" t="s">
        <v>197</v>
      </c>
      <c r="F6953" s="29">
        <v>42294.333729282407</v>
      </c>
      <c r="G6953" s="30"/>
      <c r="H6953" s="113"/>
      <c r="I6953" s="113"/>
    </row>
    <row r="6954" spans="1:9" ht="15" customHeight="1" x14ac:dyDescent="0.25">
      <c r="A6954" s="29">
        <v>42294.375396006944</v>
      </c>
      <c r="B6954" s="30">
        <v>0.71</v>
      </c>
      <c r="C6954" s="22" t="s">
        <v>197</v>
      </c>
      <c r="F6954" s="29">
        <v>42294.375396006944</v>
      </c>
      <c r="G6954" s="30"/>
      <c r="H6954" s="113"/>
      <c r="I6954" s="113"/>
    </row>
    <row r="6955" spans="1:9" ht="15" customHeight="1" x14ac:dyDescent="0.25">
      <c r="A6955" s="29">
        <v>42294.417062731482</v>
      </c>
      <c r="B6955" s="30">
        <v>0.74</v>
      </c>
      <c r="C6955" s="22" t="s">
        <v>197</v>
      </c>
      <c r="F6955" s="29">
        <v>42294.417062731482</v>
      </c>
      <c r="G6955" s="30"/>
      <c r="H6955" s="113"/>
      <c r="I6955" s="113"/>
    </row>
    <row r="6956" spans="1:9" ht="15" customHeight="1" x14ac:dyDescent="0.25">
      <c r="A6956" s="29">
        <v>42294.458729456019</v>
      </c>
      <c r="B6956" s="30">
        <v>0.76</v>
      </c>
      <c r="C6956" s="22" t="s">
        <v>197</v>
      </c>
      <c r="F6956" s="29">
        <v>42294.458729456019</v>
      </c>
      <c r="G6956" s="30"/>
      <c r="H6956" s="113"/>
      <c r="I6956" s="113"/>
    </row>
    <row r="6957" spans="1:9" ht="15" customHeight="1" x14ac:dyDescent="0.25">
      <c r="A6957" s="29">
        <v>42294.500396180556</v>
      </c>
      <c r="B6957" s="30">
        <v>0.79</v>
      </c>
      <c r="C6957" s="22" t="s">
        <v>197</v>
      </c>
      <c r="F6957" s="29">
        <v>42294.500396180556</v>
      </c>
      <c r="G6957" s="30"/>
      <c r="H6957" s="113"/>
      <c r="I6957" s="113"/>
    </row>
    <row r="6958" spans="1:9" ht="15" customHeight="1" x14ac:dyDescent="0.25">
      <c r="A6958" s="29">
        <v>42294.542062905093</v>
      </c>
      <c r="B6958" s="30">
        <v>0.79</v>
      </c>
      <c r="C6958" s="22" t="s">
        <v>197</v>
      </c>
      <c r="F6958" s="29">
        <v>42294.542062905093</v>
      </c>
      <c r="G6958" s="30"/>
      <c r="H6958" s="113"/>
      <c r="I6958" s="113"/>
    </row>
    <row r="6959" spans="1:9" ht="15" customHeight="1" x14ac:dyDescent="0.25">
      <c r="A6959" s="29">
        <v>42294.58372962963</v>
      </c>
      <c r="B6959" s="30">
        <v>0.75</v>
      </c>
      <c r="C6959" s="22" t="s">
        <v>197</v>
      </c>
      <c r="F6959" s="29">
        <v>42294.58372962963</v>
      </c>
      <c r="G6959" s="30"/>
      <c r="H6959" s="113"/>
      <c r="I6959" s="113"/>
    </row>
    <row r="6960" spans="1:9" ht="15" customHeight="1" x14ac:dyDescent="0.25">
      <c r="A6960" s="29">
        <v>42294.625396354168</v>
      </c>
      <c r="B6960" s="30">
        <v>0.77</v>
      </c>
      <c r="C6960" s="22" t="s">
        <v>197</v>
      </c>
      <c r="F6960" s="29">
        <v>42294.625396354168</v>
      </c>
      <c r="G6960" s="30"/>
      <c r="H6960" s="113"/>
      <c r="I6960" s="113"/>
    </row>
    <row r="6961" spans="1:9" ht="15" customHeight="1" x14ac:dyDescent="0.25">
      <c r="A6961" s="29">
        <v>42294.667063078705</v>
      </c>
      <c r="B6961" s="30">
        <v>0.76</v>
      </c>
      <c r="C6961" s="22" t="s">
        <v>197</v>
      </c>
      <c r="F6961" s="29">
        <v>42294.667063078705</v>
      </c>
      <c r="G6961" s="30"/>
      <c r="H6961" s="113"/>
      <c r="I6961" s="113"/>
    </row>
    <row r="6962" spans="1:9" ht="15" customHeight="1" x14ac:dyDescent="0.25">
      <c r="A6962" s="29">
        <v>42294.708729803242</v>
      </c>
      <c r="B6962" s="30">
        <v>0.86</v>
      </c>
      <c r="C6962" s="22" t="s">
        <v>197</v>
      </c>
      <c r="F6962" s="29">
        <v>42294.708729803242</v>
      </c>
      <c r="G6962" s="30"/>
      <c r="H6962" s="113"/>
      <c r="I6962" s="113"/>
    </row>
    <row r="6963" spans="1:9" ht="15" customHeight="1" x14ac:dyDescent="0.25">
      <c r="A6963" s="29">
        <v>42294.750396527779</v>
      </c>
      <c r="B6963" s="30">
        <v>4.57</v>
      </c>
      <c r="C6963" s="22" t="s">
        <v>197</v>
      </c>
      <c r="F6963" s="29">
        <v>42294.750396527779</v>
      </c>
      <c r="G6963" s="30"/>
      <c r="H6963" s="113"/>
      <c r="I6963" s="113"/>
    </row>
    <row r="6964" spans="1:9" ht="15" customHeight="1" x14ac:dyDescent="0.25">
      <c r="A6964" s="29">
        <v>42294.792063252316</v>
      </c>
      <c r="B6964" s="30">
        <v>5.22</v>
      </c>
      <c r="C6964" s="22" t="s">
        <v>197</v>
      </c>
      <c r="F6964" s="29">
        <v>42294.792063252316</v>
      </c>
      <c r="G6964" s="30"/>
      <c r="H6964" s="113"/>
      <c r="I6964" s="113"/>
    </row>
    <row r="6965" spans="1:9" ht="15" customHeight="1" x14ac:dyDescent="0.25">
      <c r="A6965" s="29">
        <v>42294.833729976854</v>
      </c>
      <c r="B6965" s="35">
        <v>6.69</v>
      </c>
      <c r="C6965" s="22" t="s">
        <v>197</v>
      </c>
      <c r="F6965" s="29">
        <v>42294.833729976854</v>
      </c>
      <c r="G6965" s="35"/>
      <c r="H6965" s="113"/>
      <c r="I6965" s="113"/>
    </row>
    <row r="6966" spans="1:9" ht="15" customHeight="1" x14ac:dyDescent="0.25">
      <c r="A6966" s="29">
        <v>42294.875396701391</v>
      </c>
      <c r="B6966" s="42">
        <v>9.85</v>
      </c>
      <c r="C6966" s="22" t="s">
        <v>199</v>
      </c>
      <c r="F6966" s="29">
        <v>42294.875396701391</v>
      </c>
      <c r="G6966" s="42"/>
      <c r="H6966" s="113"/>
      <c r="I6966" s="113"/>
    </row>
    <row r="6967" spans="1:9" ht="15" customHeight="1" x14ac:dyDescent="0.25">
      <c r="A6967" s="29">
        <v>42294.917063425928</v>
      </c>
      <c r="B6967" s="42">
        <v>11.35</v>
      </c>
      <c r="C6967" s="22" t="s">
        <v>199</v>
      </c>
      <c r="F6967" s="29">
        <v>42294.917063425928</v>
      </c>
      <c r="G6967" s="42"/>
      <c r="H6967" s="113"/>
      <c r="I6967" s="113"/>
    </row>
    <row r="6968" spans="1:9" ht="15" customHeight="1" x14ac:dyDescent="0.25">
      <c r="A6968" s="29">
        <v>42294.958730150465</v>
      </c>
      <c r="B6968" s="42">
        <v>11.64</v>
      </c>
      <c r="C6968" s="22" t="s">
        <v>199</v>
      </c>
      <c r="F6968" s="29">
        <v>42294.958730150465</v>
      </c>
      <c r="G6968" s="42"/>
      <c r="H6968" s="113"/>
      <c r="I6968" s="113"/>
    </row>
    <row r="6969" spans="1:9" ht="15" customHeight="1" x14ac:dyDescent="0.25">
      <c r="A6969" s="29">
        <v>42295.000396875002</v>
      </c>
      <c r="B6969" s="37">
        <v>12.78</v>
      </c>
      <c r="C6969" s="2"/>
      <c r="F6969" s="29">
        <v>42295.000396875002</v>
      </c>
      <c r="G6969" s="37">
        <v>12.78</v>
      </c>
      <c r="H6969" s="113"/>
      <c r="I6969" s="113"/>
    </row>
    <row r="6970" spans="1:9" ht="15" customHeight="1" x14ac:dyDescent="0.25">
      <c r="A6970" s="29">
        <v>42295.04206359954</v>
      </c>
      <c r="B6970" s="37">
        <v>15.88</v>
      </c>
      <c r="C6970" s="2"/>
      <c r="F6970" s="29">
        <v>42295.04206359954</v>
      </c>
      <c r="G6970" s="37">
        <v>15.88</v>
      </c>
      <c r="H6970" s="113"/>
      <c r="I6970" s="113"/>
    </row>
    <row r="6971" spans="1:9" ht="15" customHeight="1" x14ac:dyDescent="0.25">
      <c r="A6971" s="29">
        <v>42295.083730324077</v>
      </c>
      <c r="B6971" s="37">
        <v>15.12</v>
      </c>
      <c r="C6971" s="2"/>
      <c r="F6971" s="29">
        <v>42295.083730324077</v>
      </c>
      <c r="G6971" s="37">
        <v>15.12</v>
      </c>
      <c r="H6971" s="113"/>
      <c r="I6971" s="113"/>
    </row>
    <row r="6972" spans="1:9" ht="15" customHeight="1" x14ac:dyDescent="0.25">
      <c r="A6972" s="29">
        <v>42295.125397048614</v>
      </c>
      <c r="B6972" s="37">
        <v>13.5</v>
      </c>
      <c r="C6972" s="2"/>
      <c r="F6972" s="29">
        <v>42295.125397048614</v>
      </c>
      <c r="G6972" s="37">
        <v>13.5</v>
      </c>
      <c r="H6972" s="113"/>
      <c r="I6972" s="113"/>
    </row>
    <row r="6973" spans="1:9" ht="15" customHeight="1" x14ac:dyDescent="0.25">
      <c r="A6973" s="29">
        <v>42295.167063773151</v>
      </c>
      <c r="B6973" s="37">
        <v>14.24</v>
      </c>
      <c r="C6973" s="2"/>
      <c r="F6973" s="29">
        <v>42295.167063773151</v>
      </c>
      <c r="G6973" s="37">
        <v>14.24</v>
      </c>
      <c r="H6973" s="113"/>
      <c r="I6973" s="113"/>
    </row>
    <row r="6974" spans="1:9" ht="15" customHeight="1" x14ac:dyDescent="0.25">
      <c r="A6974" s="29">
        <v>42295.208730497689</v>
      </c>
      <c r="B6974" s="37">
        <v>15.11</v>
      </c>
      <c r="C6974" s="2"/>
      <c r="F6974" s="29">
        <v>42295.208730497689</v>
      </c>
      <c r="G6974" s="37">
        <v>15.11</v>
      </c>
      <c r="H6974" s="113"/>
      <c r="I6974" s="113"/>
    </row>
    <row r="6975" spans="1:9" ht="15" customHeight="1" x14ac:dyDescent="0.25">
      <c r="A6975" s="29">
        <v>42295.250397222226</v>
      </c>
      <c r="B6975" s="37">
        <v>12.98</v>
      </c>
      <c r="C6975" s="2"/>
      <c r="F6975" s="29">
        <v>42295.250397222226</v>
      </c>
      <c r="G6975" s="37">
        <v>12.98</v>
      </c>
      <c r="H6975" s="113"/>
      <c r="I6975" s="113"/>
    </row>
    <row r="6976" spans="1:9" ht="15" customHeight="1" x14ac:dyDescent="0.25">
      <c r="A6976" s="29">
        <v>42295.292063946756</v>
      </c>
      <c r="B6976" s="37">
        <v>13.2</v>
      </c>
      <c r="C6976" s="2"/>
      <c r="F6976" s="29">
        <v>42295.292063946756</v>
      </c>
      <c r="G6976" s="37">
        <v>13.2</v>
      </c>
      <c r="H6976" s="113"/>
      <c r="I6976" s="113"/>
    </row>
    <row r="6977" spans="1:9" ht="15" customHeight="1" x14ac:dyDescent="0.25">
      <c r="A6977" s="29">
        <v>42295.333730671293</v>
      </c>
      <c r="B6977" s="37">
        <v>14.23</v>
      </c>
      <c r="C6977" s="2"/>
      <c r="F6977" s="29">
        <v>42295.333730671293</v>
      </c>
      <c r="G6977" s="37">
        <v>14.23</v>
      </c>
      <c r="H6977" s="113"/>
      <c r="I6977" s="113"/>
    </row>
    <row r="6978" spans="1:9" ht="15" customHeight="1" x14ac:dyDescent="0.25">
      <c r="A6978" s="29">
        <v>42295.37539739583</v>
      </c>
      <c r="B6978" s="37">
        <v>16.829999999999998</v>
      </c>
      <c r="C6978" s="2"/>
      <c r="F6978" s="29">
        <v>42295.37539739583</v>
      </c>
      <c r="G6978" s="37">
        <v>16.829999999999998</v>
      </c>
      <c r="H6978" s="113"/>
      <c r="I6978" s="113"/>
    </row>
    <row r="6979" spans="1:9" ht="15" customHeight="1" x14ac:dyDescent="0.25">
      <c r="A6979" s="29">
        <v>42295.417064120367</v>
      </c>
      <c r="B6979" s="37">
        <v>16.63</v>
      </c>
      <c r="C6979" s="2"/>
      <c r="F6979" s="29">
        <v>42295.417064120367</v>
      </c>
      <c r="G6979" s="37">
        <v>16.63</v>
      </c>
      <c r="H6979" s="113"/>
      <c r="I6979" s="113"/>
    </row>
    <row r="6980" spans="1:9" ht="15" customHeight="1" x14ac:dyDescent="0.25">
      <c r="A6980" s="29">
        <v>42295.458730844904</v>
      </c>
      <c r="B6980" s="37">
        <v>16.29</v>
      </c>
      <c r="C6980" s="2"/>
      <c r="F6980" s="29">
        <v>42295.458730844904</v>
      </c>
      <c r="G6980" s="37">
        <v>16.29</v>
      </c>
      <c r="H6980" s="113"/>
      <c r="I6980" s="113"/>
    </row>
    <row r="6981" spans="1:9" ht="15" customHeight="1" x14ac:dyDescent="0.25">
      <c r="A6981" s="29">
        <v>42295.500397569442</v>
      </c>
      <c r="B6981" s="37">
        <v>17.3</v>
      </c>
      <c r="C6981" s="2"/>
      <c r="F6981" s="29">
        <v>42295.500397569442</v>
      </c>
      <c r="G6981" s="37">
        <v>17.3</v>
      </c>
      <c r="H6981" s="113"/>
      <c r="I6981" s="113"/>
    </row>
    <row r="6982" spans="1:9" ht="15" customHeight="1" x14ac:dyDescent="0.25">
      <c r="A6982" s="29">
        <v>42295.542064293979</v>
      </c>
      <c r="B6982" s="37">
        <v>16.71</v>
      </c>
      <c r="C6982" s="2"/>
      <c r="F6982" s="29">
        <v>42295.542064293979</v>
      </c>
      <c r="G6982" s="37">
        <v>16.71</v>
      </c>
      <c r="H6982" s="113"/>
      <c r="I6982" s="113"/>
    </row>
    <row r="6983" spans="1:9" ht="15" customHeight="1" x14ac:dyDescent="0.25">
      <c r="A6983" s="29">
        <v>42295.583731018516</v>
      </c>
      <c r="B6983" s="37">
        <v>15.62</v>
      </c>
      <c r="C6983" s="2"/>
      <c r="F6983" s="29">
        <v>42295.583731018516</v>
      </c>
      <c r="G6983" s="37">
        <v>15.62</v>
      </c>
      <c r="H6983" s="113"/>
      <c r="I6983" s="113"/>
    </row>
    <row r="6984" spans="1:9" ht="15" customHeight="1" x14ac:dyDescent="0.25">
      <c r="A6984" s="29">
        <v>42295.625397743053</v>
      </c>
      <c r="B6984" s="37">
        <v>16.48</v>
      </c>
      <c r="C6984" s="2"/>
      <c r="F6984" s="29">
        <v>42295.625397743053</v>
      </c>
      <c r="G6984" s="37">
        <v>16.48</v>
      </c>
      <c r="H6984" s="113"/>
      <c r="I6984" s="113"/>
    </row>
    <row r="6985" spans="1:9" ht="15" customHeight="1" x14ac:dyDescent="0.25">
      <c r="A6985" s="29">
        <v>42295.667064467591</v>
      </c>
      <c r="B6985" s="37">
        <v>15.19</v>
      </c>
      <c r="C6985" s="2"/>
      <c r="F6985" s="29">
        <v>42295.667064467591</v>
      </c>
      <c r="G6985" s="37">
        <v>15.19</v>
      </c>
      <c r="H6985" s="113"/>
      <c r="I6985" s="113"/>
    </row>
    <row r="6986" spans="1:9" ht="15" customHeight="1" x14ac:dyDescent="0.25">
      <c r="A6986" s="29">
        <v>42295.708731192128</v>
      </c>
      <c r="B6986" s="37">
        <v>16.22</v>
      </c>
      <c r="C6986" s="2"/>
      <c r="F6986" s="29">
        <v>42295.708731192128</v>
      </c>
      <c r="G6986" s="37">
        <v>16.22</v>
      </c>
      <c r="H6986" s="113"/>
      <c r="I6986" s="113"/>
    </row>
    <row r="6987" spans="1:9" ht="15" customHeight="1" x14ac:dyDescent="0.25">
      <c r="A6987" s="29">
        <v>42295.750397916665</v>
      </c>
      <c r="B6987" s="37">
        <v>16.61</v>
      </c>
      <c r="C6987" s="2"/>
      <c r="F6987" s="29">
        <v>42295.750397916665</v>
      </c>
      <c r="G6987" s="37">
        <v>16.61</v>
      </c>
      <c r="H6987" s="113"/>
      <c r="I6987" s="113"/>
    </row>
    <row r="6988" spans="1:9" ht="15" customHeight="1" x14ac:dyDescent="0.25">
      <c r="A6988" s="29">
        <v>42295.792064641202</v>
      </c>
      <c r="B6988" s="37">
        <v>16.25</v>
      </c>
      <c r="C6988" s="2"/>
      <c r="F6988" s="29">
        <v>42295.792064641202</v>
      </c>
      <c r="G6988" s="37">
        <v>16.25</v>
      </c>
      <c r="H6988" s="113"/>
      <c r="I6988" s="113"/>
    </row>
    <row r="6989" spans="1:9" ht="15" customHeight="1" x14ac:dyDescent="0.25">
      <c r="A6989" s="29">
        <v>42295.833731365739</v>
      </c>
      <c r="B6989" s="37">
        <v>16.36</v>
      </c>
      <c r="C6989" s="2"/>
      <c r="F6989" s="29">
        <v>42295.833731365739</v>
      </c>
      <c r="G6989" s="37">
        <v>16.36</v>
      </c>
      <c r="H6989" s="113"/>
      <c r="I6989" s="113"/>
    </row>
    <row r="6990" spans="1:9" ht="15" customHeight="1" x14ac:dyDescent="0.25">
      <c r="A6990" s="29">
        <v>42295.875398090277</v>
      </c>
      <c r="B6990" s="37">
        <v>16.91</v>
      </c>
      <c r="C6990" s="2"/>
      <c r="F6990" s="29">
        <v>42295.875398090277</v>
      </c>
      <c r="G6990" s="37">
        <v>16.91</v>
      </c>
      <c r="H6990" s="113"/>
      <c r="I6990" s="113"/>
    </row>
    <row r="6991" spans="1:9" ht="15" customHeight="1" x14ac:dyDescent="0.25">
      <c r="A6991" s="29">
        <v>42295.917064814814</v>
      </c>
      <c r="B6991" s="37">
        <v>17.87</v>
      </c>
      <c r="C6991" s="2"/>
      <c r="F6991" s="29">
        <v>42295.917064814814</v>
      </c>
      <c r="G6991" s="37">
        <v>17.87</v>
      </c>
      <c r="H6991" s="113"/>
      <c r="I6991" s="113"/>
    </row>
    <row r="6992" spans="1:9" ht="15" customHeight="1" x14ac:dyDescent="0.25">
      <c r="A6992" s="29">
        <v>42295.958731539351</v>
      </c>
      <c r="B6992" s="37">
        <v>17.47</v>
      </c>
      <c r="C6992" s="2"/>
      <c r="F6992" s="29">
        <v>42295.958731539351</v>
      </c>
      <c r="G6992" s="37">
        <v>17.47</v>
      </c>
      <c r="H6992" s="113"/>
      <c r="I6992" s="113"/>
    </row>
    <row r="6993" spans="1:9" ht="15" customHeight="1" x14ac:dyDescent="0.25">
      <c r="A6993" s="29">
        <v>42296.000398263888</v>
      </c>
      <c r="B6993" s="37">
        <v>17.78</v>
      </c>
      <c r="C6993" s="2"/>
      <c r="F6993" s="29">
        <v>42296.000398263888</v>
      </c>
      <c r="G6993" s="37">
        <v>17.78</v>
      </c>
      <c r="H6993" s="113"/>
      <c r="I6993" s="113"/>
    </row>
    <row r="6994" spans="1:9" ht="15" customHeight="1" x14ac:dyDescent="0.25">
      <c r="A6994" s="29">
        <v>42296.042064988425</v>
      </c>
      <c r="B6994" s="37">
        <v>15.7</v>
      </c>
      <c r="C6994" s="2"/>
      <c r="F6994" s="29">
        <v>42296.042064988425</v>
      </c>
      <c r="G6994" s="37">
        <v>15.7</v>
      </c>
      <c r="H6994" s="113"/>
      <c r="I6994" s="113"/>
    </row>
    <row r="6995" spans="1:9" ht="15" customHeight="1" x14ac:dyDescent="0.25">
      <c r="A6995" s="29">
        <v>42296.083731712963</v>
      </c>
      <c r="B6995" s="37">
        <v>15.48</v>
      </c>
      <c r="C6995" s="2"/>
      <c r="F6995" s="29">
        <v>42296.083731712963</v>
      </c>
      <c r="G6995" s="37">
        <v>15.48</v>
      </c>
      <c r="H6995" s="113"/>
      <c r="I6995" s="113"/>
    </row>
    <row r="6996" spans="1:9" ht="15" customHeight="1" x14ac:dyDescent="0.25">
      <c r="A6996" s="29">
        <v>42296.1253984375</v>
      </c>
      <c r="B6996" s="37">
        <v>16.45</v>
      </c>
      <c r="C6996" s="2"/>
      <c r="F6996" s="29">
        <v>42296.1253984375</v>
      </c>
      <c r="G6996" s="37">
        <v>16.45</v>
      </c>
      <c r="H6996" s="113"/>
      <c r="I6996" s="113"/>
    </row>
    <row r="6997" spans="1:9" ht="15" customHeight="1" x14ac:dyDescent="0.25">
      <c r="A6997" s="29">
        <v>42296.167065162037</v>
      </c>
      <c r="B6997" s="37">
        <v>15.87</v>
      </c>
      <c r="C6997" s="2"/>
      <c r="F6997" s="29">
        <v>42296.167065162037</v>
      </c>
      <c r="G6997" s="37">
        <v>15.87</v>
      </c>
      <c r="H6997" s="113"/>
      <c r="I6997" s="113"/>
    </row>
    <row r="6998" spans="1:9" ht="15" customHeight="1" x14ac:dyDescent="0.25">
      <c r="A6998" s="29">
        <v>42296.208731886574</v>
      </c>
      <c r="B6998" s="37">
        <v>17.16</v>
      </c>
      <c r="C6998" s="2"/>
      <c r="F6998" s="29">
        <v>42296.208731886574</v>
      </c>
      <c r="G6998" s="37">
        <v>17.16</v>
      </c>
      <c r="H6998" s="113"/>
      <c r="I6998" s="113"/>
    </row>
    <row r="6999" spans="1:9" ht="15" customHeight="1" x14ac:dyDescent="0.25">
      <c r="A6999" s="29">
        <v>42296.250398611111</v>
      </c>
      <c r="B6999" s="37">
        <v>14.59</v>
      </c>
      <c r="C6999" s="2"/>
      <c r="F6999" s="29">
        <v>42296.250398611111</v>
      </c>
      <c r="G6999" s="37">
        <v>14.59</v>
      </c>
      <c r="H6999" s="113"/>
      <c r="I6999" s="113"/>
    </row>
    <row r="7000" spans="1:9" ht="15" customHeight="1" x14ac:dyDescent="0.25">
      <c r="A7000" s="29">
        <v>42296.292065335649</v>
      </c>
      <c r="B7000" s="37">
        <v>13.13</v>
      </c>
      <c r="C7000" s="2"/>
      <c r="F7000" s="29">
        <v>42296.292065335649</v>
      </c>
      <c r="G7000" s="37">
        <v>13.13</v>
      </c>
      <c r="H7000" s="113"/>
      <c r="I7000" s="113"/>
    </row>
    <row r="7001" spans="1:9" ht="15" customHeight="1" x14ac:dyDescent="0.25">
      <c r="A7001" s="29">
        <v>42296.333732060186</v>
      </c>
      <c r="B7001" s="37">
        <v>13.85</v>
      </c>
      <c r="C7001" s="2"/>
      <c r="F7001" s="29">
        <v>42296.333732060186</v>
      </c>
      <c r="G7001" s="37">
        <v>13.85</v>
      </c>
      <c r="H7001" s="113"/>
      <c r="I7001" s="113"/>
    </row>
    <row r="7002" spans="1:9" ht="15" customHeight="1" x14ac:dyDescent="0.25">
      <c r="A7002" s="29">
        <v>42296.375398784723</v>
      </c>
      <c r="B7002" s="37">
        <v>16</v>
      </c>
      <c r="C7002" s="2"/>
      <c r="F7002" s="29">
        <v>42296.375398784723</v>
      </c>
      <c r="G7002" s="37">
        <v>16</v>
      </c>
      <c r="H7002" s="113"/>
      <c r="I7002" s="113"/>
    </row>
    <row r="7003" spans="1:9" ht="15" customHeight="1" x14ac:dyDescent="0.25">
      <c r="A7003" s="29">
        <v>42296.41706550926</v>
      </c>
      <c r="B7003" s="37">
        <v>16.53</v>
      </c>
      <c r="C7003" s="2"/>
      <c r="F7003" s="29">
        <v>42296.41706550926</v>
      </c>
      <c r="G7003" s="37">
        <v>16.53</v>
      </c>
      <c r="H7003" s="113"/>
      <c r="I7003" s="113"/>
    </row>
    <row r="7004" spans="1:9" ht="15" customHeight="1" x14ac:dyDescent="0.25">
      <c r="A7004" s="29">
        <v>42296.458732233797</v>
      </c>
      <c r="B7004" s="37">
        <v>18.440000000000001</v>
      </c>
      <c r="C7004" s="2"/>
      <c r="F7004" s="29">
        <v>42296.458732233797</v>
      </c>
      <c r="G7004" s="37">
        <v>18.440000000000001</v>
      </c>
      <c r="H7004" s="113"/>
      <c r="I7004" s="113"/>
    </row>
    <row r="7005" spans="1:9" ht="15" customHeight="1" x14ac:dyDescent="0.25">
      <c r="A7005" s="29">
        <v>42296.500398958335</v>
      </c>
      <c r="B7005" s="37">
        <v>16.71</v>
      </c>
      <c r="C7005" s="2"/>
      <c r="F7005" s="29">
        <v>42296.500398958335</v>
      </c>
      <c r="G7005" s="37">
        <v>16.71</v>
      </c>
      <c r="H7005" s="113"/>
      <c r="I7005" s="113"/>
    </row>
    <row r="7006" spans="1:9" ht="15" customHeight="1" x14ac:dyDescent="0.25">
      <c r="A7006" s="29">
        <v>42296.542065682872</v>
      </c>
      <c r="B7006" s="37">
        <v>18.350000000000001</v>
      </c>
      <c r="C7006" s="2"/>
      <c r="F7006" s="29">
        <v>42296.542065682872</v>
      </c>
      <c r="G7006" s="37">
        <v>18.350000000000001</v>
      </c>
      <c r="H7006" s="113"/>
      <c r="I7006" s="113"/>
    </row>
    <row r="7007" spans="1:9" ht="15" customHeight="1" x14ac:dyDescent="0.25">
      <c r="A7007" s="29">
        <v>42296.583732407409</v>
      </c>
      <c r="B7007" s="37">
        <v>17.809999999999999</v>
      </c>
      <c r="C7007" s="2"/>
      <c r="F7007" s="29">
        <v>42296.583732407409</v>
      </c>
      <c r="G7007" s="37">
        <v>17.809999999999999</v>
      </c>
      <c r="H7007" s="113"/>
      <c r="I7007" s="113"/>
    </row>
    <row r="7008" spans="1:9" ht="15" customHeight="1" x14ac:dyDescent="0.25">
      <c r="A7008" s="29">
        <v>42296.625399131946</v>
      </c>
      <c r="B7008" s="37">
        <v>18.54</v>
      </c>
      <c r="C7008" s="2"/>
      <c r="F7008" s="29">
        <v>42296.625399131946</v>
      </c>
      <c r="G7008" s="37">
        <v>18.54</v>
      </c>
      <c r="H7008" s="113"/>
      <c r="I7008" s="113"/>
    </row>
    <row r="7009" spans="1:9" ht="15" customHeight="1" x14ac:dyDescent="0.25">
      <c r="A7009" s="29">
        <v>42296.667065856484</v>
      </c>
      <c r="B7009" s="37">
        <v>18.600000000000001</v>
      </c>
      <c r="C7009" s="2"/>
      <c r="F7009" s="29">
        <v>42296.667065856484</v>
      </c>
      <c r="G7009" s="37">
        <v>18.600000000000001</v>
      </c>
      <c r="H7009" s="113"/>
      <c r="I7009" s="113"/>
    </row>
    <row r="7010" spans="1:9" ht="15" customHeight="1" x14ac:dyDescent="0.25">
      <c r="A7010" s="29">
        <v>42296.708732581021</v>
      </c>
      <c r="B7010" s="37">
        <v>8.5500000000000007</v>
      </c>
      <c r="C7010" s="2"/>
      <c r="F7010" s="29">
        <v>42296.708732581021</v>
      </c>
      <c r="G7010" s="37">
        <v>8.5500000000000007</v>
      </c>
      <c r="H7010" s="113"/>
      <c r="I7010" s="113"/>
    </row>
    <row r="7011" spans="1:9" ht="15" customHeight="1" x14ac:dyDescent="0.25">
      <c r="A7011" s="29">
        <v>42296.750399305558</v>
      </c>
      <c r="B7011" s="30">
        <v>7.48</v>
      </c>
      <c r="C7011" s="22" t="s">
        <v>197</v>
      </c>
      <c r="F7011" s="29">
        <v>42296.750399305558</v>
      </c>
      <c r="G7011" s="30"/>
      <c r="H7011" s="113"/>
      <c r="I7011" s="113"/>
    </row>
    <row r="7012" spans="1:9" ht="15" customHeight="1" x14ac:dyDescent="0.25">
      <c r="A7012" s="29">
        <v>42296.792066030095</v>
      </c>
      <c r="B7012" s="30">
        <v>3.03</v>
      </c>
      <c r="C7012" s="22" t="s">
        <v>197</v>
      </c>
      <c r="F7012" s="29">
        <v>42296.792066030095</v>
      </c>
      <c r="G7012" s="30"/>
      <c r="H7012" s="113"/>
      <c r="I7012" s="113"/>
    </row>
    <row r="7013" spans="1:9" ht="15" customHeight="1" x14ac:dyDescent="0.25">
      <c r="A7013" s="29">
        <v>42296.833732754632</v>
      </c>
      <c r="B7013" s="30">
        <v>1.22</v>
      </c>
      <c r="C7013" s="22" t="s">
        <v>197</v>
      </c>
      <c r="F7013" s="29">
        <v>42296.833732754632</v>
      </c>
      <c r="G7013" s="30"/>
      <c r="H7013" s="113"/>
      <c r="I7013" s="113"/>
    </row>
    <row r="7014" spans="1:9" ht="15" customHeight="1" x14ac:dyDescent="0.25">
      <c r="A7014" s="29">
        <v>42296.87539947917</v>
      </c>
      <c r="B7014" s="30">
        <v>1.17</v>
      </c>
      <c r="C7014" s="22" t="s">
        <v>197</v>
      </c>
      <c r="F7014" s="29">
        <v>42296.87539947917</v>
      </c>
      <c r="G7014" s="30"/>
      <c r="H7014" s="113"/>
      <c r="I7014" s="113"/>
    </row>
    <row r="7015" spans="1:9" ht="15" customHeight="1" x14ac:dyDescent="0.25">
      <c r="A7015" s="29">
        <v>42296.917066203707</v>
      </c>
      <c r="B7015" s="30">
        <v>1.1399999999999999</v>
      </c>
      <c r="C7015" s="22" t="s">
        <v>197</v>
      </c>
      <c r="F7015" s="29">
        <v>42296.917066203707</v>
      </c>
      <c r="G7015" s="30"/>
      <c r="H7015" s="113"/>
      <c r="I7015" s="113"/>
    </row>
    <row r="7016" spans="1:9" ht="15" customHeight="1" x14ac:dyDescent="0.25">
      <c r="A7016" s="29">
        <v>42296.958732928244</v>
      </c>
      <c r="B7016" s="30">
        <v>1.1599999999999999</v>
      </c>
      <c r="C7016" s="22" t="s">
        <v>197</v>
      </c>
      <c r="F7016" s="29">
        <v>42296.958732928244</v>
      </c>
      <c r="G7016" s="30"/>
      <c r="H7016" s="113"/>
      <c r="I7016" s="113"/>
    </row>
    <row r="7017" spans="1:9" ht="15" customHeight="1" x14ac:dyDescent="0.25">
      <c r="A7017" s="29">
        <v>42297.000399652781</v>
      </c>
      <c r="B7017" s="30">
        <v>1.17</v>
      </c>
      <c r="C7017" s="22" t="s">
        <v>197</v>
      </c>
      <c r="F7017" s="29">
        <v>42297.000399652781</v>
      </c>
      <c r="G7017" s="30"/>
      <c r="H7017" s="113"/>
      <c r="I7017" s="113"/>
    </row>
    <row r="7018" spans="1:9" ht="15" customHeight="1" x14ac:dyDescent="0.25">
      <c r="A7018" s="29">
        <v>42297.042066377318</v>
      </c>
      <c r="B7018" s="30">
        <v>0.96</v>
      </c>
      <c r="C7018" s="22" t="s">
        <v>197</v>
      </c>
      <c r="F7018" s="29">
        <v>42297.042066377318</v>
      </c>
      <c r="G7018" s="30"/>
      <c r="H7018" s="113"/>
      <c r="I7018" s="113"/>
    </row>
    <row r="7019" spans="1:9" ht="15" customHeight="1" x14ac:dyDescent="0.25">
      <c r="A7019" s="29">
        <v>42297.083733101848</v>
      </c>
      <c r="B7019" s="30">
        <v>1.03</v>
      </c>
      <c r="C7019" s="22" t="s">
        <v>197</v>
      </c>
      <c r="F7019" s="29">
        <v>42297.083733101848</v>
      </c>
      <c r="G7019" s="30"/>
      <c r="H7019" s="113"/>
      <c r="I7019" s="113"/>
    </row>
    <row r="7020" spans="1:9" ht="15" customHeight="1" x14ac:dyDescent="0.25">
      <c r="A7020" s="29">
        <v>42297.125399826386</v>
      </c>
      <c r="B7020" s="30">
        <v>0.96</v>
      </c>
      <c r="C7020" s="22" t="s">
        <v>197</v>
      </c>
      <c r="F7020" s="29">
        <v>42297.125399826386</v>
      </c>
      <c r="G7020" s="30"/>
      <c r="H7020" s="113"/>
      <c r="I7020" s="113"/>
    </row>
    <row r="7021" spans="1:9" ht="15" customHeight="1" x14ac:dyDescent="0.25">
      <c r="A7021" s="29">
        <v>42297.167066550923</v>
      </c>
      <c r="B7021" s="30">
        <v>1.01</v>
      </c>
      <c r="C7021" s="22" t="s">
        <v>197</v>
      </c>
      <c r="F7021" s="29">
        <v>42297.167066550923</v>
      </c>
      <c r="G7021" s="30"/>
      <c r="H7021" s="113"/>
      <c r="I7021" s="113"/>
    </row>
    <row r="7022" spans="1:9" ht="15" customHeight="1" x14ac:dyDescent="0.25">
      <c r="A7022" s="29">
        <v>42297.20873327546</v>
      </c>
      <c r="B7022" s="30">
        <v>1.06</v>
      </c>
      <c r="C7022" s="22" t="s">
        <v>197</v>
      </c>
      <c r="F7022" s="29">
        <v>42297.20873327546</v>
      </c>
      <c r="G7022" s="30"/>
      <c r="H7022" s="113"/>
      <c r="I7022" s="113"/>
    </row>
    <row r="7023" spans="1:9" ht="15" customHeight="1" x14ac:dyDescent="0.25">
      <c r="A7023" s="29">
        <v>42297.250399999997</v>
      </c>
      <c r="B7023" s="30">
        <v>1.02</v>
      </c>
      <c r="C7023" s="22" t="s">
        <v>197</v>
      </c>
      <c r="F7023" s="29">
        <v>42297.250399999997</v>
      </c>
      <c r="G7023" s="30"/>
      <c r="H7023" s="113"/>
      <c r="I7023" s="113"/>
    </row>
    <row r="7024" spans="1:9" ht="15" customHeight="1" x14ac:dyDescent="0.25">
      <c r="A7024" s="29">
        <v>42297.292066724534</v>
      </c>
      <c r="B7024" s="30">
        <v>1.01</v>
      </c>
      <c r="C7024" s="22" t="s">
        <v>197</v>
      </c>
      <c r="F7024" s="29">
        <v>42297.292066724534</v>
      </c>
      <c r="G7024" s="30"/>
      <c r="H7024" s="113"/>
      <c r="I7024" s="113"/>
    </row>
    <row r="7025" spans="1:9" ht="15" customHeight="1" x14ac:dyDescent="0.25">
      <c r="A7025" s="29">
        <v>42297.333733449072</v>
      </c>
      <c r="B7025" s="30">
        <v>0.95</v>
      </c>
      <c r="C7025" s="22" t="s">
        <v>197</v>
      </c>
      <c r="F7025" s="29">
        <v>42297.333733449072</v>
      </c>
      <c r="G7025" s="30"/>
      <c r="H7025" s="113"/>
      <c r="I7025" s="113"/>
    </row>
    <row r="7026" spans="1:9" ht="15" customHeight="1" x14ac:dyDescent="0.25">
      <c r="A7026" s="29">
        <v>42297.375400173609</v>
      </c>
      <c r="B7026" s="30">
        <v>0.93</v>
      </c>
      <c r="C7026" s="22" t="s">
        <v>197</v>
      </c>
      <c r="F7026" s="29">
        <v>42297.375400173609</v>
      </c>
      <c r="G7026" s="30"/>
      <c r="H7026" s="113"/>
      <c r="I7026" s="113"/>
    </row>
    <row r="7027" spans="1:9" ht="15" customHeight="1" x14ac:dyDescent="0.25">
      <c r="A7027" s="29">
        <v>42297.417066898146</v>
      </c>
      <c r="B7027" s="30">
        <v>0.98</v>
      </c>
      <c r="C7027" s="22" t="s">
        <v>197</v>
      </c>
      <c r="F7027" s="29">
        <v>42297.417066898146</v>
      </c>
      <c r="G7027" s="30"/>
      <c r="H7027" s="113"/>
      <c r="I7027" s="113"/>
    </row>
    <row r="7028" spans="1:9" ht="15" customHeight="1" x14ac:dyDescent="0.25">
      <c r="A7028" s="29">
        <v>42297.458733622683</v>
      </c>
      <c r="B7028" s="30">
        <v>0.96</v>
      </c>
      <c r="C7028" s="22" t="s">
        <v>197</v>
      </c>
      <c r="F7028" s="29">
        <v>42297.458733622683</v>
      </c>
      <c r="G7028" s="30"/>
      <c r="H7028" s="113"/>
      <c r="I7028" s="113"/>
    </row>
    <row r="7029" spans="1:9" ht="15" customHeight="1" x14ac:dyDescent="0.25">
      <c r="A7029" s="29">
        <v>42297.50040034722</v>
      </c>
      <c r="B7029" s="30">
        <v>0.95</v>
      </c>
      <c r="C7029" s="22" t="s">
        <v>197</v>
      </c>
      <c r="F7029" s="29">
        <v>42297.50040034722</v>
      </c>
      <c r="G7029" s="30"/>
      <c r="H7029" s="113"/>
      <c r="I7029" s="113"/>
    </row>
    <row r="7030" spans="1:9" ht="15" customHeight="1" x14ac:dyDescent="0.25">
      <c r="A7030" s="29">
        <v>42297.542067071758</v>
      </c>
      <c r="B7030" s="30">
        <v>0.99</v>
      </c>
      <c r="C7030" s="22" t="s">
        <v>197</v>
      </c>
      <c r="F7030" s="29">
        <v>42297.542067071758</v>
      </c>
      <c r="G7030" s="30"/>
      <c r="H7030" s="113"/>
      <c r="I7030" s="113"/>
    </row>
    <row r="7031" spans="1:9" ht="15" customHeight="1" x14ac:dyDescent="0.25">
      <c r="A7031" s="29">
        <v>42297.583733796295</v>
      </c>
      <c r="B7031" s="30">
        <v>1.02</v>
      </c>
      <c r="C7031" s="22" t="s">
        <v>197</v>
      </c>
      <c r="F7031" s="29">
        <v>42297.583733796295</v>
      </c>
      <c r="G7031" s="30"/>
      <c r="H7031" s="113"/>
      <c r="I7031" s="113"/>
    </row>
    <row r="7032" spans="1:9" ht="15" customHeight="1" x14ac:dyDescent="0.25">
      <c r="A7032" s="29">
        <v>42297.625400520832</v>
      </c>
      <c r="B7032" s="30">
        <v>1.02</v>
      </c>
      <c r="C7032" s="22" t="s">
        <v>197</v>
      </c>
      <c r="F7032" s="29">
        <v>42297.625400520832</v>
      </c>
      <c r="G7032" s="30"/>
      <c r="H7032" s="113"/>
      <c r="I7032" s="113"/>
    </row>
    <row r="7033" spans="1:9" ht="15" customHeight="1" x14ac:dyDescent="0.25">
      <c r="A7033" s="29">
        <v>42297.667067245369</v>
      </c>
      <c r="B7033" s="30">
        <v>1.01</v>
      </c>
      <c r="C7033" s="22" t="s">
        <v>197</v>
      </c>
      <c r="F7033" s="29">
        <v>42297.667067245369</v>
      </c>
      <c r="G7033" s="30"/>
      <c r="H7033" s="113"/>
      <c r="I7033" s="113"/>
    </row>
    <row r="7034" spans="1:9" ht="15" customHeight="1" x14ac:dyDescent="0.25">
      <c r="A7034" s="29">
        <v>42297.708733969906</v>
      </c>
      <c r="B7034" s="30">
        <v>0.91</v>
      </c>
      <c r="C7034" s="22" t="s">
        <v>197</v>
      </c>
      <c r="F7034" s="29">
        <v>42297.708733969906</v>
      </c>
      <c r="G7034" s="30"/>
      <c r="H7034" s="113"/>
      <c r="I7034" s="113"/>
    </row>
    <row r="7035" spans="1:9" ht="15" customHeight="1" x14ac:dyDescent="0.25">
      <c r="A7035" s="29">
        <v>42297.750400694444</v>
      </c>
      <c r="B7035" s="30">
        <v>0.88</v>
      </c>
      <c r="C7035" s="22" t="s">
        <v>197</v>
      </c>
      <c r="F7035" s="29">
        <v>42297.750400694444</v>
      </c>
      <c r="G7035" s="30"/>
      <c r="H7035" s="113"/>
      <c r="I7035" s="113"/>
    </row>
    <row r="7036" spans="1:9" ht="15" customHeight="1" x14ac:dyDescent="0.25">
      <c r="A7036" s="29">
        <v>42297.792067418981</v>
      </c>
      <c r="B7036" s="30">
        <v>0.89</v>
      </c>
      <c r="C7036" s="22" t="s">
        <v>197</v>
      </c>
      <c r="F7036" s="29">
        <v>42297.792067418981</v>
      </c>
      <c r="G7036" s="30"/>
      <c r="H7036" s="113"/>
      <c r="I7036" s="113"/>
    </row>
    <row r="7037" spans="1:9" ht="15" customHeight="1" x14ac:dyDescent="0.25">
      <c r="A7037" s="29">
        <v>42297.833734143518</v>
      </c>
      <c r="B7037" s="30">
        <v>0.89</v>
      </c>
      <c r="C7037" s="22" t="s">
        <v>197</v>
      </c>
      <c r="F7037" s="29">
        <v>42297.833734143518</v>
      </c>
      <c r="G7037" s="30"/>
      <c r="H7037" s="113"/>
      <c r="I7037" s="113"/>
    </row>
    <row r="7038" spans="1:9" ht="15" customHeight="1" x14ac:dyDescent="0.25">
      <c r="A7038" s="29">
        <v>42297.875400868055</v>
      </c>
      <c r="B7038" s="30">
        <v>0.88</v>
      </c>
      <c r="C7038" s="22" t="s">
        <v>197</v>
      </c>
      <c r="F7038" s="29">
        <v>42297.875400868055</v>
      </c>
      <c r="G7038" s="30"/>
      <c r="H7038" s="113"/>
      <c r="I7038" s="113"/>
    </row>
    <row r="7039" spans="1:9" ht="15" customHeight="1" x14ac:dyDescent="0.25">
      <c r="A7039" s="29">
        <v>42297.917067592593</v>
      </c>
      <c r="B7039" s="30">
        <v>0.87</v>
      </c>
      <c r="C7039" s="22" t="s">
        <v>197</v>
      </c>
      <c r="F7039" s="29">
        <v>42297.917067592593</v>
      </c>
      <c r="G7039" s="30"/>
      <c r="H7039" s="113"/>
      <c r="I7039" s="113"/>
    </row>
    <row r="7040" spans="1:9" ht="15" customHeight="1" x14ac:dyDescent="0.25">
      <c r="A7040" s="29">
        <v>42297.95873431713</v>
      </c>
      <c r="B7040" s="30">
        <v>0.89</v>
      </c>
      <c r="C7040" s="22" t="s">
        <v>197</v>
      </c>
      <c r="F7040" s="29">
        <v>42297.95873431713</v>
      </c>
      <c r="G7040" s="30"/>
      <c r="H7040" s="113"/>
      <c r="I7040" s="113"/>
    </row>
    <row r="7041" spans="1:9" ht="15" customHeight="1" x14ac:dyDescent="0.25">
      <c r="A7041" s="29">
        <v>42298.000401041667</v>
      </c>
      <c r="B7041" s="30">
        <v>0.91</v>
      </c>
      <c r="C7041" s="22" t="s">
        <v>197</v>
      </c>
      <c r="F7041" s="29">
        <v>42298.000401041667</v>
      </c>
      <c r="G7041" s="30"/>
      <c r="H7041" s="113"/>
      <c r="I7041" s="113"/>
    </row>
    <row r="7042" spans="1:9" ht="15" customHeight="1" x14ac:dyDescent="0.25">
      <c r="A7042" s="29">
        <v>42298.042067766204</v>
      </c>
      <c r="B7042" s="30">
        <v>0.89</v>
      </c>
      <c r="C7042" s="22" t="s">
        <v>197</v>
      </c>
      <c r="F7042" s="29">
        <v>42298.042067766204</v>
      </c>
      <c r="G7042" s="30"/>
      <c r="H7042" s="113"/>
      <c r="I7042" s="113"/>
    </row>
    <row r="7043" spans="1:9" ht="15" customHeight="1" x14ac:dyDescent="0.25">
      <c r="A7043" s="29">
        <v>42298.083734490741</v>
      </c>
      <c r="B7043" s="30">
        <v>0.91</v>
      </c>
      <c r="C7043" s="22" t="s">
        <v>197</v>
      </c>
      <c r="F7043" s="29">
        <v>42298.083734490741</v>
      </c>
      <c r="G7043" s="30"/>
      <c r="H7043" s="113"/>
      <c r="I7043" s="113"/>
    </row>
    <row r="7044" spans="1:9" ht="15" customHeight="1" x14ac:dyDescent="0.25">
      <c r="A7044" s="29">
        <v>42298.125401215279</v>
      </c>
      <c r="B7044" s="30">
        <v>0.93</v>
      </c>
      <c r="C7044" s="22" t="s">
        <v>197</v>
      </c>
      <c r="F7044" s="29">
        <v>42298.125401215279</v>
      </c>
      <c r="G7044" s="30"/>
      <c r="H7044" s="113"/>
      <c r="I7044" s="113"/>
    </row>
    <row r="7045" spans="1:9" ht="15" customHeight="1" x14ac:dyDescent="0.25">
      <c r="A7045" s="29">
        <v>42298.167067939816</v>
      </c>
      <c r="B7045" s="30">
        <v>0.93</v>
      </c>
      <c r="C7045" s="22" t="s">
        <v>197</v>
      </c>
      <c r="F7045" s="29">
        <v>42298.167067939816</v>
      </c>
      <c r="G7045" s="30"/>
      <c r="H7045" s="113"/>
      <c r="I7045" s="113"/>
    </row>
    <row r="7046" spans="1:9" ht="15" customHeight="1" x14ac:dyDescent="0.25">
      <c r="A7046" s="29">
        <v>42298.208734664353</v>
      </c>
      <c r="B7046" s="30">
        <v>0.95</v>
      </c>
      <c r="C7046" s="22" t="s">
        <v>197</v>
      </c>
      <c r="F7046" s="29">
        <v>42298.208734664353</v>
      </c>
      <c r="G7046" s="30"/>
      <c r="H7046" s="113"/>
      <c r="I7046" s="113"/>
    </row>
    <row r="7047" spans="1:9" ht="15" customHeight="1" x14ac:dyDescent="0.25">
      <c r="A7047" s="29">
        <v>42298.25040138889</v>
      </c>
      <c r="B7047" s="30">
        <v>0.96</v>
      </c>
      <c r="C7047" s="22" t="s">
        <v>197</v>
      </c>
      <c r="F7047" s="29">
        <v>42298.25040138889</v>
      </c>
      <c r="G7047" s="30"/>
      <c r="H7047" s="113"/>
      <c r="I7047" s="113"/>
    </row>
    <row r="7048" spans="1:9" ht="15" customHeight="1" x14ac:dyDescent="0.25">
      <c r="A7048" s="29">
        <v>42298.292068113427</v>
      </c>
      <c r="B7048" s="30">
        <v>0.97</v>
      </c>
      <c r="C7048" s="22" t="s">
        <v>197</v>
      </c>
      <c r="F7048" s="29">
        <v>42298.292068113427</v>
      </c>
      <c r="G7048" s="30"/>
      <c r="H7048" s="113"/>
      <c r="I7048" s="113"/>
    </row>
    <row r="7049" spans="1:9" ht="15" customHeight="1" x14ac:dyDescent="0.25">
      <c r="A7049" s="29">
        <v>42298.333734837965</v>
      </c>
      <c r="B7049" s="30">
        <v>0.9</v>
      </c>
      <c r="C7049" s="22" t="s">
        <v>197</v>
      </c>
      <c r="F7049" s="29">
        <v>42298.333734837965</v>
      </c>
      <c r="G7049" s="30"/>
      <c r="H7049" s="113"/>
      <c r="I7049" s="113"/>
    </row>
    <row r="7050" spans="1:9" ht="15" customHeight="1" x14ac:dyDescent="0.25">
      <c r="A7050" s="29">
        <v>42298.375401562502</v>
      </c>
      <c r="B7050" s="30">
        <v>0.83</v>
      </c>
      <c r="C7050" s="22" t="s">
        <v>197</v>
      </c>
      <c r="F7050" s="29">
        <v>42298.375401562502</v>
      </c>
      <c r="G7050" s="30"/>
      <c r="H7050" s="113"/>
      <c r="I7050" s="113"/>
    </row>
    <row r="7051" spans="1:9" ht="15" customHeight="1" x14ac:dyDescent="0.25">
      <c r="A7051" s="29">
        <v>42298.417068287039</v>
      </c>
      <c r="B7051" s="30">
        <v>0.86</v>
      </c>
      <c r="C7051" s="22" t="s">
        <v>197</v>
      </c>
      <c r="F7051" s="29">
        <v>42298.417068287039</v>
      </c>
      <c r="G7051" s="30"/>
      <c r="H7051" s="113"/>
      <c r="I7051" s="113"/>
    </row>
    <row r="7052" spans="1:9" ht="15" customHeight="1" x14ac:dyDescent="0.25">
      <c r="A7052" s="29">
        <v>42298.458735011576</v>
      </c>
      <c r="B7052" s="30">
        <v>0.85</v>
      </c>
      <c r="C7052" s="22" t="s">
        <v>197</v>
      </c>
      <c r="F7052" s="29">
        <v>42298.458735011576</v>
      </c>
      <c r="G7052" s="30"/>
      <c r="H7052" s="113"/>
      <c r="I7052" s="113"/>
    </row>
    <row r="7053" spans="1:9" ht="15" customHeight="1" x14ac:dyDescent="0.25">
      <c r="A7053" s="29">
        <v>42298.500401736113</v>
      </c>
      <c r="B7053" s="30">
        <v>0.95</v>
      </c>
      <c r="C7053" s="22" t="s">
        <v>197</v>
      </c>
      <c r="F7053" s="29">
        <v>42298.500401736113</v>
      </c>
      <c r="G7053" s="30"/>
      <c r="H7053" s="113"/>
      <c r="I7053" s="113"/>
    </row>
    <row r="7054" spans="1:9" ht="15" customHeight="1" x14ac:dyDescent="0.25">
      <c r="A7054" s="29">
        <v>42298.542068460651</v>
      </c>
      <c r="B7054" s="30">
        <v>1.01</v>
      </c>
      <c r="C7054" s="22" t="s">
        <v>197</v>
      </c>
      <c r="F7054" s="29">
        <v>42298.542068460651</v>
      </c>
      <c r="G7054" s="30"/>
      <c r="H7054" s="113"/>
      <c r="I7054" s="113"/>
    </row>
    <row r="7055" spans="1:9" ht="15" customHeight="1" x14ac:dyDescent="0.25">
      <c r="A7055" s="29">
        <v>42298.583735185188</v>
      </c>
      <c r="B7055" s="30">
        <v>1.02</v>
      </c>
      <c r="C7055" s="22" t="s">
        <v>197</v>
      </c>
      <c r="F7055" s="29">
        <v>42298.583735185188</v>
      </c>
      <c r="G7055" s="30"/>
      <c r="H7055" s="113"/>
      <c r="I7055" s="113"/>
    </row>
    <row r="7056" spans="1:9" ht="15" customHeight="1" x14ac:dyDescent="0.25">
      <c r="A7056" s="29">
        <v>42298.625401909725</v>
      </c>
      <c r="B7056" s="30">
        <v>0.97</v>
      </c>
      <c r="C7056" s="22" t="s">
        <v>197</v>
      </c>
      <c r="F7056" s="29">
        <v>42298.625401909725</v>
      </c>
      <c r="G7056" s="30"/>
      <c r="H7056" s="113"/>
      <c r="I7056" s="113"/>
    </row>
    <row r="7057" spans="1:9" ht="15" customHeight="1" x14ac:dyDescent="0.25">
      <c r="A7057" s="29">
        <v>42298.667068634262</v>
      </c>
      <c r="B7057" s="30">
        <v>1.01</v>
      </c>
      <c r="C7057" s="22" t="s">
        <v>197</v>
      </c>
      <c r="F7057" s="29">
        <v>42298.667068634262</v>
      </c>
      <c r="G7057" s="30"/>
      <c r="H7057" s="113"/>
      <c r="I7057" s="113"/>
    </row>
    <row r="7058" spans="1:9" ht="15" customHeight="1" x14ac:dyDescent="0.25">
      <c r="A7058" s="29">
        <v>42298.708735358799</v>
      </c>
      <c r="B7058" s="30">
        <v>0.95</v>
      </c>
      <c r="C7058" s="22" t="s">
        <v>197</v>
      </c>
      <c r="F7058" s="29">
        <v>42298.708735358799</v>
      </c>
      <c r="G7058" s="30"/>
      <c r="H7058" s="113"/>
      <c r="I7058" s="113"/>
    </row>
    <row r="7059" spans="1:9" ht="15" customHeight="1" x14ac:dyDescent="0.25">
      <c r="A7059" s="29">
        <v>42298.750402083337</v>
      </c>
      <c r="B7059" s="30">
        <v>0.89</v>
      </c>
      <c r="C7059" s="22" t="s">
        <v>197</v>
      </c>
      <c r="F7059" s="29">
        <v>42298.750402083337</v>
      </c>
      <c r="G7059" s="30"/>
      <c r="H7059" s="113"/>
      <c r="I7059" s="113"/>
    </row>
    <row r="7060" spans="1:9" ht="15" customHeight="1" x14ac:dyDescent="0.25">
      <c r="A7060" s="29">
        <v>42298.792068807874</v>
      </c>
      <c r="B7060" s="30">
        <v>1.73</v>
      </c>
      <c r="C7060" s="22" t="s">
        <v>197</v>
      </c>
      <c r="F7060" s="29">
        <v>42298.792068807874</v>
      </c>
      <c r="G7060" s="30"/>
      <c r="H7060" s="113"/>
      <c r="I7060" s="113"/>
    </row>
    <row r="7061" spans="1:9" ht="15" customHeight="1" x14ac:dyDescent="0.25">
      <c r="A7061" s="29">
        <v>42298.833735532404</v>
      </c>
      <c r="B7061" s="30">
        <v>1.62</v>
      </c>
      <c r="C7061" s="22" t="s">
        <v>197</v>
      </c>
      <c r="F7061" s="29">
        <v>42298.833735532404</v>
      </c>
      <c r="G7061" s="30"/>
      <c r="H7061" s="113"/>
      <c r="I7061" s="113"/>
    </row>
    <row r="7062" spans="1:9" ht="15" customHeight="1" x14ac:dyDescent="0.25">
      <c r="A7062" s="29">
        <v>42298.875402256941</v>
      </c>
      <c r="B7062" s="42">
        <v>10.19</v>
      </c>
      <c r="C7062" s="22" t="s">
        <v>199</v>
      </c>
      <c r="F7062" s="29">
        <v>42298.875402256941</v>
      </c>
      <c r="G7062" s="42"/>
      <c r="H7062" s="113"/>
      <c r="I7062" s="113"/>
    </row>
    <row r="7063" spans="1:9" ht="15" customHeight="1" x14ac:dyDescent="0.25">
      <c r="A7063" s="29">
        <v>42298.917068981478</v>
      </c>
      <c r="B7063" s="42">
        <v>9.0500000000000007</v>
      </c>
      <c r="C7063" s="22" t="s">
        <v>199</v>
      </c>
      <c r="F7063" s="29">
        <v>42298.917068981478</v>
      </c>
      <c r="G7063" s="42"/>
      <c r="H7063" s="113"/>
      <c r="I7063" s="113"/>
    </row>
    <row r="7064" spans="1:9" ht="15" customHeight="1" x14ac:dyDescent="0.25">
      <c r="A7064" s="29">
        <v>42298.958735706015</v>
      </c>
      <c r="B7064" s="42">
        <v>10.55</v>
      </c>
      <c r="C7064" s="22" t="s">
        <v>199</v>
      </c>
      <c r="F7064" s="29">
        <v>42298.958735706015</v>
      </c>
      <c r="G7064" s="42"/>
      <c r="H7064" s="113"/>
      <c r="I7064" s="113"/>
    </row>
    <row r="7065" spans="1:9" ht="15" customHeight="1" x14ac:dyDescent="0.25">
      <c r="A7065" s="29">
        <v>42299.000402430553</v>
      </c>
      <c r="B7065" s="37">
        <v>12.2</v>
      </c>
      <c r="C7065" s="2"/>
      <c r="F7065" s="29">
        <v>42299.000402430553</v>
      </c>
      <c r="G7065" s="37">
        <v>12.2</v>
      </c>
      <c r="H7065" s="113"/>
      <c r="I7065" s="113"/>
    </row>
    <row r="7066" spans="1:9" ht="15" customHeight="1" x14ac:dyDescent="0.25">
      <c r="A7066" s="29">
        <v>42299.04206915509</v>
      </c>
      <c r="B7066" s="37">
        <v>14.33</v>
      </c>
      <c r="C7066" s="2"/>
      <c r="F7066" s="29">
        <v>42299.04206915509</v>
      </c>
      <c r="G7066" s="37">
        <v>14.33</v>
      </c>
      <c r="H7066" s="113"/>
      <c r="I7066" s="113"/>
    </row>
    <row r="7067" spans="1:9" ht="15" customHeight="1" x14ac:dyDescent="0.25">
      <c r="A7067" s="29">
        <v>42299.083735879627</v>
      </c>
      <c r="B7067" s="37">
        <v>20.39</v>
      </c>
      <c r="C7067" s="2"/>
      <c r="F7067" s="29">
        <v>42299.083735879627</v>
      </c>
      <c r="G7067" s="37">
        <v>20.39</v>
      </c>
      <c r="H7067" s="113"/>
      <c r="I7067" s="113"/>
    </row>
    <row r="7068" spans="1:9" ht="15" customHeight="1" x14ac:dyDescent="0.25">
      <c r="A7068" s="29">
        <v>42299.125402604164</v>
      </c>
      <c r="B7068" s="37">
        <v>15.23</v>
      </c>
      <c r="C7068" s="2"/>
      <c r="F7068" s="29">
        <v>42299.125402604164</v>
      </c>
      <c r="G7068" s="37">
        <v>15.23</v>
      </c>
      <c r="H7068" s="113"/>
      <c r="I7068" s="113"/>
    </row>
    <row r="7069" spans="1:9" ht="15" customHeight="1" x14ac:dyDescent="0.25">
      <c r="A7069" s="29">
        <v>42299.167069328701</v>
      </c>
      <c r="B7069" s="37">
        <v>16.59</v>
      </c>
      <c r="C7069" s="2"/>
      <c r="F7069" s="29">
        <v>42299.167069328701</v>
      </c>
      <c r="G7069" s="37">
        <v>16.59</v>
      </c>
      <c r="H7069" s="113"/>
      <c r="I7069" s="113"/>
    </row>
    <row r="7070" spans="1:9" ht="15" customHeight="1" x14ac:dyDescent="0.25">
      <c r="A7070" s="29">
        <v>42299.208736053239</v>
      </c>
      <c r="B7070" s="37">
        <v>15.29</v>
      </c>
      <c r="C7070" s="2"/>
      <c r="F7070" s="29">
        <v>42299.208736053239</v>
      </c>
      <c r="G7070" s="37">
        <v>15.29</v>
      </c>
      <c r="H7070" s="113"/>
      <c r="I7070" s="113"/>
    </row>
    <row r="7071" spans="1:9" ht="15" customHeight="1" x14ac:dyDescent="0.25">
      <c r="A7071" s="29">
        <v>42299.250402777776</v>
      </c>
      <c r="B7071" s="37">
        <v>15.98</v>
      </c>
      <c r="C7071" s="2"/>
      <c r="F7071" s="29">
        <v>42299.250402777776</v>
      </c>
      <c r="G7071" s="37">
        <v>15.98</v>
      </c>
      <c r="H7071" s="113"/>
      <c r="I7071" s="113"/>
    </row>
    <row r="7072" spans="1:9" ht="15" customHeight="1" x14ac:dyDescent="0.25">
      <c r="A7072" s="29">
        <v>42299.292069502313</v>
      </c>
      <c r="B7072" s="37">
        <v>15.9</v>
      </c>
      <c r="C7072" s="2"/>
      <c r="F7072" s="29">
        <v>42299.292069502313</v>
      </c>
      <c r="G7072" s="37">
        <v>15.9</v>
      </c>
      <c r="H7072" s="113"/>
      <c r="I7072" s="113"/>
    </row>
    <row r="7073" spans="1:9" ht="15" customHeight="1" x14ac:dyDescent="0.25">
      <c r="A7073" s="29">
        <v>42299.33373622685</v>
      </c>
      <c r="B7073" s="37">
        <v>15.33</v>
      </c>
      <c r="C7073" s="2"/>
      <c r="F7073" s="29">
        <v>42299.33373622685</v>
      </c>
      <c r="G7073" s="37">
        <v>15.33</v>
      </c>
      <c r="H7073" s="113"/>
      <c r="I7073" s="113"/>
    </row>
    <row r="7074" spans="1:9" ht="15" customHeight="1" x14ac:dyDescent="0.25">
      <c r="A7074" s="29">
        <v>42299.375402951388</v>
      </c>
      <c r="B7074" s="37">
        <v>15.22</v>
      </c>
      <c r="C7074" s="2"/>
      <c r="F7074" s="29">
        <v>42299.375402951388</v>
      </c>
      <c r="G7074" s="37">
        <v>15.22</v>
      </c>
      <c r="H7074" s="113"/>
      <c r="I7074" s="113"/>
    </row>
    <row r="7075" spans="1:9" ht="15" customHeight="1" x14ac:dyDescent="0.25">
      <c r="A7075" s="29">
        <v>42299.417069675925</v>
      </c>
      <c r="B7075" s="37">
        <v>18.12</v>
      </c>
      <c r="C7075" s="2"/>
      <c r="F7075" s="29">
        <v>42299.417069675925</v>
      </c>
      <c r="G7075" s="37">
        <v>18.12</v>
      </c>
      <c r="H7075" s="113"/>
      <c r="I7075" s="113"/>
    </row>
    <row r="7076" spans="1:9" ht="15" customHeight="1" x14ac:dyDescent="0.25">
      <c r="A7076" s="29">
        <v>42299.458736400462</v>
      </c>
      <c r="B7076" s="37">
        <v>16.11</v>
      </c>
      <c r="C7076" s="2"/>
      <c r="F7076" s="29">
        <v>42299.458736400462</v>
      </c>
      <c r="G7076" s="37">
        <v>16.11</v>
      </c>
      <c r="H7076" s="113"/>
      <c r="I7076" s="113"/>
    </row>
    <row r="7077" spans="1:9" ht="15" customHeight="1" x14ac:dyDescent="0.25">
      <c r="A7077" s="29">
        <v>42299.500403124999</v>
      </c>
      <c r="B7077" s="37">
        <v>13.6</v>
      </c>
      <c r="C7077" s="2"/>
      <c r="F7077" s="29">
        <v>42299.500403124999</v>
      </c>
      <c r="G7077" s="37">
        <v>13.6</v>
      </c>
      <c r="H7077" s="113"/>
      <c r="I7077" s="113"/>
    </row>
    <row r="7078" spans="1:9" ht="15" customHeight="1" x14ac:dyDescent="0.25">
      <c r="A7078" s="29">
        <v>42299.542069849536</v>
      </c>
      <c r="B7078" s="37">
        <v>13.62</v>
      </c>
      <c r="C7078" s="2"/>
      <c r="F7078" s="29">
        <v>42299.542069849536</v>
      </c>
      <c r="G7078" s="37">
        <v>13.62</v>
      </c>
      <c r="H7078" s="113"/>
      <c r="I7078" s="113"/>
    </row>
    <row r="7079" spans="1:9" ht="15" customHeight="1" x14ac:dyDescent="0.25">
      <c r="A7079" s="29">
        <v>42299.583736574074</v>
      </c>
      <c r="B7079" s="37">
        <v>15.27</v>
      </c>
      <c r="C7079" s="2"/>
      <c r="F7079" s="29">
        <v>42299.583736574074</v>
      </c>
      <c r="G7079" s="37">
        <v>15.27</v>
      </c>
      <c r="H7079" s="113"/>
      <c r="I7079" s="113"/>
    </row>
    <row r="7080" spans="1:9" ht="15" customHeight="1" x14ac:dyDescent="0.25">
      <c r="A7080" s="29">
        <v>42299.625403298611</v>
      </c>
      <c r="B7080" s="37">
        <v>15.65</v>
      </c>
      <c r="C7080" s="2"/>
      <c r="F7080" s="29">
        <v>42299.625403298611</v>
      </c>
      <c r="G7080" s="37">
        <v>15.65</v>
      </c>
      <c r="H7080" s="113"/>
      <c r="I7080" s="113"/>
    </row>
    <row r="7081" spans="1:9" ht="15" customHeight="1" x14ac:dyDescent="0.25">
      <c r="A7081" s="29">
        <v>42299.667070023148</v>
      </c>
      <c r="B7081" s="37">
        <v>16.59</v>
      </c>
      <c r="C7081" s="2"/>
      <c r="F7081" s="29">
        <v>42299.667070023148</v>
      </c>
      <c r="G7081" s="37">
        <v>16.59</v>
      </c>
      <c r="H7081" s="113"/>
      <c r="I7081" s="113"/>
    </row>
    <row r="7082" spans="1:9" ht="15" customHeight="1" x14ac:dyDescent="0.25">
      <c r="A7082" s="29">
        <v>42299.708736747685</v>
      </c>
      <c r="B7082" s="37">
        <v>17.239999999999998</v>
      </c>
      <c r="C7082" s="2"/>
      <c r="F7082" s="29">
        <v>42299.708736747685</v>
      </c>
      <c r="G7082" s="37">
        <v>17.239999999999998</v>
      </c>
      <c r="H7082" s="113"/>
      <c r="I7082" s="113"/>
    </row>
    <row r="7083" spans="1:9" ht="15" customHeight="1" x14ac:dyDescent="0.25">
      <c r="A7083" s="29">
        <v>42299.750403472222</v>
      </c>
      <c r="B7083" s="36">
        <v>10.86</v>
      </c>
      <c r="C7083" s="22" t="s">
        <v>200</v>
      </c>
      <c r="F7083" s="29">
        <v>42299.750403472222</v>
      </c>
      <c r="G7083" s="36"/>
      <c r="H7083" s="113"/>
      <c r="I7083" s="113"/>
    </row>
    <row r="7084" spans="1:9" ht="15" customHeight="1" x14ac:dyDescent="0.25">
      <c r="A7084" s="29">
        <v>42299.79207019676</v>
      </c>
      <c r="B7084" s="39">
        <v>3.8</v>
      </c>
      <c r="C7084" s="22" t="s">
        <v>200</v>
      </c>
      <c r="F7084" s="29">
        <v>42299.79207019676</v>
      </c>
      <c r="G7084" s="39"/>
      <c r="H7084" s="113"/>
      <c r="I7084" s="113"/>
    </row>
    <row r="7085" spans="1:9" ht="15" customHeight="1" x14ac:dyDescent="0.25">
      <c r="A7085" s="29">
        <v>42299.833736921297</v>
      </c>
      <c r="B7085" s="39">
        <v>3.22</v>
      </c>
      <c r="C7085" s="22" t="s">
        <v>200</v>
      </c>
      <c r="F7085" s="29">
        <v>42299.833736921297</v>
      </c>
      <c r="G7085" s="39"/>
      <c r="H7085" s="113"/>
      <c r="I7085" s="113"/>
    </row>
    <row r="7086" spans="1:9" ht="15" customHeight="1" x14ac:dyDescent="0.25">
      <c r="A7086" s="29">
        <v>42299.875403645834</v>
      </c>
      <c r="B7086" s="37">
        <v>15.82</v>
      </c>
      <c r="C7086" s="2"/>
      <c r="F7086" s="29">
        <v>42299.875403645834</v>
      </c>
      <c r="G7086" s="37">
        <v>15.82</v>
      </c>
      <c r="H7086" s="113"/>
      <c r="I7086" s="113"/>
    </row>
    <row r="7087" spans="1:9" ht="15" customHeight="1" x14ac:dyDescent="0.25">
      <c r="A7087" s="29">
        <v>42299.917070370371</v>
      </c>
      <c r="B7087" s="37">
        <v>13.57</v>
      </c>
      <c r="C7087" s="2"/>
      <c r="F7087" s="29">
        <v>42299.917070370371</v>
      </c>
      <c r="G7087" s="37">
        <v>13.57</v>
      </c>
      <c r="H7087" s="113"/>
      <c r="I7087" s="113"/>
    </row>
    <row r="7088" spans="1:9" ht="15" customHeight="1" x14ac:dyDescent="0.25">
      <c r="A7088" s="29">
        <v>42299.958737094908</v>
      </c>
      <c r="B7088" s="37">
        <v>13.3</v>
      </c>
      <c r="C7088" s="2"/>
      <c r="F7088" s="29">
        <v>42299.958737094908</v>
      </c>
      <c r="G7088" s="37">
        <v>13.3</v>
      </c>
      <c r="H7088" s="113"/>
      <c r="I7088" s="113"/>
    </row>
    <row r="7089" spans="1:9" ht="15" customHeight="1" x14ac:dyDescent="0.25">
      <c r="A7089" s="29">
        <v>42300.000403819446</v>
      </c>
      <c r="B7089" s="37">
        <v>12.87</v>
      </c>
      <c r="C7089" s="2"/>
      <c r="F7089" s="29">
        <v>42300.000403819446</v>
      </c>
      <c r="G7089" s="37">
        <v>12.87</v>
      </c>
      <c r="H7089" s="113"/>
      <c r="I7089" s="113"/>
    </row>
    <row r="7090" spans="1:9" ht="15" customHeight="1" x14ac:dyDescent="0.25">
      <c r="A7090" s="29">
        <v>42300.042070543983</v>
      </c>
      <c r="B7090" s="37">
        <v>14.81</v>
      </c>
      <c r="C7090" s="2"/>
      <c r="F7090" s="29">
        <v>42300.042070543983</v>
      </c>
      <c r="G7090" s="37">
        <v>14.81</v>
      </c>
      <c r="H7090" s="113"/>
      <c r="I7090" s="113"/>
    </row>
    <row r="7091" spans="1:9" ht="15" customHeight="1" x14ac:dyDescent="0.25">
      <c r="A7091" s="29">
        <v>42300.08373726852</v>
      </c>
      <c r="B7091" s="37">
        <v>14.83</v>
      </c>
      <c r="C7091" s="2"/>
      <c r="F7091" s="29">
        <v>42300.08373726852</v>
      </c>
      <c r="G7091" s="37">
        <v>14.83</v>
      </c>
      <c r="H7091" s="113"/>
      <c r="I7091" s="113"/>
    </row>
    <row r="7092" spans="1:9" ht="15" customHeight="1" x14ac:dyDescent="0.25">
      <c r="A7092" s="29">
        <v>42300.125403993057</v>
      </c>
      <c r="B7092" s="37">
        <v>15.8</v>
      </c>
      <c r="C7092" s="2"/>
      <c r="F7092" s="29">
        <v>42300.125403993057</v>
      </c>
      <c r="G7092" s="37">
        <v>15.8</v>
      </c>
      <c r="H7092" s="113"/>
      <c r="I7092" s="113"/>
    </row>
    <row r="7093" spans="1:9" ht="15" customHeight="1" x14ac:dyDescent="0.25">
      <c r="A7093" s="29">
        <v>42300.167070717594</v>
      </c>
      <c r="B7093" s="37">
        <v>15.69</v>
      </c>
      <c r="C7093" s="2"/>
      <c r="F7093" s="29">
        <v>42300.167070717594</v>
      </c>
      <c r="G7093" s="37">
        <v>15.69</v>
      </c>
      <c r="H7093" s="113"/>
      <c r="I7093" s="113"/>
    </row>
    <row r="7094" spans="1:9" ht="15" customHeight="1" x14ac:dyDescent="0.25">
      <c r="A7094" s="29">
        <v>42300.208737442132</v>
      </c>
      <c r="B7094" s="37">
        <v>17.03</v>
      </c>
      <c r="C7094" s="2"/>
      <c r="F7094" s="29">
        <v>42300.208737442132</v>
      </c>
      <c r="G7094" s="37">
        <v>17.03</v>
      </c>
      <c r="H7094" s="113"/>
      <c r="I7094" s="113"/>
    </row>
    <row r="7095" spans="1:9" ht="15" customHeight="1" x14ac:dyDescent="0.25">
      <c r="A7095" s="29">
        <v>42300.250404166669</v>
      </c>
      <c r="B7095" s="37">
        <v>17.05</v>
      </c>
      <c r="C7095" s="2"/>
      <c r="F7095" s="29">
        <v>42300.250404166669</v>
      </c>
      <c r="G7095" s="37">
        <v>17.05</v>
      </c>
      <c r="H7095" s="113"/>
      <c r="I7095" s="113"/>
    </row>
    <row r="7096" spans="1:9" ht="15" customHeight="1" x14ac:dyDescent="0.25">
      <c r="A7096" s="29">
        <v>42300.292070891206</v>
      </c>
      <c r="B7096" s="37">
        <v>16.850000000000001</v>
      </c>
      <c r="C7096" s="2"/>
      <c r="F7096" s="29">
        <v>42300.292070891206</v>
      </c>
      <c r="G7096" s="37">
        <v>16.850000000000001</v>
      </c>
      <c r="H7096" s="113"/>
      <c r="I7096" s="113"/>
    </row>
    <row r="7097" spans="1:9" ht="15" customHeight="1" x14ac:dyDescent="0.25">
      <c r="A7097" s="29">
        <v>42300.333737615743</v>
      </c>
      <c r="B7097" s="37">
        <v>18.64</v>
      </c>
      <c r="C7097" s="2"/>
      <c r="F7097" s="29">
        <v>42300.333737615743</v>
      </c>
      <c r="G7097" s="37">
        <v>18.64</v>
      </c>
      <c r="H7097" s="113"/>
      <c r="I7097" s="113"/>
    </row>
    <row r="7098" spans="1:9" ht="15" customHeight="1" x14ac:dyDescent="0.25">
      <c r="A7098" s="29">
        <v>42300.375404340281</v>
      </c>
      <c r="B7098" s="37">
        <v>15.86</v>
      </c>
      <c r="C7098" s="2"/>
      <c r="F7098" s="29">
        <v>42300.375404340281</v>
      </c>
      <c r="G7098" s="37">
        <v>15.86</v>
      </c>
      <c r="H7098" s="113"/>
      <c r="I7098" s="113"/>
    </row>
    <row r="7099" spans="1:9" ht="15" customHeight="1" x14ac:dyDescent="0.25">
      <c r="A7099" s="29">
        <v>42300.417071064818</v>
      </c>
      <c r="B7099" s="37">
        <v>21.13</v>
      </c>
      <c r="C7099" s="2"/>
      <c r="F7099" s="29">
        <v>42300.417071064818</v>
      </c>
      <c r="G7099" s="37">
        <v>21.13</v>
      </c>
      <c r="H7099" s="113"/>
      <c r="I7099" s="113"/>
    </row>
    <row r="7100" spans="1:9" ht="15" customHeight="1" x14ac:dyDescent="0.25">
      <c r="A7100" s="29">
        <v>42300.458737789355</v>
      </c>
      <c r="B7100" s="37">
        <v>21.52</v>
      </c>
      <c r="C7100" s="2"/>
      <c r="F7100" s="29">
        <v>42300.458737789355</v>
      </c>
      <c r="G7100" s="37">
        <v>21.52</v>
      </c>
      <c r="H7100" s="113"/>
      <c r="I7100" s="113"/>
    </row>
    <row r="7101" spans="1:9" ht="15" customHeight="1" x14ac:dyDescent="0.25">
      <c r="A7101" s="29">
        <v>42300.500404513892</v>
      </c>
      <c r="B7101" s="37">
        <v>20.54</v>
      </c>
      <c r="C7101" s="2"/>
      <c r="F7101" s="29">
        <v>42300.500404513892</v>
      </c>
      <c r="G7101" s="37">
        <v>20.54</v>
      </c>
      <c r="H7101" s="113"/>
      <c r="I7101" s="113"/>
    </row>
    <row r="7102" spans="1:9" ht="15" customHeight="1" x14ac:dyDescent="0.25">
      <c r="A7102" s="29">
        <v>42300.542071238429</v>
      </c>
      <c r="B7102" s="37">
        <v>21.68</v>
      </c>
      <c r="C7102" s="2"/>
      <c r="F7102" s="29">
        <v>42300.542071238429</v>
      </c>
      <c r="G7102" s="37">
        <v>21.68</v>
      </c>
      <c r="H7102" s="113"/>
      <c r="I7102" s="113"/>
    </row>
    <row r="7103" spans="1:9" ht="15" customHeight="1" x14ac:dyDescent="0.25">
      <c r="A7103" s="29">
        <v>42300.583737962967</v>
      </c>
      <c r="B7103" s="37">
        <v>18.41</v>
      </c>
      <c r="C7103" s="2"/>
      <c r="F7103" s="29">
        <v>42300.583737962967</v>
      </c>
      <c r="G7103" s="37">
        <v>18.41</v>
      </c>
      <c r="H7103" s="113"/>
      <c r="I7103" s="113"/>
    </row>
    <row r="7104" spans="1:9" ht="15" customHeight="1" x14ac:dyDescent="0.25">
      <c r="A7104" s="29">
        <v>42300.625404687496</v>
      </c>
      <c r="B7104" s="37">
        <v>14.34</v>
      </c>
      <c r="C7104" s="2"/>
      <c r="F7104" s="29">
        <v>42300.625404687496</v>
      </c>
      <c r="G7104" s="37">
        <v>14.34</v>
      </c>
      <c r="H7104" s="113"/>
      <c r="I7104" s="113"/>
    </row>
    <row r="7105" spans="1:9" ht="15" customHeight="1" x14ac:dyDescent="0.25">
      <c r="A7105" s="29">
        <v>42300.667071412034</v>
      </c>
      <c r="B7105" s="37">
        <v>13.16</v>
      </c>
      <c r="C7105" s="2"/>
      <c r="F7105" s="29">
        <v>42300.667071412034</v>
      </c>
      <c r="G7105" s="37">
        <v>13.16</v>
      </c>
      <c r="H7105" s="113"/>
      <c r="I7105" s="113"/>
    </row>
    <row r="7106" spans="1:9" ht="15" customHeight="1" x14ac:dyDescent="0.25">
      <c r="A7106" s="29">
        <v>42300.708738136571</v>
      </c>
      <c r="B7106" s="37">
        <v>9.6</v>
      </c>
      <c r="C7106" s="2"/>
      <c r="F7106" s="29">
        <v>42300.708738136571</v>
      </c>
      <c r="G7106" s="37">
        <v>9.6</v>
      </c>
      <c r="H7106" s="113"/>
      <c r="I7106" s="113"/>
    </row>
    <row r="7107" spans="1:9" ht="15" customHeight="1" x14ac:dyDescent="0.25">
      <c r="A7107" s="29">
        <v>42300.750404861108</v>
      </c>
      <c r="B7107" s="30">
        <v>7.85</v>
      </c>
      <c r="C7107" s="22" t="s">
        <v>197</v>
      </c>
      <c r="F7107" s="29">
        <v>42300.750404861108</v>
      </c>
      <c r="G7107" s="30"/>
      <c r="H7107" s="113"/>
      <c r="I7107" s="113"/>
    </row>
    <row r="7108" spans="1:9" ht="15" customHeight="1" x14ac:dyDescent="0.25">
      <c r="A7108" s="29">
        <v>42300.792071585645</v>
      </c>
      <c r="B7108" s="30">
        <v>4.5999999999999996</v>
      </c>
      <c r="C7108" s="22" t="s">
        <v>197</v>
      </c>
      <c r="F7108" s="29">
        <v>42300.792071585645</v>
      </c>
      <c r="G7108" s="30"/>
      <c r="H7108" s="113"/>
      <c r="I7108" s="113"/>
    </row>
    <row r="7109" spans="1:9" ht="15" customHeight="1" x14ac:dyDescent="0.25">
      <c r="A7109" s="29">
        <v>42300.833738310183</v>
      </c>
      <c r="B7109" s="30">
        <v>1.84</v>
      </c>
      <c r="C7109" s="22" t="s">
        <v>197</v>
      </c>
      <c r="F7109" s="29">
        <v>42300.833738310183</v>
      </c>
      <c r="G7109" s="30"/>
      <c r="H7109" s="113"/>
      <c r="I7109" s="113"/>
    </row>
    <row r="7110" spans="1:9" ht="15" customHeight="1" x14ac:dyDescent="0.25">
      <c r="A7110" s="29">
        <v>42300.87540503472</v>
      </c>
      <c r="B7110" s="30">
        <v>1.29</v>
      </c>
      <c r="C7110" s="22" t="s">
        <v>197</v>
      </c>
      <c r="F7110" s="29">
        <v>42300.87540503472</v>
      </c>
      <c r="G7110" s="30"/>
      <c r="H7110" s="113"/>
      <c r="I7110" s="113"/>
    </row>
    <row r="7111" spans="1:9" ht="15" customHeight="1" x14ac:dyDescent="0.25">
      <c r="A7111" s="29">
        <v>42300.917071759257</v>
      </c>
      <c r="B7111" s="30">
        <v>1.1399999999999999</v>
      </c>
      <c r="C7111" s="22" t="s">
        <v>197</v>
      </c>
      <c r="F7111" s="29">
        <v>42300.917071759257</v>
      </c>
      <c r="G7111" s="30"/>
      <c r="H7111" s="113"/>
      <c r="I7111" s="113"/>
    </row>
    <row r="7112" spans="1:9" ht="15" customHeight="1" x14ac:dyDescent="0.25">
      <c r="A7112" s="29">
        <v>42300.958738483794</v>
      </c>
      <c r="B7112" s="30">
        <v>1.0900000000000001</v>
      </c>
      <c r="C7112" s="22" t="s">
        <v>197</v>
      </c>
      <c r="F7112" s="29">
        <v>42300.958738483794</v>
      </c>
      <c r="G7112" s="30"/>
      <c r="H7112" s="113"/>
      <c r="I7112" s="113"/>
    </row>
    <row r="7113" spans="1:9" ht="15" customHeight="1" x14ac:dyDescent="0.25">
      <c r="A7113" s="29">
        <v>42301.000405208331</v>
      </c>
      <c r="B7113" s="30">
        <v>1.07</v>
      </c>
      <c r="C7113" s="22" t="s">
        <v>197</v>
      </c>
      <c r="F7113" s="29">
        <v>42301.000405208331</v>
      </c>
      <c r="G7113" s="30"/>
      <c r="H7113" s="113"/>
      <c r="I7113" s="113"/>
    </row>
    <row r="7114" spans="1:9" ht="15" customHeight="1" x14ac:dyDescent="0.25">
      <c r="A7114" s="29">
        <v>42301.042071932869</v>
      </c>
      <c r="B7114" s="30">
        <v>0.96</v>
      </c>
      <c r="C7114" s="22" t="s">
        <v>197</v>
      </c>
      <c r="F7114" s="29">
        <v>42301.042071932869</v>
      </c>
      <c r="G7114" s="30"/>
      <c r="H7114" s="113"/>
      <c r="I7114" s="113"/>
    </row>
    <row r="7115" spans="1:9" ht="15" customHeight="1" x14ac:dyDescent="0.25">
      <c r="A7115" s="29">
        <v>42301.083738657406</v>
      </c>
      <c r="B7115" s="30">
        <v>0.93</v>
      </c>
      <c r="C7115" s="22" t="s">
        <v>197</v>
      </c>
      <c r="F7115" s="29">
        <v>42301.083738657406</v>
      </c>
      <c r="G7115" s="30"/>
      <c r="H7115" s="113"/>
      <c r="I7115" s="113"/>
    </row>
    <row r="7116" spans="1:9" ht="15" customHeight="1" x14ac:dyDescent="0.25">
      <c r="A7116" s="29">
        <v>42301.125405381943</v>
      </c>
      <c r="B7116" s="30">
        <v>1.01</v>
      </c>
      <c r="C7116" s="22" t="s">
        <v>197</v>
      </c>
      <c r="F7116" s="29">
        <v>42301.125405381943</v>
      </c>
      <c r="G7116" s="30"/>
      <c r="H7116" s="113"/>
      <c r="I7116" s="113"/>
    </row>
    <row r="7117" spans="1:9" ht="15" customHeight="1" x14ac:dyDescent="0.25">
      <c r="A7117" s="29">
        <v>42301.16707210648</v>
      </c>
      <c r="B7117" s="30">
        <v>0.99</v>
      </c>
      <c r="C7117" s="22" t="s">
        <v>197</v>
      </c>
      <c r="F7117" s="29">
        <v>42301.16707210648</v>
      </c>
      <c r="G7117" s="30"/>
      <c r="H7117" s="113"/>
      <c r="I7117" s="113"/>
    </row>
    <row r="7118" spans="1:9" ht="15" customHeight="1" x14ac:dyDescent="0.25">
      <c r="A7118" s="29">
        <v>42301.208738831017</v>
      </c>
      <c r="B7118" s="30">
        <v>1</v>
      </c>
      <c r="C7118" s="22" t="s">
        <v>197</v>
      </c>
      <c r="F7118" s="29">
        <v>42301.208738831017</v>
      </c>
      <c r="G7118" s="30"/>
      <c r="H7118" s="113"/>
      <c r="I7118" s="113"/>
    </row>
    <row r="7119" spans="1:9" ht="15" customHeight="1" x14ac:dyDescent="0.25">
      <c r="A7119" s="29">
        <v>42301.250405555555</v>
      </c>
      <c r="B7119" s="30">
        <v>0.97</v>
      </c>
      <c r="C7119" s="22" t="s">
        <v>197</v>
      </c>
      <c r="F7119" s="29">
        <v>42301.250405555555</v>
      </c>
      <c r="G7119" s="30"/>
      <c r="H7119" s="113"/>
      <c r="I7119" s="113"/>
    </row>
    <row r="7120" spans="1:9" ht="15" customHeight="1" x14ac:dyDescent="0.25">
      <c r="A7120" s="29">
        <v>42301.292072280092</v>
      </c>
      <c r="B7120" s="30">
        <v>0.95</v>
      </c>
      <c r="C7120" s="22" t="s">
        <v>197</v>
      </c>
      <c r="F7120" s="29">
        <v>42301.292072280092</v>
      </c>
      <c r="G7120" s="30"/>
      <c r="H7120" s="113"/>
      <c r="I7120" s="113"/>
    </row>
    <row r="7121" spans="1:9" ht="15" customHeight="1" x14ac:dyDescent="0.25">
      <c r="A7121" s="29">
        <v>42301.333739004629</v>
      </c>
      <c r="B7121" s="30">
        <v>0.98</v>
      </c>
      <c r="C7121" s="22" t="s">
        <v>197</v>
      </c>
      <c r="F7121" s="29">
        <v>42301.333739004629</v>
      </c>
      <c r="G7121" s="30"/>
      <c r="H7121" s="113"/>
      <c r="I7121" s="113"/>
    </row>
    <row r="7122" spans="1:9" ht="15" customHeight="1" x14ac:dyDescent="0.25">
      <c r="A7122" s="29">
        <v>42301.375405729166</v>
      </c>
      <c r="B7122" s="30">
        <v>0.93</v>
      </c>
      <c r="C7122" s="22" t="s">
        <v>197</v>
      </c>
      <c r="F7122" s="29">
        <v>42301.375405729166</v>
      </c>
      <c r="G7122" s="30"/>
      <c r="H7122" s="113"/>
      <c r="I7122" s="113"/>
    </row>
    <row r="7123" spans="1:9" ht="15" customHeight="1" x14ac:dyDescent="0.25">
      <c r="A7123" s="29">
        <v>42301.417072453703</v>
      </c>
      <c r="B7123" s="30">
        <v>0.89</v>
      </c>
      <c r="C7123" s="22" t="s">
        <v>197</v>
      </c>
      <c r="F7123" s="29">
        <v>42301.417072453703</v>
      </c>
      <c r="G7123" s="30"/>
      <c r="H7123" s="113"/>
      <c r="I7123" s="113"/>
    </row>
    <row r="7124" spans="1:9" ht="15" customHeight="1" x14ac:dyDescent="0.25">
      <c r="A7124" s="29">
        <v>42301.458739178241</v>
      </c>
      <c r="B7124" s="30">
        <v>0.91</v>
      </c>
      <c r="C7124" s="22" t="s">
        <v>197</v>
      </c>
      <c r="F7124" s="29">
        <v>42301.458739178241</v>
      </c>
      <c r="G7124" s="30"/>
      <c r="H7124" s="113"/>
      <c r="I7124" s="113"/>
    </row>
    <row r="7125" spans="1:9" ht="15" customHeight="1" x14ac:dyDescent="0.25">
      <c r="A7125" s="29">
        <v>42301.500405902778</v>
      </c>
      <c r="B7125" s="30">
        <v>0.88</v>
      </c>
      <c r="C7125" s="22" t="s">
        <v>197</v>
      </c>
      <c r="F7125" s="29">
        <v>42301.500405902778</v>
      </c>
      <c r="G7125" s="30"/>
      <c r="H7125" s="113"/>
      <c r="I7125" s="113"/>
    </row>
    <row r="7126" spans="1:9" ht="15" customHeight="1" x14ac:dyDescent="0.25">
      <c r="A7126" s="29">
        <v>42301.542072627315</v>
      </c>
      <c r="B7126" s="30">
        <v>0.88</v>
      </c>
      <c r="C7126" s="22" t="s">
        <v>197</v>
      </c>
      <c r="F7126" s="29">
        <v>42301.542072627315</v>
      </c>
      <c r="G7126" s="30"/>
      <c r="H7126" s="113"/>
      <c r="I7126" s="113"/>
    </row>
    <row r="7127" spans="1:9" ht="15" customHeight="1" x14ac:dyDescent="0.25">
      <c r="A7127" s="29">
        <v>42301.583739351852</v>
      </c>
      <c r="B7127" s="30">
        <v>0.88</v>
      </c>
      <c r="C7127" s="22" t="s">
        <v>197</v>
      </c>
      <c r="F7127" s="29">
        <v>42301.583739351852</v>
      </c>
      <c r="G7127" s="30"/>
      <c r="H7127" s="113"/>
      <c r="I7127" s="113"/>
    </row>
    <row r="7128" spans="1:9" ht="15" customHeight="1" x14ac:dyDescent="0.25">
      <c r="A7128" s="29">
        <v>42301.625406076389</v>
      </c>
      <c r="B7128" s="30">
        <v>0.9</v>
      </c>
      <c r="C7128" s="22" t="s">
        <v>197</v>
      </c>
      <c r="F7128" s="29">
        <v>42301.625406076389</v>
      </c>
      <c r="G7128" s="30"/>
      <c r="H7128" s="113"/>
      <c r="I7128" s="113"/>
    </row>
    <row r="7129" spans="1:9" ht="15" customHeight="1" x14ac:dyDescent="0.25">
      <c r="A7129" s="29">
        <v>42301.667072800927</v>
      </c>
      <c r="B7129" s="30">
        <v>0.95</v>
      </c>
      <c r="C7129" s="22" t="s">
        <v>197</v>
      </c>
      <c r="F7129" s="29">
        <v>42301.667072800927</v>
      </c>
      <c r="G7129" s="30"/>
      <c r="H7129" s="113"/>
      <c r="I7129" s="113"/>
    </row>
    <row r="7130" spans="1:9" ht="15" customHeight="1" x14ac:dyDescent="0.25">
      <c r="A7130" s="29">
        <v>42301.708739525464</v>
      </c>
      <c r="B7130" s="30">
        <v>0.97</v>
      </c>
      <c r="C7130" s="22" t="s">
        <v>197</v>
      </c>
      <c r="F7130" s="29">
        <v>42301.708739525464</v>
      </c>
      <c r="G7130" s="30"/>
      <c r="H7130" s="113"/>
      <c r="I7130" s="113"/>
    </row>
    <row r="7131" spans="1:9" ht="15" customHeight="1" x14ac:dyDescent="0.25">
      <c r="A7131" s="29">
        <v>42301.750406250001</v>
      </c>
      <c r="B7131" s="30">
        <v>1.04</v>
      </c>
      <c r="C7131" s="22" t="s">
        <v>197</v>
      </c>
      <c r="F7131" s="29">
        <v>42301.750406250001</v>
      </c>
      <c r="G7131" s="30"/>
      <c r="H7131" s="113"/>
      <c r="I7131" s="113"/>
    </row>
    <row r="7132" spans="1:9" ht="15" customHeight="1" x14ac:dyDescent="0.25">
      <c r="A7132" s="29">
        <v>42301.792072974538</v>
      </c>
      <c r="B7132" s="30">
        <v>1.02</v>
      </c>
      <c r="C7132" s="22" t="s">
        <v>197</v>
      </c>
      <c r="F7132" s="29">
        <v>42301.792072974538</v>
      </c>
      <c r="G7132" s="30"/>
      <c r="H7132" s="113"/>
      <c r="I7132" s="113"/>
    </row>
    <row r="7133" spans="1:9" ht="15" customHeight="1" x14ac:dyDescent="0.25">
      <c r="A7133" s="29">
        <v>42301.833739699076</v>
      </c>
      <c r="B7133" s="30">
        <v>1.02</v>
      </c>
      <c r="C7133" s="22" t="s">
        <v>197</v>
      </c>
      <c r="F7133" s="29">
        <v>42301.833739699076</v>
      </c>
      <c r="G7133" s="30"/>
      <c r="H7133" s="113"/>
      <c r="I7133" s="113"/>
    </row>
    <row r="7134" spans="1:9" ht="15" customHeight="1" x14ac:dyDescent="0.25">
      <c r="A7134" s="29">
        <v>42301.875406423613</v>
      </c>
      <c r="B7134" s="30">
        <v>1.01</v>
      </c>
      <c r="C7134" s="22" t="s">
        <v>197</v>
      </c>
      <c r="F7134" s="29">
        <v>42301.875406423613</v>
      </c>
      <c r="G7134" s="30"/>
      <c r="H7134" s="113"/>
      <c r="I7134" s="113"/>
    </row>
    <row r="7135" spans="1:9" ht="15" customHeight="1" x14ac:dyDescent="0.25">
      <c r="A7135" s="29">
        <v>42301.91707314815</v>
      </c>
      <c r="B7135" s="30">
        <v>1.02</v>
      </c>
      <c r="C7135" s="22" t="s">
        <v>197</v>
      </c>
      <c r="F7135" s="29">
        <v>42301.91707314815</v>
      </c>
      <c r="G7135" s="30"/>
      <c r="H7135" s="113"/>
      <c r="I7135" s="113"/>
    </row>
    <row r="7136" spans="1:9" ht="15" customHeight="1" x14ac:dyDescent="0.25">
      <c r="A7136" s="29">
        <v>42301.958739872687</v>
      </c>
      <c r="B7136" s="30">
        <v>1.03</v>
      </c>
      <c r="C7136" s="22" t="s">
        <v>197</v>
      </c>
      <c r="F7136" s="29">
        <v>42301.958739872687</v>
      </c>
      <c r="G7136" s="30"/>
      <c r="H7136" s="113"/>
      <c r="I7136" s="113"/>
    </row>
    <row r="7137" spans="1:9" ht="15" customHeight="1" x14ac:dyDescent="0.25">
      <c r="A7137" s="29">
        <v>42302.000406597224</v>
      </c>
      <c r="B7137" s="30">
        <v>1.01</v>
      </c>
      <c r="C7137" s="22" t="s">
        <v>197</v>
      </c>
      <c r="F7137" s="29">
        <v>42302.000406597224</v>
      </c>
      <c r="G7137" s="30"/>
      <c r="H7137" s="113"/>
      <c r="I7137" s="113"/>
    </row>
    <row r="7138" spans="1:9" ht="15" customHeight="1" x14ac:dyDescent="0.25">
      <c r="A7138" s="29">
        <v>42302.042073321762</v>
      </c>
      <c r="B7138" s="30">
        <v>0.91</v>
      </c>
      <c r="C7138" s="22" t="s">
        <v>197</v>
      </c>
      <c r="F7138" s="29">
        <v>42302.042073321762</v>
      </c>
      <c r="G7138" s="30"/>
      <c r="H7138" s="113"/>
      <c r="I7138" s="113"/>
    </row>
    <row r="7139" spans="1:9" ht="15" customHeight="1" x14ac:dyDescent="0.25">
      <c r="A7139" s="29">
        <v>42302.083740046299</v>
      </c>
      <c r="B7139" s="30">
        <v>0.94</v>
      </c>
      <c r="C7139" s="22" t="s">
        <v>197</v>
      </c>
      <c r="F7139" s="29">
        <v>42302.083740046299</v>
      </c>
      <c r="G7139" s="30"/>
      <c r="H7139" s="113"/>
      <c r="I7139" s="113"/>
    </row>
    <row r="7140" spans="1:9" ht="15" customHeight="1" x14ac:dyDescent="0.25">
      <c r="A7140" s="29">
        <v>42302.125406770836</v>
      </c>
      <c r="B7140" s="30">
        <v>0.93</v>
      </c>
      <c r="C7140" s="22" t="s">
        <v>197</v>
      </c>
      <c r="F7140" s="29">
        <v>42302.125406770836</v>
      </c>
      <c r="G7140" s="30"/>
      <c r="H7140" s="113"/>
      <c r="I7140" s="113"/>
    </row>
    <row r="7141" spans="1:9" ht="15" customHeight="1" x14ac:dyDescent="0.25">
      <c r="A7141" s="29">
        <v>42302.167073495373</v>
      </c>
      <c r="B7141" s="30">
        <v>0.95</v>
      </c>
      <c r="C7141" s="22" t="s">
        <v>197</v>
      </c>
      <c r="F7141" s="29">
        <v>42302.167073495373</v>
      </c>
      <c r="G7141" s="30"/>
      <c r="H7141" s="113"/>
      <c r="I7141" s="113"/>
    </row>
    <row r="7142" spans="1:9" ht="15" customHeight="1" x14ac:dyDescent="0.25">
      <c r="A7142" s="29">
        <v>42302.20874021991</v>
      </c>
      <c r="B7142" s="30">
        <v>0.94</v>
      </c>
      <c r="C7142" s="22" t="s">
        <v>197</v>
      </c>
      <c r="F7142" s="29">
        <v>42302.20874021991</v>
      </c>
      <c r="G7142" s="30"/>
      <c r="H7142" s="113"/>
      <c r="I7142" s="113"/>
    </row>
    <row r="7143" spans="1:9" ht="15" customHeight="1" x14ac:dyDescent="0.25">
      <c r="A7143" s="29">
        <v>42302.250406944448</v>
      </c>
      <c r="B7143" s="30">
        <v>0.93</v>
      </c>
      <c r="C7143" s="22" t="s">
        <v>197</v>
      </c>
      <c r="F7143" s="29">
        <v>42302.250406944448</v>
      </c>
      <c r="G7143" s="30"/>
      <c r="H7143" s="113"/>
      <c r="I7143" s="113"/>
    </row>
    <row r="7144" spans="1:9" ht="15" customHeight="1" x14ac:dyDescent="0.25">
      <c r="A7144" s="29">
        <v>42302.292073668985</v>
      </c>
      <c r="B7144" s="30">
        <v>0.91</v>
      </c>
      <c r="C7144" s="22" t="s">
        <v>197</v>
      </c>
      <c r="F7144" s="29">
        <v>42302.292073668985</v>
      </c>
      <c r="G7144" s="30"/>
      <c r="H7144" s="113"/>
      <c r="I7144" s="113"/>
    </row>
    <row r="7145" spans="1:9" ht="15" customHeight="1" x14ac:dyDescent="0.25">
      <c r="A7145" s="29">
        <v>42302.333740393522</v>
      </c>
      <c r="B7145" s="30">
        <v>0.81</v>
      </c>
      <c r="C7145" s="22" t="s">
        <v>197</v>
      </c>
      <c r="F7145" s="29">
        <v>42302.333740393522</v>
      </c>
      <c r="G7145" s="30"/>
      <c r="H7145" s="113"/>
      <c r="I7145" s="113"/>
    </row>
    <row r="7146" spans="1:9" ht="15" customHeight="1" x14ac:dyDescent="0.25">
      <c r="A7146" s="29">
        <v>42302.375407118052</v>
      </c>
      <c r="B7146" s="30">
        <v>0.84</v>
      </c>
      <c r="C7146" s="22" t="s">
        <v>197</v>
      </c>
      <c r="F7146" s="29">
        <v>42302.375407118052</v>
      </c>
      <c r="G7146" s="30"/>
      <c r="H7146" s="113"/>
      <c r="I7146" s="113"/>
    </row>
    <row r="7147" spans="1:9" ht="15" customHeight="1" x14ac:dyDescent="0.25">
      <c r="A7147" s="29">
        <v>42302.417073842589</v>
      </c>
      <c r="B7147" s="30">
        <v>0.86</v>
      </c>
      <c r="C7147" s="22" t="s">
        <v>197</v>
      </c>
      <c r="F7147" s="29">
        <v>42302.417073842589</v>
      </c>
      <c r="G7147" s="30"/>
      <c r="H7147" s="113"/>
      <c r="I7147" s="113"/>
    </row>
    <row r="7148" spans="1:9" ht="15" customHeight="1" x14ac:dyDescent="0.25">
      <c r="A7148" s="29">
        <v>42302.458740567126</v>
      </c>
      <c r="B7148" s="30">
        <v>0.88</v>
      </c>
      <c r="C7148" s="22" t="s">
        <v>197</v>
      </c>
      <c r="F7148" s="29">
        <v>42302.458740567126</v>
      </c>
      <c r="G7148" s="30"/>
      <c r="H7148" s="113"/>
      <c r="I7148" s="113"/>
    </row>
    <row r="7149" spans="1:9" ht="15" customHeight="1" x14ac:dyDescent="0.25">
      <c r="A7149" s="29">
        <v>42302.500407291664</v>
      </c>
      <c r="B7149" s="30">
        <v>0.88</v>
      </c>
      <c r="C7149" s="22" t="s">
        <v>197</v>
      </c>
      <c r="F7149" s="29">
        <v>42302.500407291664</v>
      </c>
      <c r="G7149" s="30"/>
      <c r="H7149" s="113"/>
      <c r="I7149" s="113"/>
    </row>
    <row r="7150" spans="1:9" ht="15" customHeight="1" x14ac:dyDescent="0.25">
      <c r="A7150" s="29">
        <v>42302.542074016201</v>
      </c>
      <c r="B7150" s="30">
        <v>0.88</v>
      </c>
      <c r="C7150" s="22" t="s">
        <v>197</v>
      </c>
      <c r="F7150" s="29">
        <v>42302.542074016201</v>
      </c>
      <c r="G7150" s="30"/>
      <c r="H7150" s="113"/>
      <c r="I7150" s="113"/>
    </row>
    <row r="7151" spans="1:9" ht="15" customHeight="1" x14ac:dyDescent="0.25">
      <c r="A7151" s="29">
        <v>42302.583740740738</v>
      </c>
      <c r="B7151" s="30">
        <v>0.91</v>
      </c>
      <c r="C7151" s="22" t="s">
        <v>197</v>
      </c>
      <c r="F7151" s="29">
        <v>42302.583740740738</v>
      </c>
      <c r="G7151" s="30"/>
      <c r="H7151" s="113"/>
      <c r="I7151" s="113"/>
    </row>
    <row r="7152" spans="1:9" ht="15" customHeight="1" x14ac:dyDescent="0.25">
      <c r="A7152" s="29">
        <v>42302.625407465275</v>
      </c>
      <c r="B7152" s="30">
        <v>0.96</v>
      </c>
      <c r="C7152" s="22" t="s">
        <v>197</v>
      </c>
      <c r="F7152" s="29">
        <v>42302.625407465275</v>
      </c>
      <c r="G7152" s="30"/>
      <c r="H7152" s="113"/>
      <c r="I7152" s="113"/>
    </row>
    <row r="7153" spans="1:9" ht="15" customHeight="1" x14ac:dyDescent="0.25">
      <c r="A7153" s="29">
        <v>42302.667074189812</v>
      </c>
      <c r="B7153" s="30">
        <v>0.94</v>
      </c>
      <c r="C7153" s="22" t="s">
        <v>197</v>
      </c>
      <c r="F7153" s="29">
        <v>42302.667074189812</v>
      </c>
      <c r="G7153" s="30"/>
      <c r="H7153" s="113"/>
      <c r="I7153" s="113"/>
    </row>
    <row r="7154" spans="1:9" ht="15" customHeight="1" x14ac:dyDescent="0.25">
      <c r="A7154" s="29">
        <v>42302.70874091435</v>
      </c>
      <c r="B7154" s="30">
        <v>5</v>
      </c>
      <c r="C7154" s="22" t="s">
        <v>197</v>
      </c>
      <c r="F7154" s="29">
        <v>42302.70874091435</v>
      </c>
      <c r="G7154" s="30"/>
      <c r="H7154" s="113"/>
      <c r="I7154" s="113"/>
    </row>
    <row r="7155" spans="1:9" ht="15" customHeight="1" x14ac:dyDescent="0.25">
      <c r="A7155" s="29">
        <v>42302.750407638887</v>
      </c>
      <c r="B7155" s="42">
        <v>10.45</v>
      </c>
      <c r="C7155" s="22" t="s">
        <v>199</v>
      </c>
      <c r="F7155" s="29">
        <v>42302.750407638887</v>
      </c>
      <c r="G7155" s="42"/>
      <c r="H7155" s="113"/>
      <c r="I7155" s="113"/>
    </row>
    <row r="7156" spans="1:9" ht="15" customHeight="1" x14ac:dyDescent="0.25">
      <c r="A7156" s="29">
        <v>42302.792074363424</v>
      </c>
      <c r="B7156" s="42">
        <v>14.02</v>
      </c>
      <c r="C7156" s="22" t="s">
        <v>199</v>
      </c>
      <c r="F7156" s="29">
        <v>42302.792074363424</v>
      </c>
      <c r="G7156" s="42"/>
      <c r="H7156" s="113"/>
      <c r="I7156" s="113"/>
    </row>
    <row r="7157" spans="1:9" ht="15" customHeight="1" x14ac:dyDescent="0.25">
      <c r="A7157" s="29">
        <v>42302.833741087961</v>
      </c>
      <c r="B7157" s="42">
        <v>12.82</v>
      </c>
      <c r="C7157" s="22" t="s">
        <v>199</v>
      </c>
      <c r="F7157" s="29">
        <v>42302.833741087961</v>
      </c>
      <c r="G7157" s="42"/>
      <c r="H7157" s="113"/>
      <c r="I7157" s="113"/>
    </row>
    <row r="7158" spans="1:9" ht="15" customHeight="1" x14ac:dyDescent="0.25">
      <c r="A7158" s="29">
        <v>42302.875407812498</v>
      </c>
      <c r="B7158" s="42">
        <v>11.36</v>
      </c>
      <c r="C7158" s="22" t="s">
        <v>199</v>
      </c>
      <c r="F7158" s="29">
        <v>42302.875407812498</v>
      </c>
      <c r="G7158" s="42"/>
      <c r="H7158" s="113"/>
      <c r="I7158" s="113"/>
    </row>
    <row r="7159" spans="1:9" ht="15" customHeight="1" x14ac:dyDescent="0.25">
      <c r="A7159" s="29">
        <v>42302.917074537036</v>
      </c>
      <c r="B7159" s="42">
        <v>12.7</v>
      </c>
      <c r="C7159" s="22" t="s">
        <v>199</v>
      </c>
      <c r="F7159" s="29">
        <v>42302.917074537036</v>
      </c>
      <c r="G7159" s="42"/>
      <c r="H7159" s="113"/>
      <c r="I7159" s="113"/>
    </row>
    <row r="7160" spans="1:9" ht="15" customHeight="1" x14ac:dyDescent="0.25">
      <c r="A7160" s="29">
        <v>42302.958741261573</v>
      </c>
      <c r="B7160" s="42">
        <v>12.13</v>
      </c>
      <c r="C7160" s="22" t="s">
        <v>199</v>
      </c>
      <c r="F7160" s="29">
        <v>42302.958741261573</v>
      </c>
      <c r="G7160" s="42"/>
      <c r="H7160" s="113"/>
      <c r="I7160" s="113"/>
    </row>
    <row r="7161" spans="1:9" ht="15" customHeight="1" x14ac:dyDescent="0.25">
      <c r="A7161" s="29">
        <v>42303.00040798611</v>
      </c>
      <c r="B7161" s="37">
        <v>13.77</v>
      </c>
      <c r="C7161" s="2"/>
      <c r="F7161" s="29">
        <v>42303.00040798611</v>
      </c>
      <c r="G7161" s="37">
        <v>13.77</v>
      </c>
      <c r="H7161" s="113"/>
      <c r="I7161" s="113"/>
    </row>
    <row r="7162" spans="1:9" ht="15" customHeight="1" x14ac:dyDescent="0.25">
      <c r="A7162" s="29">
        <v>42303.042074710647</v>
      </c>
      <c r="B7162" s="37">
        <v>13.92</v>
      </c>
      <c r="C7162" s="2"/>
      <c r="F7162" s="29">
        <v>42303.042074710647</v>
      </c>
      <c r="G7162" s="37">
        <v>13.92</v>
      </c>
      <c r="H7162" s="113"/>
      <c r="I7162" s="113"/>
    </row>
    <row r="7163" spans="1:9" ht="15" customHeight="1" x14ac:dyDescent="0.25">
      <c r="A7163" s="29">
        <v>42303.083741435184</v>
      </c>
      <c r="B7163" s="37">
        <v>14.01</v>
      </c>
      <c r="C7163" s="2"/>
      <c r="F7163" s="29">
        <v>42303.083741435184</v>
      </c>
      <c r="G7163" s="37">
        <v>14.01</v>
      </c>
      <c r="H7163" s="113"/>
      <c r="I7163" s="113"/>
    </row>
    <row r="7164" spans="1:9" ht="15" customHeight="1" x14ac:dyDescent="0.25">
      <c r="A7164" s="29">
        <v>42303.125408159722</v>
      </c>
      <c r="B7164" s="37">
        <v>16.48</v>
      </c>
      <c r="C7164" s="2"/>
      <c r="F7164" s="29">
        <v>42303.125408159722</v>
      </c>
      <c r="G7164" s="37">
        <v>16.48</v>
      </c>
      <c r="H7164" s="113"/>
      <c r="I7164" s="113"/>
    </row>
    <row r="7165" spans="1:9" ht="15" customHeight="1" x14ac:dyDescent="0.25">
      <c r="A7165" s="29">
        <v>42303.167074884259</v>
      </c>
      <c r="B7165" s="37">
        <v>16.399999999999999</v>
      </c>
      <c r="C7165" s="2"/>
      <c r="F7165" s="29">
        <v>42303.167074884259</v>
      </c>
      <c r="G7165" s="37">
        <v>16.399999999999999</v>
      </c>
      <c r="H7165" s="113"/>
      <c r="I7165" s="113"/>
    </row>
    <row r="7166" spans="1:9" ht="15" customHeight="1" x14ac:dyDescent="0.25">
      <c r="A7166" s="29">
        <v>42303.208741608796</v>
      </c>
      <c r="B7166" s="37">
        <v>16.88</v>
      </c>
      <c r="C7166" s="2"/>
      <c r="F7166" s="29">
        <v>42303.208741608796</v>
      </c>
      <c r="G7166" s="37">
        <v>16.88</v>
      </c>
      <c r="H7166" s="113"/>
      <c r="I7166" s="113"/>
    </row>
    <row r="7167" spans="1:9" ht="15" customHeight="1" x14ac:dyDescent="0.25">
      <c r="A7167" s="29">
        <v>42303.250408333333</v>
      </c>
      <c r="B7167" s="37">
        <v>17.010000000000002</v>
      </c>
      <c r="C7167" s="2"/>
      <c r="F7167" s="29">
        <v>42303.250408333333</v>
      </c>
      <c r="G7167" s="37">
        <v>17.010000000000002</v>
      </c>
      <c r="H7167" s="113"/>
      <c r="I7167" s="113"/>
    </row>
    <row r="7168" spans="1:9" ht="15" customHeight="1" x14ac:dyDescent="0.25">
      <c r="A7168" s="29">
        <v>42303.292075057871</v>
      </c>
      <c r="B7168" s="37">
        <v>14.71</v>
      </c>
      <c r="C7168" s="2"/>
      <c r="F7168" s="29">
        <v>42303.292075057871</v>
      </c>
      <c r="G7168" s="37">
        <v>14.71</v>
      </c>
      <c r="H7168" s="113"/>
      <c r="I7168" s="113"/>
    </row>
    <row r="7169" spans="1:9" ht="15" customHeight="1" x14ac:dyDescent="0.25">
      <c r="A7169" s="29">
        <v>42303.333741782408</v>
      </c>
      <c r="B7169" s="45">
        <v>0</v>
      </c>
      <c r="C7169" s="22" t="s">
        <v>201</v>
      </c>
      <c r="F7169" s="29">
        <v>42303.333741782408</v>
      </c>
      <c r="G7169" s="45">
        <v>0</v>
      </c>
      <c r="H7169" s="113"/>
      <c r="I7169" s="113"/>
    </row>
    <row r="7170" spans="1:9" ht="15" customHeight="1" x14ac:dyDescent="0.25">
      <c r="A7170" s="29">
        <v>42303.375408506945</v>
      </c>
      <c r="B7170" s="37">
        <v>15.93</v>
      </c>
      <c r="C7170" s="2"/>
      <c r="F7170" s="29">
        <v>42303.375408506945</v>
      </c>
      <c r="G7170" s="37">
        <v>15.93</v>
      </c>
      <c r="H7170" s="113"/>
      <c r="I7170" s="113"/>
    </row>
    <row r="7171" spans="1:9" ht="15" customHeight="1" x14ac:dyDescent="0.25">
      <c r="A7171" s="29">
        <v>42303.417075231482</v>
      </c>
      <c r="B7171" s="37">
        <v>16.66</v>
      </c>
      <c r="C7171" s="2"/>
      <c r="F7171" s="29">
        <v>42303.417075231482</v>
      </c>
      <c r="G7171" s="37">
        <v>16.66</v>
      </c>
      <c r="H7171" s="113"/>
      <c r="I7171" s="113"/>
    </row>
    <row r="7172" spans="1:9" ht="15" customHeight="1" x14ac:dyDescent="0.25">
      <c r="A7172" s="29">
        <v>42303.458741956019</v>
      </c>
      <c r="B7172" s="37">
        <v>16.89</v>
      </c>
      <c r="C7172" s="2"/>
      <c r="F7172" s="29">
        <v>42303.458741956019</v>
      </c>
      <c r="G7172" s="37">
        <v>16.89</v>
      </c>
      <c r="H7172" s="113"/>
      <c r="I7172" s="113"/>
    </row>
    <row r="7173" spans="1:9" ht="15" customHeight="1" x14ac:dyDescent="0.25">
      <c r="A7173" s="29">
        <v>42303.500408680557</v>
      </c>
      <c r="B7173" s="37">
        <v>15.91</v>
      </c>
      <c r="C7173" s="2"/>
      <c r="F7173" s="29">
        <v>42303.500408680557</v>
      </c>
      <c r="G7173" s="37">
        <v>15.91</v>
      </c>
      <c r="H7173" s="113"/>
      <c r="I7173" s="113"/>
    </row>
    <row r="7174" spans="1:9" ht="15" customHeight="1" x14ac:dyDescent="0.25">
      <c r="A7174" s="29">
        <v>42303.542075405094</v>
      </c>
      <c r="B7174" s="37">
        <v>16.86</v>
      </c>
      <c r="C7174" s="2"/>
      <c r="F7174" s="29">
        <v>42303.542075405094</v>
      </c>
      <c r="G7174" s="37">
        <v>16.86</v>
      </c>
      <c r="H7174" s="113"/>
      <c r="I7174" s="113"/>
    </row>
    <row r="7175" spans="1:9" ht="15" customHeight="1" x14ac:dyDescent="0.25">
      <c r="A7175" s="29">
        <v>42303.583742129631</v>
      </c>
      <c r="B7175" s="37">
        <v>16.78</v>
      </c>
      <c r="C7175" s="2"/>
      <c r="F7175" s="29">
        <v>42303.583742129631</v>
      </c>
      <c r="G7175" s="37">
        <v>16.78</v>
      </c>
      <c r="H7175" s="113"/>
      <c r="I7175" s="113"/>
    </row>
    <row r="7176" spans="1:9" ht="15" customHeight="1" x14ac:dyDescent="0.25">
      <c r="A7176" s="29">
        <v>42303.625408854168</v>
      </c>
      <c r="B7176" s="37">
        <v>16.05</v>
      </c>
      <c r="C7176" s="2"/>
      <c r="F7176" s="29">
        <v>42303.625408854168</v>
      </c>
      <c r="G7176" s="37">
        <v>16.05</v>
      </c>
      <c r="H7176" s="113"/>
      <c r="I7176" s="113"/>
    </row>
    <row r="7177" spans="1:9" ht="15" customHeight="1" x14ac:dyDescent="0.25">
      <c r="A7177" s="29">
        <v>42303.667075578705</v>
      </c>
      <c r="B7177" s="37">
        <v>16.05</v>
      </c>
      <c r="C7177" s="2"/>
      <c r="F7177" s="29">
        <v>42303.667075578705</v>
      </c>
      <c r="G7177" s="37">
        <v>16.05</v>
      </c>
      <c r="H7177" s="113"/>
      <c r="I7177" s="113"/>
    </row>
    <row r="7178" spans="1:9" ht="15" customHeight="1" x14ac:dyDescent="0.25">
      <c r="A7178" s="29">
        <v>42303.708742303243</v>
      </c>
      <c r="B7178" s="37">
        <v>17.38</v>
      </c>
      <c r="C7178" s="2"/>
      <c r="F7178" s="29">
        <v>42303.708742303243</v>
      </c>
      <c r="G7178" s="37">
        <v>17.38</v>
      </c>
      <c r="H7178" s="113"/>
      <c r="I7178" s="113"/>
    </row>
    <row r="7179" spans="1:9" ht="15" customHeight="1" x14ac:dyDescent="0.25">
      <c r="A7179" s="29">
        <v>42303.75040902778</v>
      </c>
      <c r="B7179" s="37">
        <v>19.36</v>
      </c>
      <c r="C7179" s="2"/>
      <c r="F7179" s="29">
        <v>42303.75040902778</v>
      </c>
      <c r="G7179" s="37">
        <v>19.36</v>
      </c>
      <c r="H7179" s="113"/>
      <c r="I7179" s="113"/>
    </row>
    <row r="7180" spans="1:9" ht="15" customHeight="1" x14ac:dyDescent="0.25">
      <c r="A7180" s="29">
        <v>42303.792075752317</v>
      </c>
      <c r="B7180" s="39">
        <v>10.57</v>
      </c>
      <c r="C7180" s="22" t="s">
        <v>200</v>
      </c>
      <c r="F7180" s="29">
        <v>42303.792075752317</v>
      </c>
      <c r="G7180" s="39"/>
      <c r="H7180" s="113"/>
      <c r="I7180" s="113"/>
    </row>
    <row r="7181" spans="1:9" ht="15" customHeight="1" x14ac:dyDescent="0.25">
      <c r="A7181" s="29">
        <v>42303.833742476854</v>
      </c>
      <c r="B7181" s="39">
        <v>4.83</v>
      </c>
      <c r="C7181" s="22" t="s">
        <v>200</v>
      </c>
      <c r="F7181" s="29">
        <v>42303.833742476854</v>
      </c>
      <c r="G7181" s="39"/>
      <c r="H7181" s="113"/>
      <c r="I7181" s="113"/>
    </row>
    <row r="7182" spans="1:9" ht="15" customHeight="1" x14ac:dyDescent="0.25">
      <c r="A7182" s="29">
        <v>42303.875409201391</v>
      </c>
      <c r="B7182" s="39">
        <v>5.97</v>
      </c>
      <c r="C7182" s="22" t="s">
        <v>200</v>
      </c>
      <c r="F7182" s="29">
        <v>42303.875409201391</v>
      </c>
      <c r="G7182" s="39"/>
      <c r="H7182" s="113"/>
      <c r="I7182" s="113"/>
    </row>
    <row r="7183" spans="1:9" ht="15" customHeight="1" x14ac:dyDescent="0.25">
      <c r="A7183" s="29">
        <v>42303.917075925929</v>
      </c>
      <c r="B7183" s="37">
        <v>26.2</v>
      </c>
      <c r="C7183" s="2"/>
      <c r="F7183" s="29">
        <v>42303.917075925929</v>
      </c>
      <c r="G7183" s="37">
        <v>26.2</v>
      </c>
      <c r="H7183" s="113"/>
      <c r="I7183" s="113"/>
    </row>
    <row r="7184" spans="1:9" ht="15" customHeight="1" x14ac:dyDescent="0.25">
      <c r="A7184" s="29">
        <v>42303.958742650466</v>
      </c>
      <c r="B7184" s="37">
        <v>23.45</v>
      </c>
      <c r="C7184" s="2"/>
      <c r="F7184" s="29">
        <v>42303.958742650466</v>
      </c>
      <c r="G7184" s="37">
        <v>23.45</v>
      </c>
      <c r="H7184" s="113"/>
      <c r="I7184" s="113"/>
    </row>
    <row r="7185" spans="1:9" ht="15" customHeight="1" x14ac:dyDescent="0.25">
      <c r="A7185" s="29">
        <v>42304.000409375003</v>
      </c>
      <c r="B7185" s="37">
        <v>21.28</v>
      </c>
      <c r="C7185" s="2"/>
      <c r="F7185" s="29">
        <v>42304.000409375003</v>
      </c>
      <c r="G7185" s="37">
        <v>21.28</v>
      </c>
      <c r="H7185" s="113"/>
      <c r="I7185" s="113"/>
    </row>
    <row r="7186" spans="1:9" ht="15" customHeight="1" x14ac:dyDescent="0.25">
      <c r="A7186" s="29">
        <v>42304.04207609954</v>
      </c>
      <c r="B7186" s="37">
        <v>17.61</v>
      </c>
      <c r="C7186" s="2"/>
      <c r="F7186" s="29">
        <v>42304.04207609954</v>
      </c>
      <c r="G7186" s="37">
        <v>17.61</v>
      </c>
      <c r="H7186" s="113"/>
      <c r="I7186" s="113"/>
    </row>
    <row r="7187" spans="1:9" ht="15" customHeight="1" x14ac:dyDescent="0.25">
      <c r="A7187" s="29">
        <v>42304.083742824077</v>
      </c>
      <c r="B7187" s="37">
        <v>19.440000000000001</v>
      </c>
      <c r="C7187" s="2"/>
      <c r="F7187" s="29">
        <v>42304.083742824077</v>
      </c>
      <c r="G7187" s="37">
        <v>19.440000000000001</v>
      </c>
      <c r="H7187" s="113"/>
      <c r="I7187" s="113"/>
    </row>
    <row r="7188" spans="1:9" ht="15" customHeight="1" x14ac:dyDescent="0.25">
      <c r="A7188" s="29">
        <v>42304.125409548615</v>
      </c>
      <c r="B7188" s="37">
        <v>18.25</v>
      </c>
      <c r="C7188" s="2"/>
      <c r="F7188" s="29">
        <v>42304.125409548615</v>
      </c>
      <c r="G7188" s="37">
        <v>18.25</v>
      </c>
      <c r="H7188" s="113"/>
      <c r="I7188" s="113"/>
    </row>
    <row r="7189" spans="1:9" ht="15" customHeight="1" x14ac:dyDescent="0.25">
      <c r="A7189" s="29">
        <v>42304.167076273145</v>
      </c>
      <c r="B7189" s="37">
        <v>21.81</v>
      </c>
      <c r="C7189" s="2"/>
      <c r="F7189" s="29">
        <v>42304.167076273145</v>
      </c>
      <c r="G7189" s="37">
        <v>21.81</v>
      </c>
      <c r="H7189" s="113"/>
      <c r="I7189" s="113"/>
    </row>
    <row r="7190" spans="1:9" ht="15" customHeight="1" x14ac:dyDescent="0.25">
      <c r="A7190" s="29">
        <v>42304.208742997682</v>
      </c>
      <c r="B7190" s="37">
        <v>19.07</v>
      </c>
      <c r="C7190" s="2"/>
      <c r="F7190" s="29">
        <v>42304.208742997682</v>
      </c>
      <c r="G7190" s="37">
        <v>19.07</v>
      </c>
      <c r="H7190" s="113"/>
      <c r="I7190" s="113"/>
    </row>
    <row r="7191" spans="1:9" ht="15" customHeight="1" x14ac:dyDescent="0.25">
      <c r="A7191" s="29">
        <v>42304.250409722219</v>
      </c>
      <c r="B7191" s="37">
        <v>16.829999999999998</v>
      </c>
      <c r="C7191" s="2"/>
      <c r="F7191" s="29">
        <v>42304.250409722219</v>
      </c>
      <c r="G7191" s="37">
        <v>16.829999999999998</v>
      </c>
      <c r="H7191" s="113"/>
      <c r="I7191" s="113"/>
    </row>
    <row r="7192" spans="1:9" ht="15" customHeight="1" x14ac:dyDescent="0.25">
      <c r="A7192" s="29">
        <v>42304.292076446756</v>
      </c>
      <c r="B7192" s="37">
        <v>19.600000000000001</v>
      </c>
      <c r="C7192" s="2"/>
      <c r="F7192" s="29">
        <v>42304.292076446756</v>
      </c>
      <c r="G7192" s="37">
        <v>19.600000000000001</v>
      </c>
      <c r="H7192" s="113"/>
      <c r="I7192" s="113"/>
    </row>
    <row r="7193" spans="1:9" ht="15" customHeight="1" x14ac:dyDescent="0.25">
      <c r="A7193" s="29">
        <v>42304.333743171293</v>
      </c>
      <c r="B7193" s="37">
        <v>15.69</v>
      </c>
      <c r="C7193" s="2"/>
      <c r="F7193" s="29">
        <v>42304.333743171293</v>
      </c>
      <c r="G7193" s="37">
        <v>15.69</v>
      </c>
      <c r="H7193" s="113"/>
      <c r="I7193" s="113"/>
    </row>
    <row r="7194" spans="1:9" ht="15" customHeight="1" x14ac:dyDescent="0.25">
      <c r="A7194" s="29">
        <v>42304.375409895831</v>
      </c>
      <c r="B7194" s="37">
        <v>18.13</v>
      </c>
      <c r="C7194" s="2"/>
      <c r="F7194" s="29">
        <v>42304.375409895831</v>
      </c>
      <c r="G7194" s="37">
        <v>18.13</v>
      </c>
      <c r="H7194" s="113"/>
      <c r="I7194" s="113"/>
    </row>
    <row r="7195" spans="1:9" ht="15" customHeight="1" x14ac:dyDescent="0.25">
      <c r="A7195" s="29">
        <v>42304.417076620368</v>
      </c>
      <c r="B7195" s="37">
        <v>17.239999999999998</v>
      </c>
      <c r="C7195" s="2"/>
      <c r="F7195" s="29">
        <v>42304.417076620368</v>
      </c>
      <c r="G7195" s="37">
        <v>17.239999999999998</v>
      </c>
      <c r="H7195" s="113"/>
      <c r="I7195" s="113"/>
    </row>
    <row r="7196" spans="1:9" ht="15" customHeight="1" x14ac:dyDescent="0.25">
      <c r="A7196" s="29">
        <v>42304.458743344905</v>
      </c>
      <c r="B7196" s="37">
        <v>19.690000000000001</v>
      </c>
      <c r="C7196" s="2"/>
      <c r="F7196" s="29">
        <v>42304.458743344905</v>
      </c>
      <c r="G7196" s="37">
        <v>19.690000000000001</v>
      </c>
      <c r="H7196" s="113"/>
      <c r="I7196" s="113"/>
    </row>
    <row r="7197" spans="1:9" ht="15" customHeight="1" x14ac:dyDescent="0.25">
      <c r="A7197" s="29">
        <v>42304.500410069442</v>
      </c>
      <c r="B7197" s="37">
        <v>16.43</v>
      </c>
      <c r="C7197" s="2"/>
      <c r="F7197" s="29">
        <v>42304.500410069442</v>
      </c>
      <c r="G7197" s="37">
        <v>16.43</v>
      </c>
      <c r="H7197" s="113"/>
      <c r="I7197" s="113"/>
    </row>
    <row r="7198" spans="1:9" ht="15" customHeight="1" x14ac:dyDescent="0.25">
      <c r="A7198" s="29">
        <v>42304.54207679398</v>
      </c>
      <c r="B7198" s="37">
        <v>17.43</v>
      </c>
      <c r="C7198" s="2"/>
      <c r="F7198" s="29">
        <v>42304.54207679398</v>
      </c>
      <c r="G7198" s="37">
        <v>17.43</v>
      </c>
      <c r="H7198" s="113"/>
      <c r="I7198" s="113"/>
    </row>
    <row r="7199" spans="1:9" ht="15" customHeight="1" x14ac:dyDescent="0.25">
      <c r="A7199" s="29">
        <v>42304.583743518517</v>
      </c>
      <c r="B7199" s="37">
        <v>16.47</v>
      </c>
      <c r="C7199" s="2"/>
      <c r="F7199" s="29">
        <v>42304.583743518517</v>
      </c>
      <c r="G7199" s="37">
        <v>16.47</v>
      </c>
      <c r="H7199" s="113"/>
      <c r="I7199" s="113"/>
    </row>
    <row r="7200" spans="1:9" ht="15" customHeight="1" x14ac:dyDescent="0.25">
      <c r="A7200" s="29">
        <v>42304.625410243054</v>
      </c>
      <c r="B7200" s="37">
        <v>17.72</v>
      </c>
      <c r="C7200" s="2"/>
      <c r="F7200" s="29">
        <v>42304.625410243054</v>
      </c>
      <c r="G7200" s="37">
        <v>17.72</v>
      </c>
      <c r="H7200" s="113"/>
      <c r="I7200" s="113"/>
    </row>
    <row r="7201" spans="1:9" ht="15" customHeight="1" x14ac:dyDescent="0.25">
      <c r="A7201" s="29">
        <v>42304.667076967591</v>
      </c>
      <c r="B7201" s="37">
        <v>17.57</v>
      </c>
      <c r="C7201" s="2"/>
      <c r="F7201" s="29">
        <v>42304.667076967591</v>
      </c>
      <c r="G7201" s="37">
        <v>17.57</v>
      </c>
      <c r="H7201" s="113"/>
      <c r="I7201" s="113"/>
    </row>
    <row r="7202" spans="1:9" ht="15" customHeight="1" x14ac:dyDescent="0.25">
      <c r="A7202" s="29">
        <v>42304.708743692128</v>
      </c>
      <c r="B7202" s="37">
        <v>8.51</v>
      </c>
      <c r="C7202" s="2"/>
      <c r="F7202" s="29">
        <v>42304.708743692128</v>
      </c>
      <c r="G7202" s="37">
        <v>8.51</v>
      </c>
      <c r="H7202" s="113"/>
      <c r="I7202" s="113"/>
    </row>
    <row r="7203" spans="1:9" ht="15" customHeight="1" x14ac:dyDescent="0.25">
      <c r="A7203" s="29">
        <v>42304.750410416666</v>
      </c>
      <c r="B7203" s="30">
        <v>0</v>
      </c>
      <c r="C7203" s="22" t="s">
        <v>197</v>
      </c>
      <c r="F7203" s="29">
        <v>42304.750410416666</v>
      </c>
      <c r="G7203" s="30"/>
      <c r="H7203" s="113"/>
      <c r="I7203" s="113"/>
    </row>
    <row r="7204" spans="1:9" ht="15" customHeight="1" x14ac:dyDescent="0.25">
      <c r="A7204" s="29">
        <v>42304.792077141203</v>
      </c>
      <c r="B7204" s="30">
        <v>0</v>
      </c>
      <c r="C7204" s="22" t="s">
        <v>197</v>
      </c>
      <c r="F7204" s="29">
        <v>42304.792077141203</v>
      </c>
      <c r="G7204" s="30"/>
      <c r="H7204" s="113"/>
      <c r="I7204" s="113"/>
    </row>
    <row r="7205" spans="1:9" ht="15" customHeight="1" x14ac:dyDescent="0.25">
      <c r="A7205" s="29">
        <v>42304.83374386574</v>
      </c>
      <c r="B7205" s="30">
        <v>2.06</v>
      </c>
      <c r="C7205" s="22" t="s">
        <v>197</v>
      </c>
      <c r="F7205" s="29">
        <v>42304.83374386574</v>
      </c>
      <c r="G7205" s="30"/>
      <c r="H7205" s="113"/>
      <c r="I7205" s="113"/>
    </row>
    <row r="7206" spans="1:9" ht="15" customHeight="1" x14ac:dyDescent="0.25">
      <c r="A7206" s="29">
        <v>42304.875410590277</v>
      </c>
      <c r="B7206" s="30">
        <v>1.24</v>
      </c>
      <c r="C7206" s="22" t="s">
        <v>197</v>
      </c>
      <c r="F7206" s="29">
        <v>42304.875410590277</v>
      </c>
      <c r="G7206" s="30"/>
      <c r="H7206" s="113"/>
      <c r="I7206" s="113"/>
    </row>
    <row r="7207" spans="1:9" ht="15" customHeight="1" x14ac:dyDescent="0.25">
      <c r="A7207" s="29">
        <v>42304.917077314814</v>
      </c>
      <c r="B7207" s="30">
        <v>1.23</v>
      </c>
      <c r="C7207" s="22" t="s">
        <v>197</v>
      </c>
      <c r="F7207" s="29">
        <v>42304.917077314814</v>
      </c>
      <c r="G7207" s="30"/>
      <c r="H7207" s="113"/>
      <c r="I7207" s="113"/>
    </row>
    <row r="7208" spans="1:9" ht="15" customHeight="1" x14ac:dyDescent="0.25">
      <c r="A7208" s="29">
        <v>42304.958744039352</v>
      </c>
      <c r="B7208" s="30">
        <v>1.24</v>
      </c>
      <c r="C7208" s="22" t="s">
        <v>197</v>
      </c>
      <c r="F7208" s="29">
        <v>42304.958744039352</v>
      </c>
      <c r="G7208" s="30"/>
      <c r="H7208" s="113"/>
      <c r="I7208" s="113"/>
    </row>
    <row r="7209" spans="1:9" ht="15" customHeight="1" x14ac:dyDescent="0.25">
      <c r="A7209" s="29">
        <v>42305.000410763889</v>
      </c>
      <c r="B7209" s="30">
        <v>1.24</v>
      </c>
      <c r="C7209" s="22" t="s">
        <v>197</v>
      </c>
      <c r="F7209" s="29">
        <v>42305.000410763889</v>
      </c>
      <c r="G7209" s="30"/>
      <c r="H7209" s="113"/>
      <c r="I7209" s="113"/>
    </row>
    <row r="7210" spans="1:9" ht="15" customHeight="1" x14ac:dyDescent="0.25">
      <c r="A7210" s="29">
        <v>42305.042077488426</v>
      </c>
      <c r="B7210" s="30">
        <v>1.23</v>
      </c>
      <c r="C7210" s="22" t="s">
        <v>197</v>
      </c>
      <c r="F7210" s="29">
        <v>42305.042077488426</v>
      </c>
      <c r="G7210" s="30"/>
      <c r="H7210" s="113"/>
      <c r="I7210" s="113"/>
    </row>
    <row r="7211" spans="1:9" ht="15" customHeight="1" x14ac:dyDescent="0.25">
      <c r="A7211" s="29">
        <v>42305.083744212963</v>
      </c>
      <c r="B7211" s="30">
        <v>1.01</v>
      </c>
      <c r="C7211" s="22" t="s">
        <v>197</v>
      </c>
      <c r="F7211" s="29">
        <v>42305.083744212963</v>
      </c>
      <c r="G7211" s="30"/>
      <c r="H7211" s="113"/>
      <c r="I7211" s="113"/>
    </row>
    <row r="7212" spans="1:9" ht="15" customHeight="1" x14ac:dyDescent="0.25">
      <c r="A7212" s="29">
        <v>42305.1254109375</v>
      </c>
      <c r="B7212" s="30">
        <v>0.98</v>
      </c>
      <c r="C7212" s="22" t="s">
        <v>197</v>
      </c>
      <c r="F7212" s="29">
        <v>42305.1254109375</v>
      </c>
      <c r="G7212" s="30"/>
      <c r="H7212" s="113"/>
      <c r="I7212" s="113"/>
    </row>
    <row r="7213" spans="1:9" ht="15" customHeight="1" x14ac:dyDescent="0.25">
      <c r="A7213" s="29">
        <v>42305.167077662038</v>
      </c>
      <c r="B7213" s="30">
        <v>1.03</v>
      </c>
      <c r="C7213" s="22" t="s">
        <v>197</v>
      </c>
      <c r="F7213" s="29">
        <v>42305.167077662038</v>
      </c>
      <c r="G7213" s="30"/>
      <c r="H7213" s="113"/>
      <c r="I7213" s="113"/>
    </row>
    <row r="7214" spans="1:9" ht="15" customHeight="1" x14ac:dyDescent="0.25">
      <c r="A7214" s="29">
        <v>42305.208744386575</v>
      </c>
      <c r="B7214" s="30">
        <v>1.03</v>
      </c>
      <c r="C7214" s="22" t="s">
        <v>197</v>
      </c>
      <c r="F7214" s="29">
        <v>42305.208744386575</v>
      </c>
      <c r="G7214" s="30"/>
      <c r="H7214" s="113"/>
      <c r="I7214" s="113"/>
    </row>
    <row r="7215" spans="1:9" ht="15" customHeight="1" x14ac:dyDescent="0.25">
      <c r="A7215" s="29">
        <v>42305.250411111112</v>
      </c>
      <c r="B7215" s="30">
        <v>1.02</v>
      </c>
      <c r="C7215" s="22" t="s">
        <v>197</v>
      </c>
      <c r="F7215" s="29">
        <v>42305.250411111112</v>
      </c>
      <c r="G7215" s="30"/>
      <c r="H7215" s="113"/>
      <c r="I7215" s="113"/>
    </row>
    <row r="7216" spans="1:9" ht="15" customHeight="1" x14ac:dyDescent="0.25">
      <c r="A7216" s="29">
        <v>42305.292077835649</v>
      </c>
      <c r="B7216" s="30">
        <v>1.02</v>
      </c>
      <c r="C7216" s="22" t="s">
        <v>197</v>
      </c>
      <c r="F7216" s="29">
        <v>42305.292077835649</v>
      </c>
      <c r="G7216" s="30"/>
      <c r="H7216" s="113"/>
      <c r="I7216" s="113"/>
    </row>
    <row r="7217" spans="1:9" ht="15" customHeight="1" x14ac:dyDescent="0.25">
      <c r="A7217" s="29">
        <v>42305.333744560186</v>
      </c>
      <c r="B7217" s="30">
        <v>1.03</v>
      </c>
      <c r="C7217" s="22" t="s">
        <v>197</v>
      </c>
      <c r="F7217" s="29">
        <v>42305.333744560186</v>
      </c>
      <c r="G7217" s="30"/>
      <c r="H7217" s="113"/>
      <c r="I7217" s="113"/>
    </row>
    <row r="7218" spans="1:9" ht="15" customHeight="1" x14ac:dyDescent="0.25">
      <c r="A7218" s="29">
        <v>42305.375411284724</v>
      </c>
      <c r="B7218" s="30">
        <v>1.01</v>
      </c>
      <c r="C7218" s="22" t="s">
        <v>197</v>
      </c>
      <c r="F7218" s="29">
        <v>42305.375411284724</v>
      </c>
      <c r="G7218" s="30"/>
      <c r="H7218" s="113"/>
      <c r="I7218" s="113"/>
    </row>
    <row r="7219" spans="1:9" ht="15" customHeight="1" x14ac:dyDescent="0.25">
      <c r="A7219" s="29">
        <v>42305.417078009261</v>
      </c>
      <c r="B7219" s="30">
        <v>0.91</v>
      </c>
      <c r="C7219" s="22" t="s">
        <v>197</v>
      </c>
      <c r="F7219" s="29">
        <v>42305.417078009261</v>
      </c>
      <c r="G7219" s="30"/>
      <c r="H7219" s="113"/>
      <c r="I7219" s="113"/>
    </row>
    <row r="7220" spans="1:9" ht="15" customHeight="1" x14ac:dyDescent="0.25">
      <c r="A7220" s="29">
        <v>42305.458744733798</v>
      </c>
      <c r="B7220" s="30">
        <v>0.94</v>
      </c>
      <c r="C7220" s="22" t="s">
        <v>197</v>
      </c>
      <c r="F7220" s="29">
        <v>42305.458744733798</v>
      </c>
      <c r="G7220" s="30"/>
      <c r="H7220" s="113"/>
      <c r="I7220" s="113"/>
    </row>
    <row r="7221" spans="1:9" ht="15" customHeight="1" x14ac:dyDescent="0.25">
      <c r="A7221" s="29">
        <v>42305.500411458335</v>
      </c>
      <c r="B7221" s="30">
        <v>0.97</v>
      </c>
      <c r="C7221" s="22" t="s">
        <v>197</v>
      </c>
      <c r="F7221" s="29">
        <v>42305.500411458335</v>
      </c>
      <c r="G7221" s="30"/>
      <c r="H7221" s="113"/>
      <c r="I7221" s="113"/>
    </row>
    <row r="7222" spans="1:9" ht="15" customHeight="1" x14ac:dyDescent="0.25">
      <c r="A7222" s="29">
        <v>42305.542078182873</v>
      </c>
      <c r="B7222" s="30">
        <v>0.96</v>
      </c>
      <c r="C7222" s="22" t="s">
        <v>197</v>
      </c>
      <c r="F7222" s="29">
        <v>42305.542078182873</v>
      </c>
      <c r="G7222" s="30"/>
      <c r="H7222" s="113"/>
      <c r="I7222" s="113"/>
    </row>
    <row r="7223" spans="1:9" ht="15" customHeight="1" x14ac:dyDescent="0.25">
      <c r="A7223" s="29">
        <v>42305.58374490741</v>
      </c>
      <c r="B7223" s="30">
        <v>0.96</v>
      </c>
      <c r="C7223" s="22" t="s">
        <v>197</v>
      </c>
      <c r="F7223" s="29">
        <v>42305.58374490741</v>
      </c>
      <c r="G7223" s="30"/>
      <c r="H7223" s="113"/>
      <c r="I7223" s="113"/>
    </row>
    <row r="7224" spans="1:9" ht="15" customHeight="1" x14ac:dyDescent="0.25">
      <c r="A7224" s="29">
        <v>42305.625411631947</v>
      </c>
      <c r="B7224" s="30">
        <v>0.95</v>
      </c>
      <c r="C7224" s="22" t="s">
        <v>197</v>
      </c>
      <c r="F7224" s="29">
        <v>42305.625411631947</v>
      </c>
      <c r="G7224" s="30"/>
      <c r="H7224" s="113"/>
      <c r="I7224" s="113"/>
    </row>
    <row r="7225" spans="1:9" ht="15" customHeight="1" x14ac:dyDescent="0.25">
      <c r="A7225" s="29">
        <v>42305.667078356484</v>
      </c>
      <c r="B7225" s="30">
        <v>0.94</v>
      </c>
      <c r="C7225" s="22" t="s">
        <v>197</v>
      </c>
      <c r="F7225" s="29">
        <v>42305.667078356484</v>
      </c>
      <c r="G7225" s="30"/>
      <c r="H7225" s="113"/>
      <c r="I7225" s="113"/>
    </row>
    <row r="7226" spans="1:9" ht="15" customHeight="1" x14ac:dyDescent="0.25">
      <c r="A7226" s="29">
        <v>42305.708745081021</v>
      </c>
      <c r="B7226" s="30">
        <v>0.95</v>
      </c>
      <c r="C7226" s="22" t="s">
        <v>197</v>
      </c>
      <c r="F7226" s="29">
        <v>42305.708745081021</v>
      </c>
      <c r="G7226" s="30"/>
      <c r="H7226" s="113"/>
      <c r="I7226" s="113"/>
    </row>
    <row r="7227" spans="1:9" ht="15" customHeight="1" x14ac:dyDescent="0.25">
      <c r="A7227" s="29">
        <v>42305.750411805559</v>
      </c>
      <c r="B7227" s="30">
        <v>0.89</v>
      </c>
      <c r="C7227" s="22" t="s">
        <v>197</v>
      </c>
      <c r="F7227" s="29">
        <v>42305.750411805559</v>
      </c>
      <c r="G7227" s="30"/>
      <c r="H7227" s="113"/>
      <c r="I7227" s="113"/>
    </row>
    <row r="7228" spans="1:9" ht="15" customHeight="1" x14ac:dyDescent="0.25">
      <c r="A7228" s="29">
        <v>42305.792078530096</v>
      </c>
      <c r="B7228" s="30">
        <v>0.89</v>
      </c>
      <c r="C7228" s="22" t="s">
        <v>197</v>
      </c>
      <c r="F7228" s="29">
        <v>42305.792078530096</v>
      </c>
      <c r="G7228" s="30"/>
      <c r="H7228" s="113"/>
      <c r="I7228" s="113"/>
    </row>
    <row r="7229" spans="1:9" ht="15" customHeight="1" x14ac:dyDescent="0.25">
      <c r="A7229" s="29">
        <v>42305.833745254633</v>
      </c>
      <c r="B7229" s="30">
        <v>0.89</v>
      </c>
      <c r="C7229" s="22" t="s">
        <v>197</v>
      </c>
      <c r="F7229" s="29">
        <v>42305.833745254633</v>
      </c>
      <c r="G7229" s="30"/>
      <c r="H7229" s="113"/>
      <c r="I7229" s="113"/>
    </row>
    <row r="7230" spans="1:9" ht="15" customHeight="1" x14ac:dyDescent="0.25">
      <c r="A7230" s="29">
        <v>42305.87541197917</v>
      </c>
      <c r="B7230" s="30">
        <v>0.92</v>
      </c>
      <c r="C7230" s="22" t="s">
        <v>197</v>
      </c>
      <c r="F7230" s="29">
        <v>42305.87541197917</v>
      </c>
      <c r="G7230" s="30"/>
      <c r="H7230" s="113"/>
      <c r="I7230" s="113"/>
    </row>
    <row r="7231" spans="1:9" ht="15" customHeight="1" x14ac:dyDescent="0.25">
      <c r="A7231" s="29">
        <v>42305.9170787037</v>
      </c>
      <c r="B7231" s="30">
        <v>0.88</v>
      </c>
      <c r="C7231" s="22" t="s">
        <v>197</v>
      </c>
      <c r="F7231" s="29">
        <v>42305.9170787037</v>
      </c>
      <c r="G7231" s="30"/>
      <c r="H7231" s="113"/>
      <c r="I7231" s="113"/>
    </row>
    <row r="7232" spans="1:9" ht="15" customHeight="1" x14ac:dyDescent="0.25">
      <c r="A7232" s="29">
        <v>42305.958745428237</v>
      </c>
      <c r="B7232" s="30">
        <v>0.89</v>
      </c>
      <c r="C7232" s="22" t="s">
        <v>197</v>
      </c>
      <c r="F7232" s="29">
        <v>42305.958745428237</v>
      </c>
      <c r="G7232" s="30"/>
      <c r="H7232" s="113"/>
      <c r="I7232" s="113"/>
    </row>
    <row r="7233" spans="1:9" ht="15" customHeight="1" x14ac:dyDescent="0.25">
      <c r="A7233" s="29">
        <v>42306.000412152775</v>
      </c>
      <c r="B7233" s="30">
        <v>0.9</v>
      </c>
      <c r="C7233" s="22" t="s">
        <v>197</v>
      </c>
      <c r="F7233" s="29">
        <v>42306.000412152775</v>
      </c>
      <c r="G7233" s="30"/>
      <c r="H7233" s="113"/>
      <c r="I7233" s="113"/>
    </row>
    <row r="7234" spans="1:9" ht="15" customHeight="1" x14ac:dyDescent="0.25">
      <c r="A7234" s="29">
        <v>42306.042078877312</v>
      </c>
      <c r="B7234" s="30">
        <v>0.9</v>
      </c>
      <c r="C7234" s="22" t="s">
        <v>197</v>
      </c>
      <c r="F7234" s="29">
        <v>42306.042078877312</v>
      </c>
      <c r="G7234" s="30"/>
      <c r="H7234" s="113"/>
      <c r="I7234" s="113"/>
    </row>
    <row r="7235" spans="1:9" ht="15" customHeight="1" x14ac:dyDescent="0.25">
      <c r="A7235" s="29">
        <v>42306.083745601849</v>
      </c>
      <c r="B7235" s="30">
        <v>0.9</v>
      </c>
      <c r="C7235" s="22" t="s">
        <v>197</v>
      </c>
      <c r="F7235" s="29">
        <v>42306.083745601849</v>
      </c>
      <c r="G7235" s="30"/>
      <c r="H7235" s="113"/>
      <c r="I7235" s="113"/>
    </row>
    <row r="7236" spans="1:9" ht="15" customHeight="1" x14ac:dyDescent="0.25">
      <c r="A7236" s="29">
        <v>42306.125412326386</v>
      </c>
      <c r="B7236" s="30">
        <v>0.89</v>
      </c>
      <c r="C7236" s="22" t="s">
        <v>197</v>
      </c>
      <c r="F7236" s="29">
        <v>42306.125412326386</v>
      </c>
      <c r="G7236" s="30"/>
      <c r="H7236" s="113"/>
      <c r="I7236" s="113"/>
    </row>
    <row r="7237" spans="1:9" ht="15" customHeight="1" x14ac:dyDescent="0.25">
      <c r="A7237" s="29">
        <v>42306.167079050923</v>
      </c>
      <c r="B7237" s="30">
        <v>0.87</v>
      </c>
      <c r="C7237" s="22" t="s">
        <v>197</v>
      </c>
      <c r="F7237" s="29">
        <v>42306.167079050923</v>
      </c>
      <c r="G7237" s="30"/>
      <c r="H7237" s="113"/>
      <c r="I7237" s="113"/>
    </row>
    <row r="7238" spans="1:9" ht="15" customHeight="1" x14ac:dyDescent="0.25">
      <c r="A7238" s="29">
        <v>42306.208745775461</v>
      </c>
      <c r="B7238" s="30">
        <v>0.88</v>
      </c>
      <c r="C7238" s="22" t="s">
        <v>197</v>
      </c>
      <c r="F7238" s="29">
        <v>42306.208745775461</v>
      </c>
      <c r="G7238" s="30"/>
      <c r="H7238" s="113"/>
      <c r="I7238" s="113"/>
    </row>
    <row r="7239" spans="1:9" ht="15" customHeight="1" x14ac:dyDescent="0.25">
      <c r="A7239" s="29">
        <v>42306.250412499998</v>
      </c>
      <c r="B7239" s="30">
        <v>1.01</v>
      </c>
      <c r="C7239" s="22" t="s">
        <v>197</v>
      </c>
      <c r="F7239" s="29">
        <v>42306.250412499998</v>
      </c>
      <c r="G7239" s="30"/>
      <c r="H7239" s="113"/>
      <c r="I7239" s="113"/>
    </row>
    <row r="7240" spans="1:9" ht="15" customHeight="1" x14ac:dyDescent="0.25">
      <c r="A7240" s="29">
        <v>42306.292079224535</v>
      </c>
      <c r="B7240" s="30">
        <v>0.91</v>
      </c>
      <c r="C7240" s="22" t="s">
        <v>197</v>
      </c>
      <c r="F7240" s="29">
        <v>42306.292079224535</v>
      </c>
      <c r="G7240" s="30"/>
      <c r="H7240" s="113"/>
      <c r="I7240" s="113"/>
    </row>
    <row r="7241" spans="1:9" ht="15" customHeight="1" x14ac:dyDescent="0.25">
      <c r="A7241" s="29">
        <v>42306.333745949072</v>
      </c>
      <c r="B7241" s="30">
        <v>0.93</v>
      </c>
      <c r="C7241" s="22" t="s">
        <v>197</v>
      </c>
      <c r="F7241" s="29">
        <v>42306.333745949072</v>
      </c>
      <c r="G7241" s="30"/>
      <c r="H7241" s="113"/>
      <c r="I7241" s="113"/>
    </row>
    <row r="7242" spans="1:9" ht="15" customHeight="1" x14ac:dyDescent="0.25">
      <c r="A7242" s="29">
        <v>42306.375412673609</v>
      </c>
      <c r="B7242" s="30">
        <v>0.92</v>
      </c>
      <c r="C7242" s="22" t="s">
        <v>197</v>
      </c>
      <c r="F7242" s="29">
        <v>42306.375412673609</v>
      </c>
      <c r="G7242" s="30"/>
      <c r="H7242" s="113"/>
      <c r="I7242" s="113"/>
    </row>
    <row r="7243" spans="1:9" ht="15" customHeight="1" x14ac:dyDescent="0.25">
      <c r="A7243" s="29">
        <v>42306.417079398147</v>
      </c>
      <c r="B7243" s="30">
        <v>0.8</v>
      </c>
      <c r="C7243" s="22" t="s">
        <v>197</v>
      </c>
      <c r="F7243" s="29">
        <v>42306.417079398147</v>
      </c>
      <c r="G7243" s="30"/>
      <c r="H7243" s="113"/>
      <c r="I7243" s="113"/>
    </row>
    <row r="7244" spans="1:9" ht="15" customHeight="1" x14ac:dyDescent="0.25">
      <c r="A7244" s="29">
        <v>42306.458746122684</v>
      </c>
      <c r="B7244" s="30">
        <v>0.75</v>
      </c>
      <c r="C7244" s="22" t="s">
        <v>197</v>
      </c>
      <c r="F7244" s="29">
        <v>42306.458746122684</v>
      </c>
      <c r="G7244" s="30"/>
      <c r="H7244" s="113"/>
      <c r="I7244" s="113"/>
    </row>
    <row r="7245" spans="1:9" ht="15" customHeight="1" x14ac:dyDescent="0.25">
      <c r="A7245" s="29">
        <v>42306.500412847221</v>
      </c>
      <c r="B7245" s="30">
        <v>0.75</v>
      </c>
      <c r="C7245" s="22" t="s">
        <v>197</v>
      </c>
      <c r="F7245" s="29">
        <v>42306.500412847221</v>
      </c>
      <c r="G7245" s="30"/>
      <c r="H7245" s="113"/>
      <c r="I7245" s="113"/>
    </row>
    <row r="7246" spans="1:9" ht="15" customHeight="1" x14ac:dyDescent="0.25">
      <c r="A7246" s="29">
        <v>42306.542079571758</v>
      </c>
      <c r="B7246" s="30">
        <v>0.78</v>
      </c>
      <c r="C7246" s="22" t="s">
        <v>197</v>
      </c>
      <c r="F7246" s="29">
        <v>42306.542079571758</v>
      </c>
      <c r="G7246" s="30"/>
      <c r="H7246" s="113"/>
      <c r="I7246" s="113"/>
    </row>
    <row r="7247" spans="1:9" ht="15" customHeight="1" x14ac:dyDescent="0.25">
      <c r="A7247" s="29">
        <v>42306.583746296295</v>
      </c>
      <c r="B7247" s="30">
        <v>0.79</v>
      </c>
      <c r="C7247" s="22" t="s">
        <v>197</v>
      </c>
      <c r="F7247" s="29">
        <v>42306.583746296295</v>
      </c>
      <c r="G7247" s="30"/>
      <c r="H7247" s="113"/>
      <c r="I7247" s="113"/>
    </row>
    <row r="7248" spans="1:9" ht="15" customHeight="1" x14ac:dyDescent="0.25">
      <c r="A7248" s="29">
        <v>42306.625413020833</v>
      </c>
      <c r="B7248" s="30">
        <v>0.81</v>
      </c>
      <c r="C7248" s="22" t="s">
        <v>197</v>
      </c>
      <c r="F7248" s="29">
        <v>42306.625413020833</v>
      </c>
      <c r="G7248" s="30"/>
      <c r="H7248" s="113"/>
      <c r="I7248" s="113"/>
    </row>
    <row r="7249" spans="1:9" ht="15" customHeight="1" x14ac:dyDescent="0.25">
      <c r="A7249" s="29">
        <v>42306.66707974537</v>
      </c>
      <c r="B7249" s="30">
        <v>0.82</v>
      </c>
      <c r="C7249" s="22" t="s">
        <v>197</v>
      </c>
      <c r="F7249" s="29">
        <v>42306.66707974537</v>
      </c>
      <c r="G7249" s="30"/>
      <c r="H7249" s="113"/>
      <c r="I7249" s="113"/>
    </row>
    <row r="7250" spans="1:9" ht="15" customHeight="1" x14ac:dyDescent="0.25">
      <c r="A7250" s="29">
        <v>42306.708746469907</v>
      </c>
      <c r="B7250" s="30">
        <v>0.77</v>
      </c>
      <c r="C7250" s="22" t="s">
        <v>197</v>
      </c>
      <c r="F7250" s="29">
        <v>42306.708746469907</v>
      </c>
      <c r="G7250" s="30"/>
      <c r="H7250" s="113"/>
      <c r="I7250" s="113"/>
    </row>
    <row r="7251" spans="1:9" ht="15" customHeight="1" x14ac:dyDescent="0.25">
      <c r="A7251" s="29">
        <v>42306.750413194444</v>
      </c>
      <c r="B7251" s="30">
        <v>0.76</v>
      </c>
      <c r="C7251" s="22" t="s">
        <v>197</v>
      </c>
      <c r="F7251" s="29">
        <v>42306.750413194444</v>
      </c>
      <c r="G7251" s="30"/>
      <c r="H7251" s="113"/>
      <c r="I7251" s="113"/>
    </row>
    <row r="7252" spans="1:9" ht="15" customHeight="1" x14ac:dyDescent="0.25">
      <c r="A7252" s="29">
        <v>42306.792079918981</v>
      </c>
      <c r="B7252" s="30">
        <v>0.76</v>
      </c>
      <c r="C7252" s="22" t="s">
        <v>197</v>
      </c>
      <c r="F7252" s="29">
        <v>42306.792079918981</v>
      </c>
      <c r="G7252" s="30"/>
      <c r="H7252" s="113"/>
      <c r="I7252" s="113"/>
    </row>
    <row r="7253" spans="1:9" ht="15" customHeight="1" x14ac:dyDescent="0.25">
      <c r="A7253" s="29">
        <v>42306.833746643519</v>
      </c>
      <c r="B7253" s="30">
        <v>0.76</v>
      </c>
      <c r="C7253" s="22" t="s">
        <v>197</v>
      </c>
      <c r="F7253" s="29">
        <v>42306.833746643519</v>
      </c>
      <c r="G7253" s="30"/>
      <c r="H7253" s="113"/>
      <c r="I7253" s="113"/>
    </row>
    <row r="7254" spans="1:9" ht="15" customHeight="1" x14ac:dyDescent="0.25">
      <c r="A7254" s="29">
        <v>42306.875413368056</v>
      </c>
      <c r="B7254" s="30">
        <v>2.4500000000000002</v>
      </c>
      <c r="C7254" s="22" t="s">
        <v>197</v>
      </c>
      <c r="F7254" s="29">
        <v>42306.875413368056</v>
      </c>
      <c r="G7254" s="30"/>
      <c r="H7254" s="113"/>
      <c r="I7254" s="113"/>
    </row>
    <row r="7255" spans="1:9" ht="15" customHeight="1" x14ac:dyDescent="0.25">
      <c r="A7255" s="29">
        <v>42306.917080092593</v>
      </c>
      <c r="B7255" s="42">
        <v>12.3</v>
      </c>
      <c r="C7255" s="22" t="s">
        <v>199</v>
      </c>
      <c r="F7255" s="29">
        <v>42306.917080092593</v>
      </c>
      <c r="G7255" s="42"/>
      <c r="H7255" s="113"/>
      <c r="I7255" s="113"/>
    </row>
    <row r="7256" spans="1:9" ht="15" customHeight="1" x14ac:dyDescent="0.25">
      <c r="A7256" s="29">
        <v>42306.95874681713</v>
      </c>
      <c r="B7256" s="42">
        <v>8.5299999999999994</v>
      </c>
      <c r="C7256" s="22" t="s">
        <v>199</v>
      </c>
      <c r="F7256" s="29">
        <v>42306.95874681713</v>
      </c>
      <c r="G7256" s="42"/>
      <c r="H7256" s="113"/>
      <c r="I7256" s="113"/>
    </row>
    <row r="7257" spans="1:9" ht="15" customHeight="1" x14ac:dyDescent="0.25">
      <c r="A7257" s="29">
        <v>42307.000413541668</v>
      </c>
      <c r="B7257" s="37">
        <v>11.54</v>
      </c>
      <c r="C7257" s="2"/>
      <c r="F7257" s="29">
        <v>42307.000413541668</v>
      </c>
      <c r="G7257" s="37">
        <v>11.54</v>
      </c>
      <c r="H7257" s="113"/>
      <c r="I7257" s="113"/>
    </row>
    <row r="7258" spans="1:9" ht="15" customHeight="1" x14ac:dyDescent="0.25">
      <c r="A7258" s="29">
        <v>42307.042080266205</v>
      </c>
      <c r="B7258" s="37">
        <v>12.13</v>
      </c>
      <c r="C7258" s="2"/>
      <c r="F7258" s="29">
        <v>42307.042080266205</v>
      </c>
      <c r="G7258" s="37">
        <v>12.13</v>
      </c>
      <c r="H7258" s="113"/>
      <c r="I7258" s="113"/>
    </row>
    <row r="7259" spans="1:9" ht="15" customHeight="1" x14ac:dyDescent="0.25">
      <c r="A7259" s="29">
        <v>42307.083746990742</v>
      </c>
      <c r="B7259" s="37">
        <v>13.82</v>
      </c>
      <c r="C7259" s="2"/>
      <c r="F7259" s="29">
        <v>42307.083746990742</v>
      </c>
      <c r="G7259" s="37">
        <v>13.82</v>
      </c>
      <c r="H7259" s="113"/>
      <c r="I7259" s="113"/>
    </row>
    <row r="7260" spans="1:9" ht="15" customHeight="1" x14ac:dyDescent="0.25">
      <c r="A7260" s="29">
        <v>42307.125413715279</v>
      </c>
      <c r="B7260" s="37">
        <v>13.47</v>
      </c>
      <c r="C7260" s="2"/>
      <c r="F7260" s="29">
        <v>42307.125413715279</v>
      </c>
      <c r="G7260" s="37">
        <v>13.47</v>
      </c>
      <c r="H7260" s="113"/>
      <c r="I7260" s="113"/>
    </row>
    <row r="7261" spans="1:9" ht="15" customHeight="1" x14ac:dyDescent="0.25">
      <c r="A7261" s="29">
        <v>42307.167080439816</v>
      </c>
      <c r="B7261" s="37">
        <v>14.74</v>
      </c>
      <c r="C7261" s="2"/>
      <c r="F7261" s="29">
        <v>42307.167080439816</v>
      </c>
      <c r="G7261" s="37">
        <v>14.74</v>
      </c>
      <c r="H7261" s="113"/>
      <c r="I7261" s="113"/>
    </row>
    <row r="7262" spans="1:9" ht="15" customHeight="1" x14ac:dyDescent="0.25">
      <c r="A7262" s="29">
        <v>42307.208747164354</v>
      </c>
      <c r="B7262" s="37">
        <v>16.28</v>
      </c>
      <c r="C7262" s="2"/>
      <c r="F7262" s="29">
        <v>42307.208747164354</v>
      </c>
      <c r="G7262" s="37">
        <v>16.28</v>
      </c>
      <c r="H7262" s="113"/>
      <c r="I7262" s="113"/>
    </row>
    <row r="7263" spans="1:9" ht="15" customHeight="1" x14ac:dyDescent="0.25">
      <c r="A7263" s="29">
        <v>42307.250413888891</v>
      </c>
      <c r="B7263" s="37">
        <v>14.23</v>
      </c>
      <c r="C7263" s="2"/>
      <c r="F7263" s="29">
        <v>42307.250413888891</v>
      </c>
      <c r="G7263" s="37">
        <v>14.23</v>
      </c>
      <c r="H7263" s="113"/>
      <c r="I7263" s="113"/>
    </row>
    <row r="7264" spans="1:9" ht="15" customHeight="1" x14ac:dyDescent="0.25">
      <c r="A7264" s="29">
        <v>42307.292080613428</v>
      </c>
      <c r="B7264" s="37">
        <v>15.19</v>
      </c>
      <c r="C7264" s="2"/>
      <c r="F7264" s="29">
        <v>42307.292080613428</v>
      </c>
      <c r="G7264" s="37">
        <v>15.19</v>
      </c>
      <c r="H7264" s="113"/>
      <c r="I7264" s="113"/>
    </row>
    <row r="7265" spans="1:9" ht="15" customHeight="1" x14ac:dyDescent="0.25">
      <c r="A7265" s="29">
        <v>42307.333747337965</v>
      </c>
      <c r="B7265" s="37">
        <v>16.97</v>
      </c>
      <c r="C7265" s="2"/>
      <c r="F7265" s="29">
        <v>42307.333747337965</v>
      </c>
      <c r="G7265" s="37">
        <v>16.97</v>
      </c>
      <c r="H7265" s="113"/>
      <c r="I7265" s="113"/>
    </row>
    <row r="7266" spans="1:9" ht="15" customHeight="1" x14ac:dyDescent="0.25">
      <c r="A7266" s="29">
        <v>42307.375414062502</v>
      </c>
      <c r="B7266" s="37">
        <v>14.04</v>
      </c>
      <c r="C7266" s="2"/>
      <c r="F7266" s="29">
        <v>42307.375414062502</v>
      </c>
      <c r="G7266" s="37">
        <v>14.04</v>
      </c>
      <c r="H7266" s="113"/>
      <c r="I7266" s="113"/>
    </row>
    <row r="7267" spans="1:9" ht="15" customHeight="1" x14ac:dyDescent="0.25">
      <c r="A7267" s="29">
        <v>42307.41708078704</v>
      </c>
      <c r="B7267" s="37">
        <v>15.82</v>
      </c>
      <c r="C7267" s="2"/>
      <c r="F7267" s="29">
        <v>42307.41708078704</v>
      </c>
      <c r="G7267" s="37">
        <v>15.82</v>
      </c>
      <c r="H7267" s="113"/>
      <c r="I7267" s="113"/>
    </row>
    <row r="7268" spans="1:9" ht="15" customHeight="1" x14ac:dyDescent="0.25">
      <c r="A7268" s="29">
        <v>42307.458747511577</v>
      </c>
      <c r="B7268" s="37">
        <v>18.3</v>
      </c>
      <c r="C7268" s="2"/>
      <c r="F7268" s="29">
        <v>42307.458747511577</v>
      </c>
      <c r="G7268" s="37">
        <v>18.3</v>
      </c>
      <c r="H7268" s="113"/>
      <c r="I7268" s="113"/>
    </row>
    <row r="7269" spans="1:9" ht="15" customHeight="1" x14ac:dyDescent="0.25">
      <c r="A7269" s="29">
        <v>42307.500414236114</v>
      </c>
      <c r="B7269" s="37">
        <v>18.149999999999999</v>
      </c>
      <c r="C7269" s="2"/>
      <c r="F7269" s="29">
        <v>42307.500414236114</v>
      </c>
      <c r="G7269" s="37">
        <v>18.149999999999999</v>
      </c>
      <c r="H7269" s="113"/>
      <c r="I7269" s="113"/>
    </row>
    <row r="7270" spans="1:9" ht="15" customHeight="1" x14ac:dyDescent="0.25">
      <c r="A7270" s="29">
        <v>42307.542080960651</v>
      </c>
      <c r="B7270" s="37">
        <v>16.84</v>
      </c>
      <c r="C7270" s="2"/>
      <c r="F7270" s="29">
        <v>42307.542080960651</v>
      </c>
      <c r="G7270" s="37">
        <v>16.84</v>
      </c>
      <c r="H7270" s="113"/>
      <c r="I7270" s="113"/>
    </row>
    <row r="7271" spans="1:9" ht="15" customHeight="1" x14ac:dyDescent="0.25">
      <c r="A7271" s="29">
        <v>42307.583747685188</v>
      </c>
      <c r="B7271" s="37">
        <v>16.82</v>
      </c>
      <c r="C7271" s="2"/>
      <c r="F7271" s="29">
        <v>42307.583747685188</v>
      </c>
      <c r="G7271" s="37">
        <v>16.82</v>
      </c>
      <c r="H7271" s="113"/>
      <c r="I7271" s="113"/>
    </row>
    <row r="7272" spans="1:9" ht="15" customHeight="1" x14ac:dyDescent="0.25">
      <c r="A7272" s="29">
        <v>42307.625414409726</v>
      </c>
      <c r="B7272" s="37">
        <v>18.07</v>
      </c>
      <c r="C7272" s="2"/>
      <c r="F7272" s="29">
        <v>42307.625414409726</v>
      </c>
      <c r="G7272" s="37">
        <v>18.07</v>
      </c>
      <c r="H7272" s="113"/>
      <c r="I7272" s="113"/>
    </row>
    <row r="7273" spans="1:9" ht="15" customHeight="1" x14ac:dyDescent="0.25">
      <c r="A7273" s="29">
        <v>42307.667081134263</v>
      </c>
      <c r="B7273" s="37">
        <v>18.03</v>
      </c>
      <c r="C7273" s="2"/>
      <c r="F7273" s="29">
        <v>42307.667081134263</v>
      </c>
      <c r="G7273" s="37">
        <v>18.03</v>
      </c>
      <c r="H7273" s="113"/>
      <c r="I7273" s="113"/>
    </row>
    <row r="7274" spans="1:9" ht="15" customHeight="1" x14ac:dyDescent="0.25">
      <c r="A7274" s="29">
        <v>42307.708747858793</v>
      </c>
      <c r="B7274" s="37">
        <v>18.989999999999998</v>
      </c>
      <c r="C7274" s="2"/>
      <c r="F7274" s="29">
        <v>42307.708747858793</v>
      </c>
      <c r="G7274" s="37">
        <v>18.989999999999998</v>
      </c>
      <c r="H7274" s="113"/>
      <c r="I7274" s="113"/>
    </row>
    <row r="7275" spans="1:9" ht="15" customHeight="1" x14ac:dyDescent="0.25">
      <c r="A7275" s="29">
        <v>42307.75041458333</v>
      </c>
      <c r="B7275" s="37">
        <v>17.48</v>
      </c>
      <c r="C7275" s="2"/>
      <c r="F7275" s="29">
        <v>42307.75041458333</v>
      </c>
      <c r="G7275" s="37">
        <v>17.48</v>
      </c>
      <c r="H7275" s="113"/>
      <c r="I7275" s="113"/>
    </row>
    <row r="7276" spans="1:9" ht="15" customHeight="1" x14ac:dyDescent="0.25">
      <c r="A7276" s="29">
        <v>42307.792081307867</v>
      </c>
      <c r="B7276" s="39">
        <v>10.65</v>
      </c>
      <c r="C7276" s="22" t="s">
        <v>200</v>
      </c>
      <c r="F7276" s="29">
        <v>42307.792081307867</v>
      </c>
      <c r="G7276" s="39"/>
      <c r="H7276" s="113"/>
      <c r="I7276" s="113"/>
    </row>
    <row r="7277" spans="1:9" ht="15" customHeight="1" x14ac:dyDescent="0.25">
      <c r="A7277" s="29">
        <v>42307.833748032404</v>
      </c>
      <c r="B7277" s="39">
        <v>3.98</v>
      </c>
      <c r="C7277" s="22" t="s">
        <v>200</v>
      </c>
      <c r="F7277" s="29">
        <v>42307.833748032404</v>
      </c>
      <c r="G7277" s="39"/>
      <c r="H7277" s="113"/>
      <c r="I7277" s="113"/>
    </row>
    <row r="7278" spans="1:9" ht="15" customHeight="1" x14ac:dyDescent="0.25">
      <c r="A7278" s="29">
        <v>42307.875414756942</v>
      </c>
      <c r="B7278" s="39">
        <v>4.75</v>
      </c>
      <c r="C7278" s="22" t="s">
        <v>200</v>
      </c>
      <c r="F7278" s="29">
        <v>42307.875414756942</v>
      </c>
      <c r="G7278" s="39"/>
      <c r="H7278" s="113"/>
      <c r="I7278" s="113"/>
    </row>
    <row r="7279" spans="1:9" ht="15" customHeight="1" x14ac:dyDescent="0.25">
      <c r="A7279" s="29">
        <v>42307.917081481479</v>
      </c>
      <c r="B7279" s="37">
        <v>16.39</v>
      </c>
      <c r="C7279" s="2"/>
      <c r="F7279" s="29">
        <v>42307.917081481479</v>
      </c>
      <c r="G7279" s="37">
        <v>16.39</v>
      </c>
      <c r="H7279" s="113"/>
      <c r="I7279" s="113"/>
    </row>
    <row r="7280" spans="1:9" ht="15" customHeight="1" x14ac:dyDescent="0.25">
      <c r="A7280" s="29">
        <v>42307.958748206016</v>
      </c>
      <c r="B7280" s="37">
        <v>16.57</v>
      </c>
      <c r="C7280" s="2"/>
      <c r="F7280" s="29">
        <v>42307.958748206016</v>
      </c>
      <c r="G7280" s="37">
        <v>16.57</v>
      </c>
      <c r="H7280" s="113"/>
      <c r="I7280" s="113"/>
    </row>
    <row r="7281" spans="1:9" ht="15" customHeight="1" x14ac:dyDescent="0.25">
      <c r="A7281" s="29">
        <v>42308.000414930553</v>
      </c>
      <c r="B7281" s="37">
        <v>17.850000000000001</v>
      </c>
      <c r="C7281" s="2"/>
      <c r="F7281" s="29">
        <v>42308.000414930553</v>
      </c>
      <c r="G7281" s="37">
        <v>17.850000000000001</v>
      </c>
      <c r="H7281" s="113"/>
      <c r="I7281" s="113"/>
    </row>
    <row r="7282" spans="1:9" ht="15" customHeight="1" x14ac:dyDescent="0.25">
      <c r="A7282" s="29">
        <v>42308.04208165509</v>
      </c>
      <c r="B7282" s="37">
        <v>17.97</v>
      </c>
      <c r="C7282" s="2"/>
      <c r="F7282" s="29">
        <v>42308.04208165509</v>
      </c>
      <c r="G7282" s="37">
        <v>17.97</v>
      </c>
      <c r="H7282" s="113"/>
      <c r="I7282" s="113"/>
    </row>
    <row r="7283" spans="1:9" ht="15" customHeight="1" x14ac:dyDescent="0.25">
      <c r="A7283" s="29">
        <v>42308.083748379628</v>
      </c>
      <c r="B7283" s="37">
        <v>19.46</v>
      </c>
      <c r="C7283" s="2"/>
      <c r="F7283" s="29">
        <v>42308.083748379628</v>
      </c>
      <c r="G7283" s="37">
        <v>19.46</v>
      </c>
      <c r="H7283" s="113"/>
      <c r="I7283" s="113"/>
    </row>
    <row r="7284" spans="1:9" ht="15" customHeight="1" x14ac:dyDescent="0.25">
      <c r="A7284" s="29">
        <v>42308.125415104165</v>
      </c>
      <c r="B7284" s="37">
        <v>16.899999999999999</v>
      </c>
      <c r="C7284" s="2"/>
      <c r="F7284" s="29">
        <v>42308.125415104165</v>
      </c>
      <c r="G7284" s="37">
        <v>16.899999999999999</v>
      </c>
      <c r="H7284" s="113"/>
      <c r="I7284" s="113"/>
    </row>
    <row r="7285" spans="1:9" ht="15" customHeight="1" x14ac:dyDescent="0.25">
      <c r="A7285" s="29">
        <v>42308.167081828702</v>
      </c>
      <c r="B7285" s="37">
        <v>19.7</v>
      </c>
      <c r="C7285" s="2"/>
      <c r="F7285" s="29">
        <v>42308.167081828702</v>
      </c>
      <c r="G7285" s="37">
        <v>19.7</v>
      </c>
      <c r="H7285" s="113"/>
      <c r="I7285" s="113"/>
    </row>
    <row r="7286" spans="1:9" ht="15" customHeight="1" x14ac:dyDescent="0.25">
      <c r="A7286" s="29">
        <v>42308.208748553239</v>
      </c>
      <c r="B7286" s="37">
        <v>18.63</v>
      </c>
      <c r="C7286" s="2"/>
      <c r="F7286" s="29">
        <v>42308.208748553239</v>
      </c>
      <c r="G7286" s="37">
        <v>18.63</v>
      </c>
      <c r="H7286" s="113"/>
      <c r="I7286" s="113"/>
    </row>
    <row r="7287" spans="1:9" ht="15" customHeight="1" x14ac:dyDescent="0.25">
      <c r="A7287" s="29">
        <v>42308.250415277776</v>
      </c>
      <c r="B7287" s="37">
        <v>17.77</v>
      </c>
      <c r="C7287" s="2"/>
      <c r="F7287" s="29">
        <v>42308.250415277776</v>
      </c>
      <c r="G7287" s="37">
        <v>17.77</v>
      </c>
      <c r="H7287" s="113"/>
      <c r="I7287" s="113"/>
    </row>
    <row r="7288" spans="1:9" ht="15" customHeight="1" x14ac:dyDescent="0.25">
      <c r="A7288" s="29">
        <v>42308.292082002314</v>
      </c>
      <c r="B7288" s="37">
        <v>18.7</v>
      </c>
      <c r="C7288" s="2"/>
      <c r="F7288" s="29">
        <v>42308.292082002314</v>
      </c>
      <c r="G7288" s="37">
        <v>18.7</v>
      </c>
      <c r="H7288" s="113"/>
      <c r="I7288" s="113"/>
    </row>
    <row r="7289" spans="1:9" ht="15" customHeight="1" x14ac:dyDescent="0.25">
      <c r="A7289" s="29">
        <v>42308.333748726851</v>
      </c>
      <c r="B7289" s="37">
        <v>19.600000000000001</v>
      </c>
      <c r="C7289" s="2"/>
      <c r="F7289" s="29">
        <v>42308.333748726851</v>
      </c>
      <c r="G7289" s="37">
        <v>19.600000000000001</v>
      </c>
      <c r="H7289" s="113"/>
      <c r="I7289" s="113"/>
    </row>
    <row r="7290" spans="1:9" ht="15" customHeight="1" x14ac:dyDescent="0.25">
      <c r="A7290" s="29">
        <v>42308.375415451388</v>
      </c>
      <c r="B7290" s="37">
        <v>15.31</v>
      </c>
      <c r="C7290" s="2"/>
      <c r="F7290" s="29">
        <v>42308.375415451388</v>
      </c>
      <c r="G7290" s="37">
        <v>15.31</v>
      </c>
      <c r="H7290" s="113"/>
      <c r="I7290" s="113"/>
    </row>
    <row r="7291" spans="1:9" ht="15" customHeight="1" x14ac:dyDescent="0.25">
      <c r="A7291" s="29">
        <v>42308.417082175925</v>
      </c>
      <c r="B7291" s="37">
        <v>7.92</v>
      </c>
      <c r="C7291" s="2"/>
      <c r="F7291" s="29">
        <v>42308.417082175925</v>
      </c>
      <c r="G7291" s="37">
        <v>7.92</v>
      </c>
      <c r="H7291" s="113"/>
      <c r="I7291" s="113"/>
    </row>
    <row r="7292" spans="1:9" ht="15" customHeight="1" x14ac:dyDescent="0.25">
      <c r="A7292" s="29">
        <v>42308.458748900463</v>
      </c>
      <c r="B7292" s="37">
        <v>15.41</v>
      </c>
      <c r="C7292" s="2"/>
      <c r="F7292" s="29">
        <v>42308.458748900463</v>
      </c>
      <c r="G7292" s="37">
        <v>15.41</v>
      </c>
      <c r="H7292" s="113"/>
      <c r="I7292" s="113"/>
    </row>
    <row r="7293" spans="1:9" ht="15" customHeight="1" x14ac:dyDescent="0.25">
      <c r="A7293" s="29">
        <v>42308.500415625</v>
      </c>
      <c r="B7293" s="37">
        <v>18.399999999999999</v>
      </c>
      <c r="C7293" s="2"/>
      <c r="F7293" s="29">
        <v>42308.500415625</v>
      </c>
      <c r="G7293" s="37">
        <v>18.399999999999999</v>
      </c>
      <c r="H7293" s="113"/>
      <c r="I7293" s="113"/>
    </row>
    <row r="7294" spans="1:9" ht="15" customHeight="1" x14ac:dyDescent="0.25">
      <c r="A7294" s="29">
        <v>42308.542082349537</v>
      </c>
      <c r="B7294" s="37">
        <v>17.190000000000001</v>
      </c>
      <c r="C7294" s="2"/>
      <c r="F7294" s="29">
        <v>42308.542082349537</v>
      </c>
      <c r="G7294" s="37">
        <v>17.190000000000001</v>
      </c>
      <c r="H7294" s="113"/>
      <c r="I7294" s="113"/>
    </row>
    <row r="7295" spans="1:9" ht="15" customHeight="1" x14ac:dyDescent="0.25">
      <c r="A7295" s="29">
        <v>42308.583749074074</v>
      </c>
      <c r="B7295" s="37">
        <v>15.58</v>
      </c>
      <c r="C7295" s="2"/>
      <c r="F7295" s="29">
        <v>42308.583749074074</v>
      </c>
      <c r="G7295" s="37">
        <v>15.58</v>
      </c>
      <c r="H7295" s="113"/>
      <c r="I7295" s="113"/>
    </row>
    <row r="7296" spans="1:9" ht="15" customHeight="1" x14ac:dyDescent="0.25">
      <c r="A7296" s="29">
        <v>42308.625415798611</v>
      </c>
      <c r="B7296" s="37">
        <v>14.67</v>
      </c>
      <c r="C7296" s="2"/>
      <c r="F7296" s="29">
        <v>42308.625415798611</v>
      </c>
      <c r="G7296" s="37">
        <v>14.67</v>
      </c>
      <c r="H7296" s="113"/>
      <c r="I7296" s="113"/>
    </row>
    <row r="7297" spans="1:9" ht="15" customHeight="1" x14ac:dyDescent="0.25">
      <c r="A7297" s="29">
        <v>42308.667082523149</v>
      </c>
      <c r="B7297" s="37">
        <v>16.54</v>
      </c>
      <c r="C7297" s="2"/>
      <c r="F7297" s="29">
        <v>42308.667082523149</v>
      </c>
      <c r="G7297" s="37">
        <v>16.54</v>
      </c>
      <c r="H7297" s="113"/>
      <c r="I7297" s="113"/>
    </row>
    <row r="7298" spans="1:9" ht="15" customHeight="1" x14ac:dyDescent="0.25">
      <c r="A7298" s="29">
        <v>42308.708749247686</v>
      </c>
      <c r="B7298" s="37">
        <v>9.3800000000000008</v>
      </c>
      <c r="C7298" s="2"/>
      <c r="F7298" s="29">
        <v>42308.708749247686</v>
      </c>
      <c r="G7298" s="37">
        <v>9.3800000000000008</v>
      </c>
      <c r="H7298" s="113"/>
      <c r="I7298" s="113"/>
    </row>
    <row r="7299" spans="1:9" ht="15" customHeight="1" x14ac:dyDescent="0.25">
      <c r="A7299" s="29">
        <v>42308.750415972223</v>
      </c>
      <c r="B7299" s="30">
        <v>5.28</v>
      </c>
      <c r="C7299" s="22" t="s">
        <v>197</v>
      </c>
      <c r="F7299" s="29">
        <v>42308.750415972223</v>
      </c>
      <c r="G7299" s="30"/>
      <c r="H7299" s="113"/>
      <c r="I7299" s="113"/>
    </row>
    <row r="7300" spans="1:9" ht="15" customHeight="1" x14ac:dyDescent="0.25">
      <c r="A7300" s="29">
        <v>42308.79208269676</v>
      </c>
      <c r="B7300" s="30">
        <v>2.12</v>
      </c>
      <c r="C7300" s="22" t="s">
        <v>197</v>
      </c>
      <c r="F7300" s="29">
        <v>42308.79208269676</v>
      </c>
      <c r="G7300" s="30"/>
      <c r="H7300" s="113"/>
      <c r="I7300" s="113"/>
    </row>
    <row r="7301" spans="1:9" ht="15" customHeight="1" x14ac:dyDescent="0.25">
      <c r="A7301" s="29">
        <v>42308.833749421297</v>
      </c>
      <c r="B7301" s="30">
        <v>1.1399999999999999</v>
      </c>
      <c r="C7301" s="22" t="s">
        <v>197</v>
      </c>
      <c r="F7301" s="29">
        <v>42308.833749421297</v>
      </c>
      <c r="G7301" s="30"/>
      <c r="H7301" s="113"/>
      <c r="I7301" s="113"/>
    </row>
    <row r="7302" spans="1:9" ht="15" customHeight="1" x14ac:dyDescent="0.25">
      <c r="A7302" s="29">
        <v>42308.875416145835</v>
      </c>
      <c r="B7302" s="30">
        <v>1.1000000000000001</v>
      </c>
      <c r="C7302" s="22" t="s">
        <v>197</v>
      </c>
      <c r="F7302" s="29">
        <v>42308.875416145835</v>
      </c>
      <c r="G7302" s="30"/>
      <c r="H7302" s="113"/>
      <c r="I7302" s="113"/>
    </row>
    <row r="7303" spans="1:9" ht="15" customHeight="1" x14ac:dyDescent="0.25">
      <c r="A7303" s="29">
        <v>42308.917082870372</v>
      </c>
      <c r="B7303" s="30">
        <v>1.0900000000000001</v>
      </c>
      <c r="C7303" s="22" t="s">
        <v>197</v>
      </c>
      <c r="F7303" s="29">
        <v>42308.917082870372</v>
      </c>
      <c r="G7303" s="30"/>
      <c r="H7303" s="113"/>
      <c r="I7303" s="113"/>
    </row>
    <row r="7304" spans="1:9" ht="15" customHeight="1" x14ac:dyDescent="0.25">
      <c r="A7304" s="29">
        <v>42308.958749594909</v>
      </c>
      <c r="B7304" s="30">
        <v>1.0900000000000001</v>
      </c>
      <c r="C7304" s="22" t="s">
        <v>197</v>
      </c>
      <c r="F7304" s="29">
        <v>42308.958749594909</v>
      </c>
      <c r="G7304" s="30"/>
      <c r="H7304" s="113"/>
      <c r="I7304" s="113"/>
    </row>
    <row r="7305" spans="1:9" ht="15" customHeight="1" x14ac:dyDescent="0.25">
      <c r="A7305" s="29">
        <v>42309.000416319446</v>
      </c>
      <c r="B7305" s="30">
        <v>1.0900000000000001</v>
      </c>
      <c r="C7305" s="22" t="s">
        <v>197</v>
      </c>
      <c r="F7305" s="29">
        <v>42309.000416319446</v>
      </c>
      <c r="G7305" s="30"/>
      <c r="H7305" s="113"/>
      <c r="I7305" s="113"/>
    </row>
    <row r="7306" spans="1:9" ht="15" customHeight="1" x14ac:dyDescent="0.25">
      <c r="A7306" s="29">
        <v>42309.042083043983</v>
      </c>
      <c r="B7306" s="30">
        <v>1.08</v>
      </c>
      <c r="C7306" s="22" t="s">
        <v>197</v>
      </c>
      <c r="F7306" s="29">
        <v>42309.042083043983</v>
      </c>
      <c r="G7306" s="30"/>
      <c r="H7306" s="113"/>
      <c r="I7306" s="113"/>
    </row>
    <row r="7307" spans="1:9" ht="15" customHeight="1" x14ac:dyDescent="0.25">
      <c r="A7307" s="29">
        <v>42309.083749768521</v>
      </c>
      <c r="B7307" s="30">
        <v>0.93</v>
      </c>
      <c r="C7307" s="22" t="s">
        <v>197</v>
      </c>
      <c r="F7307" s="29">
        <v>42309.083749768521</v>
      </c>
      <c r="G7307" s="30"/>
      <c r="H7307" s="113"/>
      <c r="I7307" s="113"/>
    </row>
    <row r="7308" spans="1:9" ht="15" customHeight="1" x14ac:dyDescent="0.25">
      <c r="A7308" s="29">
        <v>42309.125416493058</v>
      </c>
      <c r="B7308" s="30">
        <v>0.93</v>
      </c>
      <c r="C7308" s="22" t="s">
        <v>197</v>
      </c>
      <c r="F7308" s="29">
        <v>42309.125416493058</v>
      </c>
      <c r="G7308" s="30"/>
      <c r="H7308" s="113"/>
      <c r="I7308" s="113"/>
    </row>
    <row r="7309" spans="1:9" ht="15" customHeight="1" x14ac:dyDescent="0.25">
      <c r="A7309" s="29">
        <v>42309.167083217595</v>
      </c>
      <c r="B7309" s="30">
        <v>0.94</v>
      </c>
      <c r="C7309" s="22" t="s">
        <v>197</v>
      </c>
      <c r="F7309" s="29">
        <v>42309.167083217595</v>
      </c>
      <c r="G7309" s="30"/>
      <c r="H7309" s="113"/>
      <c r="I7309" s="113"/>
    </row>
    <row r="7310" spans="1:9" ht="15" customHeight="1" x14ac:dyDescent="0.25">
      <c r="A7310" s="29">
        <v>42309.208749942132</v>
      </c>
      <c r="B7310" s="30">
        <v>0.94</v>
      </c>
      <c r="C7310" s="22" t="s">
        <v>197</v>
      </c>
      <c r="F7310" s="29">
        <v>42309.208749942132</v>
      </c>
      <c r="G7310" s="30"/>
      <c r="H7310" s="113"/>
      <c r="I7310" s="113"/>
    </row>
    <row r="7311" spans="1:9" ht="15" customHeight="1" x14ac:dyDescent="0.25">
      <c r="A7311" s="29">
        <v>42309.250416666669</v>
      </c>
      <c r="B7311" s="30">
        <v>0.94</v>
      </c>
      <c r="C7311" s="22" t="s">
        <v>197</v>
      </c>
      <c r="F7311" s="29">
        <v>42309.250416666669</v>
      </c>
      <c r="G7311" s="30"/>
      <c r="H7311" s="113"/>
      <c r="I7311" s="113"/>
    </row>
    <row r="7312" spans="1:9" ht="15" customHeight="1" x14ac:dyDescent="0.25">
      <c r="A7312" s="29">
        <v>42309.292083391207</v>
      </c>
      <c r="B7312" s="30">
        <v>0.95</v>
      </c>
      <c r="C7312" s="22" t="s">
        <v>197</v>
      </c>
      <c r="F7312" s="29">
        <v>42309.292083391207</v>
      </c>
      <c r="G7312" s="30"/>
      <c r="H7312" s="113"/>
      <c r="I7312" s="113"/>
    </row>
    <row r="7313" spans="1:9" ht="15" customHeight="1" x14ac:dyDescent="0.25">
      <c r="A7313" s="29">
        <v>42309.333750115744</v>
      </c>
      <c r="B7313" s="30">
        <v>0.9</v>
      </c>
      <c r="C7313" s="22" t="s">
        <v>197</v>
      </c>
      <c r="F7313" s="29">
        <v>42309.333750115744</v>
      </c>
      <c r="G7313" s="30"/>
      <c r="H7313" s="113"/>
      <c r="I7313" s="113"/>
    </row>
    <row r="7314" spans="1:9" ht="15" customHeight="1" x14ac:dyDescent="0.25">
      <c r="A7314" s="29">
        <v>42309.375416840281</v>
      </c>
      <c r="B7314" s="30">
        <v>0.88</v>
      </c>
      <c r="C7314" s="22" t="s">
        <v>197</v>
      </c>
      <c r="F7314" s="29">
        <v>42309.375416840281</v>
      </c>
      <c r="G7314" s="30"/>
      <c r="H7314" s="113"/>
      <c r="I7314" s="113"/>
    </row>
    <row r="7315" spans="1:9" ht="15" customHeight="1" x14ac:dyDescent="0.25">
      <c r="A7315" s="29">
        <v>42309.417083564818</v>
      </c>
      <c r="B7315" s="30">
        <v>0.81</v>
      </c>
      <c r="C7315" s="22" t="s">
        <v>197</v>
      </c>
      <c r="F7315" s="29">
        <v>42309.417083564818</v>
      </c>
      <c r="G7315" s="30"/>
      <c r="H7315" s="113"/>
      <c r="I7315" s="113"/>
    </row>
    <row r="7316" spans="1:9" ht="15" customHeight="1" x14ac:dyDescent="0.25">
      <c r="A7316" s="29">
        <v>42309.458750289348</v>
      </c>
      <c r="B7316" s="30">
        <v>0.82</v>
      </c>
      <c r="C7316" s="22" t="s">
        <v>197</v>
      </c>
      <c r="F7316" s="29">
        <v>42309.458750289348</v>
      </c>
      <c r="G7316" s="30"/>
      <c r="H7316" s="113"/>
      <c r="I7316" s="113"/>
    </row>
    <row r="7317" spans="1:9" ht="15" customHeight="1" x14ac:dyDescent="0.25">
      <c r="A7317" s="29">
        <v>42309.500417013885</v>
      </c>
      <c r="B7317" s="30">
        <v>0.84</v>
      </c>
      <c r="C7317" s="22" t="s">
        <v>197</v>
      </c>
      <c r="F7317" s="29">
        <v>42309.500417013885</v>
      </c>
      <c r="G7317" s="30"/>
      <c r="H7317" s="113"/>
      <c r="I7317" s="113"/>
    </row>
    <row r="7318" spans="1:9" ht="15" customHeight="1" x14ac:dyDescent="0.25">
      <c r="A7318" s="29">
        <v>42309.542083738423</v>
      </c>
      <c r="B7318" s="30">
        <v>0.92</v>
      </c>
      <c r="C7318" s="22" t="s">
        <v>197</v>
      </c>
      <c r="F7318" s="29">
        <v>42309.542083738423</v>
      </c>
      <c r="G7318" s="30"/>
      <c r="H7318" s="113"/>
      <c r="I7318" s="113"/>
    </row>
    <row r="7319" spans="1:9" ht="15" customHeight="1" x14ac:dyDescent="0.25">
      <c r="A7319" s="29">
        <v>42309.58375046296</v>
      </c>
      <c r="B7319" s="30">
        <v>0.91</v>
      </c>
      <c r="C7319" s="22" t="s">
        <v>197</v>
      </c>
      <c r="F7319" s="29">
        <v>42309.58375046296</v>
      </c>
      <c r="G7319" s="30"/>
      <c r="H7319" s="113"/>
      <c r="I7319" s="113"/>
    </row>
    <row r="7320" spans="1:9" ht="15" customHeight="1" x14ac:dyDescent="0.25">
      <c r="A7320" s="29">
        <v>42309.625417187497</v>
      </c>
      <c r="B7320" s="30">
        <v>0.92</v>
      </c>
      <c r="C7320" s="22" t="s">
        <v>197</v>
      </c>
      <c r="F7320" s="29">
        <v>42309.625417187497</v>
      </c>
      <c r="G7320" s="30"/>
      <c r="H7320" s="113"/>
      <c r="I7320" s="113"/>
    </row>
    <row r="7321" spans="1:9" ht="15" customHeight="1" x14ac:dyDescent="0.25">
      <c r="A7321" s="29">
        <v>42309.667083912034</v>
      </c>
      <c r="B7321" s="30">
        <v>0.89</v>
      </c>
      <c r="C7321" s="22" t="s">
        <v>197</v>
      </c>
      <c r="F7321" s="29">
        <v>42309.667083912034</v>
      </c>
      <c r="G7321" s="30"/>
      <c r="H7321" s="113"/>
      <c r="I7321" s="113"/>
    </row>
    <row r="7322" spans="1:9" ht="15" customHeight="1" x14ac:dyDescent="0.25">
      <c r="A7322" s="29">
        <v>42309.708750636571</v>
      </c>
      <c r="B7322" s="30">
        <v>0.9</v>
      </c>
      <c r="C7322" s="22" t="s">
        <v>197</v>
      </c>
      <c r="F7322" s="29">
        <v>42309.708750636571</v>
      </c>
      <c r="G7322" s="30"/>
      <c r="H7322" s="113"/>
      <c r="I7322" s="113"/>
    </row>
    <row r="7323" spans="1:9" ht="15" customHeight="1" x14ac:dyDescent="0.25">
      <c r="A7323" s="29">
        <v>42309.750417361109</v>
      </c>
      <c r="B7323" s="30">
        <v>0.96</v>
      </c>
      <c r="C7323" s="22" t="s">
        <v>197</v>
      </c>
      <c r="F7323" s="29">
        <v>42309.750417361109</v>
      </c>
      <c r="G7323" s="30"/>
      <c r="H7323" s="113"/>
      <c r="I7323" s="113"/>
    </row>
    <row r="7324" spans="1:9" ht="15" customHeight="1" x14ac:dyDescent="0.25">
      <c r="A7324" s="29">
        <v>42309.792084085646</v>
      </c>
      <c r="B7324" s="30">
        <v>1</v>
      </c>
      <c r="C7324" s="22" t="s">
        <v>197</v>
      </c>
      <c r="F7324" s="29">
        <v>42309.792084085646</v>
      </c>
      <c r="G7324" s="30"/>
      <c r="H7324" s="113"/>
      <c r="I7324" s="113"/>
    </row>
    <row r="7325" spans="1:9" ht="15" customHeight="1" x14ac:dyDescent="0.25">
      <c r="A7325" s="29">
        <v>42309.833750810183</v>
      </c>
      <c r="B7325" s="30">
        <v>1</v>
      </c>
      <c r="C7325" s="22" t="s">
        <v>197</v>
      </c>
      <c r="F7325" s="29">
        <v>42309.833750810183</v>
      </c>
      <c r="G7325" s="30"/>
      <c r="H7325" s="113"/>
      <c r="I7325" s="113"/>
    </row>
    <row r="7326" spans="1:9" ht="15" customHeight="1" x14ac:dyDescent="0.25">
      <c r="A7326" s="29">
        <v>42309.87541753472</v>
      </c>
      <c r="B7326" s="30">
        <v>0.99</v>
      </c>
      <c r="C7326" s="22" t="s">
        <v>197</v>
      </c>
      <c r="F7326" s="29">
        <v>42309.87541753472</v>
      </c>
      <c r="G7326" s="30"/>
      <c r="H7326" s="113"/>
      <c r="I7326" s="113"/>
    </row>
    <row r="7327" spans="1:9" ht="15" customHeight="1" x14ac:dyDescent="0.25">
      <c r="A7327" s="29">
        <v>42309.917084259258</v>
      </c>
      <c r="B7327" s="30">
        <v>0.95</v>
      </c>
      <c r="C7327" s="22" t="s">
        <v>197</v>
      </c>
      <c r="F7327" s="29">
        <v>42309.917084259258</v>
      </c>
      <c r="G7327" s="30"/>
      <c r="H7327" s="113"/>
      <c r="I7327" s="113"/>
    </row>
    <row r="7328" spans="1:9" ht="15" customHeight="1" x14ac:dyDescent="0.25">
      <c r="A7328" s="29">
        <v>42309.958750983795</v>
      </c>
      <c r="B7328" s="30">
        <v>0.95</v>
      </c>
      <c r="C7328" s="22" t="s">
        <v>197</v>
      </c>
      <c r="F7328" s="29">
        <v>42309.958750983795</v>
      </c>
      <c r="G7328" s="30"/>
      <c r="H7328" s="113"/>
      <c r="I7328" s="113"/>
    </row>
    <row r="7329" spans="1:9" ht="15" customHeight="1" x14ac:dyDescent="0.25">
      <c r="A7329" s="29">
        <v>42310.000417708332</v>
      </c>
      <c r="B7329" s="30">
        <v>0.96</v>
      </c>
      <c r="C7329" s="22" t="s">
        <v>197</v>
      </c>
      <c r="F7329" s="29">
        <v>42310.000417708332</v>
      </c>
      <c r="G7329" s="30"/>
      <c r="H7329" s="113"/>
      <c r="I7329" s="113"/>
    </row>
    <row r="7330" spans="1:9" ht="15" customHeight="1" x14ac:dyDescent="0.25">
      <c r="A7330" s="29">
        <v>42310.042084432869</v>
      </c>
      <c r="B7330" s="30">
        <v>0.96</v>
      </c>
      <c r="C7330" s="22" t="s">
        <v>197</v>
      </c>
      <c r="F7330" s="29">
        <v>42310.042084432869</v>
      </c>
      <c r="G7330" s="30"/>
      <c r="H7330" s="113"/>
      <c r="I7330" s="113"/>
    </row>
    <row r="7331" spans="1:9" ht="15" customHeight="1" x14ac:dyDescent="0.25">
      <c r="A7331" s="29">
        <v>42310.083751157406</v>
      </c>
      <c r="B7331" s="30">
        <v>0.84</v>
      </c>
      <c r="C7331" s="22" t="s">
        <v>197</v>
      </c>
      <c r="F7331" s="29">
        <v>42310.083751157406</v>
      </c>
      <c r="G7331" s="30"/>
      <c r="H7331" s="113"/>
      <c r="I7331" s="113"/>
    </row>
    <row r="7332" spans="1:9" ht="15" customHeight="1" x14ac:dyDescent="0.25">
      <c r="A7332" s="29">
        <v>42310.125417881944</v>
      </c>
      <c r="B7332" s="30">
        <v>0.82</v>
      </c>
      <c r="C7332" s="22" t="s">
        <v>197</v>
      </c>
      <c r="F7332" s="29">
        <v>42310.125417881944</v>
      </c>
      <c r="G7332" s="30"/>
      <c r="H7332" s="113"/>
      <c r="I7332" s="113"/>
    </row>
    <row r="7333" spans="1:9" ht="15" customHeight="1" x14ac:dyDescent="0.25">
      <c r="A7333" s="29">
        <v>42310.167084606481</v>
      </c>
      <c r="B7333" s="30">
        <v>0.81</v>
      </c>
      <c r="C7333" s="22" t="s">
        <v>197</v>
      </c>
      <c r="F7333" s="29">
        <v>42310.167084606481</v>
      </c>
      <c r="G7333" s="30"/>
      <c r="H7333" s="113"/>
      <c r="I7333" s="113"/>
    </row>
    <row r="7334" spans="1:9" ht="15" customHeight="1" x14ac:dyDescent="0.25">
      <c r="A7334" s="29">
        <v>42310.208751331018</v>
      </c>
      <c r="B7334" s="30">
        <v>0.82</v>
      </c>
      <c r="C7334" s="22" t="s">
        <v>197</v>
      </c>
      <c r="F7334" s="29">
        <v>42310.208751331018</v>
      </c>
      <c r="G7334" s="30"/>
      <c r="H7334" s="113"/>
      <c r="I7334" s="113"/>
    </row>
    <row r="7335" spans="1:9" ht="15" customHeight="1" x14ac:dyDescent="0.25">
      <c r="A7335" s="29">
        <v>42310.250418055555</v>
      </c>
      <c r="B7335" s="30">
        <v>0.81</v>
      </c>
      <c r="C7335" s="22" t="s">
        <v>197</v>
      </c>
      <c r="F7335" s="29">
        <v>42310.250418055555</v>
      </c>
      <c r="G7335" s="30"/>
      <c r="H7335" s="113"/>
      <c r="I7335" s="113"/>
    </row>
    <row r="7336" spans="1:9" ht="15" customHeight="1" x14ac:dyDescent="0.25">
      <c r="A7336" s="29">
        <v>42310.292084780092</v>
      </c>
      <c r="B7336" s="30">
        <v>0.8</v>
      </c>
      <c r="C7336" s="22" t="s">
        <v>197</v>
      </c>
      <c r="F7336" s="29">
        <v>42310.292084780092</v>
      </c>
      <c r="G7336" s="30"/>
      <c r="H7336" s="113"/>
      <c r="I7336" s="113"/>
    </row>
    <row r="7337" spans="1:9" ht="15" customHeight="1" x14ac:dyDescent="0.25">
      <c r="A7337" s="29">
        <v>42310.33375150463</v>
      </c>
      <c r="B7337" s="30">
        <v>0.81</v>
      </c>
      <c r="C7337" s="22" t="s">
        <v>197</v>
      </c>
      <c r="F7337" s="29">
        <v>42310.33375150463</v>
      </c>
      <c r="G7337" s="30"/>
      <c r="H7337" s="113"/>
      <c r="I7337" s="113"/>
    </row>
    <row r="7338" spans="1:9" ht="15" customHeight="1" x14ac:dyDescent="0.25">
      <c r="A7338" s="29">
        <v>42310.375418229167</v>
      </c>
      <c r="B7338" s="30">
        <v>0.79</v>
      </c>
      <c r="C7338" s="22" t="s">
        <v>197</v>
      </c>
      <c r="F7338" s="29">
        <v>42310.375418229167</v>
      </c>
      <c r="G7338" s="30"/>
      <c r="H7338" s="113"/>
      <c r="I7338" s="113"/>
    </row>
    <row r="7339" spans="1:9" ht="15" customHeight="1" x14ac:dyDescent="0.25">
      <c r="A7339" s="29">
        <v>42310.417084953704</v>
      </c>
      <c r="B7339" s="30">
        <v>0.75</v>
      </c>
      <c r="C7339" s="22" t="s">
        <v>197</v>
      </c>
      <c r="F7339" s="29">
        <v>42310.417084953704</v>
      </c>
      <c r="G7339" s="30"/>
      <c r="H7339" s="113"/>
      <c r="I7339" s="113"/>
    </row>
    <row r="7340" spans="1:9" ht="15" customHeight="1" x14ac:dyDescent="0.25">
      <c r="A7340" s="29">
        <v>42310.458751678241</v>
      </c>
      <c r="B7340" s="30">
        <v>0.76</v>
      </c>
      <c r="C7340" s="22" t="s">
        <v>197</v>
      </c>
      <c r="F7340" s="29">
        <v>42310.458751678241</v>
      </c>
      <c r="G7340" s="30"/>
      <c r="H7340" s="113"/>
      <c r="I7340" s="113"/>
    </row>
    <row r="7341" spans="1:9" ht="15" customHeight="1" x14ac:dyDescent="0.25">
      <c r="A7341" s="29">
        <v>42310.500418402778</v>
      </c>
      <c r="B7341" s="30">
        <v>0.79</v>
      </c>
      <c r="C7341" s="22" t="s">
        <v>197</v>
      </c>
      <c r="F7341" s="29">
        <v>42310.500418402778</v>
      </c>
      <c r="G7341" s="30"/>
      <c r="H7341" s="113"/>
      <c r="I7341" s="113"/>
    </row>
    <row r="7342" spans="1:9" ht="15" customHeight="1" x14ac:dyDescent="0.25">
      <c r="A7342" s="29">
        <v>42310.542085127316</v>
      </c>
      <c r="B7342" s="30">
        <v>0.82</v>
      </c>
      <c r="C7342" s="22" t="s">
        <v>197</v>
      </c>
      <c r="F7342" s="29">
        <v>42310.542085127316</v>
      </c>
      <c r="G7342" s="30"/>
      <c r="H7342" s="113"/>
      <c r="I7342" s="113"/>
    </row>
    <row r="7343" spans="1:9" ht="15" customHeight="1" x14ac:dyDescent="0.25">
      <c r="A7343" s="29">
        <v>42310.583751851853</v>
      </c>
      <c r="B7343" s="30">
        <v>0.86</v>
      </c>
      <c r="C7343" s="22" t="s">
        <v>197</v>
      </c>
      <c r="F7343" s="29">
        <v>42310.583751851853</v>
      </c>
      <c r="G7343" s="30"/>
      <c r="H7343" s="113"/>
      <c r="I7343" s="113"/>
    </row>
    <row r="7344" spans="1:9" ht="15" customHeight="1" x14ac:dyDescent="0.25">
      <c r="A7344" s="29">
        <v>42310.62541857639</v>
      </c>
      <c r="B7344" s="30">
        <v>0.85</v>
      </c>
      <c r="C7344" s="22" t="s">
        <v>197</v>
      </c>
      <c r="F7344" s="29">
        <v>42310.62541857639</v>
      </c>
      <c r="G7344" s="30"/>
      <c r="H7344" s="113"/>
      <c r="I7344" s="113"/>
    </row>
    <row r="7345" spans="1:9" ht="15" customHeight="1" x14ac:dyDescent="0.25">
      <c r="A7345" s="29">
        <v>42310.667085300927</v>
      </c>
      <c r="B7345" s="30">
        <v>0.86</v>
      </c>
      <c r="C7345" s="22" t="s">
        <v>197</v>
      </c>
      <c r="F7345" s="29">
        <v>42310.667085300927</v>
      </c>
      <c r="G7345" s="30"/>
      <c r="H7345" s="113"/>
      <c r="I7345" s="113"/>
    </row>
    <row r="7346" spans="1:9" ht="15" customHeight="1" x14ac:dyDescent="0.25">
      <c r="A7346" s="29">
        <v>42310.708752025464</v>
      </c>
      <c r="B7346" s="30">
        <v>0.82</v>
      </c>
      <c r="C7346" s="22" t="s">
        <v>197</v>
      </c>
      <c r="F7346" s="29">
        <v>42310.708752025464</v>
      </c>
      <c r="G7346" s="30"/>
      <c r="H7346" s="113"/>
      <c r="I7346" s="113"/>
    </row>
    <row r="7347" spans="1:9" ht="15" customHeight="1" x14ac:dyDescent="0.25">
      <c r="A7347" s="29">
        <v>42310.750418750002</v>
      </c>
      <c r="B7347" s="30">
        <v>0.84</v>
      </c>
      <c r="C7347" s="22" t="s">
        <v>197</v>
      </c>
      <c r="F7347" s="29">
        <v>42310.750418750002</v>
      </c>
      <c r="G7347" s="30"/>
      <c r="H7347" s="113"/>
      <c r="I7347" s="113"/>
    </row>
    <row r="7348" spans="1:9" ht="15" customHeight="1" x14ac:dyDescent="0.25">
      <c r="A7348" s="29">
        <v>42310.792085474539</v>
      </c>
      <c r="B7348" s="30">
        <v>5.8</v>
      </c>
      <c r="C7348" s="22" t="s">
        <v>197</v>
      </c>
      <c r="F7348" s="29">
        <v>42310.792085474539</v>
      </c>
      <c r="G7348" s="30"/>
      <c r="H7348" s="113"/>
      <c r="I7348" s="113"/>
    </row>
    <row r="7349" spans="1:9" ht="15" customHeight="1" x14ac:dyDescent="0.25">
      <c r="A7349" s="29">
        <v>42310.833752199076</v>
      </c>
      <c r="B7349" s="30">
        <v>6.85</v>
      </c>
      <c r="C7349" s="22" t="s">
        <v>197</v>
      </c>
      <c r="F7349" s="29">
        <v>42310.833752199076</v>
      </c>
      <c r="G7349" s="30"/>
      <c r="H7349" s="113"/>
      <c r="I7349" s="113"/>
    </row>
    <row r="7350" spans="1:9" ht="15" customHeight="1" x14ac:dyDescent="0.25">
      <c r="A7350" s="29">
        <v>42310.875418923613</v>
      </c>
      <c r="B7350" s="33">
        <v>13.96</v>
      </c>
      <c r="C7350" s="22" t="s">
        <v>199</v>
      </c>
      <c r="F7350" s="29">
        <v>42310.875418923613</v>
      </c>
      <c r="G7350" s="33"/>
      <c r="H7350" s="113"/>
      <c r="I7350" s="113"/>
    </row>
    <row r="7351" spans="1:9" ht="15" customHeight="1" x14ac:dyDescent="0.25">
      <c r="A7351" s="29">
        <v>42310.917085648151</v>
      </c>
      <c r="B7351" s="33">
        <v>13.22</v>
      </c>
      <c r="C7351" s="22" t="s">
        <v>199</v>
      </c>
      <c r="F7351" s="29">
        <v>42310.917085648151</v>
      </c>
      <c r="G7351" s="33"/>
      <c r="H7351" s="113"/>
      <c r="I7351" s="113"/>
    </row>
    <row r="7352" spans="1:9" ht="15" customHeight="1" x14ac:dyDescent="0.25">
      <c r="A7352" s="29">
        <v>42310.958752372688</v>
      </c>
      <c r="B7352" s="33">
        <v>12.94</v>
      </c>
      <c r="C7352" s="22" t="s">
        <v>199</v>
      </c>
      <c r="F7352" s="29">
        <v>42310.958752372688</v>
      </c>
      <c r="G7352" s="33"/>
      <c r="H7352" s="113"/>
      <c r="I7352" s="113"/>
    </row>
    <row r="7353" spans="1:9" ht="15" customHeight="1" x14ac:dyDescent="0.25">
      <c r="A7353" s="29">
        <v>42311.000419097225</v>
      </c>
      <c r="B7353" s="43">
        <v>14.01</v>
      </c>
      <c r="C7353" s="2"/>
      <c r="F7353" s="29">
        <v>42311.000419097225</v>
      </c>
      <c r="G7353" s="43">
        <v>14.01</v>
      </c>
      <c r="H7353" s="113"/>
      <c r="I7353" s="113"/>
    </row>
    <row r="7354" spans="1:9" ht="15" customHeight="1" x14ac:dyDescent="0.25">
      <c r="A7354" s="29">
        <v>42311.042085821762</v>
      </c>
      <c r="B7354" s="43">
        <v>14.22</v>
      </c>
      <c r="C7354" s="2"/>
      <c r="F7354" s="29">
        <v>42311.042085821762</v>
      </c>
      <c r="G7354" s="43">
        <v>14.22</v>
      </c>
      <c r="H7354" s="113"/>
      <c r="I7354" s="113"/>
    </row>
    <row r="7355" spans="1:9" ht="15" customHeight="1" x14ac:dyDescent="0.25">
      <c r="A7355" s="29">
        <v>42311.083752546299</v>
      </c>
      <c r="B7355" s="43">
        <v>17.23</v>
      </c>
      <c r="C7355" s="2"/>
      <c r="F7355" s="29">
        <v>42311.083752546299</v>
      </c>
      <c r="G7355" s="43">
        <v>17.23</v>
      </c>
      <c r="H7355" s="113"/>
      <c r="I7355" s="113"/>
    </row>
    <row r="7356" spans="1:9" ht="15" customHeight="1" x14ac:dyDescent="0.25">
      <c r="A7356" s="29">
        <v>42311.125419270837</v>
      </c>
      <c r="B7356" s="43">
        <v>25.41</v>
      </c>
      <c r="C7356" s="2"/>
      <c r="F7356" s="29">
        <v>42311.125419270837</v>
      </c>
      <c r="G7356" s="43">
        <v>25.41</v>
      </c>
      <c r="H7356" s="113"/>
      <c r="I7356" s="113"/>
    </row>
    <row r="7357" spans="1:9" ht="15" customHeight="1" x14ac:dyDescent="0.25">
      <c r="A7357" s="29">
        <v>42311.167085995374</v>
      </c>
      <c r="B7357" s="43">
        <v>23.26</v>
      </c>
      <c r="C7357" s="2"/>
      <c r="F7357" s="29">
        <v>42311.167085995374</v>
      </c>
      <c r="G7357" s="43">
        <v>23.26</v>
      </c>
      <c r="H7357" s="113"/>
      <c r="I7357" s="113"/>
    </row>
    <row r="7358" spans="1:9" ht="15" customHeight="1" x14ac:dyDescent="0.25">
      <c r="A7358" s="29">
        <v>42311.208752719911</v>
      </c>
      <c r="B7358" s="43">
        <v>19</v>
      </c>
      <c r="C7358" s="2"/>
      <c r="F7358" s="29">
        <v>42311.208752719911</v>
      </c>
      <c r="G7358" s="43">
        <v>19</v>
      </c>
      <c r="H7358" s="113"/>
      <c r="I7358" s="113"/>
    </row>
    <row r="7359" spans="1:9" ht="15" customHeight="1" x14ac:dyDescent="0.25">
      <c r="A7359" s="29">
        <v>42311.250419444441</v>
      </c>
      <c r="B7359" s="43">
        <v>19.23</v>
      </c>
      <c r="C7359" s="2"/>
      <c r="F7359" s="29">
        <v>42311.250419444441</v>
      </c>
      <c r="G7359" s="43">
        <v>19.23</v>
      </c>
      <c r="H7359" s="113"/>
      <c r="I7359" s="113"/>
    </row>
    <row r="7360" spans="1:9" ht="15" customHeight="1" x14ac:dyDescent="0.25">
      <c r="A7360" s="29">
        <v>42311.292086168978</v>
      </c>
      <c r="B7360" s="43">
        <v>17.510000000000002</v>
      </c>
      <c r="C7360" s="2"/>
      <c r="F7360" s="29">
        <v>42311.292086168978</v>
      </c>
      <c r="G7360" s="43">
        <v>17.510000000000002</v>
      </c>
      <c r="H7360" s="113"/>
      <c r="I7360" s="113"/>
    </row>
    <row r="7361" spans="1:9" ht="15" customHeight="1" x14ac:dyDescent="0.25">
      <c r="A7361" s="29">
        <v>42311.333752893515</v>
      </c>
      <c r="B7361" s="43">
        <v>17.329999999999998</v>
      </c>
      <c r="C7361" s="2"/>
      <c r="F7361" s="29">
        <v>42311.333752893515</v>
      </c>
      <c r="G7361" s="43">
        <v>17.329999999999998</v>
      </c>
      <c r="H7361" s="113"/>
      <c r="I7361" s="113"/>
    </row>
    <row r="7362" spans="1:9" ht="15" customHeight="1" x14ac:dyDescent="0.25">
      <c r="A7362" s="29">
        <v>42311.375419618053</v>
      </c>
      <c r="B7362" s="43">
        <v>18.61</v>
      </c>
      <c r="C7362" s="2"/>
      <c r="F7362" s="29">
        <v>42311.375419618053</v>
      </c>
      <c r="G7362" s="43">
        <v>18.61</v>
      </c>
      <c r="H7362" s="113"/>
      <c r="I7362" s="113"/>
    </row>
    <row r="7363" spans="1:9" ht="15" customHeight="1" x14ac:dyDescent="0.25">
      <c r="A7363" s="29">
        <v>42311.41708634259</v>
      </c>
      <c r="B7363" s="43">
        <v>21.64</v>
      </c>
      <c r="C7363" s="2"/>
      <c r="F7363" s="29">
        <v>42311.41708634259</v>
      </c>
      <c r="G7363" s="43">
        <v>21.64</v>
      </c>
      <c r="H7363" s="113"/>
      <c r="I7363" s="113"/>
    </row>
    <row r="7364" spans="1:9" ht="15" customHeight="1" x14ac:dyDescent="0.25">
      <c r="A7364" s="29">
        <v>42311.458753067127</v>
      </c>
      <c r="B7364" s="43">
        <v>21.03</v>
      </c>
      <c r="C7364" s="2"/>
      <c r="F7364" s="29">
        <v>42311.458753067127</v>
      </c>
      <c r="G7364" s="43">
        <v>21.03</v>
      </c>
      <c r="H7364" s="113"/>
      <c r="I7364" s="113"/>
    </row>
    <row r="7365" spans="1:9" ht="15" customHeight="1" x14ac:dyDescent="0.25">
      <c r="A7365" s="29">
        <v>42311.500419791664</v>
      </c>
      <c r="B7365" s="43">
        <v>19.38</v>
      </c>
      <c r="C7365" s="2"/>
      <c r="F7365" s="29">
        <v>42311.500419791664</v>
      </c>
      <c r="G7365" s="43">
        <v>19.38</v>
      </c>
      <c r="H7365" s="113"/>
      <c r="I7365" s="113"/>
    </row>
    <row r="7366" spans="1:9" ht="15" customHeight="1" x14ac:dyDescent="0.25">
      <c r="A7366" s="29">
        <v>42311.542086516201</v>
      </c>
      <c r="B7366" s="43">
        <v>20.170000000000002</v>
      </c>
      <c r="C7366" s="2"/>
      <c r="F7366" s="29">
        <v>42311.542086516201</v>
      </c>
      <c r="G7366" s="43">
        <v>20.170000000000002</v>
      </c>
      <c r="H7366" s="113"/>
      <c r="I7366" s="113"/>
    </row>
    <row r="7367" spans="1:9" ht="15" customHeight="1" x14ac:dyDescent="0.25">
      <c r="A7367" s="29">
        <v>42311.583753240739</v>
      </c>
      <c r="B7367" s="43">
        <v>14.13</v>
      </c>
      <c r="C7367" s="2"/>
      <c r="F7367" s="29">
        <v>42311.583753240739</v>
      </c>
      <c r="G7367" s="43">
        <v>14.13</v>
      </c>
      <c r="H7367" s="113"/>
      <c r="I7367" s="113"/>
    </row>
    <row r="7368" spans="1:9" ht="15" customHeight="1" x14ac:dyDescent="0.25">
      <c r="A7368" s="29">
        <v>42311.625419965276</v>
      </c>
      <c r="B7368" s="43">
        <v>13.29</v>
      </c>
      <c r="C7368" s="2"/>
      <c r="F7368" s="29">
        <v>42311.625419965276</v>
      </c>
      <c r="G7368" s="43">
        <v>13.29</v>
      </c>
      <c r="H7368" s="113"/>
      <c r="I7368" s="113"/>
    </row>
    <row r="7369" spans="1:9" ht="15" customHeight="1" x14ac:dyDescent="0.25">
      <c r="A7369" s="29">
        <v>42311.667086689813</v>
      </c>
      <c r="B7369" s="43">
        <v>12.77</v>
      </c>
      <c r="C7369" s="2"/>
      <c r="F7369" s="29">
        <v>42311.667086689813</v>
      </c>
      <c r="G7369" s="43">
        <v>12.77</v>
      </c>
      <c r="H7369" s="113"/>
      <c r="I7369" s="113"/>
    </row>
    <row r="7370" spans="1:9" ht="15" customHeight="1" x14ac:dyDescent="0.25">
      <c r="A7370" s="29">
        <v>42311.70875341435</v>
      </c>
      <c r="B7370" s="43">
        <v>13.32</v>
      </c>
      <c r="C7370" s="2"/>
      <c r="F7370" s="29">
        <v>42311.70875341435</v>
      </c>
      <c r="G7370" s="43">
        <v>13.32</v>
      </c>
      <c r="H7370" s="113"/>
      <c r="I7370" s="113"/>
    </row>
    <row r="7371" spans="1:9" ht="15" customHeight="1" x14ac:dyDescent="0.25">
      <c r="A7371" s="29">
        <v>42311.750420138887</v>
      </c>
      <c r="B7371" s="43">
        <v>13.73</v>
      </c>
      <c r="C7371" s="2"/>
      <c r="F7371" s="29">
        <v>42311.750420138887</v>
      </c>
      <c r="G7371" s="43">
        <v>13.73</v>
      </c>
      <c r="H7371" s="113"/>
      <c r="I7371" s="113"/>
    </row>
    <row r="7372" spans="1:9" ht="15" customHeight="1" x14ac:dyDescent="0.25">
      <c r="A7372" s="29">
        <v>42311.792086863425</v>
      </c>
      <c r="B7372" s="39">
        <v>8.4700000000000006</v>
      </c>
      <c r="C7372" s="22" t="s">
        <v>200</v>
      </c>
      <c r="F7372" s="29">
        <v>42311.792086863425</v>
      </c>
      <c r="G7372" s="39"/>
      <c r="H7372" s="113"/>
      <c r="I7372" s="113"/>
    </row>
    <row r="7373" spans="1:9" ht="15" customHeight="1" x14ac:dyDescent="0.25">
      <c r="A7373" s="29">
        <v>42311.833753587962</v>
      </c>
      <c r="B7373" s="39">
        <v>5.76</v>
      </c>
      <c r="C7373" s="22" t="s">
        <v>200</v>
      </c>
      <c r="F7373" s="29">
        <v>42311.833753587962</v>
      </c>
      <c r="G7373" s="39"/>
      <c r="H7373" s="113"/>
      <c r="I7373" s="113"/>
    </row>
    <row r="7374" spans="1:9" ht="15" customHeight="1" x14ac:dyDescent="0.25">
      <c r="A7374" s="29">
        <v>42311.875420312499</v>
      </c>
      <c r="B7374" s="39">
        <v>7.32</v>
      </c>
      <c r="C7374" s="22" t="s">
        <v>200</v>
      </c>
      <c r="F7374" s="29">
        <v>42311.875420312499</v>
      </c>
      <c r="G7374" s="39"/>
      <c r="H7374" s="113"/>
      <c r="I7374" s="113"/>
    </row>
    <row r="7375" spans="1:9" ht="15" customHeight="1" x14ac:dyDescent="0.25">
      <c r="A7375" s="29">
        <v>42311.917087037036</v>
      </c>
      <c r="B7375" s="43">
        <v>14.82</v>
      </c>
      <c r="C7375" s="2"/>
      <c r="F7375" s="29">
        <v>42311.917087037036</v>
      </c>
      <c r="G7375" s="43">
        <v>14.82</v>
      </c>
      <c r="H7375" s="113"/>
      <c r="I7375" s="113"/>
    </row>
    <row r="7376" spans="1:9" ht="15" customHeight="1" x14ac:dyDescent="0.25">
      <c r="A7376" s="29">
        <v>42311.958753761573</v>
      </c>
      <c r="B7376" s="43">
        <v>15.07</v>
      </c>
      <c r="C7376" s="2"/>
      <c r="F7376" s="29">
        <v>42311.958753761573</v>
      </c>
      <c r="G7376" s="43">
        <v>15.07</v>
      </c>
      <c r="H7376" s="113"/>
      <c r="I7376" s="113"/>
    </row>
    <row r="7377" spans="1:9" ht="15" customHeight="1" x14ac:dyDescent="0.25">
      <c r="A7377" s="29">
        <v>42312.000420486111</v>
      </c>
      <c r="B7377" s="43">
        <v>14.23</v>
      </c>
      <c r="C7377" s="2"/>
      <c r="F7377" s="29">
        <v>42312.000420486111</v>
      </c>
      <c r="G7377" s="43">
        <v>14.23</v>
      </c>
      <c r="H7377" s="113"/>
      <c r="I7377" s="113"/>
    </row>
    <row r="7378" spans="1:9" ht="15" customHeight="1" x14ac:dyDescent="0.25">
      <c r="A7378" s="29">
        <v>42312.042087210648</v>
      </c>
      <c r="B7378" s="43">
        <v>13.5</v>
      </c>
      <c r="C7378" s="2"/>
      <c r="F7378" s="29">
        <v>42312.042087210648</v>
      </c>
      <c r="G7378" s="43">
        <v>13.5</v>
      </c>
      <c r="H7378" s="113"/>
      <c r="I7378" s="113"/>
    </row>
    <row r="7379" spans="1:9" ht="15" customHeight="1" x14ac:dyDescent="0.25">
      <c r="A7379" s="29">
        <v>42312.083753935185</v>
      </c>
      <c r="B7379" s="43">
        <v>15.66</v>
      </c>
      <c r="C7379" s="2"/>
      <c r="F7379" s="29">
        <v>42312.083753935185</v>
      </c>
      <c r="G7379" s="43">
        <v>15.66</v>
      </c>
      <c r="H7379" s="113"/>
      <c r="I7379" s="113"/>
    </row>
    <row r="7380" spans="1:9" ht="15" customHeight="1" x14ac:dyDescent="0.25">
      <c r="A7380" s="29">
        <v>42312.125420659722</v>
      </c>
      <c r="B7380" s="43">
        <v>15.37</v>
      </c>
      <c r="C7380" s="2"/>
      <c r="F7380" s="29">
        <v>42312.125420659722</v>
      </c>
      <c r="G7380" s="43">
        <v>15.37</v>
      </c>
      <c r="H7380" s="113"/>
      <c r="I7380" s="113"/>
    </row>
    <row r="7381" spans="1:9" ht="15" customHeight="1" x14ac:dyDescent="0.25">
      <c r="A7381" s="29">
        <v>42312.16708738426</v>
      </c>
      <c r="B7381" s="43">
        <v>16.190000000000001</v>
      </c>
      <c r="C7381" s="2"/>
      <c r="F7381" s="29">
        <v>42312.16708738426</v>
      </c>
      <c r="G7381" s="43">
        <v>16.190000000000001</v>
      </c>
      <c r="H7381" s="113"/>
      <c r="I7381" s="113"/>
    </row>
    <row r="7382" spans="1:9" ht="15" customHeight="1" x14ac:dyDescent="0.25">
      <c r="A7382" s="29">
        <v>42312.208754108797</v>
      </c>
      <c r="B7382" s="43">
        <v>16.13</v>
      </c>
      <c r="C7382" s="2"/>
      <c r="F7382" s="29">
        <v>42312.208754108797</v>
      </c>
      <c r="G7382" s="43">
        <v>16.13</v>
      </c>
      <c r="H7382" s="113"/>
      <c r="I7382" s="113"/>
    </row>
    <row r="7383" spans="1:9" ht="15" customHeight="1" x14ac:dyDescent="0.25">
      <c r="A7383" s="29">
        <v>42312.250420833334</v>
      </c>
      <c r="B7383" s="43">
        <v>15.19</v>
      </c>
      <c r="C7383" s="2"/>
      <c r="F7383" s="29">
        <v>42312.250420833334</v>
      </c>
      <c r="G7383" s="43">
        <v>15.19</v>
      </c>
      <c r="H7383" s="113"/>
      <c r="I7383" s="113"/>
    </row>
    <row r="7384" spans="1:9" ht="15" customHeight="1" x14ac:dyDescent="0.25">
      <c r="A7384" s="29">
        <v>42312.292087557871</v>
      </c>
      <c r="B7384" s="43">
        <v>14.95</v>
      </c>
      <c r="C7384" s="2"/>
      <c r="F7384" s="29">
        <v>42312.292087557871</v>
      </c>
      <c r="G7384" s="43">
        <v>14.95</v>
      </c>
      <c r="H7384" s="113"/>
      <c r="I7384" s="113"/>
    </row>
    <row r="7385" spans="1:9" ht="15" customHeight="1" x14ac:dyDescent="0.25">
      <c r="A7385" s="29">
        <v>42312.333754282408</v>
      </c>
      <c r="B7385" s="43">
        <v>15.38</v>
      </c>
      <c r="C7385" s="2"/>
      <c r="F7385" s="29">
        <v>42312.333754282408</v>
      </c>
      <c r="G7385" s="43">
        <v>15.38</v>
      </c>
      <c r="H7385" s="113"/>
      <c r="I7385" s="113"/>
    </row>
    <row r="7386" spans="1:9" ht="15" customHeight="1" x14ac:dyDescent="0.25">
      <c r="A7386" s="29">
        <v>42312.375421006946</v>
      </c>
      <c r="B7386" s="43">
        <v>16.89</v>
      </c>
      <c r="C7386" s="2"/>
      <c r="F7386" s="29">
        <v>42312.375421006946</v>
      </c>
      <c r="G7386" s="43">
        <v>16.89</v>
      </c>
      <c r="H7386" s="113"/>
      <c r="I7386" s="113"/>
    </row>
    <row r="7387" spans="1:9" ht="15" customHeight="1" x14ac:dyDescent="0.25">
      <c r="A7387" s="29">
        <v>42312.417087731483</v>
      </c>
      <c r="B7387" s="43">
        <v>16.41</v>
      </c>
      <c r="C7387" s="2"/>
      <c r="F7387" s="29">
        <v>42312.417087731483</v>
      </c>
      <c r="G7387" s="43">
        <v>16.41</v>
      </c>
      <c r="H7387" s="113"/>
      <c r="I7387" s="113"/>
    </row>
    <row r="7388" spans="1:9" ht="15" customHeight="1" x14ac:dyDescent="0.25">
      <c r="A7388" s="29">
        <v>42312.45875445602</v>
      </c>
      <c r="B7388" s="43">
        <v>17.63</v>
      </c>
      <c r="C7388" s="2"/>
      <c r="F7388" s="29">
        <v>42312.45875445602</v>
      </c>
      <c r="G7388" s="43">
        <v>17.63</v>
      </c>
      <c r="H7388" s="113"/>
      <c r="I7388" s="113"/>
    </row>
    <row r="7389" spans="1:9" ht="15" customHeight="1" x14ac:dyDescent="0.25">
      <c r="A7389" s="29">
        <v>42312.500421180557</v>
      </c>
      <c r="B7389" s="43">
        <v>16.149999999999999</v>
      </c>
      <c r="C7389" s="2"/>
      <c r="F7389" s="29">
        <v>42312.500421180557</v>
      </c>
      <c r="G7389" s="43">
        <v>16.149999999999999</v>
      </c>
      <c r="H7389" s="113"/>
      <c r="I7389" s="113"/>
    </row>
    <row r="7390" spans="1:9" ht="15" customHeight="1" x14ac:dyDescent="0.25">
      <c r="A7390" s="29">
        <v>42312.542087905094</v>
      </c>
      <c r="B7390" s="43">
        <v>15.67</v>
      </c>
      <c r="C7390" s="2"/>
      <c r="F7390" s="29">
        <v>42312.542087905094</v>
      </c>
      <c r="G7390" s="43">
        <v>15.67</v>
      </c>
      <c r="H7390" s="113"/>
      <c r="I7390" s="113"/>
    </row>
    <row r="7391" spans="1:9" ht="15" customHeight="1" x14ac:dyDescent="0.25">
      <c r="A7391" s="29">
        <v>42312.583754629632</v>
      </c>
      <c r="B7391" s="43">
        <v>13.72</v>
      </c>
      <c r="C7391" s="2"/>
      <c r="F7391" s="29">
        <v>42312.583754629632</v>
      </c>
      <c r="G7391" s="43">
        <v>13.72</v>
      </c>
      <c r="H7391" s="113"/>
      <c r="I7391" s="113"/>
    </row>
    <row r="7392" spans="1:9" ht="15" customHeight="1" x14ac:dyDescent="0.25">
      <c r="A7392" s="29">
        <v>42312.625421354169</v>
      </c>
      <c r="B7392" s="43">
        <v>13.83</v>
      </c>
      <c r="C7392" s="2"/>
      <c r="F7392" s="29">
        <v>42312.625421354169</v>
      </c>
      <c r="G7392" s="43">
        <v>13.83</v>
      </c>
      <c r="H7392" s="113"/>
      <c r="I7392" s="113"/>
    </row>
    <row r="7393" spans="1:9" ht="15" customHeight="1" x14ac:dyDescent="0.25">
      <c r="A7393" s="29">
        <v>42312.667088078706</v>
      </c>
      <c r="B7393" s="43">
        <v>13.94</v>
      </c>
      <c r="C7393" s="2"/>
      <c r="F7393" s="29">
        <v>42312.667088078706</v>
      </c>
      <c r="G7393" s="43">
        <v>13.94</v>
      </c>
      <c r="H7393" s="113"/>
      <c r="I7393" s="113"/>
    </row>
    <row r="7394" spans="1:9" ht="15" customHeight="1" x14ac:dyDescent="0.25">
      <c r="A7394" s="29">
        <v>42312.708754803243</v>
      </c>
      <c r="B7394" s="43">
        <v>13.15</v>
      </c>
      <c r="C7394" s="2"/>
      <c r="F7394" s="29">
        <v>42312.708754803243</v>
      </c>
      <c r="G7394" s="43">
        <v>13.15</v>
      </c>
      <c r="H7394" s="113"/>
      <c r="I7394" s="113"/>
    </row>
    <row r="7395" spans="1:9" ht="15" customHeight="1" x14ac:dyDescent="0.25">
      <c r="A7395" s="29">
        <v>42312.75042152778</v>
      </c>
      <c r="B7395" s="30">
        <v>7.59</v>
      </c>
      <c r="C7395" s="22" t="s">
        <v>197</v>
      </c>
      <c r="F7395" s="29">
        <v>42312.75042152778</v>
      </c>
      <c r="G7395" s="30"/>
      <c r="H7395" s="113"/>
      <c r="I7395" s="113"/>
    </row>
    <row r="7396" spans="1:9" ht="15" customHeight="1" x14ac:dyDescent="0.25">
      <c r="A7396" s="29">
        <v>42312.792088252318</v>
      </c>
      <c r="B7396" s="30">
        <v>4.3</v>
      </c>
      <c r="C7396" s="22" t="s">
        <v>197</v>
      </c>
      <c r="F7396" s="29">
        <v>42312.792088252318</v>
      </c>
      <c r="G7396" s="30"/>
      <c r="H7396" s="113"/>
      <c r="I7396" s="113"/>
    </row>
    <row r="7397" spans="1:9" ht="15" customHeight="1" x14ac:dyDescent="0.25">
      <c r="A7397" s="29">
        <v>42312.833754976855</v>
      </c>
      <c r="B7397" s="30">
        <v>1.38</v>
      </c>
      <c r="C7397" s="22" t="s">
        <v>197</v>
      </c>
      <c r="F7397" s="29">
        <v>42312.833754976855</v>
      </c>
      <c r="G7397" s="30"/>
      <c r="H7397" s="113"/>
      <c r="I7397" s="113"/>
    </row>
    <row r="7398" spans="1:9" ht="15" customHeight="1" x14ac:dyDescent="0.25">
      <c r="A7398" s="29">
        <v>42312.875421701392</v>
      </c>
      <c r="B7398" s="30">
        <v>1.1399999999999999</v>
      </c>
      <c r="C7398" s="22" t="s">
        <v>197</v>
      </c>
      <c r="F7398" s="29">
        <v>42312.875421701392</v>
      </c>
      <c r="G7398" s="30"/>
      <c r="H7398" s="113"/>
      <c r="I7398" s="113"/>
    </row>
    <row r="7399" spans="1:9" ht="15" customHeight="1" x14ac:dyDescent="0.25">
      <c r="A7399" s="29">
        <v>42312.917088425929</v>
      </c>
      <c r="B7399" s="30">
        <v>1.1299999999999999</v>
      </c>
      <c r="C7399" s="22" t="s">
        <v>197</v>
      </c>
      <c r="F7399" s="29">
        <v>42312.917088425929</v>
      </c>
      <c r="G7399" s="30"/>
      <c r="H7399" s="113"/>
      <c r="I7399" s="113"/>
    </row>
    <row r="7400" spans="1:9" ht="15" customHeight="1" x14ac:dyDescent="0.25">
      <c r="A7400" s="29">
        <v>42312.958755150466</v>
      </c>
      <c r="B7400" s="30">
        <v>1.1200000000000001</v>
      </c>
      <c r="C7400" s="22" t="s">
        <v>197</v>
      </c>
      <c r="F7400" s="29">
        <v>42312.958755150466</v>
      </c>
      <c r="G7400" s="30"/>
      <c r="H7400" s="113"/>
      <c r="I7400" s="113"/>
    </row>
    <row r="7401" spans="1:9" ht="15" customHeight="1" x14ac:dyDescent="0.25">
      <c r="A7401" s="29">
        <v>42313.000421874996</v>
      </c>
      <c r="B7401" s="30">
        <v>1.1100000000000001</v>
      </c>
      <c r="C7401" s="22" t="s">
        <v>197</v>
      </c>
      <c r="F7401" s="29">
        <v>42313.000421874996</v>
      </c>
      <c r="G7401" s="30"/>
      <c r="H7401" s="113"/>
      <c r="I7401" s="113"/>
    </row>
    <row r="7402" spans="1:9" ht="15" customHeight="1" x14ac:dyDescent="0.25">
      <c r="A7402" s="29">
        <v>42313.042088599534</v>
      </c>
      <c r="B7402" s="30">
        <v>1.1100000000000001</v>
      </c>
      <c r="C7402" s="22" t="s">
        <v>197</v>
      </c>
      <c r="F7402" s="29">
        <v>42313.042088599534</v>
      </c>
      <c r="G7402" s="30"/>
      <c r="H7402" s="113"/>
      <c r="I7402" s="113"/>
    </row>
    <row r="7403" spans="1:9" ht="15" customHeight="1" x14ac:dyDescent="0.25">
      <c r="A7403" s="29">
        <v>42313.083755324071</v>
      </c>
      <c r="B7403" s="30">
        <v>0.97</v>
      </c>
      <c r="C7403" s="22" t="s">
        <v>197</v>
      </c>
      <c r="F7403" s="29">
        <v>42313.083755324071</v>
      </c>
      <c r="G7403" s="30"/>
      <c r="H7403" s="113"/>
      <c r="I7403" s="113"/>
    </row>
    <row r="7404" spans="1:9" ht="15" customHeight="1" x14ac:dyDescent="0.25">
      <c r="A7404" s="29">
        <v>42313.125422048608</v>
      </c>
      <c r="B7404" s="30">
        <v>0.98</v>
      </c>
      <c r="C7404" s="22" t="s">
        <v>197</v>
      </c>
      <c r="F7404" s="29">
        <v>42313.125422048608</v>
      </c>
      <c r="G7404" s="30"/>
      <c r="H7404" s="113"/>
      <c r="I7404" s="113"/>
    </row>
    <row r="7405" spans="1:9" ht="15" customHeight="1" x14ac:dyDescent="0.25">
      <c r="A7405" s="29">
        <v>42313.167088773145</v>
      </c>
      <c r="B7405" s="30">
        <v>1.02</v>
      </c>
      <c r="C7405" s="22" t="s">
        <v>197</v>
      </c>
      <c r="F7405" s="29">
        <v>42313.167088773145</v>
      </c>
      <c r="G7405" s="30"/>
      <c r="H7405" s="113"/>
      <c r="I7405" s="113"/>
    </row>
    <row r="7406" spans="1:9" ht="15" customHeight="1" x14ac:dyDescent="0.25">
      <c r="A7406" s="29">
        <v>42313.208755497682</v>
      </c>
      <c r="B7406" s="30">
        <v>1.01</v>
      </c>
      <c r="C7406" s="22" t="s">
        <v>197</v>
      </c>
      <c r="F7406" s="29">
        <v>42313.208755497682</v>
      </c>
      <c r="G7406" s="30"/>
      <c r="H7406" s="113"/>
      <c r="I7406" s="113"/>
    </row>
    <row r="7407" spans="1:9" ht="15" customHeight="1" x14ac:dyDescent="0.25">
      <c r="A7407" s="29">
        <v>42313.25042222222</v>
      </c>
      <c r="B7407" s="30">
        <v>1.06</v>
      </c>
      <c r="C7407" s="22" t="s">
        <v>197</v>
      </c>
      <c r="F7407" s="29">
        <v>42313.25042222222</v>
      </c>
      <c r="G7407" s="30"/>
      <c r="H7407" s="113"/>
      <c r="I7407" s="113"/>
    </row>
    <row r="7408" spans="1:9" ht="15" customHeight="1" x14ac:dyDescent="0.25">
      <c r="A7408" s="29">
        <v>42313.292088946757</v>
      </c>
      <c r="B7408" s="30">
        <v>1.07</v>
      </c>
      <c r="C7408" s="22" t="s">
        <v>197</v>
      </c>
      <c r="F7408" s="29">
        <v>42313.292088946757</v>
      </c>
      <c r="G7408" s="30"/>
      <c r="H7408" s="113"/>
      <c r="I7408" s="113"/>
    </row>
    <row r="7409" spans="1:9" ht="15" customHeight="1" x14ac:dyDescent="0.25">
      <c r="A7409" s="29">
        <v>42313.333755671294</v>
      </c>
      <c r="B7409" s="30">
        <v>1.04</v>
      </c>
      <c r="C7409" s="22" t="s">
        <v>197</v>
      </c>
      <c r="F7409" s="29">
        <v>42313.333755671294</v>
      </c>
      <c r="G7409" s="30"/>
      <c r="H7409" s="113"/>
      <c r="I7409" s="113"/>
    </row>
    <row r="7410" spans="1:9" ht="15" customHeight="1" x14ac:dyDescent="0.25">
      <c r="A7410" s="29">
        <v>42313.375422395831</v>
      </c>
      <c r="B7410" s="30">
        <v>1.01</v>
      </c>
      <c r="C7410" s="22" t="s">
        <v>197</v>
      </c>
      <c r="F7410" s="29">
        <v>42313.375422395831</v>
      </c>
      <c r="G7410" s="30"/>
      <c r="H7410" s="113"/>
      <c r="I7410" s="113"/>
    </row>
    <row r="7411" spans="1:9" ht="15" customHeight="1" x14ac:dyDescent="0.25">
      <c r="A7411" s="29">
        <v>42313.417089120368</v>
      </c>
      <c r="B7411" s="30">
        <v>0.87</v>
      </c>
      <c r="C7411" s="22" t="s">
        <v>197</v>
      </c>
      <c r="F7411" s="29">
        <v>42313.417089120368</v>
      </c>
      <c r="G7411" s="30"/>
      <c r="H7411" s="113"/>
      <c r="I7411" s="113"/>
    </row>
    <row r="7412" spans="1:9" ht="15" customHeight="1" x14ac:dyDescent="0.25">
      <c r="A7412" s="29">
        <v>42313.458755844906</v>
      </c>
      <c r="B7412" s="30">
        <v>0.87</v>
      </c>
      <c r="C7412" s="22" t="s">
        <v>197</v>
      </c>
      <c r="F7412" s="29">
        <v>42313.458755844906</v>
      </c>
      <c r="G7412" s="30"/>
      <c r="H7412" s="113"/>
      <c r="I7412" s="113"/>
    </row>
    <row r="7413" spans="1:9" ht="15" customHeight="1" x14ac:dyDescent="0.25">
      <c r="A7413" s="29">
        <v>42313.500422569443</v>
      </c>
      <c r="B7413" s="30">
        <v>0.89</v>
      </c>
      <c r="C7413" s="22" t="s">
        <v>197</v>
      </c>
      <c r="F7413" s="29">
        <v>42313.500422569443</v>
      </c>
      <c r="G7413" s="30"/>
      <c r="H7413" s="113"/>
      <c r="I7413" s="113"/>
    </row>
    <row r="7414" spans="1:9" ht="15" customHeight="1" x14ac:dyDescent="0.25">
      <c r="A7414" s="29">
        <v>42313.54208929398</v>
      </c>
      <c r="B7414" s="30">
        <v>0.95</v>
      </c>
      <c r="C7414" s="22" t="s">
        <v>197</v>
      </c>
      <c r="F7414" s="29">
        <v>42313.54208929398</v>
      </c>
      <c r="G7414" s="30"/>
      <c r="H7414" s="113"/>
      <c r="I7414" s="113"/>
    </row>
    <row r="7415" spans="1:9" ht="15" customHeight="1" x14ac:dyDescent="0.25">
      <c r="A7415" s="29">
        <v>42313.583756018517</v>
      </c>
      <c r="B7415" s="30">
        <v>0.94</v>
      </c>
      <c r="C7415" s="22" t="s">
        <v>197</v>
      </c>
      <c r="F7415" s="29">
        <v>42313.583756018517</v>
      </c>
      <c r="G7415" s="30"/>
      <c r="H7415" s="113"/>
      <c r="I7415" s="113"/>
    </row>
    <row r="7416" spans="1:9" ht="15" customHeight="1" x14ac:dyDescent="0.25">
      <c r="A7416" s="29">
        <v>42313.625422743055</v>
      </c>
      <c r="B7416" s="30">
        <v>0.95</v>
      </c>
      <c r="C7416" s="22" t="s">
        <v>197</v>
      </c>
      <c r="F7416" s="29">
        <v>42313.625422743055</v>
      </c>
      <c r="G7416" s="30"/>
      <c r="H7416" s="113"/>
      <c r="I7416" s="113"/>
    </row>
    <row r="7417" spans="1:9" ht="15" customHeight="1" x14ac:dyDescent="0.25">
      <c r="A7417" s="29">
        <v>42313.667089467592</v>
      </c>
      <c r="B7417" s="30">
        <v>1.02</v>
      </c>
      <c r="C7417" s="22" t="s">
        <v>197</v>
      </c>
      <c r="F7417" s="29">
        <v>42313.667089467592</v>
      </c>
      <c r="G7417" s="30"/>
      <c r="H7417" s="113"/>
      <c r="I7417" s="113"/>
    </row>
    <row r="7418" spans="1:9" ht="15" customHeight="1" x14ac:dyDescent="0.25">
      <c r="A7418" s="29">
        <v>42313.708756192129</v>
      </c>
      <c r="B7418" s="30">
        <v>0</v>
      </c>
      <c r="C7418" s="22" t="s">
        <v>197</v>
      </c>
      <c r="F7418" s="29">
        <v>42313.708756192129</v>
      </c>
      <c r="G7418" s="30"/>
      <c r="H7418" s="113"/>
      <c r="I7418" s="113"/>
    </row>
    <row r="7419" spans="1:9" ht="15" customHeight="1" x14ac:dyDescent="0.25">
      <c r="A7419" s="29">
        <v>42313.750422916666</v>
      </c>
      <c r="B7419" s="30">
        <v>0</v>
      </c>
      <c r="C7419" s="22" t="s">
        <v>197</v>
      </c>
      <c r="F7419" s="29">
        <v>42313.750422916666</v>
      </c>
      <c r="G7419" s="30"/>
      <c r="H7419" s="113"/>
      <c r="I7419" s="113"/>
    </row>
    <row r="7420" spans="1:9" ht="15" customHeight="1" x14ac:dyDescent="0.25">
      <c r="A7420" s="29">
        <v>42313.792089641203</v>
      </c>
      <c r="B7420" s="30">
        <v>0</v>
      </c>
      <c r="C7420" s="22" t="s">
        <v>197</v>
      </c>
      <c r="F7420" s="29">
        <v>42313.792089641203</v>
      </c>
      <c r="G7420" s="30"/>
      <c r="H7420" s="113"/>
      <c r="I7420" s="113"/>
    </row>
    <row r="7421" spans="1:9" ht="15" customHeight="1" x14ac:dyDescent="0.25">
      <c r="A7421" s="29">
        <v>42313.833756365741</v>
      </c>
      <c r="B7421" s="30">
        <v>0</v>
      </c>
      <c r="C7421" s="22" t="s">
        <v>197</v>
      </c>
      <c r="F7421" s="29">
        <v>42313.833756365741</v>
      </c>
      <c r="G7421" s="30"/>
      <c r="H7421" s="113"/>
      <c r="I7421" s="113"/>
    </row>
    <row r="7422" spans="1:9" ht="15" customHeight="1" x14ac:dyDescent="0.25">
      <c r="A7422" s="29">
        <v>42313.875423090278</v>
      </c>
      <c r="B7422" s="30">
        <v>0</v>
      </c>
      <c r="C7422" s="22" t="s">
        <v>197</v>
      </c>
      <c r="F7422" s="29">
        <v>42313.875423090278</v>
      </c>
      <c r="G7422" s="30"/>
      <c r="H7422" s="113"/>
      <c r="I7422" s="113"/>
    </row>
    <row r="7423" spans="1:9" ht="15" customHeight="1" x14ac:dyDescent="0.25">
      <c r="A7423" s="29">
        <v>42313.917089814815</v>
      </c>
      <c r="B7423" s="30">
        <v>0</v>
      </c>
      <c r="C7423" s="22" t="s">
        <v>197</v>
      </c>
      <c r="F7423" s="29">
        <v>42313.917089814815</v>
      </c>
      <c r="G7423" s="30"/>
      <c r="H7423" s="113"/>
      <c r="I7423" s="113"/>
    </row>
    <row r="7424" spans="1:9" ht="15" customHeight="1" x14ac:dyDescent="0.25">
      <c r="A7424" s="29">
        <v>42313.958756539352</v>
      </c>
      <c r="B7424" s="30">
        <v>0</v>
      </c>
      <c r="C7424" s="22" t="s">
        <v>197</v>
      </c>
      <c r="F7424" s="29">
        <v>42313.958756539352</v>
      </c>
      <c r="G7424" s="30"/>
      <c r="H7424" s="113"/>
      <c r="I7424" s="113"/>
    </row>
    <row r="7425" spans="1:9" ht="15" customHeight="1" x14ac:dyDescent="0.25">
      <c r="A7425" s="29">
        <v>42314.000423263889</v>
      </c>
      <c r="B7425" s="30">
        <v>0</v>
      </c>
      <c r="C7425" s="22" t="s">
        <v>197</v>
      </c>
      <c r="F7425" s="29">
        <v>42314.000423263889</v>
      </c>
      <c r="G7425" s="30"/>
      <c r="H7425" s="113"/>
      <c r="I7425" s="113"/>
    </row>
    <row r="7426" spans="1:9" ht="15" customHeight="1" x14ac:dyDescent="0.25">
      <c r="A7426" s="29">
        <v>42314.042089988427</v>
      </c>
      <c r="B7426" s="30">
        <v>0</v>
      </c>
      <c r="C7426" s="22" t="s">
        <v>197</v>
      </c>
      <c r="F7426" s="29">
        <v>42314.042089988427</v>
      </c>
      <c r="G7426" s="30"/>
      <c r="H7426" s="113"/>
      <c r="I7426" s="113"/>
    </row>
    <row r="7427" spans="1:9" ht="15" customHeight="1" x14ac:dyDescent="0.25">
      <c r="A7427" s="29">
        <v>42314.083756712964</v>
      </c>
      <c r="B7427" s="30">
        <v>0</v>
      </c>
      <c r="C7427" s="22" t="s">
        <v>197</v>
      </c>
      <c r="F7427" s="29">
        <v>42314.083756712964</v>
      </c>
      <c r="G7427" s="30"/>
      <c r="H7427" s="113"/>
      <c r="I7427" s="113"/>
    </row>
    <row r="7428" spans="1:9" ht="15" customHeight="1" x14ac:dyDescent="0.25">
      <c r="A7428" s="29">
        <v>42314.125423437501</v>
      </c>
      <c r="B7428" s="30">
        <v>0</v>
      </c>
      <c r="C7428" s="22" t="s">
        <v>197</v>
      </c>
      <c r="F7428" s="29">
        <v>42314.125423437501</v>
      </c>
      <c r="G7428" s="30"/>
      <c r="H7428" s="113"/>
      <c r="I7428" s="113"/>
    </row>
    <row r="7429" spans="1:9" ht="15" customHeight="1" x14ac:dyDescent="0.25">
      <c r="A7429" s="29">
        <v>42314.167090162038</v>
      </c>
      <c r="B7429" s="30">
        <v>0</v>
      </c>
      <c r="C7429" s="22" t="s">
        <v>197</v>
      </c>
      <c r="F7429" s="29">
        <v>42314.167090162038</v>
      </c>
      <c r="G7429" s="30"/>
      <c r="H7429" s="113"/>
      <c r="I7429" s="113"/>
    </row>
    <row r="7430" spans="1:9" ht="15" customHeight="1" x14ac:dyDescent="0.25">
      <c r="A7430" s="29">
        <v>42314.208756886575</v>
      </c>
      <c r="B7430" s="30">
        <v>0</v>
      </c>
      <c r="C7430" s="22" t="s">
        <v>197</v>
      </c>
      <c r="F7430" s="29">
        <v>42314.208756886575</v>
      </c>
      <c r="G7430" s="30"/>
      <c r="H7430" s="113"/>
      <c r="I7430" s="113"/>
    </row>
    <row r="7431" spans="1:9" ht="15" customHeight="1" x14ac:dyDescent="0.25">
      <c r="A7431" s="29">
        <v>42314.250423611113</v>
      </c>
      <c r="B7431" s="30">
        <v>0</v>
      </c>
      <c r="C7431" s="22" t="s">
        <v>197</v>
      </c>
      <c r="F7431" s="29">
        <v>42314.250423611113</v>
      </c>
      <c r="G7431" s="30"/>
      <c r="H7431" s="113"/>
      <c r="I7431" s="113"/>
    </row>
    <row r="7432" spans="1:9" ht="15" customHeight="1" x14ac:dyDescent="0.25">
      <c r="A7432" s="29">
        <v>42314.29209033565</v>
      </c>
      <c r="B7432" s="30">
        <v>0</v>
      </c>
      <c r="C7432" s="22" t="s">
        <v>197</v>
      </c>
      <c r="F7432" s="29">
        <v>42314.29209033565</v>
      </c>
      <c r="G7432" s="30"/>
      <c r="H7432" s="113"/>
      <c r="I7432" s="113"/>
    </row>
    <row r="7433" spans="1:9" ht="15" customHeight="1" x14ac:dyDescent="0.25">
      <c r="A7433" s="29">
        <v>42314.333757060187</v>
      </c>
      <c r="B7433" s="30">
        <v>0</v>
      </c>
      <c r="C7433" s="22" t="s">
        <v>197</v>
      </c>
      <c r="F7433" s="29">
        <v>42314.333757060187</v>
      </c>
      <c r="G7433" s="30"/>
      <c r="H7433" s="113"/>
      <c r="I7433" s="113"/>
    </row>
    <row r="7434" spans="1:9" ht="15" customHeight="1" x14ac:dyDescent="0.25">
      <c r="A7434" s="29">
        <v>42314.375423784724</v>
      </c>
      <c r="B7434" s="30">
        <v>0</v>
      </c>
      <c r="C7434" s="22" t="s">
        <v>197</v>
      </c>
      <c r="F7434" s="29">
        <v>42314.375423784724</v>
      </c>
      <c r="G7434" s="30"/>
      <c r="H7434" s="113"/>
      <c r="I7434" s="113"/>
    </row>
    <row r="7435" spans="1:9" ht="15" customHeight="1" x14ac:dyDescent="0.25">
      <c r="A7435" s="29">
        <v>42314.417090509261</v>
      </c>
      <c r="B7435" s="30">
        <v>0</v>
      </c>
      <c r="C7435" s="22" t="s">
        <v>197</v>
      </c>
      <c r="F7435" s="29">
        <v>42314.417090509261</v>
      </c>
      <c r="G7435" s="30"/>
      <c r="H7435" s="113"/>
      <c r="I7435" s="113"/>
    </row>
    <row r="7436" spans="1:9" ht="15" customHeight="1" x14ac:dyDescent="0.25">
      <c r="A7436" s="29">
        <v>42314.458757233799</v>
      </c>
      <c r="B7436" s="30">
        <v>0</v>
      </c>
      <c r="C7436" s="22" t="s">
        <v>197</v>
      </c>
      <c r="F7436" s="29">
        <v>42314.458757233799</v>
      </c>
      <c r="G7436" s="30"/>
      <c r="H7436" s="113"/>
      <c r="I7436" s="113"/>
    </row>
    <row r="7437" spans="1:9" ht="15" customHeight="1" x14ac:dyDescent="0.25">
      <c r="A7437" s="29">
        <v>42314.500423958336</v>
      </c>
      <c r="B7437" s="30">
        <v>0</v>
      </c>
      <c r="C7437" s="22" t="s">
        <v>197</v>
      </c>
      <c r="F7437" s="29">
        <v>42314.500423958336</v>
      </c>
      <c r="G7437" s="30"/>
      <c r="H7437" s="113"/>
      <c r="I7437" s="113"/>
    </row>
    <row r="7438" spans="1:9" ht="15" customHeight="1" x14ac:dyDescent="0.25">
      <c r="A7438" s="29">
        <v>42314.542090682873</v>
      </c>
      <c r="B7438" s="30">
        <v>0</v>
      </c>
      <c r="C7438" s="22" t="s">
        <v>197</v>
      </c>
      <c r="F7438" s="29">
        <v>42314.542090682873</v>
      </c>
      <c r="G7438" s="30"/>
      <c r="H7438" s="113"/>
      <c r="I7438" s="113"/>
    </row>
    <row r="7439" spans="1:9" ht="15" customHeight="1" x14ac:dyDescent="0.25">
      <c r="A7439" s="29">
        <v>42314.58375740741</v>
      </c>
      <c r="B7439" s="30">
        <v>0</v>
      </c>
      <c r="C7439" s="22" t="s">
        <v>197</v>
      </c>
      <c r="F7439" s="29">
        <v>42314.58375740741</v>
      </c>
      <c r="G7439" s="30"/>
      <c r="H7439" s="113"/>
      <c r="I7439" s="113"/>
    </row>
    <row r="7440" spans="1:9" ht="15" customHeight="1" x14ac:dyDescent="0.25">
      <c r="A7440" s="29">
        <v>42314.625424131948</v>
      </c>
      <c r="B7440" s="30">
        <v>0</v>
      </c>
      <c r="C7440" s="22" t="s">
        <v>197</v>
      </c>
      <c r="F7440" s="29">
        <v>42314.625424131948</v>
      </c>
      <c r="G7440" s="30"/>
      <c r="H7440" s="113"/>
      <c r="I7440" s="113"/>
    </row>
    <row r="7441" spans="1:9" ht="15" customHeight="1" x14ac:dyDescent="0.25">
      <c r="A7441" s="29">
        <v>42314.667090856485</v>
      </c>
      <c r="B7441" s="30">
        <v>16.5</v>
      </c>
      <c r="C7441" s="22" t="s">
        <v>197</v>
      </c>
      <c r="F7441" s="29">
        <v>42314.667090856485</v>
      </c>
      <c r="G7441" s="30"/>
      <c r="H7441" s="113"/>
      <c r="I7441" s="113"/>
    </row>
    <row r="7442" spans="1:9" ht="15" customHeight="1" x14ac:dyDescent="0.25">
      <c r="A7442" s="29">
        <v>42314.708757581022</v>
      </c>
      <c r="B7442" s="30">
        <v>17.600000000000001</v>
      </c>
      <c r="C7442" s="22" t="s">
        <v>197</v>
      </c>
      <c r="F7442" s="29">
        <v>42314.708757581022</v>
      </c>
      <c r="G7442" s="30"/>
      <c r="H7442" s="113"/>
      <c r="I7442" s="113"/>
    </row>
    <row r="7443" spans="1:9" ht="15" customHeight="1" x14ac:dyDescent="0.25">
      <c r="A7443" s="29">
        <v>42314.750424305559</v>
      </c>
      <c r="B7443" s="30">
        <v>0</v>
      </c>
      <c r="C7443" s="22" t="s">
        <v>197</v>
      </c>
      <c r="F7443" s="29">
        <v>42314.750424305559</v>
      </c>
      <c r="G7443" s="30"/>
      <c r="H7443" s="113"/>
      <c r="I7443" s="113"/>
    </row>
    <row r="7444" spans="1:9" ht="15" customHeight="1" x14ac:dyDescent="0.25">
      <c r="A7444" s="29">
        <v>42314.792091030089</v>
      </c>
      <c r="B7444" s="30">
        <v>0</v>
      </c>
      <c r="C7444" s="22" t="s">
        <v>197</v>
      </c>
      <c r="F7444" s="29">
        <v>42314.792091030089</v>
      </c>
      <c r="G7444" s="30"/>
      <c r="H7444" s="113"/>
      <c r="I7444" s="113"/>
    </row>
    <row r="7445" spans="1:9" ht="15" customHeight="1" x14ac:dyDescent="0.25">
      <c r="A7445" s="29">
        <v>42314.833757754626</v>
      </c>
      <c r="B7445" s="30">
        <v>0</v>
      </c>
      <c r="C7445" s="22" t="s">
        <v>197</v>
      </c>
      <c r="F7445" s="29">
        <v>42314.833757754626</v>
      </c>
      <c r="G7445" s="30"/>
      <c r="H7445" s="113"/>
      <c r="I7445" s="113"/>
    </row>
    <row r="7446" spans="1:9" ht="15" customHeight="1" x14ac:dyDescent="0.25">
      <c r="A7446" s="29">
        <v>42314.875424479163</v>
      </c>
      <c r="B7446" s="30">
        <v>3</v>
      </c>
      <c r="C7446" s="22" t="s">
        <v>197</v>
      </c>
      <c r="F7446" s="29">
        <v>42314.875424479163</v>
      </c>
      <c r="G7446" s="30"/>
      <c r="H7446" s="113"/>
      <c r="I7446" s="113"/>
    </row>
    <row r="7447" spans="1:9" ht="15" customHeight="1" x14ac:dyDescent="0.25">
      <c r="A7447" s="29">
        <v>42314.917091203701</v>
      </c>
      <c r="B7447" s="41">
        <v>8.4</v>
      </c>
      <c r="C7447" s="2"/>
      <c r="F7447" s="29">
        <v>42314.917091203701</v>
      </c>
      <c r="G7447" s="41">
        <v>8.4</v>
      </c>
      <c r="H7447" s="113"/>
      <c r="I7447" s="113"/>
    </row>
    <row r="7448" spans="1:9" ht="15" customHeight="1" x14ac:dyDescent="0.25">
      <c r="A7448" s="29">
        <v>42314.958757928238</v>
      </c>
      <c r="B7448" s="41">
        <v>8.4</v>
      </c>
      <c r="C7448" s="2"/>
      <c r="F7448" s="29">
        <v>42314.958757928238</v>
      </c>
      <c r="G7448" s="41">
        <v>8.4</v>
      </c>
      <c r="H7448" s="113"/>
      <c r="I7448" s="113"/>
    </row>
    <row r="7449" spans="1:9" ht="15" customHeight="1" x14ac:dyDescent="0.25">
      <c r="A7449" s="29">
        <v>42315.000424652775</v>
      </c>
      <c r="B7449" s="41">
        <v>8.4</v>
      </c>
      <c r="C7449" s="2"/>
      <c r="F7449" s="29">
        <v>42315.000424652775</v>
      </c>
      <c r="G7449" s="41">
        <v>8.4</v>
      </c>
      <c r="H7449" s="113"/>
      <c r="I7449" s="113"/>
    </row>
    <row r="7450" spans="1:9" ht="15" customHeight="1" x14ac:dyDescent="0.25">
      <c r="A7450" s="29">
        <v>42315.042091377312</v>
      </c>
      <c r="B7450" s="43">
        <v>9.3000000000000007</v>
      </c>
      <c r="C7450" s="2"/>
      <c r="F7450" s="29">
        <v>42315.042091377312</v>
      </c>
      <c r="G7450" s="43">
        <v>9.3000000000000007</v>
      </c>
      <c r="H7450" s="113"/>
      <c r="I7450" s="113"/>
    </row>
    <row r="7451" spans="1:9" ht="15" customHeight="1" x14ac:dyDescent="0.25">
      <c r="A7451" s="29">
        <v>42315.08375810185</v>
      </c>
      <c r="B7451" s="43">
        <v>28.4</v>
      </c>
      <c r="C7451" s="2"/>
      <c r="F7451" s="29">
        <v>42315.08375810185</v>
      </c>
      <c r="G7451" s="43">
        <v>28.4</v>
      </c>
      <c r="H7451" s="113"/>
      <c r="I7451" s="113"/>
    </row>
    <row r="7452" spans="1:9" ht="15" customHeight="1" x14ac:dyDescent="0.25">
      <c r="A7452" s="29">
        <v>42315.125424826387</v>
      </c>
      <c r="B7452" s="43">
        <v>24.1</v>
      </c>
      <c r="C7452" s="2"/>
      <c r="F7452" s="29">
        <v>42315.125424826387</v>
      </c>
      <c r="G7452" s="43">
        <v>24.1</v>
      </c>
      <c r="H7452" s="113"/>
      <c r="I7452" s="113"/>
    </row>
    <row r="7453" spans="1:9" ht="15" customHeight="1" x14ac:dyDescent="0.25">
      <c r="A7453" s="29">
        <v>42315.167091550924</v>
      </c>
      <c r="B7453" s="43">
        <v>23.4</v>
      </c>
      <c r="C7453" s="2"/>
      <c r="F7453" s="29">
        <v>42315.167091550924</v>
      </c>
      <c r="G7453" s="43">
        <v>23.4</v>
      </c>
      <c r="H7453" s="113"/>
      <c r="I7453" s="113"/>
    </row>
    <row r="7454" spans="1:9" ht="15" customHeight="1" x14ac:dyDescent="0.25">
      <c r="A7454" s="29">
        <v>42315.208758275461</v>
      </c>
      <c r="B7454" s="43">
        <v>21.1</v>
      </c>
      <c r="C7454" s="2"/>
      <c r="F7454" s="29">
        <v>42315.208758275461</v>
      </c>
      <c r="G7454" s="43">
        <v>21.1</v>
      </c>
      <c r="H7454" s="113"/>
      <c r="I7454" s="113"/>
    </row>
    <row r="7455" spans="1:9" ht="15" customHeight="1" x14ac:dyDescent="0.25">
      <c r="A7455" s="29">
        <v>42315.250424999998</v>
      </c>
      <c r="B7455" s="30">
        <v>0</v>
      </c>
      <c r="C7455" s="22" t="s">
        <v>197</v>
      </c>
      <c r="F7455" s="29">
        <v>42315.250424999998</v>
      </c>
      <c r="G7455" s="30"/>
      <c r="H7455" s="113"/>
      <c r="I7455" s="113"/>
    </row>
    <row r="7456" spans="1:9" ht="15" customHeight="1" x14ac:dyDescent="0.25">
      <c r="A7456" s="29">
        <v>42315.292091724536</v>
      </c>
      <c r="B7456" s="30">
        <v>6.04</v>
      </c>
      <c r="C7456" s="22" t="s">
        <v>197</v>
      </c>
      <c r="F7456" s="29">
        <v>42315.292091724536</v>
      </c>
      <c r="G7456" s="30"/>
      <c r="H7456" s="113"/>
      <c r="I7456" s="113"/>
    </row>
    <row r="7457" spans="1:9" ht="15" customHeight="1" x14ac:dyDescent="0.25">
      <c r="A7457" s="29">
        <v>42315.333758449073</v>
      </c>
      <c r="B7457" s="30">
        <v>3.86</v>
      </c>
      <c r="C7457" s="22" t="s">
        <v>197</v>
      </c>
      <c r="F7457" s="29">
        <v>42315.333758449073</v>
      </c>
      <c r="G7457" s="30"/>
      <c r="H7457" s="113"/>
      <c r="I7457" s="113"/>
    </row>
    <row r="7458" spans="1:9" ht="15" customHeight="1" x14ac:dyDescent="0.25">
      <c r="A7458" s="29">
        <v>42315.37542517361</v>
      </c>
      <c r="B7458" s="30">
        <v>4.12</v>
      </c>
      <c r="C7458" s="22" t="s">
        <v>197</v>
      </c>
      <c r="F7458" s="29">
        <v>42315.37542517361</v>
      </c>
      <c r="G7458" s="30"/>
      <c r="H7458" s="113"/>
      <c r="I7458" s="113"/>
    </row>
    <row r="7459" spans="1:9" ht="15" customHeight="1" x14ac:dyDescent="0.25">
      <c r="A7459" s="29">
        <v>42315.417091898147</v>
      </c>
      <c r="B7459" s="43">
        <v>14.14</v>
      </c>
      <c r="C7459" s="2"/>
      <c r="F7459" s="29">
        <v>42315.417091898147</v>
      </c>
      <c r="G7459" s="43">
        <v>14.14</v>
      </c>
      <c r="H7459" s="113"/>
      <c r="I7459" s="113"/>
    </row>
    <row r="7460" spans="1:9" ht="15" customHeight="1" x14ac:dyDescent="0.25">
      <c r="A7460" s="29">
        <v>42315.458758622684</v>
      </c>
      <c r="B7460" s="43">
        <v>11.49</v>
      </c>
      <c r="C7460" s="2"/>
      <c r="F7460" s="29">
        <v>42315.458758622684</v>
      </c>
      <c r="G7460" s="43">
        <v>11.49</v>
      </c>
      <c r="H7460" s="113"/>
      <c r="I7460" s="113"/>
    </row>
    <row r="7461" spans="1:9" ht="15" customHeight="1" x14ac:dyDescent="0.25">
      <c r="A7461" s="29">
        <v>42315.500425347222</v>
      </c>
      <c r="B7461" s="43">
        <v>10.119999999999999</v>
      </c>
      <c r="C7461" s="2"/>
      <c r="F7461" s="29">
        <v>42315.500425347222</v>
      </c>
      <c r="G7461" s="43">
        <v>10.119999999999999</v>
      </c>
      <c r="H7461" s="113"/>
      <c r="I7461" s="113"/>
    </row>
    <row r="7462" spans="1:9" ht="15" customHeight="1" x14ac:dyDescent="0.25">
      <c r="A7462" s="29">
        <v>42315.542092071759</v>
      </c>
      <c r="B7462" s="43">
        <v>16.46</v>
      </c>
      <c r="C7462" s="2"/>
      <c r="F7462" s="29">
        <v>42315.542092071759</v>
      </c>
      <c r="G7462" s="43">
        <v>16.46</v>
      </c>
      <c r="H7462" s="113"/>
      <c r="I7462" s="113"/>
    </row>
    <row r="7463" spans="1:9" ht="15" customHeight="1" x14ac:dyDescent="0.25">
      <c r="A7463" s="29">
        <v>42315.583758796296</v>
      </c>
      <c r="B7463" s="43">
        <v>15.21</v>
      </c>
      <c r="C7463" s="2"/>
      <c r="F7463" s="29">
        <v>42315.583758796296</v>
      </c>
      <c r="G7463" s="43">
        <v>15.21</v>
      </c>
      <c r="H7463" s="113"/>
      <c r="I7463" s="113"/>
    </row>
    <row r="7464" spans="1:9" ht="15" customHeight="1" x14ac:dyDescent="0.25">
      <c r="A7464" s="29">
        <v>42315.625425520833</v>
      </c>
      <c r="B7464" s="43">
        <v>24.63</v>
      </c>
      <c r="C7464" s="2"/>
      <c r="F7464" s="29">
        <v>42315.625425520833</v>
      </c>
      <c r="G7464" s="43">
        <v>24.63</v>
      </c>
      <c r="H7464" s="113"/>
      <c r="I7464" s="113"/>
    </row>
    <row r="7465" spans="1:9" ht="15" customHeight="1" x14ac:dyDescent="0.25">
      <c r="A7465" s="29">
        <v>42315.66709224537</v>
      </c>
      <c r="B7465" s="43">
        <v>23.97</v>
      </c>
      <c r="C7465" s="2"/>
      <c r="F7465" s="29">
        <v>42315.66709224537</v>
      </c>
      <c r="G7465" s="43">
        <v>23.97</v>
      </c>
      <c r="H7465" s="113"/>
      <c r="I7465" s="113"/>
    </row>
    <row r="7466" spans="1:9" ht="15" customHeight="1" x14ac:dyDescent="0.25">
      <c r="A7466" s="29">
        <v>42315.708758969908</v>
      </c>
      <c r="B7466" s="43">
        <v>25.12</v>
      </c>
      <c r="C7466" s="2"/>
      <c r="F7466" s="29">
        <v>42315.708758969908</v>
      </c>
      <c r="G7466" s="43">
        <v>25.12</v>
      </c>
      <c r="H7466" s="113"/>
      <c r="I7466" s="113"/>
    </row>
    <row r="7467" spans="1:9" ht="15" customHeight="1" x14ac:dyDescent="0.25">
      <c r="A7467" s="29">
        <v>42315.750425694445</v>
      </c>
      <c r="B7467" s="43">
        <v>26.86</v>
      </c>
      <c r="C7467" s="2"/>
      <c r="F7467" s="29">
        <v>42315.750425694445</v>
      </c>
      <c r="G7467" s="43">
        <v>26.86</v>
      </c>
      <c r="H7467" s="113"/>
      <c r="I7467" s="113"/>
    </row>
    <row r="7468" spans="1:9" ht="15" customHeight="1" x14ac:dyDescent="0.25">
      <c r="A7468" s="29">
        <v>42315.792092418982</v>
      </c>
      <c r="B7468" s="43">
        <v>20.86</v>
      </c>
      <c r="C7468" s="2"/>
      <c r="F7468" s="29">
        <v>42315.792092418982</v>
      </c>
      <c r="G7468" s="43">
        <v>20.86</v>
      </c>
      <c r="H7468" s="113"/>
      <c r="I7468" s="113"/>
    </row>
    <row r="7469" spans="1:9" ht="15" customHeight="1" x14ac:dyDescent="0.25">
      <c r="A7469" s="29">
        <v>42315.833759143519</v>
      </c>
      <c r="B7469" s="43">
        <v>19.420000000000002</v>
      </c>
      <c r="C7469" s="2"/>
      <c r="F7469" s="29">
        <v>42315.833759143519</v>
      </c>
      <c r="G7469" s="43">
        <v>19.420000000000002</v>
      </c>
      <c r="H7469" s="113"/>
      <c r="I7469" s="113"/>
    </row>
    <row r="7470" spans="1:9" ht="15" customHeight="1" x14ac:dyDescent="0.25">
      <c r="A7470" s="29">
        <v>42315.875425868056</v>
      </c>
      <c r="B7470" s="43">
        <v>18.72</v>
      </c>
      <c r="C7470" s="2"/>
      <c r="F7470" s="29">
        <v>42315.875425868056</v>
      </c>
      <c r="G7470" s="43">
        <v>18.72</v>
      </c>
      <c r="H7470" s="113"/>
      <c r="I7470" s="113"/>
    </row>
    <row r="7471" spans="1:9" ht="15" customHeight="1" x14ac:dyDescent="0.25">
      <c r="A7471" s="29">
        <v>42315.917092592594</v>
      </c>
      <c r="B7471" s="43">
        <v>20.239999999999998</v>
      </c>
      <c r="C7471" s="2"/>
      <c r="F7471" s="29">
        <v>42315.917092592594</v>
      </c>
      <c r="G7471" s="43">
        <v>20.239999999999998</v>
      </c>
      <c r="H7471" s="113"/>
      <c r="I7471" s="113"/>
    </row>
    <row r="7472" spans="1:9" ht="15" customHeight="1" x14ac:dyDescent="0.25">
      <c r="A7472" s="29">
        <v>42315.958759317131</v>
      </c>
      <c r="B7472" s="43">
        <v>20.96</v>
      </c>
      <c r="C7472" s="2"/>
      <c r="F7472" s="29">
        <v>42315.958759317131</v>
      </c>
      <c r="G7472" s="43">
        <v>20.96</v>
      </c>
      <c r="H7472" s="113"/>
      <c r="I7472" s="113"/>
    </row>
    <row r="7473" spans="1:9" ht="15" customHeight="1" x14ac:dyDescent="0.25">
      <c r="A7473" s="29">
        <v>42316.000426041668</v>
      </c>
      <c r="B7473" s="33">
        <v>20.54</v>
      </c>
      <c r="C7473" s="22" t="s">
        <v>199</v>
      </c>
      <c r="F7473" s="29">
        <v>42316.000426041668</v>
      </c>
      <c r="G7473" s="33"/>
      <c r="H7473" s="113"/>
      <c r="I7473" s="113"/>
    </row>
    <row r="7474" spans="1:9" ht="15" customHeight="1" x14ac:dyDescent="0.25">
      <c r="A7474" s="29">
        <v>42316.042092766205</v>
      </c>
      <c r="B7474" s="33">
        <v>18.59</v>
      </c>
      <c r="C7474" s="22" t="s">
        <v>199</v>
      </c>
      <c r="F7474" s="29">
        <v>42316.042092766205</v>
      </c>
      <c r="G7474" s="33"/>
      <c r="H7474" s="113"/>
      <c r="I7474" s="113"/>
    </row>
    <row r="7475" spans="1:9" ht="15" customHeight="1" x14ac:dyDescent="0.25">
      <c r="A7475" s="29">
        <v>42316.083759490743</v>
      </c>
      <c r="B7475" s="33">
        <v>20.91</v>
      </c>
      <c r="C7475" s="22" t="s">
        <v>199</v>
      </c>
      <c r="F7475" s="29">
        <v>42316.083759490743</v>
      </c>
      <c r="G7475" s="33"/>
      <c r="H7475" s="113"/>
      <c r="I7475" s="113"/>
    </row>
    <row r="7476" spans="1:9" ht="15" customHeight="1" x14ac:dyDescent="0.25">
      <c r="A7476" s="29">
        <v>42316.12542621528</v>
      </c>
      <c r="B7476" s="33">
        <v>20.97</v>
      </c>
      <c r="C7476" s="22" t="s">
        <v>199</v>
      </c>
      <c r="F7476" s="29">
        <v>42316.12542621528</v>
      </c>
      <c r="G7476" s="33"/>
      <c r="H7476" s="113"/>
      <c r="I7476" s="113"/>
    </row>
    <row r="7477" spans="1:9" ht="15" customHeight="1" x14ac:dyDescent="0.25">
      <c r="A7477" s="29">
        <v>42316.167092939817</v>
      </c>
      <c r="B7477" s="33">
        <v>11.02</v>
      </c>
      <c r="C7477" s="22" t="s">
        <v>199</v>
      </c>
      <c r="F7477" s="29">
        <v>42316.167092939817</v>
      </c>
      <c r="G7477" s="33"/>
      <c r="H7477" s="113"/>
      <c r="I7477" s="113"/>
    </row>
    <row r="7478" spans="1:9" ht="15" customHeight="1" x14ac:dyDescent="0.25">
      <c r="A7478" s="29">
        <v>42316.208759664354</v>
      </c>
      <c r="B7478" s="33">
        <v>9.2799999999999994</v>
      </c>
      <c r="C7478" s="22" t="s">
        <v>199</v>
      </c>
      <c r="F7478" s="29">
        <v>42316.208759664354</v>
      </c>
      <c r="G7478" s="33"/>
      <c r="H7478" s="113"/>
      <c r="I7478" s="113"/>
    </row>
    <row r="7479" spans="1:9" ht="15" customHeight="1" x14ac:dyDescent="0.25">
      <c r="A7479" s="29">
        <v>42316.250426388891</v>
      </c>
      <c r="B7479" s="33">
        <v>19.32</v>
      </c>
      <c r="C7479" s="22" t="s">
        <v>199</v>
      </c>
      <c r="F7479" s="29">
        <v>42316.250426388891</v>
      </c>
      <c r="G7479" s="33"/>
      <c r="H7479" s="113"/>
      <c r="I7479" s="113"/>
    </row>
    <row r="7480" spans="1:9" ht="15" customHeight="1" x14ac:dyDescent="0.25">
      <c r="A7480" s="29">
        <v>42316.292093113429</v>
      </c>
      <c r="B7480" s="33">
        <v>12.41</v>
      </c>
      <c r="C7480" s="22" t="s">
        <v>199</v>
      </c>
      <c r="F7480" s="29">
        <v>42316.292093113429</v>
      </c>
      <c r="G7480" s="33"/>
      <c r="H7480" s="113"/>
      <c r="I7480" s="113"/>
    </row>
    <row r="7481" spans="1:9" ht="15" customHeight="1" x14ac:dyDescent="0.25">
      <c r="A7481" s="29">
        <v>42316.333759837966</v>
      </c>
      <c r="B7481" s="33">
        <v>11.85</v>
      </c>
      <c r="C7481" s="22" t="s">
        <v>199</v>
      </c>
      <c r="F7481" s="29">
        <v>42316.333759837966</v>
      </c>
      <c r="G7481" s="33"/>
      <c r="H7481" s="113"/>
      <c r="I7481" s="113"/>
    </row>
    <row r="7482" spans="1:9" ht="15" customHeight="1" x14ac:dyDescent="0.25">
      <c r="A7482" s="29">
        <v>42316.375426562503</v>
      </c>
      <c r="B7482" s="33">
        <v>12.8</v>
      </c>
      <c r="C7482" s="22" t="s">
        <v>199</v>
      </c>
      <c r="F7482" s="29">
        <v>42316.375426562503</v>
      </c>
      <c r="G7482" s="33"/>
      <c r="H7482" s="113"/>
      <c r="I7482" s="113"/>
    </row>
    <row r="7483" spans="1:9" ht="15" customHeight="1" x14ac:dyDescent="0.25">
      <c r="A7483" s="29">
        <v>42316.41709328704</v>
      </c>
      <c r="B7483" s="33">
        <v>14.26</v>
      </c>
      <c r="C7483" s="22" t="s">
        <v>199</v>
      </c>
      <c r="F7483" s="29">
        <v>42316.41709328704</v>
      </c>
      <c r="G7483" s="33"/>
      <c r="H7483" s="113"/>
      <c r="I7483" s="113"/>
    </row>
    <row r="7484" spans="1:9" ht="15" customHeight="1" x14ac:dyDescent="0.25">
      <c r="A7484" s="29">
        <v>42316.458760011577</v>
      </c>
      <c r="B7484" s="33">
        <v>75.91</v>
      </c>
      <c r="C7484" s="22" t="s">
        <v>199</v>
      </c>
      <c r="F7484" s="29">
        <v>42316.458760011577</v>
      </c>
      <c r="G7484" s="33"/>
      <c r="H7484" s="113"/>
      <c r="I7484" s="113"/>
    </row>
    <row r="7485" spans="1:9" ht="15" customHeight="1" x14ac:dyDescent="0.25">
      <c r="A7485" s="29">
        <v>42316.500426736115</v>
      </c>
      <c r="B7485" s="33">
        <v>21.2</v>
      </c>
      <c r="C7485" s="22" t="s">
        <v>199</v>
      </c>
      <c r="F7485" s="29">
        <v>42316.500426736115</v>
      </c>
      <c r="G7485" s="33"/>
      <c r="H7485" s="113"/>
      <c r="I7485" s="113"/>
    </row>
    <row r="7486" spans="1:9" ht="15" customHeight="1" x14ac:dyDescent="0.25">
      <c r="A7486" s="29">
        <v>42316.542093460652</v>
      </c>
      <c r="B7486" s="30">
        <v>1.28</v>
      </c>
      <c r="C7486" s="22" t="s">
        <v>197</v>
      </c>
      <c r="F7486" s="29">
        <v>42316.542093460652</v>
      </c>
      <c r="G7486" s="30"/>
      <c r="H7486" s="113"/>
      <c r="I7486" s="113"/>
    </row>
    <row r="7487" spans="1:9" ht="15" customHeight="1" x14ac:dyDescent="0.25">
      <c r="A7487" s="29">
        <v>42316.583760185182</v>
      </c>
      <c r="B7487" s="30">
        <v>6.52</v>
      </c>
      <c r="C7487" s="22" t="s">
        <v>197</v>
      </c>
      <c r="F7487" s="29">
        <v>42316.583760185182</v>
      </c>
      <c r="G7487" s="30"/>
      <c r="H7487" s="113"/>
      <c r="I7487" s="113"/>
    </row>
    <row r="7488" spans="1:9" ht="15" customHeight="1" x14ac:dyDescent="0.25">
      <c r="A7488" s="29">
        <v>42316.625426909719</v>
      </c>
      <c r="B7488" s="30">
        <v>11.49</v>
      </c>
      <c r="C7488" s="22" t="s">
        <v>197</v>
      </c>
      <c r="F7488" s="29">
        <v>42316.625426909719</v>
      </c>
      <c r="G7488" s="30"/>
      <c r="H7488" s="113"/>
      <c r="I7488" s="113"/>
    </row>
    <row r="7489" spans="1:9" ht="15" customHeight="1" x14ac:dyDescent="0.25">
      <c r="A7489" s="29">
        <v>42316.667093634256</v>
      </c>
      <c r="B7489" s="33">
        <v>10.74</v>
      </c>
      <c r="C7489" s="22" t="s">
        <v>199</v>
      </c>
      <c r="F7489" s="29">
        <v>42316.667093634256</v>
      </c>
      <c r="G7489" s="33"/>
      <c r="H7489" s="113"/>
      <c r="I7489" s="113"/>
    </row>
    <row r="7490" spans="1:9" ht="15" customHeight="1" x14ac:dyDescent="0.25">
      <c r="A7490" s="29">
        <v>42316.708760358793</v>
      </c>
      <c r="B7490" s="33">
        <v>10.88</v>
      </c>
      <c r="C7490" s="22" t="s">
        <v>199</v>
      </c>
      <c r="F7490" s="29">
        <v>42316.708760358793</v>
      </c>
      <c r="G7490" s="33"/>
      <c r="H7490" s="113"/>
      <c r="I7490" s="113"/>
    </row>
    <row r="7491" spans="1:9" ht="15" customHeight="1" x14ac:dyDescent="0.25">
      <c r="A7491" s="29">
        <v>42316.750427083331</v>
      </c>
      <c r="B7491" s="30">
        <v>7.28</v>
      </c>
      <c r="C7491" s="22" t="s">
        <v>197</v>
      </c>
      <c r="F7491" s="29">
        <v>42316.750427083331</v>
      </c>
      <c r="G7491" s="30"/>
      <c r="H7491" s="113"/>
      <c r="I7491" s="113"/>
    </row>
    <row r="7492" spans="1:9" ht="15" customHeight="1" x14ac:dyDescent="0.25">
      <c r="A7492" s="29">
        <v>42316.792093807868</v>
      </c>
      <c r="B7492" s="30">
        <v>3.6</v>
      </c>
      <c r="C7492" s="22" t="s">
        <v>197</v>
      </c>
      <c r="F7492" s="29">
        <v>42316.792093807868</v>
      </c>
      <c r="G7492" s="30"/>
      <c r="H7492" s="113"/>
      <c r="I7492" s="113"/>
    </row>
    <row r="7493" spans="1:9" ht="15" customHeight="1" x14ac:dyDescent="0.25">
      <c r="A7493" s="29">
        <v>42316.833760532405</v>
      </c>
      <c r="B7493" s="30">
        <v>1.86</v>
      </c>
      <c r="C7493" s="22" t="s">
        <v>197</v>
      </c>
      <c r="F7493" s="29">
        <v>42316.833760532405</v>
      </c>
      <c r="G7493" s="30"/>
      <c r="H7493" s="113"/>
      <c r="I7493" s="113"/>
    </row>
    <row r="7494" spans="1:9" ht="15" customHeight="1" x14ac:dyDescent="0.25">
      <c r="A7494" s="29">
        <v>42316.875427256942</v>
      </c>
      <c r="B7494" s="30">
        <v>0.86</v>
      </c>
      <c r="C7494" s="22" t="s">
        <v>197</v>
      </c>
      <c r="F7494" s="29">
        <v>42316.875427256942</v>
      </c>
      <c r="G7494" s="30"/>
      <c r="H7494" s="113"/>
      <c r="I7494" s="113"/>
    </row>
    <row r="7495" spans="1:9" ht="15" customHeight="1" x14ac:dyDescent="0.25">
      <c r="A7495" s="29">
        <v>42316.917093981479</v>
      </c>
      <c r="B7495" s="30">
        <v>0.77</v>
      </c>
      <c r="C7495" s="22" t="s">
        <v>197</v>
      </c>
      <c r="F7495" s="29">
        <v>42316.917093981479</v>
      </c>
      <c r="G7495" s="30"/>
      <c r="H7495" s="113"/>
      <c r="I7495" s="113"/>
    </row>
    <row r="7496" spans="1:9" ht="15" customHeight="1" x14ac:dyDescent="0.25">
      <c r="A7496" s="29">
        <v>42316.958760706017</v>
      </c>
      <c r="B7496" s="30">
        <v>0.72</v>
      </c>
      <c r="C7496" s="22" t="s">
        <v>197</v>
      </c>
      <c r="F7496" s="29">
        <v>42316.958760706017</v>
      </c>
      <c r="G7496" s="30"/>
      <c r="H7496" s="113"/>
      <c r="I7496" s="113"/>
    </row>
    <row r="7497" spans="1:9" ht="15" customHeight="1" x14ac:dyDescent="0.25">
      <c r="A7497" s="29">
        <v>42317.000427430554</v>
      </c>
      <c r="B7497" s="30">
        <v>0.76</v>
      </c>
      <c r="C7497" s="22" t="s">
        <v>197</v>
      </c>
      <c r="F7497" s="29">
        <v>42317.000427430554</v>
      </c>
      <c r="G7497" s="30"/>
      <c r="H7497" s="113"/>
      <c r="I7497" s="113"/>
    </row>
    <row r="7498" spans="1:9" ht="15" customHeight="1" x14ac:dyDescent="0.25">
      <c r="A7498" s="29">
        <v>42317.042094155091</v>
      </c>
      <c r="B7498" s="30">
        <v>0.78</v>
      </c>
      <c r="C7498" s="22" t="s">
        <v>197</v>
      </c>
      <c r="F7498" s="29">
        <v>42317.042094155091</v>
      </c>
      <c r="G7498" s="30"/>
      <c r="H7498" s="113"/>
      <c r="I7498" s="113"/>
    </row>
    <row r="7499" spans="1:9" ht="15" customHeight="1" x14ac:dyDescent="0.25">
      <c r="A7499" s="29">
        <v>42317.083760879628</v>
      </c>
      <c r="B7499" s="30">
        <v>0.77</v>
      </c>
      <c r="C7499" s="22" t="s">
        <v>197</v>
      </c>
      <c r="F7499" s="29">
        <v>42317.083760879628</v>
      </c>
      <c r="G7499" s="30"/>
      <c r="H7499" s="113"/>
      <c r="I7499" s="113"/>
    </row>
    <row r="7500" spans="1:9" ht="15" customHeight="1" x14ac:dyDescent="0.25">
      <c r="A7500" s="29">
        <v>42317.125427604165</v>
      </c>
      <c r="B7500" s="30">
        <v>0.75</v>
      </c>
      <c r="C7500" s="22" t="s">
        <v>197</v>
      </c>
      <c r="F7500" s="29">
        <v>42317.125427604165</v>
      </c>
      <c r="G7500" s="30"/>
      <c r="H7500" s="113"/>
      <c r="I7500" s="113"/>
    </row>
    <row r="7501" spans="1:9" ht="15" customHeight="1" x14ac:dyDescent="0.25">
      <c r="A7501" s="29">
        <v>42317.167094328703</v>
      </c>
      <c r="B7501" s="30">
        <v>0.74</v>
      </c>
      <c r="C7501" s="22" t="s">
        <v>197</v>
      </c>
      <c r="F7501" s="29">
        <v>42317.167094328703</v>
      </c>
      <c r="G7501" s="30"/>
      <c r="H7501" s="113"/>
      <c r="I7501" s="113"/>
    </row>
    <row r="7502" spans="1:9" ht="15" customHeight="1" x14ac:dyDescent="0.25">
      <c r="A7502" s="29">
        <v>42317.20876105324</v>
      </c>
      <c r="B7502" s="30">
        <v>0.74</v>
      </c>
      <c r="C7502" s="22" t="s">
        <v>197</v>
      </c>
      <c r="F7502" s="29">
        <v>42317.20876105324</v>
      </c>
      <c r="G7502" s="30"/>
      <c r="H7502" s="113"/>
      <c r="I7502" s="113"/>
    </row>
    <row r="7503" spans="1:9" ht="15" customHeight="1" x14ac:dyDescent="0.25">
      <c r="A7503" s="29">
        <v>42317.250427777777</v>
      </c>
      <c r="B7503" s="30">
        <v>0.65</v>
      </c>
      <c r="C7503" s="22" t="s">
        <v>197</v>
      </c>
      <c r="F7503" s="29">
        <v>42317.250427777777</v>
      </c>
      <c r="G7503" s="30"/>
      <c r="H7503" s="113"/>
      <c r="I7503" s="113"/>
    </row>
    <row r="7504" spans="1:9" ht="15" customHeight="1" x14ac:dyDescent="0.25">
      <c r="A7504" s="29">
        <v>42317.292094502314</v>
      </c>
      <c r="B7504" s="30">
        <v>0.6</v>
      </c>
      <c r="C7504" s="22" t="s">
        <v>197</v>
      </c>
      <c r="F7504" s="29">
        <v>42317.292094502314</v>
      </c>
      <c r="G7504" s="30"/>
      <c r="H7504" s="113"/>
      <c r="I7504" s="113"/>
    </row>
    <row r="7505" spans="1:9" ht="15" customHeight="1" x14ac:dyDescent="0.25">
      <c r="A7505" s="29">
        <v>42317.333761226851</v>
      </c>
      <c r="B7505" s="30">
        <v>0.63</v>
      </c>
      <c r="C7505" s="22" t="s">
        <v>197</v>
      </c>
      <c r="F7505" s="29">
        <v>42317.333761226851</v>
      </c>
      <c r="G7505" s="30"/>
      <c r="H7505" s="113"/>
      <c r="I7505" s="113"/>
    </row>
    <row r="7506" spans="1:9" ht="15" customHeight="1" x14ac:dyDescent="0.25">
      <c r="A7506" s="29">
        <v>42317.375427951389</v>
      </c>
      <c r="B7506" s="30">
        <v>0.66</v>
      </c>
      <c r="C7506" s="22" t="s">
        <v>197</v>
      </c>
      <c r="F7506" s="29">
        <v>42317.375427951389</v>
      </c>
      <c r="G7506" s="30"/>
      <c r="H7506" s="113"/>
      <c r="I7506" s="113"/>
    </row>
    <row r="7507" spans="1:9" ht="15" customHeight="1" x14ac:dyDescent="0.25">
      <c r="A7507" s="29">
        <v>42317.417094675926</v>
      </c>
      <c r="B7507" s="30">
        <v>0.66</v>
      </c>
      <c r="C7507" s="22" t="s">
        <v>197</v>
      </c>
      <c r="F7507" s="29">
        <v>42317.417094675926</v>
      </c>
      <c r="G7507" s="30"/>
      <c r="H7507" s="113"/>
      <c r="I7507" s="113"/>
    </row>
    <row r="7508" spans="1:9" ht="15" customHeight="1" x14ac:dyDescent="0.25">
      <c r="A7508" s="29">
        <v>42317.458761400463</v>
      </c>
      <c r="B7508" s="30">
        <v>0.68</v>
      </c>
      <c r="C7508" s="22" t="s">
        <v>197</v>
      </c>
      <c r="F7508" s="29">
        <v>42317.458761400463</v>
      </c>
      <c r="G7508" s="30"/>
      <c r="H7508" s="113"/>
      <c r="I7508" s="113"/>
    </row>
    <row r="7509" spans="1:9" ht="15" customHeight="1" x14ac:dyDescent="0.25">
      <c r="A7509" s="29">
        <v>42317.500428125</v>
      </c>
      <c r="B7509" s="30">
        <v>0.71</v>
      </c>
      <c r="C7509" s="22" t="s">
        <v>197</v>
      </c>
      <c r="F7509" s="29">
        <v>42317.500428125</v>
      </c>
      <c r="G7509" s="30"/>
      <c r="H7509" s="113"/>
      <c r="I7509" s="113"/>
    </row>
    <row r="7510" spans="1:9" ht="15" customHeight="1" x14ac:dyDescent="0.25">
      <c r="A7510" s="29">
        <v>42317.542094849538</v>
      </c>
      <c r="B7510" s="30">
        <v>0.78</v>
      </c>
      <c r="C7510" s="22" t="s">
        <v>197</v>
      </c>
      <c r="F7510" s="29">
        <v>42317.542094849538</v>
      </c>
      <c r="G7510" s="30"/>
      <c r="H7510" s="113"/>
      <c r="I7510" s="113"/>
    </row>
    <row r="7511" spans="1:9" ht="15" customHeight="1" x14ac:dyDescent="0.25">
      <c r="A7511" s="29">
        <v>42317.583761574075</v>
      </c>
      <c r="B7511" s="30">
        <v>0.77</v>
      </c>
      <c r="C7511" s="22" t="s">
        <v>197</v>
      </c>
      <c r="F7511" s="29">
        <v>42317.583761574075</v>
      </c>
      <c r="G7511" s="30"/>
      <c r="H7511" s="113"/>
      <c r="I7511" s="113"/>
    </row>
    <row r="7512" spans="1:9" ht="15" customHeight="1" x14ac:dyDescent="0.25">
      <c r="A7512" s="29">
        <v>42317.625428298612</v>
      </c>
      <c r="B7512" s="30">
        <v>0.81</v>
      </c>
      <c r="C7512" s="22" t="s">
        <v>197</v>
      </c>
      <c r="F7512" s="29">
        <v>42317.625428298612</v>
      </c>
      <c r="G7512" s="30"/>
      <c r="H7512" s="113"/>
      <c r="I7512" s="113"/>
    </row>
    <row r="7513" spans="1:9" ht="15" customHeight="1" x14ac:dyDescent="0.25">
      <c r="A7513" s="29">
        <v>42317.667095023149</v>
      </c>
      <c r="B7513" s="30">
        <v>0.94</v>
      </c>
      <c r="C7513" s="22" t="s">
        <v>197</v>
      </c>
      <c r="F7513" s="29">
        <v>42317.667095023149</v>
      </c>
      <c r="G7513" s="30"/>
      <c r="H7513" s="113"/>
      <c r="I7513" s="113"/>
    </row>
    <row r="7514" spans="1:9" ht="15" customHeight="1" x14ac:dyDescent="0.25">
      <c r="A7514" s="29">
        <v>42317.708761747686</v>
      </c>
      <c r="B7514" s="30">
        <v>0.77</v>
      </c>
      <c r="C7514" s="22" t="s">
        <v>197</v>
      </c>
      <c r="F7514" s="29">
        <v>42317.708761747686</v>
      </c>
      <c r="G7514" s="30"/>
      <c r="H7514" s="113"/>
      <c r="I7514" s="113"/>
    </row>
    <row r="7515" spans="1:9" ht="15" customHeight="1" x14ac:dyDescent="0.25">
      <c r="A7515" s="29">
        <v>42317.750428472224</v>
      </c>
      <c r="B7515" s="30">
        <v>0.8</v>
      </c>
      <c r="C7515" s="22" t="s">
        <v>197</v>
      </c>
      <c r="F7515" s="29">
        <v>42317.750428472224</v>
      </c>
      <c r="G7515" s="30"/>
      <c r="H7515" s="113"/>
      <c r="I7515" s="113"/>
    </row>
    <row r="7516" spans="1:9" ht="15" customHeight="1" x14ac:dyDescent="0.25">
      <c r="A7516" s="29">
        <v>42317.792095196761</v>
      </c>
      <c r="B7516" s="30">
        <v>0.85</v>
      </c>
      <c r="C7516" s="22" t="s">
        <v>197</v>
      </c>
      <c r="F7516" s="29">
        <v>42317.792095196761</v>
      </c>
      <c r="G7516" s="30"/>
      <c r="H7516" s="113"/>
      <c r="I7516" s="113"/>
    </row>
    <row r="7517" spans="1:9" ht="15" customHeight="1" x14ac:dyDescent="0.25">
      <c r="A7517" s="29">
        <v>42317.833761921298</v>
      </c>
      <c r="B7517" s="30">
        <v>0.87</v>
      </c>
      <c r="C7517" s="22" t="s">
        <v>197</v>
      </c>
      <c r="F7517" s="29">
        <v>42317.833761921298</v>
      </c>
      <c r="G7517" s="30"/>
      <c r="H7517" s="113"/>
      <c r="I7517" s="113"/>
    </row>
    <row r="7518" spans="1:9" ht="15" customHeight="1" x14ac:dyDescent="0.25">
      <c r="A7518" s="29">
        <v>42317.875428645835</v>
      </c>
      <c r="B7518" s="30">
        <v>0.75</v>
      </c>
      <c r="C7518" s="22" t="s">
        <v>197</v>
      </c>
      <c r="F7518" s="29">
        <v>42317.875428645835</v>
      </c>
      <c r="G7518" s="30"/>
      <c r="H7518" s="113"/>
      <c r="I7518" s="113"/>
    </row>
    <row r="7519" spans="1:9" ht="15" customHeight="1" x14ac:dyDescent="0.25">
      <c r="A7519" s="29">
        <v>42317.917095370372</v>
      </c>
      <c r="B7519" s="30">
        <v>0.65</v>
      </c>
      <c r="C7519" s="22" t="s">
        <v>197</v>
      </c>
      <c r="F7519" s="29">
        <v>42317.917095370372</v>
      </c>
      <c r="G7519" s="30"/>
      <c r="H7519" s="113"/>
      <c r="I7519" s="113"/>
    </row>
    <row r="7520" spans="1:9" ht="15" customHeight="1" x14ac:dyDescent="0.25">
      <c r="A7520" s="29">
        <v>42317.95876209491</v>
      </c>
      <c r="B7520" s="30">
        <v>0.6</v>
      </c>
      <c r="C7520" s="22" t="s">
        <v>197</v>
      </c>
      <c r="F7520" s="29">
        <v>42317.95876209491</v>
      </c>
      <c r="G7520" s="30"/>
      <c r="H7520" s="113"/>
      <c r="I7520" s="113"/>
    </row>
    <row r="7521" spans="1:9" ht="15" customHeight="1" x14ac:dyDescent="0.25">
      <c r="A7521" s="29">
        <v>42318.000428819447</v>
      </c>
      <c r="B7521" s="30">
        <v>0.59</v>
      </c>
      <c r="C7521" s="22" t="s">
        <v>197</v>
      </c>
      <c r="F7521" s="29">
        <v>42318.000428819447</v>
      </c>
      <c r="G7521" s="30"/>
      <c r="H7521" s="113"/>
      <c r="I7521" s="113"/>
    </row>
    <row r="7522" spans="1:9" ht="15" customHeight="1" x14ac:dyDescent="0.25">
      <c r="A7522" s="29">
        <v>42318.042095543984</v>
      </c>
      <c r="B7522" s="30">
        <v>0.59</v>
      </c>
      <c r="C7522" s="22" t="s">
        <v>197</v>
      </c>
      <c r="F7522" s="29">
        <v>42318.042095543984</v>
      </c>
      <c r="G7522" s="30"/>
      <c r="H7522" s="113"/>
      <c r="I7522" s="113"/>
    </row>
    <row r="7523" spans="1:9" ht="15" customHeight="1" x14ac:dyDescent="0.25">
      <c r="A7523" s="29">
        <v>42318.083762268521</v>
      </c>
      <c r="B7523" s="30">
        <v>0.61</v>
      </c>
      <c r="C7523" s="22" t="s">
        <v>197</v>
      </c>
      <c r="F7523" s="29">
        <v>42318.083762268521</v>
      </c>
      <c r="G7523" s="30"/>
      <c r="H7523" s="113"/>
      <c r="I7523" s="113"/>
    </row>
    <row r="7524" spans="1:9" ht="15" customHeight="1" x14ac:dyDescent="0.25">
      <c r="A7524" s="29">
        <v>42318.125428993058</v>
      </c>
      <c r="B7524" s="30">
        <v>0.61</v>
      </c>
      <c r="C7524" s="22" t="s">
        <v>197</v>
      </c>
      <c r="F7524" s="29">
        <v>42318.125428993058</v>
      </c>
      <c r="G7524" s="30"/>
      <c r="H7524" s="113"/>
      <c r="I7524" s="113"/>
    </row>
    <row r="7525" spans="1:9" ht="15" customHeight="1" x14ac:dyDescent="0.25">
      <c r="A7525" s="29">
        <v>42318.167095717596</v>
      </c>
      <c r="B7525" s="30">
        <v>0.61</v>
      </c>
      <c r="C7525" s="22" t="s">
        <v>197</v>
      </c>
      <c r="F7525" s="29">
        <v>42318.167095717596</v>
      </c>
      <c r="G7525" s="30"/>
      <c r="H7525" s="113"/>
      <c r="I7525" s="113"/>
    </row>
    <row r="7526" spans="1:9" ht="15" customHeight="1" x14ac:dyDescent="0.25">
      <c r="A7526" s="29">
        <v>42318.208762442133</v>
      </c>
      <c r="B7526" s="30">
        <v>0.61</v>
      </c>
      <c r="C7526" s="22" t="s">
        <v>197</v>
      </c>
      <c r="F7526" s="29">
        <v>42318.208762442133</v>
      </c>
      <c r="G7526" s="30"/>
      <c r="H7526" s="113"/>
      <c r="I7526" s="113"/>
    </row>
    <row r="7527" spans="1:9" ht="15" customHeight="1" x14ac:dyDescent="0.25">
      <c r="A7527" s="29">
        <v>42318.25042916667</v>
      </c>
      <c r="B7527" s="30">
        <v>0.7</v>
      </c>
      <c r="C7527" s="22" t="s">
        <v>197</v>
      </c>
      <c r="F7527" s="29">
        <v>42318.25042916667</v>
      </c>
      <c r="G7527" s="30"/>
      <c r="H7527" s="113"/>
      <c r="I7527" s="113"/>
    </row>
    <row r="7528" spans="1:9" ht="15" customHeight="1" x14ac:dyDescent="0.25">
      <c r="A7528" s="29">
        <v>42318.292095891207</v>
      </c>
      <c r="B7528" s="35">
        <v>0.71</v>
      </c>
      <c r="C7528" s="22" t="s">
        <v>197</v>
      </c>
      <c r="F7528" s="29">
        <v>42318.292095891207</v>
      </c>
      <c r="G7528" s="35"/>
      <c r="H7528" s="113"/>
      <c r="I7528" s="113"/>
    </row>
    <row r="7529" spans="1:9" ht="15" customHeight="1" x14ac:dyDescent="0.25">
      <c r="A7529" s="29">
        <v>42318.333762615737</v>
      </c>
      <c r="B7529" s="35">
        <v>0.73</v>
      </c>
      <c r="C7529" s="22" t="s">
        <v>197</v>
      </c>
      <c r="F7529" s="29">
        <v>42318.333762615737</v>
      </c>
      <c r="G7529" s="35"/>
      <c r="H7529" s="113"/>
      <c r="I7529" s="113"/>
    </row>
    <row r="7530" spans="1:9" ht="15" customHeight="1" x14ac:dyDescent="0.25">
      <c r="A7530" s="29">
        <v>42318.375429340274</v>
      </c>
      <c r="B7530" s="35">
        <v>0.76</v>
      </c>
      <c r="C7530" s="22" t="s">
        <v>197</v>
      </c>
      <c r="F7530" s="29">
        <v>42318.375429340274</v>
      </c>
      <c r="G7530" s="35"/>
      <c r="H7530" s="113"/>
      <c r="I7530" s="113"/>
    </row>
    <row r="7531" spans="1:9" ht="15" customHeight="1" x14ac:dyDescent="0.25">
      <c r="A7531" s="29">
        <v>42318.417096064812</v>
      </c>
      <c r="B7531" s="35">
        <v>0.76</v>
      </c>
      <c r="C7531" s="22" t="s">
        <v>197</v>
      </c>
      <c r="F7531" s="29">
        <v>42318.417096064812</v>
      </c>
      <c r="G7531" s="35"/>
      <c r="H7531" s="113"/>
      <c r="I7531" s="113"/>
    </row>
    <row r="7532" spans="1:9" ht="15" customHeight="1" x14ac:dyDescent="0.25">
      <c r="A7532" s="29">
        <v>42318.458762789349</v>
      </c>
      <c r="B7532" s="35">
        <v>0.76</v>
      </c>
      <c r="C7532" s="22" t="s">
        <v>197</v>
      </c>
      <c r="F7532" s="29">
        <v>42318.458762789349</v>
      </c>
      <c r="G7532" s="35"/>
      <c r="H7532" s="113"/>
      <c r="I7532" s="113"/>
    </row>
    <row r="7533" spans="1:9" ht="15" customHeight="1" x14ac:dyDescent="0.25">
      <c r="A7533" s="29">
        <v>42318.500429513886</v>
      </c>
      <c r="B7533" s="35">
        <v>0.76</v>
      </c>
      <c r="C7533" s="22" t="s">
        <v>197</v>
      </c>
      <c r="F7533" s="29">
        <v>42318.500429513886</v>
      </c>
      <c r="G7533" s="35"/>
      <c r="H7533" s="113"/>
      <c r="I7533" s="113"/>
    </row>
    <row r="7534" spans="1:9" ht="15" customHeight="1" x14ac:dyDescent="0.25">
      <c r="A7534" s="29">
        <v>42318.542096238423</v>
      </c>
      <c r="B7534" s="35">
        <v>0.76</v>
      </c>
      <c r="C7534" s="22" t="s">
        <v>197</v>
      </c>
      <c r="F7534" s="29">
        <v>42318.542096238423</v>
      </c>
      <c r="G7534" s="35"/>
      <c r="H7534" s="113"/>
      <c r="I7534" s="113"/>
    </row>
    <row r="7535" spans="1:9" ht="15" customHeight="1" x14ac:dyDescent="0.25">
      <c r="A7535" s="29">
        <v>42318.58376296296</v>
      </c>
      <c r="B7535" s="35">
        <v>0.76</v>
      </c>
      <c r="C7535" s="22" t="s">
        <v>197</v>
      </c>
      <c r="F7535" s="29">
        <v>42318.58376296296</v>
      </c>
      <c r="G7535" s="35"/>
      <c r="H7535" s="113"/>
      <c r="I7535" s="113"/>
    </row>
    <row r="7536" spans="1:9" ht="15" customHeight="1" x14ac:dyDescent="0.25">
      <c r="A7536" s="29">
        <v>42318.625429687498</v>
      </c>
      <c r="B7536" s="35">
        <v>0.76</v>
      </c>
      <c r="C7536" s="22" t="s">
        <v>197</v>
      </c>
      <c r="F7536" s="29">
        <v>42318.625429687498</v>
      </c>
      <c r="G7536" s="35"/>
      <c r="H7536" s="113"/>
      <c r="I7536" s="113"/>
    </row>
    <row r="7537" spans="1:9" ht="15" customHeight="1" x14ac:dyDescent="0.25">
      <c r="A7537" s="29">
        <v>42318.667096412035</v>
      </c>
      <c r="B7537" s="35">
        <v>0.76</v>
      </c>
      <c r="C7537" s="22" t="s">
        <v>197</v>
      </c>
      <c r="F7537" s="29">
        <v>42318.667096412035</v>
      </c>
      <c r="G7537" s="35"/>
      <c r="H7537" s="113"/>
      <c r="I7537" s="113"/>
    </row>
    <row r="7538" spans="1:9" ht="15" customHeight="1" x14ac:dyDescent="0.25">
      <c r="A7538" s="29">
        <v>42318.708763136572</v>
      </c>
      <c r="B7538" s="35">
        <v>0.76</v>
      </c>
      <c r="C7538" s="22" t="s">
        <v>197</v>
      </c>
      <c r="F7538" s="29">
        <v>42318.708763136572</v>
      </c>
      <c r="G7538" s="35"/>
      <c r="H7538" s="113"/>
      <c r="I7538" s="113"/>
    </row>
    <row r="7539" spans="1:9" ht="15" customHeight="1" x14ac:dyDescent="0.25">
      <c r="A7539" s="29">
        <v>42318.750429861109</v>
      </c>
      <c r="B7539" s="35">
        <v>0.76</v>
      </c>
      <c r="C7539" s="22" t="s">
        <v>197</v>
      </c>
      <c r="F7539" s="29">
        <v>42318.750429861109</v>
      </c>
      <c r="G7539" s="35"/>
      <c r="H7539" s="113"/>
      <c r="I7539" s="113"/>
    </row>
    <row r="7540" spans="1:9" ht="15" customHeight="1" x14ac:dyDescent="0.25">
      <c r="A7540" s="29">
        <v>42318.792096585647</v>
      </c>
      <c r="B7540" s="30">
        <v>0.76</v>
      </c>
      <c r="C7540" s="22" t="s">
        <v>197</v>
      </c>
      <c r="F7540" s="29">
        <v>42318.792096585647</v>
      </c>
      <c r="G7540" s="30"/>
      <c r="H7540" s="113"/>
      <c r="I7540" s="113"/>
    </row>
    <row r="7541" spans="1:9" ht="15" customHeight="1" x14ac:dyDescent="0.25">
      <c r="A7541" s="29">
        <v>42318.833763310184</v>
      </c>
      <c r="B7541" s="30">
        <v>2.08</v>
      </c>
      <c r="C7541" s="22" t="s">
        <v>197</v>
      </c>
      <c r="F7541" s="29">
        <v>42318.833763310184</v>
      </c>
      <c r="G7541" s="30"/>
      <c r="H7541" s="113"/>
      <c r="I7541" s="113"/>
    </row>
    <row r="7542" spans="1:9" ht="15" customHeight="1" x14ac:dyDescent="0.25">
      <c r="A7542" s="29">
        <v>42318.875430034721</v>
      </c>
      <c r="B7542" s="30">
        <v>1.63</v>
      </c>
      <c r="C7542" s="22" t="s">
        <v>197</v>
      </c>
      <c r="F7542" s="29">
        <v>42318.875430034721</v>
      </c>
      <c r="G7542" s="30"/>
      <c r="H7542" s="113"/>
      <c r="I7542" s="113"/>
    </row>
    <row r="7543" spans="1:9" ht="15" customHeight="1" x14ac:dyDescent="0.25">
      <c r="A7543" s="29">
        <v>42318.917096759258</v>
      </c>
      <c r="B7543" s="42">
        <v>7.58</v>
      </c>
      <c r="C7543" s="22" t="s">
        <v>199</v>
      </c>
      <c r="F7543" s="29">
        <v>42318.917096759258</v>
      </c>
      <c r="G7543" s="42"/>
      <c r="H7543" s="113"/>
      <c r="I7543" s="113"/>
    </row>
    <row r="7544" spans="1:9" ht="15" customHeight="1" x14ac:dyDescent="0.25">
      <c r="A7544" s="29">
        <v>42318.958763483795</v>
      </c>
      <c r="B7544" s="42">
        <v>8.3000000000000007</v>
      </c>
      <c r="C7544" s="22" t="s">
        <v>199</v>
      </c>
      <c r="F7544" s="29">
        <v>42318.958763483795</v>
      </c>
      <c r="G7544" s="42"/>
      <c r="H7544" s="113"/>
      <c r="I7544" s="113"/>
    </row>
    <row r="7545" spans="1:9" ht="15" customHeight="1" x14ac:dyDescent="0.25">
      <c r="A7545" s="29">
        <v>42319.000430208333</v>
      </c>
      <c r="B7545" s="44">
        <v>8.89</v>
      </c>
      <c r="C7545" s="2"/>
      <c r="F7545" s="29">
        <v>42319.000430208333</v>
      </c>
      <c r="G7545" s="44">
        <v>8.89</v>
      </c>
      <c r="H7545" s="113"/>
      <c r="I7545" s="113"/>
    </row>
    <row r="7546" spans="1:9" ht="15" customHeight="1" x14ac:dyDescent="0.25">
      <c r="A7546" s="29">
        <v>42319.04209693287</v>
      </c>
      <c r="B7546" s="44">
        <v>9.34</v>
      </c>
      <c r="C7546" s="2"/>
      <c r="F7546" s="29">
        <v>42319.04209693287</v>
      </c>
      <c r="G7546" s="44">
        <v>9.34</v>
      </c>
      <c r="H7546" s="113"/>
      <c r="I7546" s="113"/>
    </row>
    <row r="7547" spans="1:9" ht="15" customHeight="1" x14ac:dyDescent="0.25">
      <c r="A7547" s="29">
        <v>42319.083763657407</v>
      </c>
      <c r="B7547" s="44">
        <v>10.029999999999999</v>
      </c>
      <c r="C7547" s="2"/>
      <c r="F7547" s="29">
        <v>42319.083763657407</v>
      </c>
      <c r="G7547" s="44">
        <v>10.029999999999999</v>
      </c>
      <c r="H7547" s="113"/>
      <c r="I7547" s="113"/>
    </row>
    <row r="7548" spans="1:9" ht="15" customHeight="1" x14ac:dyDescent="0.25">
      <c r="A7548" s="29">
        <v>42319.125430381944</v>
      </c>
      <c r="B7548" s="44">
        <v>10.41</v>
      </c>
      <c r="C7548" s="2"/>
      <c r="F7548" s="29">
        <v>42319.125430381944</v>
      </c>
      <c r="G7548" s="44">
        <v>10.41</v>
      </c>
      <c r="H7548" s="113"/>
      <c r="I7548" s="113"/>
    </row>
    <row r="7549" spans="1:9" ht="15" customHeight="1" x14ac:dyDescent="0.25">
      <c r="A7549" s="29">
        <v>42319.167097106481</v>
      </c>
      <c r="B7549" s="44">
        <v>10.210000000000001</v>
      </c>
      <c r="C7549" s="2"/>
      <c r="F7549" s="29">
        <v>42319.167097106481</v>
      </c>
      <c r="G7549" s="44">
        <v>10.210000000000001</v>
      </c>
      <c r="H7549" s="113"/>
      <c r="I7549" s="113"/>
    </row>
    <row r="7550" spans="1:9" ht="15" customHeight="1" x14ac:dyDescent="0.25">
      <c r="A7550" s="29">
        <v>42319.208763831019</v>
      </c>
      <c r="B7550" s="44">
        <v>10.83</v>
      </c>
      <c r="C7550" s="2"/>
      <c r="F7550" s="29">
        <v>42319.208763831019</v>
      </c>
      <c r="G7550" s="44">
        <v>10.83</v>
      </c>
      <c r="H7550" s="113"/>
      <c r="I7550" s="113"/>
    </row>
    <row r="7551" spans="1:9" ht="15" customHeight="1" x14ac:dyDescent="0.25">
      <c r="A7551" s="29">
        <v>42319.250430555556</v>
      </c>
      <c r="B7551" s="44">
        <v>11.03</v>
      </c>
      <c r="C7551" s="2"/>
      <c r="F7551" s="29">
        <v>42319.250430555556</v>
      </c>
      <c r="G7551" s="44">
        <v>11.03</v>
      </c>
      <c r="H7551" s="113"/>
      <c r="I7551" s="113"/>
    </row>
    <row r="7552" spans="1:9" ht="15" customHeight="1" x14ac:dyDescent="0.25">
      <c r="A7552" s="29">
        <v>42319.292097280093</v>
      </c>
      <c r="B7552" s="44">
        <v>10.6</v>
      </c>
      <c r="C7552" s="2"/>
      <c r="F7552" s="29">
        <v>42319.292097280093</v>
      </c>
      <c r="G7552" s="44">
        <v>10.6</v>
      </c>
      <c r="H7552" s="113"/>
      <c r="I7552" s="113"/>
    </row>
    <row r="7553" spans="1:9" ht="15" customHeight="1" x14ac:dyDescent="0.25">
      <c r="A7553" s="29">
        <v>42319.33376400463</v>
      </c>
      <c r="B7553" s="44">
        <v>10.24</v>
      </c>
      <c r="C7553" s="2"/>
      <c r="F7553" s="29">
        <v>42319.33376400463</v>
      </c>
      <c r="G7553" s="44">
        <v>10.24</v>
      </c>
      <c r="H7553" s="113"/>
      <c r="I7553" s="113"/>
    </row>
    <row r="7554" spans="1:9" ht="15" customHeight="1" x14ac:dyDescent="0.25">
      <c r="A7554" s="29">
        <v>42319.375430729167</v>
      </c>
      <c r="B7554" s="44">
        <v>11.05</v>
      </c>
      <c r="C7554" s="2"/>
      <c r="F7554" s="29">
        <v>42319.375430729167</v>
      </c>
      <c r="G7554" s="44">
        <v>11.05</v>
      </c>
      <c r="H7554" s="113"/>
      <c r="I7554" s="113"/>
    </row>
    <row r="7555" spans="1:9" ht="15" customHeight="1" x14ac:dyDescent="0.25">
      <c r="A7555" s="29">
        <v>42319.417097453705</v>
      </c>
      <c r="B7555" s="44">
        <v>12.17</v>
      </c>
      <c r="C7555" s="2"/>
      <c r="F7555" s="29">
        <v>42319.417097453705</v>
      </c>
      <c r="G7555" s="44">
        <v>12.17</v>
      </c>
      <c r="H7555" s="113"/>
      <c r="I7555" s="113"/>
    </row>
    <row r="7556" spans="1:9" ht="15" customHeight="1" x14ac:dyDescent="0.25">
      <c r="A7556" s="29">
        <v>42319.458764178242</v>
      </c>
      <c r="B7556" s="44">
        <v>14.76</v>
      </c>
      <c r="C7556" s="2"/>
      <c r="F7556" s="29">
        <v>42319.458764178242</v>
      </c>
      <c r="G7556" s="44">
        <v>14.76</v>
      </c>
      <c r="H7556" s="113"/>
      <c r="I7556" s="113"/>
    </row>
    <row r="7557" spans="1:9" ht="15" customHeight="1" x14ac:dyDescent="0.25">
      <c r="A7557" s="29">
        <v>42319.500430902779</v>
      </c>
      <c r="B7557" s="44">
        <v>15.56</v>
      </c>
      <c r="C7557" s="2"/>
      <c r="F7557" s="29">
        <v>42319.500430902779</v>
      </c>
      <c r="G7557" s="44">
        <v>15.56</v>
      </c>
      <c r="H7557" s="113"/>
      <c r="I7557" s="113"/>
    </row>
    <row r="7558" spans="1:9" ht="15" customHeight="1" x14ac:dyDescent="0.25">
      <c r="A7558" s="29">
        <v>42319.542097627316</v>
      </c>
      <c r="B7558" s="44">
        <v>11.79</v>
      </c>
      <c r="C7558" s="2"/>
      <c r="F7558" s="29">
        <v>42319.542097627316</v>
      </c>
      <c r="G7558" s="44">
        <v>11.79</v>
      </c>
      <c r="H7558" s="113"/>
      <c r="I7558" s="113"/>
    </row>
    <row r="7559" spans="1:9" ht="15" customHeight="1" x14ac:dyDescent="0.25">
      <c r="A7559" s="29">
        <v>42319.583764351853</v>
      </c>
      <c r="B7559" s="44">
        <v>11.25</v>
      </c>
      <c r="C7559" s="2"/>
      <c r="F7559" s="29">
        <v>42319.583764351853</v>
      </c>
      <c r="G7559" s="44">
        <v>11.25</v>
      </c>
      <c r="H7559" s="113"/>
      <c r="I7559" s="113"/>
    </row>
    <row r="7560" spans="1:9" ht="15" customHeight="1" x14ac:dyDescent="0.25">
      <c r="A7560" s="29">
        <v>42319.625431076391</v>
      </c>
      <c r="B7560" s="44">
        <v>11.06</v>
      </c>
      <c r="C7560" s="2"/>
      <c r="F7560" s="29">
        <v>42319.625431076391</v>
      </c>
      <c r="G7560" s="44">
        <v>11.06</v>
      </c>
      <c r="H7560" s="113"/>
      <c r="I7560" s="113"/>
    </row>
    <row r="7561" spans="1:9" ht="15" customHeight="1" x14ac:dyDescent="0.25">
      <c r="A7561" s="29">
        <v>42319.667097800928</v>
      </c>
      <c r="B7561" s="44">
        <v>10.75</v>
      </c>
      <c r="C7561" s="2"/>
      <c r="F7561" s="29">
        <v>42319.667097800928</v>
      </c>
      <c r="G7561" s="44">
        <v>10.75</v>
      </c>
      <c r="H7561" s="113"/>
      <c r="I7561" s="113"/>
    </row>
    <row r="7562" spans="1:9" ht="15" customHeight="1" x14ac:dyDescent="0.25">
      <c r="A7562" s="29">
        <v>42319.708764525465</v>
      </c>
      <c r="B7562" s="44">
        <v>10.77</v>
      </c>
      <c r="C7562" s="2"/>
      <c r="F7562" s="29">
        <v>42319.708764525465</v>
      </c>
      <c r="G7562" s="44">
        <v>10.77</v>
      </c>
      <c r="H7562" s="113"/>
      <c r="I7562" s="113"/>
    </row>
    <row r="7563" spans="1:9" ht="15" customHeight="1" x14ac:dyDescent="0.25">
      <c r="A7563" s="29">
        <v>42319.750431250002</v>
      </c>
      <c r="B7563" s="44">
        <v>10.3</v>
      </c>
      <c r="C7563" s="2"/>
      <c r="F7563" s="29">
        <v>42319.750431250002</v>
      </c>
      <c r="G7563" s="44">
        <v>10.3</v>
      </c>
      <c r="H7563" s="113"/>
      <c r="I7563" s="113"/>
    </row>
    <row r="7564" spans="1:9" ht="15" customHeight="1" x14ac:dyDescent="0.25">
      <c r="A7564" s="29">
        <v>42319.79209797454</v>
      </c>
      <c r="B7564" s="39">
        <v>4.68</v>
      </c>
      <c r="C7564" s="22" t="s">
        <v>200</v>
      </c>
      <c r="F7564" s="29">
        <v>42319.79209797454</v>
      </c>
      <c r="G7564" s="39"/>
      <c r="H7564" s="113"/>
      <c r="I7564" s="113"/>
    </row>
    <row r="7565" spans="1:9" ht="15" customHeight="1" x14ac:dyDescent="0.25">
      <c r="A7565" s="29">
        <v>42319.833764699077</v>
      </c>
      <c r="B7565" s="39">
        <v>4.1900000000000004</v>
      </c>
      <c r="C7565" s="22" t="s">
        <v>200</v>
      </c>
      <c r="F7565" s="29">
        <v>42319.833764699077</v>
      </c>
      <c r="G7565" s="39"/>
      <c r="H7565" s="113"/>
      <c r="I7565" s="113"/>
    </row>
    <row r="7566" spans="1:9" ht="15" customHeight="1" x14ac:dyDescent="0.25">
      <c r="A7566" s="29">
        <v>42319.875431423614</v>
      </c>
      <c r="B7566" s="39">
        <v>3.25</v>
      </c>
      <c r="C7566" s="22" t="s">
        <v>200</v>
      </c>
      <c r="F7566" s="29">
        <v>42319.875431423614</v>
      </c>
      <c r="G7566" s="39"/>
      <c r="H7566" s="113"/>
      <c r="I7566" s="113"/>
    </row>
    <row r="7567" spans="1:9" ht="15" customHeight="1" x14ac:dyDescent="0.25">
      <c r="A7567" s="29">
        <v>42319.917098148151</v>
      </c>
      <c r="B7567" s="43">
        <v>7.62</v>
      </c>
      <c r="C7567" s="2"/>
      <c r="F7567" s="29">
        <v>42319.917098148151</v>
      </c>
      <c r="G7567" s="43">
        <v>7.62</v>
      </c>
      <c r="H7567" s="113"/>
      <c r="I7567" s="113"/>
    </row>
    <row r="7568" spans="1:9" ht="15" customHeight="1" x14ac:dyDescent="0.25">
      <c r="A7568" s="29">
        <v>42319.958764872688</v>
      </c>
      <c r="B7568" s="44">
        <v>8.07</v>
      </c>
      <c r="C7568" s="2"/>
      <c r="F7568" s="29">
        <v>42319.958764872688</v>
      </c>
      <c r="G7568" s="44">
        <v>8.07</v>
      </c>
      <c r="H7568" s="113"/>
      <c r="I7568" s="113"/>
    </row>
    <row r="7569" spans="1:9" ht="15" customHeight="1" x14ac:dyDescent="0.25">
      <c r="A7569" s="29">
        <v>42320.000431597226</v>
      </c>
      <c r="B7569" s="35">
        <v>8.73</v>
      </c>
      <c r="C7569" s="22" t="s">
        <v>197</v>
      </c>
      <c r="F7569" s="29">
        <v>42320.000431597226</v>
      </c>
      <c r="G7569" s="35"/>
      <c r="H7569" s="113"/>
      <c r="I7569" s="113"/>
    </row>
    <row r="7570" spans="1:9" ht="15" customHeight="1" x14ac:dyDescent="0.25">
      <c r="A7570" s="29">
        <v>42320.042098321763</v>
      </c>
      <c r="B7570" s="35">
        <v>8.84</v>
      </c>
      <c r="C7570" s="22" t="s">
        <v>197</v>
      </c>
      <c r="F7570" s="29">
        <v>42320.042098321763</v>
      </c>
      <c r="G7570" s="35"/>
      <c r="H7570" s="113"/>
      <c r="I7570" s="113"/>
    </row>
    <row r="7571" spans="1:9" ht="15" customHeight="1" x14ac:dyDescent="0.25">
      <c r="A7571" s="29">
        <v>42320.083765046293</v>
      </c>
      <c r="B7571" s="35">
        <v>8.9700000000000006</v>
      </c>
      <c r="C7571" s="22" t="s">
        <v>197</v>
      </c>
      <c r="F7571" s="29">
        <v>42320.083765046293</v>
      </c>
      <c r="G7571" s="35"/>
      <c r="H7571" s="113"/>
      <c r="I7571" s="113"/>
    </row>
    <row r="7572" spans="1:9" ht="15" customHeight="1" x14ac:dyDescent="0.25">
      <c r="A7572" s="29">
        <v>42320.12543177083</v>
      </c>
      <c r="B7572" s="35">
        <v>10.14</v>
      </c>
      <c r="C7572" s="22" t="s">
        <v>197</v>
      </c>
      <c r="F7572" s="29">
        <v>42320.12543177083</v>
      </c>
      <c r="G7572" s="35"/>
      <c r="H7572" s="113"/>
      <c r="I7572" s="113"/>
    </row>
    <row r="7573" spans="1:9" ht="15" customHeight="1" x14ac:dyDescent="0.25">
      <c r="A7573" s="29">
        <v>42320.167098495367</v>
      </c>
      <c r="B7573" s="35">
        <v>9.4600000000000009</v>
      </c>
      <c r="C7573" s="22" t="s">
        <v>197</v>
      </c>
      <c r="F7573" s="29">
        <v>42320.167098495367</v>
      </c>
      <c r="G7573" s="35"/>
      <c r="H7573" s="113"/>
      <c r="I7573" s="113"/>
    </row>
    <row r="7574" spans="1:9" ht="15" customHeight="1" x14ac:dyDescent="0.25">
      <c r="A7574" s="29">
        <v>42320.208765219904</v>
      </c>
      <c r="B7574" s="35">
        <v>9.83</v>
      </c>
      <c r="C7574" s="22" t="s">
        <v>197</v>
      </c>
      <c r="F7574" s="29">
        <v>42320.208765219904</v>
      </c>
      <c r="G7574" s="35"/>
      <c r="H7574" s="113"/>
      <c r="I7574" s="113"/>
    </row>
    <row r="7575" spans="1:9" ht="15" customHeight="1" x14ac:dyDescent="0.25">
      <c r="A7575" s="29">
        <v>42320.250431944442</v>
      </c>
      <c r="B7575" s="35">
        <v>8.1999999999999993</v>
      </c>
      <c r="C7575" s="22" t="s">
        <v>197</v>
      </c>
      <c r="F7575" s="29">
        <v>42320.250431944442</v>
      </c>
      <c r="G7575" s="35"/>
      <c r="H7575" s="113"/>
      <c r="I7575" s="113"/>
    </row>
    <row r="7576" spans="1:9" ht="15" customHeight="1" x14ac:dyDescent="0.25">
      <c r="A7576" s="29">
        <v>42320.292098668979</v>
      </c>
      <c r="B7576" s="35">
        <v>10.17</v>
      </c>
      <c r="C7576" s="22" t="s">
        <v>197</v>
      </c>
      <c r="F7576" s="29">
        <v>42320.292098668979</v>
      </c>
      <c r="G7576" s="35"/>
      <c r="H7576" s="113"/>
      <c r="I7576" s="113"/>
    </row>
    <row r="7577" spans="1:9" ht="15" customHeight="1" x14ac:dyDescent="0.25">
      <c r="A7577" s="29">
        <v>42320.333765393516</v>
      </c>
      <c r="B7577" s="35">
        <v>9.56</v>
      </c>
      <c r="C7577" s="22" t="s">
        <v>197</v>
      </c>
      <c r="F7577" s="29">
        <v>42320.333765393516</v>
      </c>
      <c r="G7577" s="35"/>
      <c r="H7577" s="113"/>
      <c r="I7577" s="113"/>
    </row>
    <row r="7578" spans="1:9" ht="15" customHeight="1" x14ac:dyDescent="0.25">
      <c r="A7578" s="29">
        <v>42320.375432118053</v>
      </c>
      <c r="B7578" s="35">
        <v>13.01</v>
      </c>
      <c r="C7578" s="22" t="s">
        <v>197</v>
      </c>
      <c r="F7578" s="29">
        <v>42320.375432118053</v>
      </c>
      <c r="G7578" s="35"/>
      <c r="H7578" s="113"/>
      <c r="I7578" s="113"/>
    </row>
    <row r="7579" spans="1:9" ht="15" customHeight="1" x14ac:dyDescent="0.25">
      <c r="A7579" s="29">
        <v>42320.41709884259</v>
      </c>
      <c r="B7579" s="35">
        <v>11.03</v>
      </c>
      <c r="C7579" s="22" t="s">
        <v>197</v>
      </c>
      <c r="F7579" s="29">
        <v>42320.41709884259</v>
      </c>
      <c r="G7579" s="35"/>
      <c r="H7579" s="113"/>
      <c r="I7579" s="113"/>
    </row>
    <row r="7580" spans="1:9" ht="15" customHeight="1" x14ac:dyDescent="0.25">
      <c r="A7580" s="29">
        <v>42320.458765567128</v>
      </c>
      <c r="B7580" s="35">
        <v>11.81</v>
      </c>
      <c r="C7580" s="22" t="s">
        <v>197</v>
      </c>
      <c r="F7580" s="29">
        <v>42320.458765567128</v>
      </c>
      <c r="G7580" s="35"/>
      <c r="H7580" s="113"/>
      <c r="I7580" s="113"/>
    </row>
    <row r="7581" spans="1:9" ht="15" customHeight="1" x14ac:dyDescent="0.25">
      <c r="A7581" s="29">
        <v>42320.500432291665</v>
      </c>
      <c r="B7581" s="35">
        <v>12.3</v>
      </c>
      <c r="C7581" s="22" t="s">
        <v>197</v>
      </c>
      <c r="F7581" s="29">
        <v>42320.500432291665</v>
      </c>
      <c r="G7581" s="35"/>
      <c r="H7581" s="113"/>
      <c r="I7581" s="113"/>
    </row>
    <row r="7582" spans="1:9" ht="15" customHeight="1" x14ac:dyDescent="0.25">
      <c r="A7582" s="29">
        <v>42320.542099016202</v>
      </c>
      <c r="B7582" s="35">
        <v>11.43</v>
      </c>
      <c r="C7582" s="22" t="s">
        <v>197</v>
      </c>
      <c r="F7582" s="29">
        <v>42320.542099016202</v>
      </c>
      <c r="G7582" s="35"/>
      <c r="H7582" s="113"/>
      <c r="I7582" s="113"/>
    </row>
    <row r="7583" spans="1:9" ht="15" customHeight="1" x14ac:dyDescent="0.25">
      <c r="A7583" s="29">
        <v>42320.583765740739</v>
      </c>
      <c r="B7583" s="35">
        <v>11.52</v>
      </c>
      <c r="C7583" s="22" t="s">
        <v>197</v>
      </c>
      <c r="F7583" s="29">
        <v>42320.583765740739</v>
      </c>
      <c r="G7583" s="35"/>
      <c r="H7583" s="113"/>
      <c r="I7583" s="113"/>
    </row>
    <row r="7584" spans="1:9" ht="15" customHeight="1" x14ac:dyDescent="0.25">
      <c r="A7584" s="29">
        <v>42320.625432465276</v>
      </c>
      <c r="B7584" s="35">
        <v>11.79</v>
      </c>
      <c r="C7584" s="22" t="s">
        <v>197</v>
      </c>
      <c r="F7584" s="29">
        <v>42320.625432465276</v>
      </c>
      <c r="G7584" s="35"/>
      <c r="H7584" s="113"/>
      <c r="I7584" s="113"/>
    </row>
    <row r="7585" spans="1:9" ht="15" customHeight="1" x14ac:dyDescent="0.25">
      <c r="A7585" s="29">
        <v>42320.667099189814</v>
      </c>
      <c r="B7585" s="35">
        <v>11.23</v>
      </c>
      <c r="C7585" s="22" t="s">
        <v>197</v>
      </c>
      <c r="F7585" s="29">
        <v>42320.667099189814</v>
      </c>
      <c r="G7585" s="35"/>
      <c r="H7585" s="113"/>
      <c r="I7585" s="113"/>
    </row>
    <row r="7586" spans="1:9" ht="15" customHeight="1" x14ac:dyDescent="0.25">
      <c r="A7586" s="29">
        <v>42320.708765914351</v>
      </c>
      <c r="B7586" s="35">
        <v>11.84</v>
      </c>
      <c r="C7586" s="22" t="s">
        <v>197</v>
      </c>
      <c r="F7586" s="29">
        <v>42320.708765914351</v>
      </c>
      <c r="G7586" s="35"/>
      <c r="H7586" s="113"/>
      <c r="I7586" s="113"/>
    </row>
    <row r="7587" spans="1:9" ht="15" customHeight="1" x14ac:dyDescent="0.25">
      <c r="A7587" s="29">
        <v>42320.750432638888</v>
      </c>
      <c r="B7587" s="35">
        <v>9.5399999999999991</v>
      </c>
      <c r="C7587" s="22" t="s">
        <v>197</v>
      </c>
      <c r="F7587" s="29">
        <v>42320.750432638888</v>
      </c>
      <c r="G7587" s="35"/>
      <c r="H7587" s="113"/>
      <c r="I7587" s="113"/>
    </row>
    <row r="7588" spans="1:9" ht="15" customHeight="1" x14ac:dyDescent="0.25">
      <c r="A7588" s="29">
        <v>42320.792099363425</v>
      </c>
      <c r="B7588" s="35">
        <v>4.95</v>
      </c>
      <c r="C7588" s="22" t="s">
        <v>197</v>
      </c>
      <c r="F7588" s="29">
        <v>42320.792099363425</v>
      </c>
      <c r="G7588" s="35"/>
      <c r="H7588" s="113"/>
      <c r="I7588" s="113"/>
    </row>
    <row r="7589" spans="1:9" ht="15" customHeight="1" x14ac:dyDescent="0.25">
      <c r="A7589" s="29">
        <v>42320.833766087962</v>
      </c>
      <c r="B7589" s="35">
        <v>2.68</v>
      </c>
      <c r="C7589" s="22" t="s">
        <v>197</v>
      </c>
      <c r="F7589" s="29">
        <v>42320.833766087962</v>
      </c>
      <c r="G7589" s="35"/>
      <c r="H7589" s="113"/>
      <c r="I7589" s="113"/>
    </row>
    <row r="7590" spans="1:9" ht="15" customHeight="1" x14ac:dyDescent="0.25">
      <c r="A7590" s="29">
        <v>42320.8754328125</v>
      </c>
      <c r="B7590" s="35">
        <v>1.42</v>
      </c>
      <c r="C7590" s="22" t="s">
        <v>197</v>
      </c>
      <c r="F7590" s="29">
        <v>42320.8754328125</v>
      </c>
      <c r="G7590" s="35"/>
      <c r="H7590" s="113"/>
      <c r="I7590" s="113"/>
    </row>
    <row r="7591" spans="1:9" ht="15" customHeight="1" x14ac:dyDescent="0.25">
      <c r="A7591" s="29">
        <v>42320.917099537037</v>
      </c>
      <c r="B7591" s="35">
        <v>0.8</v>
      </c>
      <c r="C7591" s="22" t="s">
        <v>197</v>
      </c>
      <c r="F7591" s="29">
        <v>42320.917099537037</v>
      </c>
      <c r="G7591" s="35"/>
      <c r="H7591" s="113"/>
      <c r="I7591" s="113"/>
    </row>
    <row r="7592" spans="1:9" ht="15" customHeight="1" x14ac:dyDescent="0.25">
      <c r="A7592" s="29">
        <v>42320.958766261574</v>
      </c>
      <c r="B7592" s="35">
        <v>0.74</v>
      </c>
      <c r="C7592" s="22" t="s">
        <v>197</v>
      </c>
      <c r="F7592" s="29">
        <v>42320.958766261574</v>
      </c>
      <c r="G7592" s="35"/>
      <c r="H7592" s="113"/>
      <c r="I7592" s="113"/>
    </row>
    <row r="7593" spans="1:9" ht="15" customHeight="1" x14ac:dyDescent="0.25">
      <c r="A7593" s="29">
        <v>42321.000432986111</v>
      </c>
      <c r="B7593" s="30">
        <v>0.73</v>
      </c>
      <c r="C7593" s="22" t="s">
        <v>197</v>
      </c>
      <c r="F7593" s="29">
        <v>42321.000432986111</v>
      </c>
      <c r="G7593" s="30"/>
      <c r="H7593" s="113"/>
      <c r="I7593" s="113"/>
    </row>
    <row r="7594" spans="1:9" ht="15" customHeight="1" x14ac:dyDescent="0.25">
      <c r="A7594" s="29">
        <v>42321.042099710648</v>
      </c>
      <c r="B7594" s="30">
        <v>0.74</v>
      </c>
      <c r="C7594" s="22" t="s">
        <v>197</v>
      </c>
      <c r="F7594" s="29">
        <v>42321.042099710648</v>
      </c>
      <c r="G7594" s="30"/>
      <c r="H7594" s="113"/>
      <c r="I7594" s="113"/>
    </row>
    <row r="7595" spans="1:9" ht="15" customHeight="1" x14ac:dyDescent="0.25">
      <c r="A7595" s="29">
        <v>42321.083766435186</v>
      </c>
      <c r="B7595" s="30">
        <v>0.74</v>
      </c>
      <c r="C7595" s="22" t="s">
        <v>197</v>
      </c>
      <c r="F7595" s="29">
        <v>42321.083766435186</v>
      </c>
      <c r="G7595" s="30"/>
      <c r="H7595" s="113"/>
      <c r="I7595" s="113"/>
    </row>
    <row r="7596" spans="1:9" ht="15" customHeight="1" x14ac:dyDescent="0.25">
      <c r="A7596" s="29">
        <v>42321.125433159723</v>
      </c>
      <c r="B7596" s="30">
        <v>0.74</v>
      </c>
      <c r="C7596" s="22" t="s">
        <v>197</v>
      </c>
      <c r="F7596" s="29">
        <v>42321.125433159723</v>
      </c>
      <c r="G7596" s="30"/>
      <c r="H7596" s="113"/>
      <c r="I7596" s="113"/>
    </row>
    <row r="7597" spans="1:9" ht="15" customHeight="1" x14ac:dyDescent="0.25">
      <c r="A7597" s="29">
        <v>42321.16709988426</v>
      </c>
      <c r="B7597" s="30">
        <v>0.74</v>
      </c>
      <c r="C7597" s="22" t="s">
        <v>197</v>
      </c>
      <c r="F7597" s="29">
        <v>42321.16709988426</v>
      </c>
      <c r="G7597" s="30"/>
      <c r="H7597" s="113"/>
      <c r="I7597" s="113"/>
    </row>
    <row r="7598" spans="1:9" ht="15" customHeight="1" x14ac:dyDescent="0.25">
      <c r="A7598" s="29">
        <v>42321.208766608797</v>
      </c>
      <c r="B7598" s="30">
        <v>0.76</v>
      </c>
      <c r="C7598" s="22" t="s">
        <v>197</v>
      </c>
      <c r="F7598" s="29">
        <v>42321.208766608797</v>
      </c>
      <c r="G7598" s="30"/>
      <c r="H7598" s="113"/>
      <c r="I7598" s="113"/>
    </row>
    <row r="7599" spans="1:9" ht="15" customHeight="1" x14ac:dyDescent="0.25">
      <c r="A7599" s="29">
        <v>42321.250433333335</v>
      </c>
      <c r="B7599" s="30">
        <v>0.8</v>
      </c>
      <c r="C7599" s="22" t="s">
        <v>197</v>
      </c>
      <c r="F7599" s="29">
        <v>42321.250433333335</v>
      </c>
      <c r="G7599" s="30"/>
      <c r="H7599" s="113"/>
      <c r="I7599" s="113"/>
    </row>
    <row r="7600" spans="1:9" ht="15" customHeight="1" x14ac:dyDescent="0.25">
      <c r="A7600" s="29">
        <v>42321.292100057872</v>
      </c>
      <c r="B7600" s="30">
        <v>0.83</v>
      </c>
      <c r="C7600" s="22" t="s">
        <v>197</v>
      </c>
      <c r="F7600" s="29">
        <v>42321.292100057872</v>
      </c>
      <c r="G7600" s="30"/>
      <c r="H7600" s="113"/>
      <c r="I7600" s="113"/>
    </row>
    <row r="7601" spans="1:9" ht="15" customHeight="1" x14ac:dyDescent="0.25">
      <c r="A7601" s="29">
        <v>42321.333766782409</v>
      </c>
      <c r="B7601" s="30">
        <v>0.83</v>
      </c>
      <c r="C7601" s="22" t="s">
        <v>197</v>
      </c>
      <c r="F7601" s="29">
        <v>42321.333766782409</v>
      </c>
      <c r="G7601" s="30"/>
      <c r="H7601" s="113"/>
      <c r="I7601" s="113"/>
    </row>
    <row r="7602" spans="1:9" ht="15" customHeight="1" x14ac:dyDescent="0.25">
      <c r="A7602" s="29">
        <v>42321.375433506946</v>
      </c>
      <c r="B7602" s="30">
        <v>0.83</v>
      </c>
      <c r="C7602" s="22" t="s">
        <v>197</v>
      </c>
      <c r="F7602" s="29">
        <v>42321.375433506946</v>
      </c>
      <c r="G7602" s="30"/>
      <c r="H7602" s="113"/>
      <c r="I7602" s="113"/>
    </row>
    <row r="7603" spans="1:9" ht="15" customHeight="1" x14ac:dyDescent="0.25">
      <c r="A7603" s="29">
        <v>42321.417100231483</v>
      </c>
      <c r="B7603" s="30">
        <v>0.82</v>
      </c>
      <c r="C7603" s="22" t="s">
        <v>197</v>
      </c>
      <c r="F7603" s="29">
        <v>42321.417100231483</v>
      </c>
      <c r="G7603" s="30"/>
      <c r="H7603" s="113"/>
      <c r="I7603" s="113"/>
    </row>
    <row r="7604" spans="1:9" ht="15" customHeight="1" x14ac:dyDescent="0.25">
      <c r="A7604" s="29">
        <v>42321.458766956021</v>
      </c>
      <c r="B7604" s="30">
        <v>0.87</v>
      </c>
      <c r="C7604" s="22" t="s">
        <v>197</v>
      </c>
      <c r="F7604" s="29">
        <v>42321.458766956021</v>
      </c>
      <c r="G7604" s="30"/>
      <c r="H7604" s="113"/>
      <c r="I7604" s="113"/>
    </row>
    <row r="7605" spans="1:9" ht="15" customHeight="1" x14ac:dyDescent="0.25">
      <c r="A7605" s="29">
        <v>42321.500433680558</v>
      </c>
      <c r="B7605" s="30">
        <v>0.87</v>
      </c>
      <c r="C7605" s="22" t="s">
        <v>197</v>
      </c>
      <c r="F7605" s="29">
        <v>42321.500433680558</v>
      </c>
      <c r="G7605" s="30"/>
      <c r="H7605" s="113"/>
      <c r="I7605" s="113"/>
    </row>
    <row r="7606" spans="1:9" ht="15" customHeight="1" x14ac:dyDescent="0.25">
      <c r="A7606" s="29">
        <v>42321.542100405095</v>
      </c>
      <c r="B7606" s="30">
        <v>0.83</v>
      </c>
      <c r="C7606" s="22" t="s">
        <v>197</v>
      </c>
      <c r="F7606" s="29">
        <v>42321.542100405095</v>
      </c>
      <c r="G7606" s="30"/>
      <c r="H7606" s="113"/>
      <c r="I7606" s="113"/>
    </row>
    <row r="7607" spans="1:9" ht="15" customHeight="1" x14ac:dyDescent="0.25">
      <c r="A7607" s="29">
        <v>42321.583767129632</v>
      </c>
      <c r="B7607" s="30">
        <v>0.82</v>
      </c>
      <c r="C7607" s="22" t="s">
        <v>197</v>
      </c>
      <c r="F7607" s="29">
        <v>42321.583767129632</v>
      </c>
      <c r="G7607" s="30"/>
      <c r="H7607" s="113"/>
      <c r="I7607" s="113"/>
    </row>
    <row r="7608" spans="1:9" ht="15" customHeight="1" x14ac:dyDescent="0.25">
      <c r="A7608" s="29">
        <v>42321.625433854169</v>
      </c>
      <c r="B7608" s="30">
        <v>0.81</v>
      </c>
      <c r="C7608" s="22" t="s">
        <v>197</v>
      </c>
      <c r="F7608" s="29">
        <v>42321.625433854169</v>
      </c>
      <c r="G7608" s="30"/>
      <c r="H7608" s="113"/>
      <c r="I7608" s="113"/>
    </row>
    <row r="7609" spans="1:9" ht="15" customHeight="1" x14ac:dyDescent="0.25">
      <c r="A7609" s="29">
        <v>42321.667100578707</v>
      </c>
      <c r="B7609" s="30">
        <v>0.84</v>
      </c>
      <c r="C7609" s="22" t="s">
        <v>197</v>
      </c>
      <c r="F7609" s="29">
        <v>42321.667100578707</v>
      </c>
      <c r="G7609" s="30"/>
      <c r="H7609" s="113"/>
      <c r="I7609" s="113"/>
    </row>
    <row r="7610" spans="1:9" ht="15" customHeight="1" x14ac:dyDescent="0.25">
      <c r="A7610" s="29">
        <v>42321.708767303244</v>
      </c>
      <c r="B7610" s="30">
        <v>0.88</v>
      </c>
      <c r="C7610" s="22" t="s">
        <v>197</v>
      </c>
      <c r="F7610" s="29">
        <v>42321.708767303244</v>
      </c>
      <c r="G7610" s="30"/>
      <c r="H7610" s="113"/>
      <c r="I7610" s="113"/>
    </row>
    <row r="7611" spans="1:9" ht="15" customHeight="1" x14ac:dyDescent="0.25">
      <c r="A7611" s="29">
        <v>42321.750434027781</v>
      </c>
      <c r="B7611" s="30">
        <v>0.86</v>
      </c>
      <c r="C7611" s="22" t="s">
        <v>197</v>
      </c>
      <c r="F7611" s="29">
        <v>42321.750434027781</v>
      </c>
      <c r="G7611" s="30"/>
      <c r="H7611" s="113"/>
      <c r="I7611" s="113"/>
    </row>
    <row r="7612" spans="1:9" ht="15" customHeight="1" x14ac:dyDescent="0.25">
      <c r="A7612" s="29">
        <v>42321.792100752318</v>
      </c>
      <c r="B7612" s="30">
        <v>0.9</v>
      </c>
      <c r="C7612" s="22" t="s">
        <v>197</v>
      </c>
      <c r="F7612" s="29">
        <v>42321.792100752318</v>
      </c>
      <c r="G7612" s="30"/>
      <c r="H7612" s="113"/>
      <c r="I7612" s="113"/>
    </row>
    <row r="7613" spans="1:9" ht="15" customHeight="1" x14ac:dyDescent="0.25">
      <c r="A7613" s="29">
        <v>42321.833767476855</v>
      </c>
      <c r="B7613" s="30">
        <v>1.49</v>
      </c>
      <c r="C7613" s="22" t="s">
        <v>197</v>
      </c>
      <c r="F7613" s="29">
        <v>42321.833767476855</v>
      </c>
      <c r="G7613" s="30"/>
      <c r="H7613" s="113"/>
      <c r="I7613" s="113"/>
    </row>
    <row r="7614" spans="1:9" ht="15" customHeight="1" x14ac:dyDescent="0.25">
      <c r="A7614" s="29">
        <v>42321.875434201385</v>
      </c>
      <c r="B7614" s="30">
        <v>1.17</v>
      </c>
      <c r="C7614" s="22" t="s">
        <v>197</v>
      </c>
      <c r="F7614" s="29">
        <v>42321.875434201385</v>
      </c>
      <c r="G7614" s="30"/>
      <c r="H7614" s="113"/>
      <c r="I7614" s="113"/>
    </row>
    <row r="7615" spans="1:9" ht="15" customHeight="1" x14ac:dyDescent="0.25">
      <c r="A7615" s="29">
        <v>42321.917100925923</v>
      </c>
      <c r="B7615" s="30">
        <v>0.85</v>
      </c>
      <c r="C7615" s="22" t="s">
        <v>197</v>
      </c>
      <c r="F7615" s="29">
        <v>42321.917100925923</v>
      </c>
      <c r="G7615" s="30"/>
      <c r="H7615" s="113"/>
      <c r="I7615" s="113"/>
    </row>
    <row r="7616" spans="1:9" ht="15" customHeight="1" x14ac:dyDescent="0.25">
      <c r="A7616" s="29">
        <v>42321.95876765046</v>
      </c>
      <c r="B7616" s="30">
        <v>0.7</v>
      </c>
      <c r="C7616" s="22" t="s">
        <v>197</v>
      </c>
      <c r="F7616" s="29">
        <v>42321.95876765046</v>
      </c>
      <c r="G7616" s="30"/>
      <c r="H7616" s="113"/>
      <c r="I7616" s="113"/>
    </row>
    <row r="7617" spans="1:9" ht="15" customHeight="1" x14ac:dyDescent="0.25">
      <c r="A7617" s="29">
        <v>42322.000434374997</v>
      </c>
      <c r="B7617" s="35">
        <v>0.67</v>
      </c>
      <c r="C7617" s="22" t="s">
        <v>197</v>
      </c>
      <c r="F7617" s="29">
        <v>42322.000434374997</v>
      </c>
      <c r="G7617" s="35"/>
      <c r="H7617" s="113"/>
      <c r="I7617" s="113"/>
    </row>
    <row r="7618" spans="1:9" ht="15" customHeight="1" x14ac:dyDescent="0.25">
      <c r="A7618" s="29">
        <v>42322.042101099534</v>
      </c>
      <c r="B7618" s="35">
        <v>0.67</v>
      </c>
      <c r="C7618" s="22" t="s">
        <v>197</v>
      </c>
      <c r="F7618" s="29">
        <v>42322.042101099534</v>
      </c>
      <c r="G7618" s="35"/>
      <c r="H7618" s="113"/>
      <c r="I7618" s="113"/>
    </row>
    <row r="7619" spans="1:9" ht="15" customHeight="1" x14ac:dyDescent="0.25">
      <c r="A7619" s="29">
        <v>42322.083767824071</v>
      </c>
      <c r="B7619" s="35">
        <v>0.68</v>
      </c>
      <c r="C7619" s="22" t="s">
        <v>197</v>
      </c>
      <c r="F7619" s="29">
        <v>42322.083767824071</v>
      </c>
      <c r="G7619" s="35"/>
      <c r="H7619" s="113"/>
      <c r="I7619" s="113"/>
    </row>
    <row r="7620" spans="1:9" ht="15" customHeight="1" x14ac:dyDescent="0.25">
      <c r="A7620" s="29">
        <v>42322.125434548609</v>
      </c>
      <c r="B7620" s="35">
        <v>0.68</v>
      </c>
      <c r="C7620" s="22" t="s">
        <v>197</v>
      </c>
      <c r="F7620" s="29">
        <v>42322.125434548609</v>
      </c>
      <c r="G7620" s="35"/>
      <c r="H7620" s="113"/>
      <c r="I7620" s="113"/>
    </row>
    <row r="7621" spans="1:9" ht="15" customHeight="1" x14ac:dyDescent="0.25">
      <c r="A7621" s="29">
        <v>42322.167101273146</v>
      </c>
      <c r="B7621" s="35">
        <v>0.67</v>
      </c>
      <c r="C7621" s="22" t="s">
        <v>197</v>
      </c>
      <c r="F7621" s="29">
        <v>42322.167101273146</v>
      </c>
      <c r="G7621" s="35"/>
      <c r="H7621" s="113"/>
      <c r="I7621" s="113"/>
    </row>
    <row r="7622" spans="1:9" ht="15" customHeight="1" x14ac:dyDescent="0.25">
      <c r="A7622" s="29">
        <v>42322.208767997683</v>
      </c>
      <c r="B7622" s="35">
        <v>0.67</v>
      </c>
      <c r="C7622" s="22" t="s">
        <v>197</v>
      </c>
      <c r="F7622" s="29">
        <v>42322.208767997683</v>
      </c>
      <c r="G7622" s="35"/>
      <c r="H7622" s="113"/>
      <c r="I7622" s="113"/>
    </row>
    <row r="7623" spans="1:9" ht="15" customHeight="1" x14ac:dyDescent="0.25">
      <c r="A7623" s="29">
        <v>42322.25043472222</v>
      </c>
      <c r="B7623" s="35">
        <v>0.66</v>
      </c>
      <c r="C7623" s="22" t="s">
        <v>197</v>
      </c>
      <c r="F7623" s="29">
        <v>42322.25043472222</v>
      </c>
      <c r="G7623" s="35"/>
      <c r="H7623" s="113"/>
      <c r="I7623" s="113"/>
    </row>
    <row r="7624" spans="1:9" ht="15" customHeight="1" x14ac:dyDescent="0.25">
      <c r="A7624" s="29">
        <v>42322.292101446757</v>
      </c>
      <c r="B7624" s="35">
        <v>0.7</v>
      </c>
      <c r="C7624" s="22" t="s">
        <v>197</v>
      </c>
      <c r="F7624" s="29">
        <v>42322.292101446757</v>
      </c>
      <c r="G7624" s="35"/>
      <c r="H7624" s="113"/>
      <c r="I7624" s="113"/>
    </row>
    <row r="7625" spans="1:9" ht="15" customHeight="1" x14ac:dyDescent="0.25">
      <c r="A7625" s="29">
        <v>42322.333768171295</v>
      </c>
      <c r="B7625" s="35">
        <v>0.71</v>
      </c>
      <c r="C7625" s="22" t="s">
        <v>197</v>
      </c>
      <c r="F7625" s="29">
        <v>42322.333768171295</v>
      </c>
      <c r="G7625" s="35"/>
      <c r="H7625" s="113"/>
      <c r="I7625" s="113"/>
    </row>
    <row r="7626" spans="1:9" ht="15" customHeight="1" x14ac:dyDescent="0.25">
      <c r="A7626" s="29">
        <v>42322.375434895832</v>
      </c>
      <c r="B7626" s="35">
        <v>0.78</v>
      </c>
      <c r="C7626" s="22" t="s">
        <v>197</v>
      </c>
      <c r="F7626" s="29">
        <v>42322.375434895832</v>
      </c>
      <c r="G7626" s="35"/>
      <c r="H7626" s="113"/>
      <c r="I7626" s="113"/>
    </row>
    <row r="7627" spans="1:9" ht="15" customHeight="1" x14ac:dyDescent="0.25">
      <c r="A7627" s="29">
        <v>42322.417101620369</v>
      </c>
      <c r="B7627" s="35">
        <v>0.85</v>
      </c>
      <c r="C7627" s="22" t="s">
        <v>197</v>
      </c>
      <c r="F7627" s="29">
        <v>42322.417101620369</v>
      </c>
      <c r="G7627" s="35"/>
      <c r="H7627" s="113"/>
      <c r="I7627" s="113"/>
    </row>
    <row r="7628" spans="1:9" ht="15" customHeight="1" x14ac:dyDescent="0.25">
      <c r="A7628" s="29">
        <v>42322.458768344906</v>
      </c>
      <c r="B7628" s="35">
        <v>0.86</v>
      </c>
      <c r="C7628" s="22" t="s">
        <v>197</v>
      </c>
      <c r="F7628" s="29">
        <v>42322.458768344906</v>
      </c>
      <c r="G7628" s="35"/>
      <c r="H7628" s="113"/>
      <c r="I7628" s="113"/>
    </row>
    <row r="7629" spans="1:9" ht="15" customHeight="1" x14ac:dyDescent="0.25">
      <c r="A7629" s="29">
        <v>42322.500435069443</v>
      </c>
      <c r="B7629" s="35">
        <v>0.8</v>
      </c>
      <c r="C7629" s="22" t="s">
        <v>197</v>
      </c>
      <c r="F7629" s="29">
        <v>42322.500435069443</v>
      </c>
      <c r="G7629" s="35"/>
      <c r="H7629" s="113"/>
      <c r="I7629" s="113"/>
    </row>
    <row r="7630" spans="1:9" ht="15" customHeight="1" x14ac:dyDescent="0.25">
      <c r="A7630" s="29">
        <v>42322.542101793981</v>
      </c>
      <c r="B7630" s="30">
        <v>0.82</v>
      </c>
      <c r="C7630" s="22" t="s">
        <v>197</v>
      </c>
      <c r="F7630" s="29">
        <v>42322.542101793981</v>
      </c>
      <c r="G7630" s="30"/>
      <c r="H7630" s="113"/>
      <c r="I7630" s="113"/>
    </row>
    <row r="7631" spans="1:9" ht="15" customHeight="1" x14ac:dyDescent="0.25">
      <c r="A7631" s="29">
        <v>42322.583768518518</v>
      </c>
      <c r="B7631" s="30">
        <v>0.74</v>
      </c>
      <c r="C7631" s="22" t="s">
        <v>197</v>
      </c>
      <c r="F7631" s="29">
        <v>42322.583768518518</v>
      </c>
      <c r="G7631" s="30"/>
      <c r="H7631" s="113"/>
      <c r="I7631" s="113"/>
    </row>
    <row r="7632" spans="1:9" ht="15" customHeight="1" x14ac:dyDescent="0.25">
      <c r="A7632" s="29">
        <v>42322.625435243055</v>
      </c>
      <c r="B7632" s="30">
        <v>0.66</v>
      </c>
      <c r="C7632" s="22" t="s">
        <v>197</v>
      </c>
      <c r="F7632" s="29">
        <v>42322.625435243055</v>
      </c>
      <c r="G7632" s="30"/>
      <c r="H7632" s="113"/>
      <c r="I7632" s="113"/>
    </row>
    <row r="7633" spans="1:9" ht="15" customHeight="1" x14ac:dyDescent="0.25">
      <c r="A7633" s="29">
        <v>42322.667101967592</v>
      </c>
      <c r="B7633" s="35">
        <v>0.65</v>
      </c>
      <c r="C7633" s="22" t="s">
        <v>197</v>
      </c>
      <c r="F7633" s="29">
        <v>42322.667101967592</v>
      </c>
      <c r="G7633" s="35"/>
      <c r="H7633" s="113"/>
      <c r="I7633" s="113"/>
    </row>
    <row r="7634" spans="1:9" ht="15" customHeight="1" x14ac:dyDescent="0.25">
      <c r="A7634" s="29">
        <v>42322.70876869213</v>
      </c>
      <c r="B7634" s="35">
        <v>0.66</v>
      </c>
      <c r="C7634" s="22" t="s">
        <v>197</v>
      </c>
      <c r="F7634" s="29">
        <v>42322.70876869213</v>
      </c>
      <c r="G7634" s="35"/>
      <c r="H7634" s="113"/>
      <c r="I7634" s="113"/>
    </row>
    <row r="7635" spans="1:9" ht="15" customHeight="1" x14ac:dyDescent="0.25">
      <c r="A7635" s="29">
        <v>42322.750435416667</v>
      </c>
      <c r="B7635" s="35">
        <v>0.7</v>
      </c>
      <c r="C7635" s="22" t="s">
        <v>197</v>
      </c>
      <c r="F7635" s="29">
        <v>42322.750435416667</v>
      </c>
      <c r="G7635" s="35"/>
      <c r="H7635" s="113"/>
      <c r="I7635" s="113"/>
    </row>
    <row r="7636" spans="1:9" ht="15" customHeight="1" x14ac:dyDescent="0.25">
      <c r="A7636" s="29">
        <v>42322.792102141204</v>
      </c>
      <c r="B7636" s="30">
        <v>0.7</v>
      </c>
      <c r="C7636" s="22" t="s">
        <v>197</v>
      </c>
      <c r="F7636" s="29">
        <v>42322.792102141204</v>
      </c>
      <c r="G7636" s="30"/>
      <c r="H7636" s="113"/>
      <c r="I7636" s="113"/>
    </row>
    <row r="7637" spans="1:9" ht="15" customHeight="1" x14ac:dyDescent="0.25">
      <c r="A7637" s="29">
        <v>42322.833768865741</v>
      </c>
      <c r="B7637" s="30">
        <v>0.7</v>
      </c>
      <c r="C7637" s="22" t="s">
        <v>197</v>
      </c>
      <c r="F7637" s="29">
        <v>42322.833768865741</v>
      </c>
      <c r="G7637" s="30"/>
      <c r="H7637" s="113"/>
      <c r="I7637" s="113"/>
    </row>
    <row r="7638" spans="1:9" ht="15" customHeight="1" x14ac:dyDescent="0.25">
      <c r="A7638" s="29">
        <v>42322.875435590278</v>
      </c>
      <c r="B7638" s="30">
        <v>0.68</v>
      </c>
      <c r="C7638" s="22" t="s">
        <v>197</v>
      </c>
      <c r="F7638" s="29">
        <v>42322.875435590278</v>
      </c>
      <c r="G7638" s="30"/>
      <c r="H7638" s="113"/>
      <c r="I7638" s="113"/>
    </row>
    <row r="7639" spans="1:9" ht="15" customHeight="1" x14ac:dyDescent="0.25">
      <c r="A7639" s="29">
        <v>42322.917102314816</v>
      </c>
      <c r="B7639" s="35">
        <v>0.7</v>
      </c>
      <c r="C7639" s="22" t="s">
        <v>197</v>
      </c>
      <c r="F7639" s="29">
        <v>42322.917102314816</v>
      </c>
      <c r="G7639" s="35"/>
      <c r="H7639" s="113"/>
      <c r="I7639" s="113"/>
    </row>
    <row r="7640" spans="1:9" ht="15" customHeight="1" x14ac:dyDescent="0.25">
      <c r="A7640" s="29">
        <v>42322.958769039353</v>
      </c>
      <c r="B7640" s="35">
        <v>0.75</v>
      </c>
      <c r="C7640" s="22" t="s">
        <v>197</v>
      </c>
      <c r="F7640" s="29">
        <v>42322.958769039353</v>
      </c>
      <c r="G7640" s="35"/>
      <c r="H7640" s="113"/>
      <c r="I7640" s="113"/>
    </row>
    <row r="7641" spans="1:9" ht="15" customHeight="1" x14ac:dyDescent="0.25">
      <c r="A7641" s="29">
        <v>42323.00043576389</v>
      </c>
      <c r="B7641" s="35">
        <v>0.77</v>
      </c>
      <c r="C7641" s="22" t="s">
        <v>197</v>
      </c>
      <c r="F7641" s="29">
        <v>42323.00043576389</v>
      </c>
      <c r="G7641" s="35"/>
      <c r="H7641" s="113"/>
      <c r="I7641" s="113"/>
    </row>
    <row r="7642" spans="1:9" ht="15" customHeight="1" x14ac:dyDescent="0.25">
      <c r="A7642" s="29">
        <v>42323.042102488427</v>
      </c>
      <c r="B7642" s="35">
        <v>0.79</v>
      </c>
      <c r="C7642" s="22" t="s">
        <v>197</v>
      </c>
      <c r="F7642" s="29">
        <v>42323.042102488427</v>
      </c>
      <c r="G7642" s="35"/>
      <c r="H7642" s="113"/>
      <c r="I7642" s="113"/>
    </row>
    <row r="7643" spans="1:9" ht="15" customHeight="1" x14ac:dyDescent="0.25">
      <c r="A7643" s="29">
        <v>42323.083769212964</v>
      </c>
      <c r="B7643" s="35">
        <v>0.8</v>
      </c>
      <c r="C7643" s="22" t="s">
        <v>197</v>
      </c>
      <c r="F7643" s="29">
        <v>42323.083769212964</v>
      </c>
      <c r="G7643" s="35"/>
      <c r="H7643" s="113"/>
      <c r="I7643" s="113"/>
    </row>
    <row r="7644" spans="1:9" ht="15" customHeight="1" x14ac:dyDescent="0.25">
      <c r="A7644" s="29">
        <v>42323.125435937502</v>
      </c>
      <c r="B7644" s="35">
        <v>0.79</v>
      </c>
      <c r="C7644" s="22" t="s">
        <v>197</v>
      </c>
      <c r="F7644" s="29">
        <v>42323.125435937502</v>
      </c>
      <c r="G7644" s="35"/>
      <c r="H7644" s="113"/>
      <c r="I7644" s="113"/>
    </row>
    <row r="7645" spans="1:9" ht="15" customHeight="1" x14ac:dyDescent="0.25">
      <c r="A7645" s="29">
        <v>42323.167102662039</v>
      </c>
      <c r="B7645" s="35">
        <v>0.76</v>
      </c>
      <c r="C7645" s="22" t="s">
        <v>197</v>
      </c>
      <c r="F7645" s="29">
        <v>42323.167102662039</v>
      </c>
      <c r="G7645" s="35"/>
      <c r="H7645" s="113"/>
      <c r="I7645" s="113"/>
    </row>
    <row r="7646" spans="1:9" ht="15" customHeight="1" x14ac:dyDescent="0.25">
      <c r="A7646" s="29">
        <v>42323.208769386576</v>
      </c>
      <c r="B7646" s="35">
        <v>0.75</v>
      </c>
      <c r="C7646" s="22" t="s">
        <v>197</v>
      </c>
      <c r="F7646" s="29">
        <v>42323.208769386576</v>
      </c>
      <c r="G7646" s="35"/>
      <c r="H7646" s="113"/>
      <c r="I7646" s="113"/>
    </row>
    <row r="7647" spans="1:9" ht="15" customHeight="1" x14ac:dyDescent="0.25">
      <c r="A7647" s="29">
        <v>42323.250436111113</v>
      </c>
      <c r="B7647" s="35">
        <v>0.75</v>
      </c>
      <c r="C7647" s="22" t="s">
        <v>197</v>
      </c>
      <c r="F7647" s="29">
        <v>42323.250436111113</v>
      </c>
      <c r="G7647" s="35"/>
      <c r="H7647" s="113"/>
      <c r="I7647" s="113"/>
    </row>
    <row r="7648" spans="1:9" ht="15" customHeight="1" x14ac:dyDescent="0.25">
      <c r="A7648" s="29">
        <v>42323.29210283565</v>
      </c>
      <c r="B7648" s="35">
        <v>0.78</v>
      </c>
      <c r="C7648" s="22" t="s">
        <v>197</v>
      </c>
      <c r="F7648" s="29">
        <v>42323.29210283565</v>
      </c>
      <c r="G7648" s="35"/>
      <c r="H7648" s="113"/>
      <c r="I7648" s="113"/>
    </row>
    <row r="7649" spans="1:9" ht="15" customHeight="1" x14ac:dyDescent="0.25">
      <c r="A7649" s="29">
        <v>42323.333769560188</v>
      </c>
      <c r="B7649" s="35">
        <v>0.78</v>
      </c>
      <c r="C7649" s="22" t="s">
        <v>197</v>
      </c>
      <c r="F7649" s="29">
        <v>42323.333769560188</v>
      </c>
      <c r="G7649" s="35"/>
      <c r="H7649" s="113"/>
      <c r="I7649" s="113"/>
    </row>
    <row r="7650" spans="1:9" ht="15" customHeight="1" x14ac:dyDescent="0.25">
      <c r="A7650" s="29">
        <v>42323.375436284725</v>
      </c>
      <c r="B7650" s="35">
        <v>0.8</v>
      </c>
      <c r="C7650" s="22" t="s">
        <v>197</v>
      </c>
      <c r="F7650" s="29">
        <v>42323.375436284725</v>
      </c>
      <c r="G7650" s="35"/>
      <c r="H7650" s="113"/>
      <c r="I7650" s="113"/>
    </row>
    <row r="7651" spans="1:9" ht="15" customHeight="1" x14ac:dyDescent="0.25">
      <c r="A7651" s="29">
        <v>42323.417103009262</v>
      </c>
      <c r="B7651" s="35">
        <v>0.79</v>
      </c>
      <c r="C7651" s="22" t="s">
        <v>197</v>
      </c>
      <c r="F7651" s="29">
        <v>42323.417103009262</v>
      </c>
      <c r="G7651" s="35"/>
      <c r="H7651" s="113"/>
      <c r="I7651" s="113"/>
    </row>
    <row r="7652" spans="1:9" ht="15" customHeight="1" x14ac:dyDescent="0.25">
      <c r="A7652" s="29">
        <v>42323.458769733799</v>
      </c>
      <c r="B7652" s="35">
        <v>0.8</v>
      </c>
      <c r="C7652" s="22" t="s">
        <v>197</v>
      </c>
      <c r="F7652" s="29">
        <v>42323.458769733799</v>
      </c>
      <c r="G7652" s="35"/>
      <c r="H7652" s="113"/>
      <c r="I7652" s="113"/>
    </row>
    <row r="7653" spans="1:9" ht="15" customHeight="1" x14ac:dyDescent="0.25">
      <c r="A7653" s="29">
        <v>42323.500436458336</v>
      </c>
      <c r="B7653" s="35">
        <v>0.82</v>
      </c>
      <c r="C7653" s="22" t="s">
        <v>197</v>
      </c>
      <c r="F7653" s="29">
        <v>42323.500436458336</v>
      </c>
      <c r="G7653" s="35"/>
      <c r="H7653" s="113"/>
      <c r="I7653" s="113"/>
    </row>
    <row r="7654" spans="1:9" ht="15" customHeight="1" x14ac:dyDescent="0.25">
      <c r="A7654" s="29">
        <v>42323.542103182874</v>
      </c>
      <c r="B7654" s="35">
        <v>0.85</v>
      </c>
      <c r="C7654" s="22" t="s">
        <v>197</v>
      </c>
      <c r="F7654" s="29">
        <v>42323.542103182874</v>
      </c>
      <c r="G7654" s="35"/>
      <c r="H7654" s="113"/>
      <c r="I7654" s="113"/>
    </row>
    <row r="7655" spans="1:9" ht="15" customHeight="1" x14ac:dyDescent="0.25">
      <c r="A7655" s="29">
        <v>42323.583769907411</v>
      </c>
      <c r="B7655" s="35">
        <v>0.82</v>
      </c>
      <c r="C7655" s="22" t="s">
        <v>197</v>
      </c>
      <c r="F7655" s="29">
        <v>42323.583769907411</v>
      </c>
      <c r="G7655" s="35"/>
      <c r="H7655" s="113"/>
      <c r="I7655" s="113"/>
    </row>
    <row r="7656" spans="1:9" ht="15" customHeight="1" x14ac:dyDescent="0.25">
      <c r="A7656" s="29">
        <v>42323.625436631948</v>
      </c>
      <c r="B7656" s="35">
        <v>0.77</v>
      </c>
      <c r="C7656" s="22" t="s">
        <v>197</v>
      </c>
      <c r="F7656" s="29">
        <v>42323.625436631948</v>
      </c>
      <c r="G7656" s="35"/>
      <c r="H7656" s="113"/>
      <c r="I7656" s="113"/>
    </row>
    <row r="7657" spans="1:9" ht="15" customHeight="1" x14ac:dyDescent="0.25">
      <c r="A7657" s="29">
        <v>42323.667103356478</v>
      </c>
      <c r="B7657" s="35">
        <v>0.73</v>
      </c>
      <c r="C7657" s="22" t="s">
        <v>197</v>
      </c>
      <c r="F7657" s="29">
        <v>42323.667103356478</v>
      </c>
      <c r="G7657" s="35"/>
      <c r="H7657" s="113"/>
      <c r="I7657" s="113"/>
    </row>
    <row r="7658" spans="1:9" ht="15" customHeight="1" x14ac:dyDescent="0.25">
      <c r="A7658" s="29">
        <v>42323.708770081015</v>
      </c>
      <c r="B7658" s="35">
        <v>0.74</v>
      </c>
      <c r="C7658" s="22" t="s">
        <v>197</v>
      </c>
      <c r="F7658" s="29">
        <v>42323.708770081015</v>
      </c>
      <c r="G7658" s="35"/>
      <c r="H7658" s="113"/>
      <c r="I7658" s="113"/>
    </row>
    <row r="7659" spans="1:9" ht="15" customHeight="1" x14ac:dyDescent="0.25">
      <c r="A7659" s="29">
        <v>42323.750436805552</v>
      </c>
      <c r="B7659" s="35">
        <v>0.72</v>
      </c>
      <c r="C7659" s="22" t="s">
        <v>197</v>
      </c>
      <c r="F7659" s="29">
        <v>42323.750436805552</v>
      </c>
      <c r="G7659" s="35"/>
      <c r="H7659" s="113"/>
      <c r="I7659" s="113"/>
    </row>
    <row r="7660" spans="1:9" ht="15" customHeight="1" x14ac:dyDescent="0.25">
      <c r="A7660" s="29">
        <v>42323.79210353009</v>
      </c>
      <c r="B7660" s="30">
        <v>0.71</v>
      </c>
      <c r="C7660" s="22" t="s">
        <v>197</v>
      </c>
      <c r="F7660" s="29">
        <v>42323.79210353009</v>
      </c>
      <c r="G7660" s="30"/>
      <c r="H7660" s="113"/>
      <c r="I7660" s="113"/>
    </row>
    <row r="7661" spans="1:9" ht="15" customHeight="1" x14ac:dyDescent="0.25">
      <c r="A7661" s="29">
        <v>42323.833770254627</v>
      </c>
      <c r="B7661" s="30">
        <v>0.73</v>
      </c>
      <c r="C7661" s="22" t="s">
        <v>197</v>
      </c>
      <c r="F7661" s="29">
        <v>42323.833770254627</v>
      </c>
      <c r="G7661" s="30"/>
      <c r="H7661" s="113"/>
      <c r="I7661" s="113"/>
    </row>
    <row r="7662" spans="1:9" ht="15" customHeight="1" x14ac:dyDescent="0.25">
      <c r="A7662" s="29">
        <v>42323.875436979164</v>
      </c>
      <c r="B7662" s="30">
        <v>0.73</v>
      </c>
      <c r="C7662" s="22" t="s">
        <v>197</v>
      </c>
      <c r="F7662" s="29">
        <v>42323.875436979164</v>
      </c>
      <c r="G7662" s="30"/>
      <c r="H7662" s="113"/>
      <c r="I7662" s="113"/>
    </row>
    <row r="7663" spans="1:9" ht="15" customHeight="1" x14ac:dyDescent="0.25">
      <c r="A7663" s="29">
        <v>42323.917103703701</v>
      </c>
      <c r="B7663" s="35">
        <v>0.72</v>
      </c>
      <c r="C7663" s="22" t="s">
        <v>197</v>
      </c>
      <c r="F7663" s="29">
        <v>42323.917103703701</v>
      </c>
      <c r="G7663" s="35"/>
      <c r="H7663" s="113"/>
      <c r="I7663" s="113"/>
    </row>
    <row r="7664" spans="1:9" ht="15" customHeight="1" x14ac:dyDescent="0.25">
      <c r="A7664" s="29">
        <v>42323.958770428238</v>
      </c>
      <c r="B7664" s="35">
        <v>0.74</v>
      </c>
      <c r="C7664" s="22" t="s">
        <v>197</v>
      </c>
      <c r="F7664" s="29">
        <v>42323.958770428238</v>
      </c>
      <c r="G7664" s="35"/>
      <c r="H7664" s="113"/>
      <c r="I7664" s="113"/>
    </row>
    <row r="7665" spans="1:9" ht="15" customHeight="1" x14ac:dyDescent="0.25">
      <c r="A7665" s="29">
        <v>42324.000437152776</v>
      </c>
      <c r="B7665" s="35">
        <v>0.74</v>
      </c>
      <c r="C7665" s="22" t="s">
        <v>197</v>
      </c>
      <c r="F7665" s="29">
        <v>42324.000437152776</v>
      </c>
      <c r="G7665" s="35"/>
      <c r="H7665" s="113"/>
      <c r="I7665" s="113"/>
    </row>
    <row r="7666" spans="1:9" ht="15" customHeight="1" x14ac:dyDescent="0.25">
      <c r="A7666" s="29">
        <v>42324.042103877313</v>
      </c>
      <c r="B7666" s="35">
        <v>0.72</v>
      </c>
      <c r="C7666" s="22" t="s">
        <v>197</v>
      </c>
      <c r="F7666" s="29">
        <v>42324.042103877313</v>
      </c>
      <c r="G7666" s="35"/>
      <c r="H7666" s="113"/>
      <c r="I7666" s="113"/>
    </row>
    <row r="7667" spans="1:9" ht="15" customHeight="1" x14ac:dyDescent="0.25">
      <c r="A7667" s="29">
        <v>42324.08377060185</v>
      </c>
      <c r="B7667" s="35">
        <v>0.72</v>
      </c>
      <c r="C7667" s="22" t="s">
        <v>197</v>
      </c>
      <c r="F7667" s="29">
        <v>42324.08377060185</v>
      </c>
      <c r="G7667" s="35"/>
      <c r="H7667" s="113"/>
      <c r="I7667" s="113"/>
    </row>
    <row r="7668" spans="1:9" ht="15" customHeight="1" x14ac:dyDescent="0.25">
      <c r="A7668" s="29">
        <v>42324.125437326387</v>
      </c>
      <c r="B7668" s="35">
        <v>0.71</v>
      </c>
      <c r="C7668" s="22" t="s">
        <v>197</v>
      </c>
      <c r="F7668" s="29">
        <v>42324.125437326387</v>
      </c>
      <c r="G7668" s="35"/>
      <c r="H7668" s="113"/>
      <c r="I7668" s="113"/>
    </row>
    <row r="7669" spans="1:9" ht="15" customHeight="1" x14ac:dyDescent="0.25">
      <c r="A7669" s="29">
        <v>42324.167104050925</v>
      </c>
      <c r="B7669" s="35">
        <v>0.71</v>
      </c>
      <c r="C7669" s="22" t="s">
        <v>197</v>
      </c>
      <c r="F7669" s="29">
        <v>42324.167104050925</v>
      </c>
      <c r="G7669" s="35"/>
      <c r="H7669" s="113"/>
      <c r="I7669" s="113"/>
    </row>
    <row r="7670" spans="1:9" ht="15" customHeight="1" x14ac:dyDescent="0.25">
      <c r="A7670" s="29">
        <v>42324.208770775462</v>
      </c>
      <c r="B7670" s="35">
        <v>0.73</v>
      </c>
      <c r="C7670" s="22" t="s">
        <v>197</v>
      </c>
      <c r="F7670" s="29">
        <v>42324.208770775462</v>
      </c>
      <c r="G7670" s="35"/>
      <c r="H7670" s="113"/>
      <c r="I7670" s="113"/>
    </row>
    <row r="7671" spans="1:9" ht="15" customHeight="1" x14ac:dyDescent="0.25">
      <c r="A7671" s="29">
        <v>42324.250437499999</v>
      </c>
      <c r="B7671" s="35">
        <v>0.7</v>
      </c>
      <c r="C7671" s="22" t="s">
        <v>197</v>
      </c>
      <c r="F7671" s="29">
        <v>42324.250437499999</v>
      </c>
      <c r="G7671" s="35"/>
      <c r="H7671" s="113"/>
      <c r="I7671" s="113"/>
    </row>
    <row r="7672" spans="1:9" ht="15" customHeight="1" x14ac:dyDescent="0.25">
      <c r="A7672" s="29">
        <v>42324.292104224536</v>
      </c>
      <c r="B7672" s="35">
        <v>0.72</v>
      </c>
      <c r="C7672" s="22" t="s">
        <v>197</v>
      </c>
      <c r="F7672" s="29">
        <v>42324.292104224536</v>
      </c>
      <c r="G7672" s="35"/>
      <c r="H7672" s="113"/>
      <c r="I7672" s="113"/>
    </row>
    <row r="7673" spans="1:9" ht="15" customHeight="1" x14ac:dyDescent="0.25">
      <c r="A7673" s="29">
        <v>42324.333770949073</v>
      </c>
      <c r="B7673" s="35">
        <v>0.73</v>
      </c>
      <c r="C7673" s="22" t="s">
        <v>197</v>
      </c>
      <c r="F7673" s="29">
        <v>42324.333770949073</v>
      </c>
      <c r="G7673" s="35"/>
      <c r="H7673" s="113"/>
      <c r="I7673" s="113"/>
    </row>
    <row r="7674" spans="1:9" ht="15" customHeight="1" x14ac:dyDescent="0.25">
      <c r="A7674" s="29">
        <v>42324.375437673611</v>
      </c>
      <c r="B7674" s="35">
        <v>0.74</v>
      </c>
      <c r="C7674" s="22" t="s">
        <v>197</v>
      </c>
      <c r="F7674" s="29">
        <v>42324.375437673611</v>
      </c>
      <c r="G7674" s="35"/>
      <c r="H7674" s="113"/>
      <c r="I7674" s="113"/>
    </row>
    <row r="7675" spans="1:9" ht="15" customHeight="1" x14ac:dyDescent="0.25">
      <c r="A7675" s="29">
        <v>42324.417104398148</v>
      </c>
      <c r="B7675" s="35">
        <v>0.73</v>
      </c>
      <c r="C7675" s="22" t="s">
        <v>197</v>
      </c>
      <c r="F7675" s="29">
        <v>42324.417104398148</v>
      </c>
      <c r="G7675" s="35"/>
      <c r="H7675" s="113"/>
      <c r="I7675" s="113"/>
    </row>
    <row r="7676" spans="1:9" ht="15" customHeight="1" x14ac:dyDescent="0.25">
      <c r="A7676" s="29">
        <v>42324.458771122685</v>
      </c>
      <c r="B7676" s="35">
        <v>0.74</v>
      </c>
      <c r="C7676" s="22" t="s">
        <v>197</v>
      </c>
      <c r="F7676" s="29">
        <v>42324.458771122685</v>
      </c>
      <c r="G7676" s="35"/>
      <c r="H7676" s="113"/>
      <c r="I7676" s="113"/>
    </row>
    <row r="7677" spans="1:9" ht="15" customHeight="1" x14ac:dyDescent="0.25">
      <c r="A7677" s="29">
        <v>42324.500437847222</v>
      </c>
      <c r="B7677" s="35">
        <v>0.73</v>
      </c>
      <c r="C7677" s="22" t="s">
        <v>197</v>
      </c>
      <c r="F7677" s="29">
        <v>42324.500437847222</v>
      </c>
      <c r="G7677" s="35"/>
      <c r="H7677" s="113"/>
      <c r="I7677" s="113"/>
    </row>
    <row r="7678" spans="1:9" ht="15" customHeight="1" x14ac:dyDescent="0.25">
      <c r="A7678" s="29">
        <v>42324.542104571759</v>
      </c>
      <c r="B7678" s="35">
        <v>0.71</v>
      </c>
      <c r="C7678" s="22" t="s">
        <v>197</v>
      </c>
      <c r="F7678" s="29">
        <v>42324.542104571759</v>
      </c>
      <c r="G7678" s="35"/>
      <c r="H7678" s="113"/>
      <c r="I7678" s="113"/>
    </row>
    <row r="7679" spans="1:9" ht="15" customHeight="1" x14ac:dyDescent="0.25">
      <c r="A7679" s="29">
        <v>42324.583771296297</v>
      </c>
      <c r="B7679" s="35">
        <v>0.69</v>
      </c>
      <c r="C7679" s="22" t="s">
        <v>197</v>
      </c>
      <c r="F7679" s="29">
        <v>42324.583771296297</v>
      </c>
      <c r="G7679" s="35"/>
      <c r="H7679" s="113"/>
      <c r="I7679" s="113"/>
    </row>
    <row r="7680" spans="1:9" ht="15" customHeight="1" x14ac:dyDescent="0.25">
      <c r="A7680" s="29">
        <v>42324.625438020834</v>
      </c>
      <c r="B7680" s="35">
        <v>0.71</v>
      </c>
      <c r="C7680" s="22" t="s">
        <v>197</v>
      </c>
      <c r="F7680" s="29">
        <v>42324.625438020834</v>
      </c>
      <c r="G7680" s="35"/>
      <c r="H7680" s="113"/>
      <c r="I7680" s="113"/>
    </row>
    <row r="7681" spans="1:9" ht="15" customHeight="1" x14ac:dyDescent="0.25">
      <c r="A7681" s="29">
        <v>42324.667104745371</v>
      </c>
      <c r="B7681" s="30">
        <v>0.73</v>
      </c>
      <c r="C7681" s="22" t="s">
        <v>197</v>
      </c>
      <c r="F7681" s="29">
        <v>42324.667104745371</v>
      </c>
      <c r="G7681" s="30"/>
      <c r="H7681" s="113"/>
      <c r="I7681" s="113"/>
    </row>
    <row r="7682" spans="1:9" ht="15" customHeight="1" x14ac:dyDescent="0.25">
      <c r="A7682" s="29">
        <v>42324.708771469908</v>
      </c>
      <c r="B7682" s="30">
        <v>0.74</v>
      </c>
      <c r="C7682" s="22" t="s">
        <v>197</v>
      </c>
      <c r="F7682" s="29">
        <v>42324.708771469908</v>
      </c>
      <c r="G7682" s="30"/>
      <c r="H7682" s="113"/>
      <c r="I7682" s="113"/>
    </row>
    <row r="7683" spans="1:9" ht="15" customHeight="1" x14ac:dyDescent="0.25">
      <c r="A7683" s="29">
        <v>42324.750438194445</v>
      </c>
      <c r="B7683" s="30">
        <v>0.77</v>
      </c>
      <c r="C7683" s="22" t="s">
        <v>197</v>
      </c>
      <c r="F7683" s="29">
        <v>42324.750438194445</v>
      </c>
      <c r="G7683" s="30"/>
      <c r="H7683" s="113"/>
      <c r="I7683" s="113"/>
    </row>
    <row r="7684" spans="1:9" ht="15" customHeight="1" x14ac:dyDescent="0.25">
      <c r="A7684" s="29">
        <v>42324.792104918983</v>
      </c>
      <c r="B7684" s="30">
        <v>0.77</v>
      </c>
      <c r="C7684" s="22" t="s">
        <v>197</v>
      </c>
      <c r="F7684" s="29">
        <v>42324.792104918983</v>
      </c>
      <c r="G7684" s="30"/>
      <c r="H7684" s="113"/>
      <c r="I7684" s="113"/>
    </row>
    <row r="7685" spans="1:9" ht="15" customHeight="1" x14ac:dyDescent="0.25">
      <c r="A7685" s="29">
        <v>42324.83377164352</v>
      </c>
      <c r="B7685" s="30">
        <v>0.74</v>
      </c>
      <c r="C7685" s="22" t="s">
        <v>197</v>
      </c>
      <c r="F7685" s="29">
        <v>42324.83377164352</v>
      </c>
      <c r="G7685" s="30"/>
      <c r="H7685" s="113"/>
      <c r="I7685" s="113"/>
    </row>
    <row r="7686" spans="1:9" ht="15" customHeight="1" x14ac:dyDescent="0.25">
      <c r="A7686" s="29">
        <v>42324.875438368057</v>
      </c>
      <c r="B7686" s="30">
        <v>0.75</v>
      </c>
      <c r="C7686" s="22" t="s">
        <v>197</v>
      </c>
      <c r="F7686" s="29">
        <v>42324.875438368057</v>
      </c>
      <c r="G7686" s="30"/>
      <c r="H7686" s="113"/>
      <c r="I7686" s="113"/>
    </row>
    <row r="7687" spans="1:9" ht="15" customHeight="1" x14ac:dyDescent="0.25">
      <c r="A7687" s="29">
        <v>42324.917105092594</v>
      </c>
      <c r="B7687" s="35">
        <v>0.69</v>
      </c>
      <c r="C7687" s="22" t="s">
        <v>197</v>
      </c>
      <c r="F7687" s="29">
        <v>42324.917105092594</v>
      </c>
      <c r="G7687" s="35"/>
      <c r="H7687" s="113"/>
      <c r="I7687" s="113"/>
    </row>
    <row r="7688" spans="1:9" ht="15" customHeight="1" x14ac:dyDescent="0.25">
      <c r="A7688" s="29">
        <v>42324.958771817131</v>
      </c>
      <c r="B7688" s="35">
        <v>0.65</v>
      </c>
      <c r="C7688" s="22" t="s">
        <v>197</v>
      </c>
      <c r="F7688" s="29">
        <v>42324.958771817131</v>
      </c>
      <c r="G7688" s="35"/>
      <c r="H7688" s="113"/>
      <c r="I7688" s="113"/>
    </row>
    <row r="7689" spans="1:9" ht="15" customHeight="1" x14ac:dyDescent="0.25">
      <c r="A7689" s="29">
        <v>42325.000438541669</v>
      </c>
      <c r="B7689" s="35">
        <v>0.68</v>
      </c>
      <c r="C7689" s="22" t="s">
        <v>197</v>
      </c>
      <c r="F7689" s="29">
        <v>42325.000438541669</v>
      </c>
      <c r="G7689" s="35"/>
      <c r="H7689" s="113"/>
      <c r="I7689" s="113"/>
    </row>
    <row r="7690" spans="1:9" ht="15" customHeight="1" x14ac:dyDescent="0.25">
      <c r="A7690" s="29">
        <v>42325.042105266206</v>
      </c>
      <c r="B7690" s="35">
        <v>0.7</v>
      </c>
      <c r="C7690" s="22" t="s">
        <v>197</v>
      </c>
      <c r="F7690" s="29">
        <v>42325.042105266206</v>
      </c>
      <c r="G7690" s="35"/>
      <c r="H7690" s="113"/>
      <c r="I7690" s="113"/>
    </row>
    <row r="7691" spans="1:9" ht="15" customHeight="1" x14ac:dyDescent="0.25">
      <c r="A7691" s="29">
        <v>42325.083771990743</v>
      </c>
      <c r="B7691" s="35">
        <v>0.72</v>
      </c>
      <c r="C7691" s="22" t="s">
        <v>197</v>
      </c>
      <c r="F7691" s="29">
        <v>42325.083771990743</v>
      </c>
      <c r="G7691" s="35"/>
      <c r="H7691" s="113"/>
      <c r="I7691" s="113"/>
    </row>
    <row r="7692" spans="1:9" ht="15" customHeight="1" x14ac:dyDescent="0.25">
      <c r="A7692" s="29">
        <v>42325.12543871528</v>
      </c>
      <c r="B7692" s="35">
        <v>0.73</v>
      </c>
      <c r="C7692" s="22" t="s">
        <v>197</v>
      </c>
      <c r="F7692" s="29">
        <v>42325.12543871528</v>
      </c>
      <c r="G7692" s="35"/>
      <c r="H7692" s="113"/>
      <c r="I7692" s="113"/>
    </row>
    <row r="7693" spans="1:9" ht="15" customHeight="1" x14ac:dyDescent="0.25">
      <c r="A7693" s="29">
        <v>42325.167105439818</v>
      </c>
      <c r="B7693" s="35">
        <v>0.72</v>
      </c>
      <c r="C7693" s="22" t="s">
        <v>197</v>
      </c>
      <c r="F7693" s="29">
        <v>42325.167105439818</v>
      </c>
      <c r="G7693" s="35"/>
      <c r="H7693" s="113"/>
      <c r="I7693" s="113"/>
    </row>
    <row r="7694" spans="1:9" ht="15" customHeight="1" x14ac:dyDescent="0.25">
      <c r="A7694" s="29">
        <v>42325.208772164355</v>
      </c>
      <c r="B7694" s="35">
        <v>0.71</v>
      </c>
      <c r="C7694" s="22" t="s">
        <v>197</v>
      </c>
      <c r="F7694" s="29">
        <v>42325.208772164355</v>
      </c>
      <c r="G7694" s="35"/>
      <c r="H7694" s="113"/>
      <c r="I7694" s="113"/>
    </row>
    <row r="7695" spans="1:9" ht="15" customHeight="1" x14ac:dyDescent="0.25">
      <c r="A7695" s="29">
        <v>42325.250438888892</v>
      </c>
      <c r="B7695" s="35">
        <v>0.73</v>
      </c>
      <c r="C7695" s="22" t="s">
        <v>197</v>
      </c>
      <c r="F7695" s="29">
        <v>42325.250438888892</v>
      </c>
      <c r="G7695" s="35"/>
      <c r="H7695" s="113"/>
      <c r="I7695" s="113"/>
    </row>
    <row r="7696" spans="1:9" ht="15" customHeight="1" x14ac:dyDescent="0.25">
      <c r="A7696" s="29">
        <v>42325.292105613429</v>
      </c>
      <c r="B7696" s="35">
        <v>0.75</v>
      </c>
      <c r="C7696" s="22" t="s">
        <v>197</v>
      </c>
      <c r="F7696" s="29">
        <v>42325.292105613429</v>
      </c>
      <c r="G7696" s="35"/>
      <c r="H7696" s="113"/>
      <c r="I7696" s="113"/>
    </row>
    <row r="7697" spans="1:9" ht="15" customHeight="1" x14ac:dyDescent="0.25">
      <c r="A7697" s="29">
        <v>42325.333772337966</v>
      </c>
      <c r="B7697" s="35">
        <v>0.77</v>
      </c>
      <c r="C7697" s="22" t="s">
        <v>197</v>
      </c>
      <c r="F7697" s="29">
        <v>42325.333772337966</v>
      </c>
      <c r="G7697" s="35"/>
      <c r="H7697" s="113"/>
      <c r="I7697" s="113"/>
    </row>
    <row r="7698" spans="1:9" ht="15" customHeight="1" x14ac:dyDescent="0.25">
      <c r="A7698" s="29">
        <v>42325.375439062504</v>
      </c>
      <c r="B7698" s="35">
        <v>0.79</v>
      </c>
      <c r="C7698" s="22" t="s">
        <v>197</v>
      </c>
      <c r="F7698" s="29">
        <v>42325.375439062504</v>
      </c>
      <c r="G7698" s="35"/>
      <c r="H7698" s="113"/>
      <c r="I7698" s="113"/>
    </row>
    <row r="7699" spans="1:9" ht="15" customHeight="1" x14ac:dyDescent="0.25">
      <c r="A7699" s="29">
        <v>42325.417105787034</v>
      </c>
      <c r="B7699" s="35">
        <v>0.83</v>
      </c>
      <c r="C7699" s="22" t="s">
        <v>197</v>
      </c>
      <c r="F7699" s="29">
        <v>42325.417105787034</v>
      </c>
      <c r="G7699" s="35"/>
      <c r="H7699" s="113"/>
      <c r="I7699" s="113"/>
    </row>
    <row r="7700" spans="1:9" ht="15" customHeight="1" x14ac:dyDescent="0.25">
      <c r="A7700" s="29">
        <v>42325.458772511571</v>
      </c>
      <c r="B7700" s="35">
        <v>0.86</v>
      </c>
      <c r="C7700" s="22" t="s">
        <v>197</v>
      </c>
      <c r="F7700" s="29">
        <v>42325.458772511571</v>
      </c>
      <c r="G7700" s="35"/>
      <c r="H7700" s="113"/>
      <c r="I7700" s="113"/>
    </row>
    <row r="7701" spans="1:9" ht="15" customHeight="1" x14ac:dyDescent="0.25">
      <c r="A7701" s="29">
        <v>42325.500439236108</v>
      </c>
      <c r="B7701" s="35">
        <v>0.9</v>
      </c>
      <c r="C7701" s="22" t="s">
        <v>197</v>
      </c>
      <c r="F7701" s="29">
        <v>42325.500439236108</v>
      </c>
      <c r="G7701" s="35"/>
      <c r="H7701" s="113"/>
      <c r="I7701" s="113"/>
    </row>
    <row r="7702" spans="1:9" ht="15" customHeight="1" x14ac:dyDescent="0.25">
      <c r="A7702" s="29">
        <v>42325.542105960645</v>
      </c>
      <c r="B7702" s="35">
        <v>1.3</v>
      </c>
      <c r="C7702" s="22" t="s">
        <v>197</v>
      </c>
      <c r="F7702" s="29">
        <v>42325.542105960645</v>
      </c>
      <c r="G7702" s="35"/>
      <c r="H7702" s="113"/>
      <c r="I7702" s="113"/>
    </row>
    <row r="7703" spans="1:9" ht="15" customHeight="1" x14ac:dyDescent="0.25">
      <c r="A7703" s="29">
        <v>42325.583772685182</v>
      </c>
      <c r="B7703" s="35">
        <v>1.3</v>
      </c>
      <c r="C7703" s="22" t="s">
        <v>197</v>
      </c>
      <c r="F7703" s="29">
        <v>42325.583772685182</v>
      </c>
      <c r="G7703" s="35"/>
      <c r="H7703" s="113"/>
      <c r="I7703" s="113"/>
    </row>
    <row r="7704" spans="1:9" ht="15" customHeight="1" x14ac:dyDescent="0.25">
      <c r="A7704" s="29">
        <v>42325.62543940972</v>
      </c>
      <c r="B7704" s="35">
        <v>1.1000000000000001</v>
      </c>
      <c r="C7704" s="22" t="s">
        <v>197</v>
      </c>
      <c r="F7704" s="29">
        <v>42325.62543940972</v>
      </c>
      <c r="G7704" s="35"/>
      <c r="H7704" s="113"/>
      <c r="I7704" s="113"/>
    </row>
    <row r="7705" spans="1:9" ht="15" customHeight="1" x14ac:dyDescent="0.25">
      <c r="A7705" s="29">
        <v>42325.667106134257</v>
      </c>
      <c r="B7705" s="35">
        <v>1.1000000000000001</v>
      </c>
      <c r="C7705" s="22" t="s">
        <v>197</v>
      </c>
      <c r="F7705" s="29">
        <v>42325.667106134257</v>
      </c>
      <c r="G7705" s="35"/>
      <c r="H7705" s="113"/>
      <c r="I7705" s="113"/>
    </row>
    <row r="7706" spans="1:9" ht="15" customHeight="1" x14ac:dyDescent="0.25">
      <c r="A7706" s="29">
        <v>42325.708772858794</v>
      </c>
      <c r="B7706" s="35">
        <v>1.1000000000000001</v>
      </c>
      <c r="C7706" s="22" t="s">
        <v>197</v>
      </c>
      <c r="F7706" s="29">
        <v>42325.708772858794</v>
      </c>
      <c r="G7706" s="35"/>
      <c r="H7706" s="113"/>
      <c r="I7706" s="113"/>
    </row>
    <row r="7707" spans="1:9" ht="15" customHeight="1" x14ac:dyDescent="0.25">
      <c r="A7707" s="29">
        <v>42325.750439583331</v>
      </c>
      <c r="B7707" s="35">
        <v>1.3</v>
      </c>
      <c r="C7707" s="22" t="s">
        <v>197</v>
      </c>
      <c r="F7707" s="29">
        <v>42325.750439583331</v>
      </c>
      <c r="G7707" s="35"/>
      <c r="H7707" s="113"/>
      <c r="I7707" s="113"/>
    </row>
    <row r="7708" spans="1:9" ht="15" customHeight="1" x14ac:dyDescent="0.25">
      <c r="A7708" s="29">
        <v>42325.792106307868</v>
      </c>
      <c r="B7708" s="30">
        <v>1.3</v>
      </c>
      <c r="C7708" s="22" t="s">
        <v>197</v>
      </c>
      <c r="F7708" s="29">
        <v>42325.792106307868</v>
      </c>
      <c r="G7708" s="30"/>
      <c r="H7708" s="113"/>
      <c r="I7708" s="113"/>
    </row>
    <row r="7709" spans="1:9" ht="15" customHeight="1" x14ac:dyDescent="0.25">
      <c r="A7709" s="29">
        <v>42325.833773032406</v>
      </c>
      <c r="B7709" s="30">
        <v>1.8</v>
      </c>
      <c r="C7709" s="22" t="s">
        <v>197</v>
      </c>
      <c r="F7709" s="29">
        <v>42325.833773032406</v>
      </c>
      <c r="G7709" s="30"/>
      <c r="H7709" s="113"/>
      <c r="I7709" s="113"/>
    </row>
    <row r="7710" spans="1:9" ht="15" customHeight="1" x14ac:dyDescent="0.25">
      <c r="A7710" s="29">
        <v>42325.875439756943</v>
      </c>
      <c r="B7710" s="30">
        <v>2.4</v>
      </c>
      <c r="C7710" s="22" t="s">
        <v>197</v>
      </c>
      <c r="F7710" s="29">
        <v>42325.875439756943</v>
      </c>
      <c r="G7710" s="30"/>
      <c r="H7710" s="113"/>
      <c r="I7710" s="113"/>
    </row>
    <row r="7711" spans="1:9" ht="15" customHeight="1" x14ac:dyDescent="0.25">
      <c r="A7711" s="29">
        <v>42325.91710648148</v>
      </c>
      <c r="B7711" s="42">
        <v>7</v>
      </c>
      <c r="C7711" s="22" t="s">
        <v>199</v>
      </c>
      <c r="F7711" s="29">
        <v>42325.91710648148</v>
      </c>
      <c r="G7711" s="42"/>
      <c r="H7711" s="113"/>
      <c r="I7711" s="113"/>
    </row>
    <row r="7712" spans="1:9" ht="15" customHeight="1" x14ac:dyDescent="0.25">
      <c r="A7712" s="29">
        <v>42325.958773206017</v>
      </c>
      <c r="B7712" s="42">
        <v>8</v>
      </c>
      <c r="C7712" s="22" t="s">
        <v>199</v>
      </c>
      <c r="F7712" s="29">
        <v>42325.958773206017</v>
      </c>
      <c r="G7712" s="42"/>
      <c r="H7712" s="113"/>
      <c r="I7712" s="113"/>
    </row>
    <row r="7713" spans="1:9" ht="15" customHeight="1" x14ac:dyDescent="0.25">
      <c r="A7713" s="29">
        <v>42326.000439930554</v>
      </c>
      <c r="B7713" s="44">
        <v>8.6</v>
      </c>
      <c r="C7713" s="2"/>
      <c r="F7713" s="29">
        <v>42326.000439930554</v>
      </c>
      <c r="G7713" s="44">
        <v>8.6</v>
      </c>
      <c r="H7713" s="113"/>
      <c r="I7713" s="113"/>
    </row>
    <row r="7714" spans="1:9" ht="15" customHeight="1" x14ac:dyDescent="0.25">
      <c r="A7714" s="29">
        <v>42326.042106655092</v>
      </c>
      <c r="B7714" s="44">
        <v>13.7</v>
      </c>
      <c r="C7714" s="2"/>
      <c r="F7714" s="29">
        <v>42326.042106655092</v>
      </c>
      <c r="G7714" s="44">
        <v>13.7</v>
      </c>
      <c r="H7714" s="113"/>
      <c r="I7714" s="113"/>
    </row>
    <row r="7715" spans="1:9" ht="15" customHeight="1" x14ac:dyDescent="0.25">
      <c r="A7715" s="29">
        <v>42326.083773379629</v>
      </c>
      <c r="B7715" s="44">
        <v>15.4</v>
      </c>
      <c r="C7715" s="2"/>
      <c r="F7715" s="29">
        <v>42326.083773379629</v>
      </c>
      <c r="G7715" s="44">
        <v>15.4</v>
      </c>
      <c r="H7715" s="113"/>
      <c r="I7715" s="113"/>
    </row>
    <row r="7716" spans="1:9" ht="15" customHeight="1" x14ac:dyDescent="0.25">
      <c r="A7716" s="29">
        <v>42326.125440104166</v>
      </c>
      <c r="B7716" s="44">
        <v>14.1</v>
      </c>
      <c r="C7716" s="2"/>
      <c r="F7716" s="29">
        <v>42326.125440104166</v>
      </c>
      <c r="G7716" s="44">
        <v>14.1</v>
      </c>
      <c r="H7716" s="113"/>
      <c r="I7716" s="113"/>
    </row>
    <row r="7717" spans="1:9" ht="15" customHeight="1" x14ac:dyDescent="0.25">
      <c r="A7717" s="29">
        <v>42326.167106828703</v>
      </c>
      <c r="B7717" s="44">
        <v>14.5</v>
      </c>
      <c r="C7717" s="2"/>
      <c r="F7717" s="29">
        <v>42326.167106828703</v>
      </c>
      <c r="G7717" s="44">
        <v>14.5</v>
      </c>
      <c r="H7717" s="113"/>
      <c r="I7717" s="113"/>
    </row>
    <row r="7718" spans="1:9" ht="15" customHeight="1" x14ac:dyDescent="0.25">
      <c r="A7718" s="29">
        <v>42326.20877355324</v>
      </c>
      <c r="B7718" s="44">
        <v>14.2</v>
      </c>
      <c r="C7718" s="2"/>
      <c r="F7718" s="29">
        <v>42326.20877355324</v>
      </c>
      <c r="G7718" s="44">
        <v>14.2</v>
      </c>
      <c r="H7718" s="113"/>
      <c r="I7718" s="113"/>
    </row>
    <row r="7719" spans="1:9" ht="15" customHeight="1" x14ac:dyDescent="0.25">
      <c r="A7719" s="29">
        <v>42326.250440277778</v>
      </c>
      <c r="B7719" s="44">
        <v>13.9</v>
      </c>
      <c r="C7719" s="2"/>
      <c r="F7719" s="29">
        <v>42326.250440277778</v>
      </c>
      <c r="G7719" s="44">
        <v>13.9</v>
      </c>
      <c r="H7719" s="113"/>
      <c r="I7719" s="113"/>
    </row>
    <row r="7720" spans="1:9" ht="15" customHeight="1" x14ac:dyDescent="0.25">
      <c r="A7720" s="29">
        <v>42326.292107002315</v>
      </c>
      <c r="B7720" s="44">
        <v>15.4</v>
      </c>
      <c r="C7720" s="2"/>
      <c r="F7720" s="29">
        <v>42326.292107002315</v>
      </c>
      <c r="G7720" s="44">
        <v>15.4</v>
      </c>
      <c r="H7720" s="113"/>
      <c r="I7720" s="113"/>
    </row>
    <row r="7721" spans="1:9" ht="15" customHeight="1" x14ac:dyDescent="0.25">
      <c r="A7721" s="29">
        <v>42326.333773726852</v>
      </c>
      <c r="B7721" s="44">
        <v>14.8</v>
      </c>
      <c r="C7721" s="2"/>
      <c r="F7721" s="29">
        <v>42326.333773726852</v>
      </c>
      <c r="G7721" s="44">
        <v>14.8</v>
      </c>
      <c r="H7721" s="113"/>
      <c r="I7721" s="113"/>
    </row>
    <row r="7722" spans="1:9" ht="15" customHeight="1" x14ac:dyDescent="0.25">
      <c r="A7722" s="29">
        <v>42326.375440451389</v>
      </c>
      <c r="B7722" s="44">
        <v>15.4</v>
      </c>
      <c r="C7722" s="2"/>
      <c r="F7722" s="29">
        <v>42326.375440451389</v>
      </c>
      <c r="G7722" s="44">
        <v>15.4</v>
      </c>
      <c r="H7722" s="113"/>
      <c r="I7722" s="113"/>
    </row>
    <row r="7723" spans="1:9" ht="15" customHeight="1" x14ac:dyDescent="0.25">
      <c r="A7723" s="29">
        <v>42326.417107175927</v>
      </c>
      <c r="B7723" s="44">
        <v>16.600000000000001</v>
      </c>
      <c r="C7723" s="2"/>
      <c r="F7723" s="29">
        <v>42326.417107175927</v>
      </c>
      <c r="G7723" s="44">
        <v>16.600000000000001</v>
      </c>
      <c r="H7723" s="113"/>
      <c r="I7723" s="113"/>
    </row>
    <row r="7724" spans="1:9" ht="15" customHeight="1" x14ac:dyDescent="0.25">
      <c r="A7724" s="29">
        <v>42326.458773900464</v>
      </c>
      <c r="B7724" s="44">
        <v>17.8</v>
      </c>
      <c r="C7724" s="2"/>
      <c r="F7724" s="29">
        <v>42326.458773900464</v>
      </c>
      <c r="G7724" s="44">
        <v>17.8</v>
      </c>
      <c r="H7724" s="113"/>
      <c r="I7724" s="113"/>
    </row>
    <row r="7725" spans="1:9" ht="15" customHeight="1" x14ac:dyDescent="0.25">
      <c r="A7725" s="29">
        <v>42326.500440625001</v>
      </c>
      <c r="B7725" s="44">
        <v>16.8</v>
      </c>
      <c r="C7725" s="2"/>
      <c r="F7725" s="29">
        <v>42326.500440625001</v>
      </c>
      <c r="G7725" s="44">
        <v>16.8</v>
      </c>
      <c r="H7725" s="113"/>
      <c r="I7725" s="113"/>
    </row>
    <row r="7726" spans="1:9" ht="15" customHeight="1" x14ac:dyDescent="0.25">
      <c r="A7726" s="29">
        <v>42326.542107349538</v>
      </c>
      <c r="B7726" s="44">
        <v>15.5</v>
      </c>
      <c r="C7726" s="2"/>
      <c r="F7726" s="29">
        <v>42326.542107349538</v>
      </c>
      <c r="G7726" s="44">
        <v>15.5</v>
      </c>
      <c r="H7726" s="113"/>
      <c r="I7726" s="113"/>
    </row>
    <row r="7727" spans="1:9" ht="15" customHeight="1" x14ac:dyDescent="0.25">
      <c r="A7727" s="29">
        <v>42326.583774074075</v>
      </c>
      <c r="B7727" s="44">
        <v>15.8</v>
      </c>
      <c r="C7727" s="2"/>
      <c r="F7727" s="29">
        <v>42326.583774074075</v>
      </c>
      <c r="G7727" s="44">
        <v>15.8</v>
      </c>
      <c r="H7727" s="113"/>
      <c r="I7727" s="113"/>
    </row>
    <row r="7728" spans="1:9" ht="15" customHeight="1" x14ac:dyDescent="0.25">
      <c r="A7728" s="29">
        <v>42326.625440798613</v>
      </c>
      <c r="B7728" s="44">
        <v>15.56</v>
      </c>
      <c r="C7728" s="2"/>
      <c r="F7728" s="29">
        <v>42326.625440798613</v>
      </c>
      <c r="G7728" s="44">
        <v>15.56</v>
      </c>
      <c r="H7728" s="113"/>
      <c r="I7728" s="113"/>
    </row>
    <row r="7729" spans="1:9" ht="15" customHeight="1" x14ac:dyDescent="0.25">
      <c r="A7729" s="29">
        <v>42326.66710752315</v>
      </c>
      <c r="B7729" s="44">
        <v>16.61</v>
      </c>
      <c r="C7729" s="2"/>
      <c r="F7729" s="29">
        <v>42326.66710752315</v>
      </c>
      <c r="G7729" s="44">
        <v>16.61</v>
      </c>
      <c r="H7729" s="113"/>
      <c r="I7729" s="113"/>
    </row>
    <row r="7730" spans="1:9" ht="15" customHeight="1" x14ac:dyDescent="0.25">
      <c r="A7730" s="29">
        <v>42326.708774247687</v>
      </c>
      <c r="B7730" s="44">
        <v>17.02</v>
      </c>
      <c r="C7730" s="2"/>
      <c r="F7730" s="29">
        <v>42326.708774247687</v>
      </c>
      <c r="G7730" s="44">
        <v>17.02</v>
      </c>
      <c r="H7730" s="113"/>
      <c r="I7730" s="113"/>
    </row>
    <row r="7731" spans="1:9" ht="15" customHeight="1" x14ac:dyDescent="0.25">
      <c r="A7731" s="29">
        <v>42326.750440972224</v>
      </c>
      <c r="B7731" s="44">
        <v>10.89</v>
      </c>
      <c r="C7731" s="2"/>
      <c r="F7731" s="29">
        <v>42326.750440972224</v>
      </c>
      <c r="G7731" s="44">
        <v>10.89</v>
      </c>
      <c r="H7731" s="113"/>
      <c r="I7731" s="113"/>
    </row>
    <row r="7732" spans="1:9" ht="15" customHeight="1" x14ac:dyDescent="0.25">
      <c r="A7732" s="29">
        <v>42326.792107696761</v>
      </c>
      <c r="B7732" s="36">
        <v>6.38</v>
      </c>
      <c r="C7732" s="22" t="s">
        <v>200</v>
      </c>
      <c r="F7732" s="29">
        <v>42326.792107696761</v>
      </c>
      <c r="G7732" s="36"/>
      <c r="H7732" s="113"/>
      <c r="I7732" s="113"/>
    </row>
    <row r="7733" spans="1:9" ht="15" customHeight="1" x14ac:dyDescent="0.25">
      <c r="A7733" s="29">
        <v>42326.833774421299</v>
      </c>
      <c r="B7733" s="36">
        <v>2.59</v>
      </c>
      <c r="C7733" s="22" t="s">
        <v>200</v>
      </c>
      <c r="F7733" s="29">
        <v>42326.833774421299</v>
      </c>
      <c r="G7733" s="36"/>
      <c r="H7733" s="113"/>
      <c r="I7733" s="113"/>
    </row>
    <row r="7734" spans="1:9" ht="15" customHeight="1" x14ac:dyDescent="0.25">
      <c r="A7734" s="29">
        <v>42326.875441145836</v>
      </c>
      <c r="B7734" s="36">
        <v>5.56</v>
      </c>
      <c r="C7734" s="22" t="s">
        <v>200</v>
      </c>
      <c r="F7734" s="29">
        <v>42326.875441145836</v>
      </c>
      <c r="G7734" s="36"/>
      <c r="H7734" s="113"/>
      <c r="I7734" s="113"/>
    </row>
    <row r="7735" spans="1:9" ht="15" customHeight="1" x14ac:dyDescent="0.25">
      <c r="A7735" s="29">
        <v>42326.917107870373</v>
      </c>
      <c r="B7735" s="44">
        <v>10.8</v>
      </c>
      <c r="C7735" s="2"/>
      <c r="F7735" s="29">
        <v>42326.917107870373</v>
      </c>
      <c r="G7735" s="44">
        <v>10.8</v>
      </c>
      <c r="H7735" s="113"/>
      <c r="I7735" s="113"/>
    </row>
    <row r="7736" spans="1:9" ht="15" customHeight="1" x14ac:dyDescent="0.25">
      <c r="A7736" s="29">
        <v>42326.95877459491</v>
      </c>
      <c r="B7736" s="44">
        <v>9.61</v>
      </c>
      <c r="C7736" s="2"/>
      <c r="F7736" s="29">
        <v>42326.95877459491</v>
      </c>
      <c r="G7736" s="44">
        <v>9.61</v>
      </c>
      <c r="H7736" s="113"/>
      <c r="I7736" s="113"/>
    </row>
    <row r="7737" spans="1:9" ht="15" customHeight="1" x14ac:dyDescent="0.25">
      <c r="A7737" s="29">
        <v>42327.000441319447</v>
      </c>
      <c r="B7737" s="44">
        <v>9.02</v>
      </c>
      <c r="C7737" s="2"/>
      <c r="F7737" s="29">
        <v>42327.000441319447</v>
      </c>
      <c r="G7737" s="44">
        <v>9.02</v>
      </c>
      <c r="H7737" s="113"/>
      <c r="I7737" s="113"/>
    </row>
    <row r="7738" spans="1:9" ht="15" customHeight="1" x14ac:dyDescent="0.25">
      <c r="A7738" s="29">
        <v>42327.042108043985</v>
      </c>
      <c r="B7738" s="44">
        <v>9.4</v>
      </c>
      <c r="C7738" s="2"/>
      <c r="F7738" s="29">
        <v>42327.042108043985</v>
      </c>
      <c r="G7738" s="44">
        <v>9.4</v>
      </c>
      <c r="H7738" s="113"/>
      <c r="I7738" s="113"/>
    </row>
    <row r="7739" spans="1:9" ht="15" customHeight="1" x14ac:dyDescent="0.25">
      <c r="A7739" s="29">
        <v>42327.083774768522</v>
      </c>
      <c r="B7739" s="44">
        <v>9.5</v>
      </c>
      <c r="C7739" s="2"/>
      <c r="F7739" s="29">
        <v>42327.083774768522</v>
      </c>
      <c r="G7739" s="44">
        <v>9.5</v>
      </c>
      <c r="H7739" s="113"/>
      <c r="I7739" s="113"/>
    </row>
    <row r="7740" spans="1:9" ht="15" customHeight="1" x14ac:dyDescent="0.25">
      <c r="A7740" s="29">
        <v>42327.125441493059</v>
      </c>
      <c r="B7740" s="44">
        <v>8.75</v>
      </c>
      <c r="C7740" s="2"/>
      <c r="F7740" s="29">
        <v>42327.125441493059</v>
      </c>
      <c r="G7740" s="44">
        <v>8.75</v>
      </c>
      <c r="H7740" s="113"/>
      <c r="I7740" s="113"/>
    </row>
    <row r="7741" spans="1:9" ht="15" customHeight="1" x14ac:dyDescent="0.25">
      <c r="A7741" s="29">
        <v>42327.167108217589</v>
      </c>
      <c r="B7741" s="44">
        <v>8.69</v>
      </c>
      <c r="C7741" s="2"/>
      <c r="F7741" s="29">
        <v>42327.167108217589</v>
      </c>
      <c r="G7741" s="44">
        <v>8.69</v>
      </c>
      <c r="H7741" s="113"/>
      <c r="I7741" s="113"/>
    </row>
    <row r="7742" spans="1:9" ht="15" customHeight="1" x14ac:dyDescent="0.25">
      <c r="A7742" s="29">
        <v>42327.208774942126</v>
      </c>
      <c r="B7742" s="44">
        <v>8.77</v>
      </c>
      <c r="C7742" s="2"/>
      <c r="F7742" s="29">
        <v>42327.208774942126</v>
      </c>
      <c r="G7742" s="44">
        <v>8.77</v>
      </c>
      <c r="H7742" s="113"/>
      <c r="I7742" s="113"/>
    </row>
    <row r="7743" spans="1:9" ht="15" customHeight="1" x14ac:dyDescent="0.25">
      <c r="A7743" s="29">
        <v>42327.250441666663</v>
      </c>
      <c r="B7743" s="44">
        <v>7.92</v>
      </c>
      <c r="C7743" s="2"/>
      <c r="F7743" s="29">
        <v>42327.250441666663</v>
      </c>
      <c r="G7743" s="44">
        <v>7.92</v>
      </c>
      <c r="H7743" s="113"/>
      <c r="I7743" s="113"/>
    </row>
    <row r="7744" spans="1:9" ht="15" customHeight="1" x14ac:dyDescent="0.25">
      <c r="A7744" s="29">
        <v>42327.292108391201</v>
      </c>
      <c r="B7744" s="44">
        <v>7.92</v>
      </c>
      <c r="C7744" s="2"/>
      <c r="F7744" s="29">
        <v>42327.292108391201</v>
      </c>
      <c r="G7744" s="44">
        <v>7.92</v>
      </c>
      <c r="H7744" s="113"/>
      <c r="I7744" s="113"/>
    </row>
    <row r="7745" spans="1:9" ht="15" customHeight="1" x14ac:dyDescent="0.25">
      <c r="A7745" s="29">
        <v>42327.333775115738</v>
      </c>
      <c r="B7745" s="44">
        <v>8.56</v>
      </c>
      <c r="C7745" s="2"/>
      <c r="F7745" s="29">
        <v>42327.333775115738</v>
      </c>
      <c r="G7745" s="44">
        <v>8.56</v>
      </c>
      <c r="H7745" s="113"/>
      <c r="I7745" s="113"/>
    </row>
    <row r="7746" spans="1:9" ht="15" customHeight="1" x14ac:dyDescent="0.25">
      <c r="A7746" s="29">
        <v>42327.375441840275</v>
      </c>
      <c r="B7746" s="44">
        <v>8.9499999999999993</v>
      </c>
      <c r="C7746" s="2"/>
      <c r="F7746" s="29">
        <v>42327.375441840275</v>
      </c>
      <c r="G7746" s="44">
        <v>8.9499999999999993</v>
      </c>
      <c r="H7746" s="113"/>
      <c r="I7746" s="113"/>
    </row>
    <row r="7747" spans="1:9" ht="15" customHeight="1" x14ac:dyDescent="0.25">
      <c r="A7747" s="29">
        <v>42327.417108564812</v>
      </c>
      <c r="B7747" s="44">
        <v>7.93</v>
      </c>
      <c r="C7747" s="2"/>
      <c r="F7747" s="29">
        <v>42327.417108564812</v>
      </c>
      <c r="G7747" s="44">
        <v>7.93</v>
      </c>
      <c r="H7747" s="113"/>
      <c r="I7747" s="113"/>
    </row>
    <row r="7748" spans="1:9" ht="15" customHeight="1" x14ac:dyDescent="0.25">
      <c r="A7748" s="29">
        <v>42327.458775289349</v>
      </c>
      <c r="B7748" s="44">
        <v>8.5299999999999994</v>
      </c>
      <c r="C7748" s="2"/>
      <c r="F7748" s="29">
        <v>42327.458775289349</v>
      </c>
      <c r="G7748" s="44">
        <v>8.5299999999999994</v>
      </c>
      <c r="H7748" s="113"/>
      <c r="I7748" s="113"/>
    </row>
    <row r="7749" spans="1:9" ht="15" customHeight="1" x14ac:dyDescent="0.25">
      <c r="A7749" s="29">
        <v>42327.500442013887</v>
      </c>
      <c r="B7749" s="44">
        <v>8.32</v>
      </c>
      <c r="C7749" s="2"/>
      <c r="F7749" s="29">
        <v>42327.500442013887</v>
      </c>
      <c r="G7749" s="44">
        <v>8.32</v>
      </c>
      <c r="H7749" s="113"/>
      <c r="I7749" s="113"/>
    </row>
    <row r="7750" spans="1:9" ht="15" customHeight="1" x14ac:dyDescent="0.25">
      <c r="A7750" s="29">
        <v>42327.542108738424</v>
      </c>
      <c r="B7750" s="44">
        <v>8.6199999999999992</v>
      </c>
      <c r="C7750" s="2"/>
      <c r="F7750" s="29">
        <v>42327.542108738424</v>
      </c>
      <c r="G7750" s="44">
        <v>8.6199999999999992</v>
      </c>
      <c r="H7750" s="113"/>
      <c r="I7750" s="113"/>
    </row>
    <row r="7751" spans="1:9" ht="15" customHeight="1" x14ac:dyDescent="0.25">
      <c r="A7751" s="29">
        <v>42327.583775462961</v>
      </c>
      <c r="B7751" s="44">
        <v>9.0399999999999991</v>
      </c>
      <c r="C7751" s="2"/>
      <c r="F7751" s="29">
        <v>42327.583775462961</v>
      </c>
      <c r="G7751" s="44">
        <v>9.0399999999999991</v>
      </c>
      <c r="H7751" s="113"/>
      <c r="I7751" s="113"/>
    </row>
    <row r="7752" spans="1:9" ht="15" customHeight="1" x14ac:dyDescent="0.25">
      <c r="A7752" s="29">
        <v>42327.625442187498</v>
      </c>
      <c r="B7752" s="44">
        <v>8.84</v>
      </c>
      <c r="C7752" s="2"/>
      <c r="F7752" s="29">
        <v>42327.625442187498</v>
      </c>
      <c r="G7752" s="44">
        <v>8.84</v>
      </c>
      <c r="H7752" s="113"/>
      <c r="I7752" s="113"/>
    </row>
    <row r="7753" spans="1:9" ht="15" customHeight="1" x14ac:dyDescent="0.25">
      <c r="A7753" s="29">
        <v>42327.667108912035</v>
      </c>
      <c r="B7753" s="44">
        <v>8.91</v>
      </c>
      <c r="C7753" s="2"/>
      <c r="F7753" s="29">
        <v>42327.667108912035</v>
      </c>
      <c r="G7753" s="44">
        <v>8.91</v>
      </c>
      <c r="H7753" s="113"/>
      <c r="I7753" s="113"/>
    </row>
    <row r="7754" spans="1:9" ht="15" customHeight="1" x14ac:dyDescent="0.25">
      <c r="A7754" s="29">
        <v>42327.708775636573</v>
      </c>
      <c r="B7754" s="44">
        <v>9.25</v>
      </c>
      <c r="C7754" s="2"/>
      <c r="F7754" s="29">
        <v>42327.708775636573</v>
      </c>
      <c r="G7754" s="44">
        <v>9.25</v>
      </c>
      <c r="H7754" s="113"/>
      <c r="I7754" s="113"/>
    </row>
    <row r="7755" spans="1:9" ht="15" customHeight="1" x14ac:dyDescent="0.25">
      <c r="A7755" s="29">
        <v>42327.75044236111</v>
      </c>
      <c r="B7755" s="44">
        <v>9.14</v>
      </c>
      <c r="C7755" s="2"/>
      <c r="F7755" s="29">
        <v>42327.75044236111</v>
      </c>
      <c r="G7755" s="44">
        <v>9.14</v>
      </c>
      <c r="H7755" s="113"/>
      <c r="I7755" s="113"/>
    </row>
    <row r="7756" spans="1:9" ht="15" customHeight="1" x14ac:dyDescent="0.25">
      <c r="A7756" s="29">
        <v>42327.792109085647</v>
      </c>
      <c r="B7756" s="36">
        <v>9.16</v>
      </c>
      <c r="C7756" s="22" t="s">
        <v>200</v>
      </c>
      <c r="F7756" s="29">
        <v>42327.792109085647</v>
      </c>
      <c r="G7756" s="36"/>
      <c r="H7756" s="113"/>
      <c r="I7756" s="113"/>
    </row>
    <row r="7757" spans="1:9" ht="15" customHeight="1" x14ac:dyDescent="0.25">
      <c r="A7757" s="29">
        <v>42327.833775810184</v>
      </c>
      <c r="B7757" s="36">
        <v>5.05</v>
      </c>
      <c r="C7757" s="22" t="s">
        <v>200</v>
      </c>
      <c r="F7757" s="29">
        <v>42327.833775810184</v>
      </c>
      <c r="G7757" s="36"/>
      <c r="H7757" s="113"/>
      <c r="I7757" s="113"/>
    </row>
    <row r="7758" spans="1:9" ht="15" customHeight="1" x14ac:dyDescent="0.25">
      <c r="A7758" s="29">
        <v>42327.875442534722</v>
      </c>
      <c r="B7758" s="36">
        <v>3.48</v>
      </c>
      <c r="C7758" s="22" t="s">
        <v>200</v>
      </c>
      <c r="F7758" s="29">
        <v>42327.875442534722</v>
      </c>
      <c r="G7758" s="36"/>
      <c r="H7758" s="113"/>
      <c r="I7758" s="113"/>
    </row>
    <row r="7759" spans="1:9" ht="15" customHeight="1" x14ac:dyDescent="0.25">
      <c r="A7759" s="29">
        <v>42327.917109259259</v>
      </c>
      <c r="B7759" s="44">
        <v>11.01</v>
      </c>
      <c r="C7759" s="2"/>
      <c r="F7759" s="29">
        <v>42327.917109259259</v>
      </c>
      <c r="G7759" s="44">
        <v>11.01</v>
      </c>
      <c r="H7759" s="113"/>
      <c r="I7759" s="113"/>
    </row>
    <row r="7760" spans="1:9" ht="15" customHeight="1" x14ac:dyDescent="0.25">
      <c r="A7760" s="29">
        <v>42327.958775983796</v>
      </c>
      <c r="B7760" s="44">
        <v>10.28</v>
      </c>
      <c r="C7760" s="2"/>
      <c r="F7760" s="29">
        <v>42327.958775983796</v>
      </c>
      <c r="G7760" s="44">
        <v>10.28</v>
      </c>
      <c r="H7760" s="113"/>
      <c r="I7760" s="113"/>
    </row>
    <row r="7761" spans="1:9" ht="15" customHeight="1" x14ac:dyDescent="0.25">
      <c r="A7761" s="29">
        <v>42328.000442708333</v>
      </c>
      <c r="B7761" s="44">
        <v>10.68</v>
      </c>
      <c r="C7761" s="2"/>
      <c r="F7761" s="29">
        <v>42328.000442708333</v>
      </c>
      <c r="G7761" s="44">
        <v>10.68</v>
      </c>
      <c r="H7761" s="113"/>
      <c r="I7761" s="113"/>
    </row>
    <row r="7762" spans="1:9" ht="15" customHeight="1" x14ac:dyDescent="0.25">
      <c r="A7762" s="29">
        <v>42328.04210943287</v>
      </c>
      <c r="B7762" s="44">
        <v>11.44</v>
      </c>
      <c r="C7762" s="2"/>
      <c r="F7762" s="29">
        <v>42328.04210943287</v>
      </c>
      <c r="G7762" s="44">
        <v>11.44</v>
      </c>
      <c r="H7762" s="113"/>
      <c r="I7762" s="113"/>
    </row>
    <row r="7763" spans="1:9" ht="15" customHeight="1" x14ac:dyDescent="0.25">
      <c r="A7763" s="29">
        <v>42328.083776157408</v>
      </c>
      <c r="B7763" s="44">
        <v>11.07</v>
      </c>
      <c r="C7763" s="2"/>
      <c r="F7763" s="29">
        <v>42328.083776157408</v>
      </c>
      <c r="G7763" s="44">
        <v>11.07</v>
      </c>
      <c r="H7763" s="113"/>
      <c r="I7763" s="113"/>
    </row>
    <row r="7764" spans="1:9" ht="15" customHeight="1" x14ac:dyDescent="0.25">
      <c r="A7764" s="29">
        <v>42328.125442881945</v>
      </c>
      <c r="B7764" s="44">
        <v>11.33</v>
      </c>
      <c r="C7764" s="2"/>
      <c r="F7764" s="29">
        <v>42328.125442881945</v>
      </c>
      <c r="G7764" s="44">
        <v>11.33</v>
      </c>
      <c r="H7764" s="113"/>
      <c r="I7764" s="113"/>
    </row>
    <row r="7765" spans="1:9" ht="15" customHeight="1" x14ac:dyDescent="0.25">
      <c r="A7765" s="29">
        <v>42328.167109606482</v>
      </c>
      <c r="B7765" s="44">
        <v>11.07</v>
      </c>
      <c r="C7765" s="2"/>
      <c r="F7765" s="29">
        <v>42328.167109606482</v>
      </c>
      <c r="G7765" s="44">
        <v>11.07</v>
      </c>
      <c r="H7765" s="113"/>
      <c r="I7765" s="113"/>
    </row>
    <row r="7766" spans="1:9" ht="15" customHeight="1" x14ac:dyDescent="0.25">
      <c r="A7766" s="29">
        <v>42328.208776331019</v>
      </c>
      <c r="B7766" s="44">
        <v>11.48</v>
      </c>
      <c r="C7766" s="2"/>
      <c r="F7766" s="29">
        <v>42328.208776331019</v>
      </c>
      <c r="G7766" s="44">
        <v>11.48</v>
      </c>
      <c r="H7766" s="113"/>
      <c r="I7766" s="113"/>
    </row>
    <row r="7767" spans="1:9" ht="15" customHeight="1" x14ac:dyDescent="0.25">
      <c r="A7767" s="29">
        <v>42328.250443055556</v>
      </c>
      <c r="B7767" s="44">
        <v>15.78</v>
      </c>
      <c r="C7767" s="2"/>
      <c r="F7767" s="29">
        <v>42328.250443055556</v>
      </c>
      <c r="G7767" s="44">
        <v>15.78</v>
      </c>
      <c r="H7767" s="113"/>
      <c r="I7767" s="113"/>
    </row>
    <row r="7768" spans="1:9" ht="15" customHeight="1" x14ac:dyDescent="0.25">
      <c r="A7768" s="29">
        <v>42328.292109780094</v>
      </c>
      <c r="B7768" s="44">
        <v>26.18</v>
      </c>
      <c r="C7768" s="2"/>
      <c r="F7768" s="29">
        <v>42328.292109780094</v>
      </c>
      <c r="G7768" s="44">
        <v>26.18</v>
      </c>
      <c r="H7768" s="113"/>
      <c r="I7768" s="113"/>
    </row>
    <row r="7769" spans="1:9" ht="15" customHeight="1" x14ac:dyDescent="0.25">
      <c r="A7769" s="29">
        <v>42328.333776504631</v>
      </c>
      <c r="B7769" s="44">
        <v>27.53</v>
      </c>
      <c r="C7769" s="2"/>
      <c r="F7769" s="29">
        <v>42328.333776504631</v>
      </c>
      <c r="G7769" s="44">
        <v>27.53</v>
      </c>
      <c r="H7769" s="113"/>
      <c r="I7769" s="113"/>
    </row>
    <row r="7770" spans="1:9" ht="15" customHeight="1" x14ac:dyDescent="0.25">
      <c r="A7770" s="29">
        <v>42328.375443229168</v>
      </c>
      <c r="B7770" s="41">
        <v>41.78</v>
      </c>
      <c r="C7770" s="2"/>
      <c r="F7770" s="29">
        <v>42328.375443229168</v>
      </c>
      <c r="G7770" s="41">
        <v>41.78</v>
      </c>
      <c r="H7770" s="113"/>
      <c r="I7770" s="113"/>
    </row>
    <row r="7771" spans="1:9" ht="15" customHeight="1" x14ac:dyDescent="0.25">
      <c r="A7771" s="29">
        <v>42328.417109953705</v>
      </c>
      <c r="B7771" s="44">
        <v>23.47</v>
      </c>
      <c r="C7771" s="2"/>
      <c r="F7771" s="29">
        <v>42328.417109953705</v>
      </c>
      <c r="G7771" s="44">
        <v>23.47</v>
      </c>
      <c r="H7771" s="113"/>
      <c r="I7771" s="113"/>
    </row>
    <row r="7772" spans="1:9" ht="15" customHeight="1" x14ac:dyDescent="0.25">
      <c r="A7772" s="29">
        <v>42328.458776678242</v>
      </c>
      <c r="B7772" s="44">
        <v>21.85</v>
      </c>
      <c r="C7772" s="2"/>
      <c r="F7772" s="29">
        <v>42328.458776678242</v>
      </c>
      <c r="G7772" s="44">
        <v>21.85</v>
      </c>
      <c r="H7772" s="113"/>
      <c r="I7772" s="113"/>
    </row>
    <row r="7773" spans="1:9" ht="15" customHeight="1" x14ac:dyDescent="0.25">
      <c r="A7773" s="29">
        <v>42328.50044340278</v>
      </c>
      <c r="B7773" s="44">
        <v>16.07</v>
      </c>
      <c r="C7773" s="2"/>
      <c r="F7773" s="29">
        <v>42328.50044340278</v>
      </c>
      <c r="G7773" s="44">
        <v>16.07</v>
      </c>
      <c r="H7773" s="113"/>
      <c r="I7773" s="113"/>
    </row>
    <row r="7774" spans="1:9" ht="15" customHeight="1" x14ac:dyDescent="0.25">
      <c r="A7774" s="29">
        <v>42328.542110127317</v>
      </c>
      <c r="B7774" s="44">
        <v>15.07</v>
      </c>
      <c r="C7774" s="2"/>
      <c r="F7774" s="29">
        <v>42328.542110127317</v>
      </c>
      <c r="G7774" s="44">
        <v>15.07</v>
      </c>
      <c r="H7774" s="113"/>
      <c r="I7774" s="113"/>
    </row>
    <row r="7775" spans="1:9" ht="15" customHeight="1" x14ac:dyDescent="0.25">
      <c r="A7775" s="29">
        <v>42328.583776851854</v>
      </c>
      <c r="B7775" s="44">
        <v>13.96</v>
      </c>
      <c r="C7775" s="2"/>
      <c r="F7775" s="29">
        <v>42328.583776851854</v>
      </c>
      <c r="G7775" s="44">
        <v>13.96</v>
      </c>
      <c r="H7775" s="113"/>
      <c r="I7775" s="113"/>
    </row>
    <row r="7776" spans="1:9" ht="15" customHeight="1" x14ac:dyDescent="0.25">
      <c r="A7776" s="29">
        <v>42328.625443576391</v>
      </c>
      <c r="B7776" s="44">
        <v>13.32</v>
      </c>
      <c r="C7776" s="2"/>
      <c r="F7776" s="29">
        <v>42328.625443576391</v>
      </c>
      <c r="G7776" s="44">
        <v>13.32</v>
      </c>
      <c r="H7776" s="113"/>
      <c r="I7776" s="113"/>
    </row>
    <row r="7777" spans="1:9" ht="15" customHeight="1" x14ac:dyDescent="0.25">
      <c r="A7777" s="29">
        <v>42328.667110300928</v>
      </c>
      <c r="B7777" s="44">
        <v>12.93</v>
      </c>
      <c r="C7777" s="2"/>
      <c r="F7777" s="29">
        <v>42328.667110300928</v>
      </c>
      <c r="G7777" s="44">
        <v>12.93</v>
      </c>
      <c r="H7777" s="113"/>
      <c r="I7777" s="113"/>
    </row>
    <row r="7778" spans="1:9" ht="15" customHeight="1" x14ac:dyDescent="0.25">
      <c r="A7778" s="29">
        <v>42328.708777025466</v>
      </c>
      <c r="B7778" s="44">
        <v>13.88</v>
      </c>
      <c r="C7778" s="2"/>
      <c r="F7778" s="29">
        <v>42328.708777025466</v>
      </c>
      <c r="G7778" s="44">
        <v>13.88</v>
      </c>
      <c r="H7778" s="113"/>
      <c r="I7778" s="113"/>
    </row>
    <row r="7779" spans="1:9" ht="15" customHeight="1" x14ac:dyDescent="0.25">
      <c r="A7779" s="29">
        <v>42328.750443750003</v>
      </c>
      <c r="B7779" s="44">
        <v>11.03</v>
      </c>
      <c r="C7779" s="2"/>
      <c r="F7779" s="29">
        <v>42328.750443750003</v>
      </c>
      <c r="G7779" s="44">
        <v>11.03</v>
      </c>
      <c r="H7779" s="113"/>
      <c r="I7779" s="113"/>
    </row>
    <row r="7780" spans="1:9" ht="15" customHeight="1" x14ac:dyDescent="0.25">
      <c r="A7780" s="29">
        <v>42328.79211047454</v>
      </c>
      <c r="B7780" s="30">
        <v>4.9000000000000004</v>
      </c>
      <c r="C7780" s="22" t="s">
        <v>197</v>
      </c>
      <c r="F7780" s="29">
        <v>42328.79211047454</v>
      </c>
      <c r="G7780" s="30"/>
      <c r="H7780" s="113"/>
      <c r="I7780" s="113"/>
    </row>
    <row r="7781" spans="1:9" ht="15" customHeight="1" x14ac:dyDescent="0.25">
      <c r="A7781" s="29">
        <v>42328.833777199077</v>
      </c>
      <c r="B7781" s="30">
        <v>0.99</v>
      </c>
      <c r="C7781" s="22" t="s">
        <v>197</v>
      </c>
      <c r="F7781" s="29">
        <v>42328.833777199077</v>
      </c>
      <c r="G7781" s="30"/>
      <c r="H7781" s="113"/>
      <c r="I7781" s="113"/>
    </row>
    <row r="7782" spans="1:9" ht="15" customHeight="1" x14ac:dyDescent="0.25">
      <c r="A7782" s="29">
        <v>42328.875443923615</v>
      </c>
      <c r="B7782" s="30">
        <v>0.73</v>
      </c>
      <c r="C7782" s="22" t="s">
        <v>197</v>
      </c>
      <c r="F7782" s="29">
        <v>42328.875443923615</v>
      </c>
      <c r="G7782" s="30"/>
      <c r="H7782" s="113"/>
      <c r="I7782" s="113"/>
    </row>
    <row r="7783" spans="1:9" ht="15" customHeight="1" x14ac:dyDescent="0.25">
      <c r="A7783" s="29">
        <v>42328.917110648152</v>
      </c>
      <c r="B7783" s="35">
        <v>0.72</v>
      </c>
      <c r="C7783" s="22" t="s">
        <v>197</v>
      </c>
      <c r="F7783" s="29">
        <v>42328.917110648152</v>
      </c>
      <c r="G7783" s="35"/>
      <c r="H7783" s="113"/>
      <c r="I7783" s="113"/>
    </row>
    <row r="7784" spans="1:9" ht="15" customHeight="1" x14ac:dyDescent="0.25">
      <c r="A7784" s="29">
        <v>42328.958777372682</v>
      </c>
      <c r="B7784" s="35">
        <v>0.72</v>
      </c>
      <c r="C7784" s="22" t="s">
        <v>197</v>
      </c>
      <c r="F7784" s="29">
        <v>42328.958777372682</v>
      </c>
      <c r="G7784" s="35"/>
      <c r="H7784" s="113"/>
      <c r="I7784" s="113"/>
    </row>
    <row r="7785" spans="1:9" ht="15" customHeight="1" x14ac:dyDescent="0.25">
      <c r="A7785" s="29">
        <v>42329.000444097219</v>
      </c>
      <c r="B7785" s="35">
        <v>0.74</v>
      </c>
      <c r="C7785" s="22" t="s">
        <v>197</v>
      </c>
      <c r="F7785" s="29">
        <v>42329.000444097219</v>
      </c>
      <c r="G7785" s="35"/>
      <c r="H7785" s="113"/>
      <c r="I7785" s="113"/>
    </row>
    <row r="7786" spans="1:9" ht="15" customHeight="1" x14ac:dyDescent="0.25">
      <c r="A7786" s="29">
        <v>42329.042110821756</v>
      </c>
      <c r="B7786" s="35">
        <v>0.64</v>
      </c>
      <c r="C7786" s="22" t="s">
        <v>197</v>
      </c>
      <c r="F7786" s="29">
        <v>42329.042110821756</v>
      </c>
      <c r="G7786" s="35"/>
      <c r="H7786" s="113"/>
      <c r="I7786" s="113"/>
    </row>
    <row r="7787" spans="1:9" ht="15" customHeight="1" x14ac:dyDescent="0.25">
      <c r="A7787" s="29">
        <v>42329.083777546293</v>
      </c>
      <c r="B7787" s="35">
        <v>0.53</v>
      </c>
      <c r="C7787" s="22" t="s">
        <v>197</v>
      </c>
      <c r="F7787" s="29">
        <v>42329.083777546293</v>
      </c>
      <c r="G7787" s="35"/>
      <c r="H7787" s="113"/>
      <c r="I7787" s="113"/>
    </row>
    <row r="7788" spans="1:9" ht="15" customHeight="1" x14ac:dyDescent="0.25">
      <c r="A7788" s="29">
        <v>42329.12544427083</v>
      </c>
      <c r="B7788" s="35">
        <v>0.56000000000000005</v>
      </c>
      <c r="C7788" s="22" t="s">
        <v>197</v>
      </c>
      <c r="F7788" s="29">
        <v>42329.12544427083</v>
      </c>
      <c r="G7788" s="35"/>
      <c r="H7788" s="113"/>
      <c r="I7788" s="113"/>
    </row>
    <row r="7789" spans="1:9" ht="15" customHeight="1" x14ac:dyDescent="0.25">
      <c r="A7789" s="29">
        <v>42329.167110995368</v>
      </c>
      <c r="B7789" s="35">
        <v>0.55000000000000004</v>
      </c>
      <c r="C7789" s="22" t="s">
        <v>197</v>
      </c>
      <c r="F7789" s="29">
        <v>42329.167110995368</v>
      </c>
      <c r="G7789" s="35"/>
      <c r="H7789" s="113"/>
      <c r="I7789" s="113"/>
    </row>
    <row r="7790" spans="1:9" ht="15" customHeight="1" x14ac:dyDescent="0.25">
      <c r="A7790" s="29">
        <v>42329.208777719905</v>
      </c>
      <c r="B7790" s="35">
        <v>0.6</v>
      </c>
      <c r="C7790" s="22" t="s">
        <v>197</v>
      </c>
      <c r="F7790" s="29">
        <v>42329.208777719905</v>
      </c>
      <c r="G7790" s="35"/>
      <c r="H7790" s="113"/>
      <c r="I7790" s="113"/>
    </row>
    <row r="7791" spans="1:9" ht="15" customHeight="1" x14ac:dyDescent="0.25">
      <c r="A7791" s="29">
        <v>42329.250444444442</v>
      </c>
      <c r="B7791" s="35">
        <v>0.57999999999999996</v>
      </c>
      <c r="C7791" s="22" t="s">
        <v>197</v>
      </c>
      <c r="F7791" s="29">
        <v>42329.250444444442</v>
      </c>
      <c r="G7791" s="35"/>
      <c r="H7791" s="113"/>
      <c r="I7791" s="113"/>
    </row>
    <row r="7792" spans="1:9" ht="15" customHeight="1" x14ac:dyDescent="0.25">
      <c r="A7792" s="29">
        <v>42329.292111168979</v>
      </c>
      <c r="B7792" s="35">
        <v>0.59</v>
      </c>
      <c r="C7792" s="22" t="s">
        <v>197</v>
      </c>
      <c r="F7792" s="29">
        <v>42329.292111168979</v>
      </c>
      <c r="G7792" s="35"/>
      <c r="H7792" s="113"/>
      <c r="I7792" s="113"/>
    </row>
    <row r="7793" spans="1:9" ht="15" customHeight="1" x14ac:dyDescent="0.25">
      <c r="A7793" s="29">
        <v>42329.333777893517</v>
      </c>
      <c r="B7793" s="35">
        <v>0.57999999999999996</v>
      </c>
      <c r="C7793" s="22" t="s">
        <v>197</v>
      </c>
      <c r="F7793" s="29">
        <v>42329.333777893517</v>
      </c>
      <c r="G7793" s="35"/>
      <c r="H7793" s="113"/>
      <c r="I7793" s="113"/>
    </row>
    <row r="7794" spans="1:9" ht="15" customHeight="1" x14ac:dyDescent="0.25">
      <c r="A7794" s="29">
        <v>42329.375444618054</v>
      </c>
      <c r="B7794" s="35">
        <v>0.56999999999999995</v>
      </c>
      <c r="C7794" s="22" t="s">
        <v>197</v>
      </c>
      <c r="F7794" s="29">
        <v>42329.375444618054</v>
      </c>
      <c r="G7794" s="35"/>
      <c r="H7794" s="113"/>
      <c r="I7794" s="113"/>
    </row>
    <row r="7795" spans="1:9" ht="15" customHeight="1" x14ac:dyDescent="0.25">
      <c r="A7795" s="29">
        <v>42329.417111342591</v>
      </c>
      <c r="B7795" s="35">
        <v>0.59</v>
      </c>
      <c r="C7795" s="22" t="s">
        <v>197</v>
      </c>
      <c r="F7795" s="29">
        <v>42329.417111342591</v>
      </c>
      <c r="G7795" s="35"/>
      <c r="H7795" s="113"/>
      <c r="I7795" s="113"/>
    </row>
    <row r="7796" spans="1:9" ht="15" customHeight="1" x14ac:dyDescent="0.25">
      <c r="A7796" s="29">
        <v>42329.458778067128</v>
      </c>
      <c r="B7796" s="35">
        <v>0.61</v>
      </c>
      <c r="C7796" s="22" t="s">
        <v>197</v>
      </c>
      <c r="F7796" s="29">
        <v>42329.458778067128</v>
      </c>
      <c r="G7796" s="35"/>
      <c r="H7796" s="113"/>
      <c r="I7796" s="113"/>
    </row>
    <row r="7797" spans="1:9" ht="15" customHeight="1" x14ac:dyDescent="0.25">
      <c r="A7797" s="29">
        <v>42329.500444791665</v>
      </c>
      <c r="B7797" s="35">
        <v>0.64</v>
      </c>
      <c r="C7797" s="22" t="s">
        <v>197</v>
      </c>
      <c r="F7797" s="29">
        <v>42329.500444791665</v>
      </c>
      <c r="G7797" s="35"/>
      <c r="H7797" s="113"/>
      <c r="I7797" s="113"/>
    </row>
    <row r="7798" spans="1:9" ht="15" customHeight="1" x14ac:dyDescent="0.25">
      <c r="A7798" s="29">
        <v>42329.542111516203</v>
      </c>
      <c r="B7798" s="35">
        <v>0.64</v>
      </c>
      <c r="C7798" s="22" t="s">
        <v>197</v>
      </c>
      <c r="F7798" s="29">
        <v>42329.542111516203</v>
      </c>
      <c r="G7798" s="35"/>
      <c r="H7798" s="113"/>
      <c r="I7798" s="113"/>
    </row>
    <row r="7799" spans="1:9" ht="15" customHeight="1" x14ac:dyDescent="0.25">
      <c r="A7799" s="29">
        <v>42329.58377824074</v>
      </c>
      <c r="B7799" s="35">
        <v>0.63</v>
      </c>
      <c r="C7799" s="22" t="s">
        <v>197</v>
      </c>
      <c r="F7799" s="29">
        <v>42329.58377824074</v>
      </c>
      <c r="G7799" s="35"/>
      <c r="H7799" s="113"/>
      <c r="I7799" s="113"/>
    </row>
    <row r="7800" spans="1:9" ht="15" customHeight="1" x14ac:dyDescent="0.25">
      <c r="A7800" s="29">
        <v>42329.625444965277</v>
      </c>
      <c r="B7800" s="35">
        <v>0.65</v>
      </c>
      <c r="C7800" s="22" t="s">
        <v>197</v>
      </c>
      <c r="F7800" s="29">
        <v>42329.625444965277</v>
      </c>
      <c r="G7800" s="35"/>
      <c r="H7800" s="113"/>
      <c r="I7800" s="113"/>
    </row>
    <row r="7801" spans="1:9" ht="15" customHeight="1" x14ac:dyDescent="0.25">
      <c r="A7801" s="29">
        <v>42329.667111689814</v>
      </c>
      <c r="B7801" s="35">
        <v>0.66</v>
      </c>
      <c r="C7801" s="22" t="s">
        <v>197</v>
      </c>
      <c r="F7801" s="29">
        <v>42329.667111689814</v>
      </c>
      <c r="G7801" s="35"/>
      <c r="H7801" s="113"/>
      <c r="I7801" s="113"/>
    </row>
    <row r="7802" spans="1:9" ht="15" customHeight="1" x14ac:dyDescent="0.25">
      <c r="A7802" s="29">
        <v>42329.708778414351</v>
      </c>
      <c r="B7802" s="35">
        <v>0.6</v>
      </c>
      <c r="C7802" s="22" t="s">
        <v>197</v>
      </c>
      <c r="F7802" s="29">
        <v>42329.708778414351</v>
      </c>
      <c r="G7802" s="35"/>
      <c r="H7802" s="113"/>
      <c r="I7802" s="113"/>
    </row>
    <row r="7803" spans="1:9" ht="15" customHeight="1" x14ac:dyDescent="0.25">
      <c r="A7803" s="29">
        <v>42329.750445138889</v>
      </c>
      <c r="B7803" s="35">
        <v>0.62</v>
      </c>
      <c r="C7803" s="22" t="s">
        <v>197</v>
      </c>
      <c r="F7803" s="29">
        <v>42329.750445138889</v>
      </c>
      <c r="G7803" s="35"/>
      <c r="H7803" s="113"/>
      <c r="I7803" s="113"/>
    </row>
    <row r="7804" spans="1:9" ht="15" customHeight="1" x14ac:dyDescent="0.25">
      <c r="A7804" s="29">
        <v>42329.792111863426</v>
      </c>
      <c r="B7804" s="30">
        <v>0.52</v>
      </c>
      <c r="C7804" s="22" t="s">
        <v>197</v>
      </c>
      <c r="F7804" s="29">
        <v>42329.792111863426</v>
      </c>
      <c r="G7804" s="30"/>
      <c r="H7804" s="113"/>
      <c r="I7804" s="113"/>
    </row>
    <row r="7805" spans="1:9" ht="15" customHeight="1" x14ac:dyDescent="0.25">
      <c r="A7805" s="29">
        <v>42329.833778587963</v>
      </c>
      <c r="B7805" s="30">
        <v>0.53</v>
      </c>
      <c r="C7805" s="22" t="s">
        <v>197</v>
      </c>
      <c r="F7805" s="29">
        <v>42329.833778587963</v>
      </c>
      <c r="G7805" s="30"/>
      <c r="H7805" s="113"/>
      <c r="I7805" s="113"/>
    </row>
    <row r="7806" spans="1:9" ht="15" customHeight="1" x14ac:dyDescent="0.25">
      <c r="A7806" s="29">
        <v>42329.8754453125</v>
      </c>
      <c r="B7806" s="30">
        <v>0.55000000000000004</v>
      </c>
      <c r="C7806" s="22" t="s">
        <v>197</v>
      </c>
      <c r="F7806" s="29">
        <v>42329.8754453125</v>
      </c>
      <c r="G7806" s="30"/>
      <c r="H7806" s="113"/>
      <c r="I7806" s="113"/>
    </row>
    <row r="7807" spans="1:9" ht="15" customHeight="1" x14ac:dyDescent="0.25">
      <c r="A7807" s="29">
        <v>42329.917112037037</v>
      </c>
      <c r="B7807" s="35">
        <v>0.55000000000000004</v>
      </c>
      <c r="C7807" s="22" t="s">
        <v>197</v>
      </c>
      <c r="F7807" s="29">
        <v>42329.917112037037</v>
      </c>
      <c r="G7807" s="35"/>
      <c r="H7807" s="113"/>
      <c r="I7807" s="113"/>
    </row>
    <row r="7808" spans="1:9" ht="15" customHeight="1" x14ac:dyDescent="0.25">
      <c r="A7808" s="29">
        <v>42329.958778761575</v>
      </c>
      <c r="B7808" s="35">
        <v>0.53</v>
      </c>
      <c r="C7808" s="22" t="s">
        <v>197</v>
      </c>
      <c r="F7808" s="29">
        <v>42329.958778761575</v>
      </c>
      <c r="G7808" s="35"/>
      <c r="H7808" s="113"/>
      <c r="I7808" s="113"/>
    </row>
    <row r="7809" spans="1:9" ht="15" customHeight="1" x14ac:dyDescent="0.25">
      <c r="A7809" s="29">
        <v>42330.000445486112</v>
      </c>
      <c r="B7809" s="35">
        <v>0.52</v>
      </c>
      <c r="C7809" s="22" t="s">
        <v>197</v>
      </c>
      <c r="F7809" s="29">
        <v>42330.000445486112</v>
      </c>
      <c r="G7809" s="35"/>
      <c r="H7809" s="113"/>
      <c r="I7809" s="113"/>
    </row>
    <row r="7810" spans="1:9" ht="15" customHeight="1" x14ac:dyDescent="0.25">
      <c r="A7810" s="29">
        <v>42330.042112210649</v>
      </c>
      <c r="B7810" s="35">
        <v>0.53</v>
      </c>
      <c r="C7810" s="22" t="s">
        <v>197</v>
      </c>
      <c r="F7810" s="29">
        <v>42330.042112210649</v>
      </c>
      <c r="G7810" s="35"/>
      <c r="H7810" s="113"/>
      <c r="I7810" s="113"/>
    </row>
    <row r="7811" spans="1:9" ht="15" customHeight="1" x14ac:dyDescent="0.25">
      <c r="A7811" s="29">
        <v>42330.083778935186</v>
      </c>
      <c r="B7811" s="35">
        <v>0.59</v>
      </c>
      <c r="C7811" s="22" t="s">
        <v>197</v>
      </c>
      <c r="F7811" s="29">
        <v>42330.083778935186</v>
      </c>
      <c r="G7811" s="35"/>
      <c r="H7811" s="113"/>
      <c r="I7811" s="113"/>
    </row>
    <row r="7812" spans="1:9" ht="15" customHeight="1" x14ac:dyDescent="0.25">
      <c r="A7812" s="29">
        <v>42330.125445659723</v>
      </c>
      <c r="B7812" s="35">
        <v>0.59</v>
      </c>
      <c r="C7812" s="22" t="s">
        <v>197</v>
      </c>
      <c r="F7812" s="29">
        <v>42330.125445659723</v>
      </c>
      <c r="G7812" s="35"/>
      <c r="H7812" s="113"/>
      <c r="I7812" s="113"/>
    </row>
    <row r="7813" spans="1:9" ht="15" customHeight="1" x14ac:dyDescent="0.25">
      <c r="A7813" s="29">
        <v>42330.167112384261</v>
      </c>
      <c r="B7813" s="35">
        <v>0.57999999999999996</v>
      </c>
      <c r="C7813" s="22" t="s">
        <v>197</v>
      </c>
      <c r="F7813" s="29">
        <v>42330.167112384261</v>
      </c>
      <c r="G7813" s="35"/>
      <c r="H7813" s="113"/>
      <c r="I7813" s="113"/>
    </row>
    <row r="7814" spans="1:9" ht="15" customHeight="1" x14ac:dyDescent="0.25">
      <c r="A7814" s="29">
        <v>42330.208779108798</v>
      </c>
      <c r="B7814" s="35">
        <v>0.59</v>
      </c>
      <c r="C7814" s="22" t="s">
        <v>197</v>
      </c>
      <c r="F7814" s="29">
        <v>42330.208779108798</v>
      </c>
      <c r="G7814" s="35"/>
      <c r="H7814" s="113"/>
      <c r="I7814" s="113"/>
    </row>
    <row r="7815" spans="1:9" ht="15" customHeight="1" x14ac:dyDescent="0.25">
      <c r="A7815" s="29">
        <v>42330.250445833335</v>
      </c>
      <c r="B7815" s="35">
        <v>0.6</v>
      </c>
      <c r="C7815" s="22" t="s">
        <v>197</v>
      </c>
      <c r="F7815" s="29">
        <v>42330.250445833335</v>
      </c>
      <c r="G7815" s="35"/>
      <c r="H7815" s="113"/>
      <c r="I7815" s="113"/>
    </row>
    <row r="7816" spans="1:9" ht="15" customHeight="1" x14ac:dyDescent="0.25">
      <c r="A7816" s="29">
        <v>42330.292112557872</v>
      </c>
      <c r="B7816" s="35">
        <v>0.6</v>
      </c>
      <c r="C7816" s="22" t="s">
        <v>197</v>
      </c>
      <c r="F7816" s="29">
        <v>42330.292112557872</v>
      </c>
      <c r="G7816" s="35"/>
      <c r="H7816" s="113"/>
      <c r="I7816" s="113"/>
    </row>
    <row r="7817" spans="1:9" ht="15" customHeight="1" x14ac:dyDescent="0.25">
      <c r="A7817" s="29">
        <v>42330.33377928241</v>
      </c>
      <c r="B7817" s="35">
        <v>0.6</v>
      </c>
      <c r="C7817" s="22" t="s">
        <v>197</v>
      </c>
      <c r="F7817" s="29">
        <v>42330.33377928241</v>
      </c>
      <c r="G7817" s="35"/>
      <c r="H7817" s="113"/>
      <c r="I7817" s="113"/>
    </row>
    <row r="7818" spans="1:9" ht="15" customHeight="1" x14ac:dyDescent="0.25">
      <c r="A7818" s="29">
        <v>42330.375446006947</v>
      </c>
      <c r="B7818" s="35">
        <v>0.57999999999999996</v>
      </c>
      <c r="C7818" s="22" t="s">
        <v>197</v>
      </c>
      <c r="F7818" s="29">
        <v>42330.375446006947</v>
      </c>
      <c r="G7818" s="35"/>
      <c r="H7818" s="113"/>
      <c r="I7818" s="113"/>
    </row>
    <row r="7819" spans="1:9" ht="15" customHeight="1" x14ac:dyDescent="0.25">
      <c r="A7819" s="29">
        <v>42330.417112731484</v>
      </c>
      <c r="B7819" s="35">
        <v>0.56999999999999995</v>
      </c>
      <c r="C7819" s="22" t="s">
        <v>197</v>
      </c>
      <c r="F7819" s="29">
        <v>42330.417112731484</v>
      </c>
      <c r="G7819" s="35"/>
      <c r="H7819" s="113"/>
      <c r="I7819" s="113"/>
    </row>
    <row r="7820" spans="1:9" ht="15" customHeight="1" x14ac:dyDescent="0.25">
      <c r="A7820" s="29">
        <v>42330.458779456021</v>
      </c>
      <c r="B7820" s="35">
        <v>0.6</v>
      </c>
      <c r="C7820" s="22" t="s">
        <v>197</v>
      </c>
      <c r="F7820" s="29">
        <v>42330.458779456021</v>
      </c>
      <c r="G7820" s="35"/>
      <c r="H7820" s="113"/>
      <c r="I7820" s="113"/>
    </row>
    <row r="7821" spans="1:9" ht="15" customHeight="1" x14ac:dyDescent="0.25">
      <c r="A7821" s="29">
        <v>42330.500446180558</v>
      </c>
      <c r="B7821" s="35">
        <v>0.6</v>
      </c>
      <c r="C7821" s="22" t="s">
        <v>197</v>
      </c>
      <c r="F7821" s="29">
        <v>42330.500446180558</v>
      </c>
      <c r="G7821" s="35"/>
      <c r="H7821" s="113"/>
      <c r="I7821" s="113"/>
    </row>
    <row r="7822" spans="1:9" ht="15" customHeight="1" x14ac:dyDescent="0.25">
      <c r="A7822" s="29">
        <v>42330.542112905096</v>
      </c>
      <c r="B7822" s="35">
        <v>0.6</v>
      </c>
      <c r="C7822" s="22" t="s">
        <v>197</v>
      </c>
      <c r="F7822" s="29">
        <v>42330.542112905096</v>
      </c>
      <c r="G7822" s="35"/>
      <c r="H7822" s="113"/>
      <c r="I7822" s="113"/>
    </row>
    <row r="7823" spans="1:9" ht="15" customHeight="1" x14ac:dyDescent="0.25">
      <c r="A7823" s="29">
        <v>42330.583779629633</v>
      </c>
      <c r="B7823" s="35">
        <v>0.62</v>
      </c>
      <c r="C7823" s="22" t="s">
        <v>197</v>
      </c>
      <c r="F7823" s="29">
        <v>42330.583779629633</v>
      </c>
      <c r="G7823" s="35"/>
      <c r="H7823" s="113"/>
      <c r="I7823" s="113"/>
    </row>
    <row r="7824" spans="1:9" ht="15" customHeight="1" x14ac:dyDescent="0.25">
      <c r="A7824" s="29">
        <v>42330.62544635417</v>
      </c>
      <c r="B7824" s="35">
        <v>0.6</v>
      </c>
      <c r="C7824" s="22" t="s">
        <v>197</v>
      </c>
      <c r="F7824" s="29">
        <v>42330.62544635417</v>
      </c>
      <c r="G7824" s="35"/>
      <c r="H7824" s="113"/>
      <c r="I7824" s="113"/>
    </row>
    <row r="7825" spans="1:9" ht="15" customHeight="1" x14ac:dyDescent="0.25">
      <c r="A7825" s="29">
        <v>42330.667113078707</v>
      </c>
      <c r="B7825" s="35">
        <v>0.61</v>
      </c>
      <c r="C7825" s="22" t="s">
        <v>197</v>
      </c>
      <c r="F7825" s="29">
        <v>42330.667113078707</v>
      </c>
      <c r="G7825" s="35"/>
      <c r="H7825" s="113"/>
      <c r="I7825" s="113"/>
    </row>
    <row r="7826" spans="1:9" ht="15" customHeight="1" x14ac:dyDescent="0.25">
      <c r="A7826" s="29">
        <v>42330.708779803244</v>
      </c>
      <c r="B7826" s="35">
        <v>0.62</v>
      </c>
      <c r="C7826" s="22" t="s">
        <v>197</v>
      </c>
      <c r="F7826" s="29">
        <v>42330.708779803244</v>
      </c>
      <c r="G7826" s="35"/>
      <c r="H7826" s="113"/>
      <c r="I7826" s="113"/>
    </row>
    <row r="7827" spans="1:9" ht="15" customHeight="1" x14ac:dyDescent="0.25">
      <c r="A7827" s="29">
        <v>42330.750446527774</v>
      </c>
      <c r="B7827" s="35">
        <v>0.62</v>
      </c>
      <c r="C7827" s="22" t="s">
        <v>197</v>
      </c>
      <c r="F7827" s="29">
        <v>42330.750446527774</v>
      </c>
      <c r="G7827" s="35"/>
      <c r="H7827" s="113"/>
      <c r="I7827" s="113"/>
    </row>
    <row r="7828" spans="1:9" ht="15" customHeight="1" x14ac:dyDescent="0.25">
      <c r="A7828" s="29">
        <v>42330.792113252312</v>
      </c>
      <c r="B7828" s="30">
        <v>6.64</v>
      </c>
      <c r="C7828" s="22" t="s">
        <v>197</v>
      </c>
      <c r="F7828" s="29">
        <v>42330.792113252312</v>
      </c>
      <c r="G7828" s="30"/>
      <c r="H7828" s="113"/>
      <c r="I7828" s="113"/>
    </row>
    <row r="7829" spans="1:9" ht="15" customHeight="1" x14ac:dyDescent="0.25">
      <c r="A7829" s="29">
        <v>42330.833779976849</v>
      </c>
      <c r="B7829" s="30">
        <v>4.8899999999999997</v>
      </c>
      <c r="C7829" s="22" t="s">
        <v>197</v>
      </c>
      <c r="F7829" s="29">
        <v>42330.833779976849</v>
      </c>
      <c r="G7829" s="30"/>
      <c r="H7829" s="113"/>
      <c r="I7829" s="113"/>
    </row>
    <row r="7830" spans="1:9" ht="15" customHeight="1" x14ac:dyDescent="0.25">
      <c r="A7830" s="29">
        <v>42330.875446701386</v>
      </c>
      <c r="B7830" s="33">
        <v>7.53</v>
      </c>
      <c r="C7830" s="22" t="s">
        <v>199</v>
      </c>
      <c r="F7830" s="29">
        <v>42330.875446701386</v>
      </c>
      <c r="G7830" s="33"/>
      <c r="H7830" s="113"/>
      <c r="I7830" s="113"/>
    </row>
    <row r="7831" spans="1:9" ht="15" customHeight="1" x14ac:dyDescent="0.25">
      <c r="A7831" s="29">
        <v>42330.917113425923</v>
      </c>
      <c r="B7831" s="42">
        <v>7.5</v>
      </c>
      <c r="C7831" s="22" t="s">
        <v>199</v>
      </c>
      <c r="F7831" s="29">
        <v>42330.917113425923</v>
      </c>
      <c r="G7831" s="42"/>
      <c r="H7831" s="113"/>
      <c r="I7831" s="113"/>
    </row>
    <row r="7832" spans="1:9" ht="15" customHeight="1" x14ac:dyDescent="0.25">
      <c r="A7832" s="29">
        <v>42330.95878015046</v>
      </c>
      <c r="B7832" s="42">
        <v>7.3</v>
      </c>
      <c r="C7832" s="22" t="s">
        <v>199</v>
      </c>
      <c r="F7832" s="29">
        <v>42330.95878015046</v>
      </c>
      <c r="G7832" s="42"/>
      <c r="H7832" s="113"/>
      <c r="I7832" s="113"/>
    </row>
    <row r="7833" spans="1:9" ht="15" customHeight="1" x14ac:dyDescent="0.25">
      <c r="A7833" s="29">
        <v>42331.000446874998</v>
      </c>
      <c r="B7833" s="44">
        <v>11.08</v>
      </c>
      <c r="C7833" s="2"/>
      <c r="F7833" s="29">
        <v>42331.000446874998</v>
      </c>
      <c r="G7833" s="44">
        <v>11.08</v>
      </c>
      <c r="H7833" s="113"/>
      <c r="I7833" s="113"/>
    </row>
    <row r="7834" spans="1:9" ht="15" customHeight="1" x14ac:dyDescent="0.25">
      <c r="A7834" s="29">
        <v>42331.042113599535</v>
      </c>
      <c r="B7834" s="44">
        <v>8.64</v>
      </c>
      <c r="C7834" s="2"/>
      <c r="F7834" s="29">
        <v>42331.042113599535</v>
      </c>
      <c r="G7834" s="44">
        <v>8.64</v>
      </c>
      <c r="H7834" s="113"/>
      <c r="I7834" s="113"/>
    </row>
    <row r="7835" spans="1:9" ht="15" customHeight="1" x14ac:dyDescent="0.25">
      <c r="A7835" s="29">
        <v>42331.083780324072</v>
      </c>
      <c r="B7835" s="44">
        <v>9.1300000000000008</v>
      </c>
      <c r="C7835" s="2"/>
      <c r="F7835" s="29">
        <v>42331.083780324072</v>
      </c>
      <c r="G7835" s="44">
        <v>9.1300000000000008</v>
      </c>
      <c r="H7835" s="113"/>
      <c r="I7835" s="113"/>
    </row>
    <row r="7836" spans="1:9" ht="15" customHeight="1" x14ac:dyDescent="0.25">
      <c r="A7836" s="29">
        <v>42331.125447048609</v>
      </c>
      <c r="B7836" s="43">
        <v>9.11</v>
      </c>
      <c r="C7836" s="2"/>
      <c r="F7836" s="29">
        <v>42331.125447048609</v>
      </c>
      <c r="G7836" s="43">
        <v>9.11</v>
      </c>
      <c r="H7836" s="113"/>
      <c r="I7836" s="113"/>
    </row>
    <row r="7837" spans="1:9" ht="15" customHeight="1" x14ac:dyDescent="0.25">
      <c r="A7837" s="29">
        <v>42331.167113773146</v>
      </c>
      <c r="B7837" s="43">
        <v>9.15</v>
      </c>
      <c r="C7837" s="2"/>
      <c r="F7837" s="29">
        <v>42331.167113773146</v>
      </c>
      <c r="G7837" s="43">
        <v>9.15</v>
      </c>
      <c r="H7837" s="113"/>
      <c r="I7837" s="113"/>
    </row>
    <row r="7838" spans="1:9" ht="15" customHeight="1" x14ac:dyDescent="0.25">
      <c r="A7838" s="29">
        <v>42331.208780497684</v>
      </c>
      <c r="B7838" s="44">
        <v>9.1300000000000008</v>
      </c>
      <c r="C7838" s="2"/>
      <c r="F7838" s="29">
        <v>42331.208780497684</v>
      </c>
      <c r="G7838" s="44">
        <v>9.1300000000000008</v>
      </c>
      <c r="H7838" s="113"/>
      <c r="I7838" s="113"/>
    </row>
    <row r="7839" spans="1:9" ht="15" customHeight="1" x14ac:dyDescent="0.25">
      <c r="A7839" s="29">
        <v>42331.250447222221</v>
      </c>
      <c r="B7839" s="44">
        <v>9.84</v>
      </c>
      <c r="C7839" s="2"/>
      <c r="F7839" s="29">
        <v>42331.250447222221</v>
      </c>
      <c r="G7839" s="44">
        <v>9.84</v>
      </c>
      <c r="H7839" s="113"/>
      <c r="I7839" s="113"/>
    </row>
    <row r="7840" spans="1:9" ht="15" customHeight="1" x14ac:dyDescent="0.25">
      <c r="A7840" s="29">
        <v>42331.292113946758</v>
      </c>
      <c r="B7840" s="44">
        <v>9.66</v>
      </c>
      <c r="C7840" s="2"/>
      <c r="F7840" s="29">
        <v>42331.292113946758</v>
      </c>
      <c r="G7840" s="44">
        <v>9.66</v>
      </c>
      <c r="H7840" s="113"/>
      <c r="I7840" s="113"/>
    </row>
    <row r="7841" spans="1:9" ht="15" customHeight="1" x14ac:dyDescent="0.25">
      <c r="A7841" s="29">
        <v>42331.333780671295</v>
      </c>
      <c r="B7841" s="44">
        <v>9.3800000000000008</v>
      </c>
      <c r="C7841" s="2"/>
      <c r="F7841" s="29">
        <v>42331.333780671295</v>
      </c>
      <c r="G7841" s="44">
        <v>9.3800000000000008</v>
      </c>
      <c r="H7841" s="113"/>
      <c r="I7841" s="113"/>
    </row>
    <row r="7842" spans="1:9" ht="15" customHeight="1" x14ac:dyDescent="0.25">
      <c r="A7842" s="29">
        <v>42331.375447395832</v>
      </c>
      <c r="B7842" s="44">
        <v>9.7100000000000009</v>
      </c>
      <c r="C7842" s="2"/>
      <c r="F7842" s="29">
        <v>42331.375447395832</v>
      </c>
      <c r="G7842" s="44">
        <v>9.7100000000000009</v>
      </c>
      <c r="H7842" s="113"/>
      <c r="I7842" s="113"/>
    </row>
    <row r="7843" spans="1:9" ht="15" customHeight="1" x14ac:dyDescent="0.25">
      <c r="A7843" s="29">
        <v>42331.41711412037</v>
      </c>
      <c r="B7843" s="44">
        <v>10.25</v>
      </c>
      <c r="C7843" s="2"/>
      <c r="F7843" s="29">
        <v>42331.41711412037</v>
      </c>
      <c r="G7843" s="44">
        <v>10.25</v>
      </c>
      <c r="H7843" s="113"/>
      <c r="I7843" s="113"/>
    </row>
    <row r="7844" spans="1:9" ht="15" customHeight="1" x14ac:dyDescent="0.25">
      <c r="A7844" s="29">
        <v>42331.458780844907</v>
      </c>
      <c r="B7844" s="44">
        <v>10.9</v>
      </c>
      <c r="C7844" s="2"/>
      <c r="F7844" s="29">
        <v>42331.458780844907</v>
      </c>
      <c r="G7844" s="44">
        <v>10.9</v>
      </c>
      <c r="H7844" s="113"/>
      <c r="I7844" s="113"/>
    </row>
    <row r="7845" spans="1:9" ht="15" customHeight="1" x14ac:dyDescent="0.25">
      <c r="A7845" s="29">
        <v>42331.500447569444</v>
      </c>
      <c r="B7845" s="44">
        <v>10.75</v>
      </c>
      <c r="C7845" s="2"/>
      <c r="F7845" s="29">
        <v>42331.500447569444</v>
      </c>
      <c r="G7845" s="44">
        <v>10.75</v>
      </c>
      <c r="H7845" s="113"/>
      <c r="I7845" s="113"/>
    </row>
    <row r="7846" spans="1:9" ht="15" customHeight="1" x14ac:dyDescent="0.25">
      <c r="A7846" s="29">
        <v>42331.542114293981</v>
      </c>
      <c r="B7846" s="44">
        <v>11.19</v>
      </c>
      <c r="C7846" s="2"/>
      <c r="F7846" s="29">
        <v>42331.542114293981</v>
      </c>
      <c r="G7846" s="44">
        <v>11.19</v>
      </c>
      <c r="H7846" s="113"/>
      <c r="I7846" s="113"/>
    </row>
    <row r="7847" spans="1:9" ht="15" customHeight="1" x14ac:dyDescent="0.25">
      <c r="A7847" s="29">
        <v>42331.583781018518</v>
      </c>
      <c r="B7847" s="44">
        <v>7.59</v>
      </c>
      <c r="C7847" s="2"/>
      <c r="F7847" s="29">
        <v>42331.583781018518</v>
      </c>
      <c r="G7847" s="44">
        <v>7.59</v>
      </c>
      <c r="H7847" s="113"/>
      <c r="I7847" s="113"/>
    </row>
    <row r="7848" spans="1:9" ht="15" customHeight="1" x14ac:dyDescent="0.25">
      <c r="A7848" s="29">
        <v>42331.625447743056</v>
      </c>
      <c r="B7848" s="44">
        <v>8.9600000000000009</v>
      </c>
      <c r="C7848" s="2"/>
      <c r="F7848" s="29">
        <v>42331.625447743056</v>
      </c>
      <c r="G7848" s="44">
        <v>8.9600000000000009</v>
      </c>
      <c r="H7848" s="113"/>
      <c r="I7848" s="113"/>
    </row>
    <row r="7849" spans="1:9" ht="15" customHeight="1" x14ac:dyDescent="0.25">
      <c r="A7849" s="29">
        <v>42331.667114467593</v>
      </c>
      <c r="B7849" s="44">
        <v>9.9499999999999993</v>
      </c>
      <c r="C7849" s="2"/>
      <c r="F7849" s="29">
        <v>42331.667114467593</v>
      </c>
      <c r="G7849" s="44">
        <v>9.9499999999999993</v>
      </c>
      <c r="H7849" s="113"/>
      <c r="I7849" s="113"/>
    </row>
    <row r="7850" spans="1:9" ht="15" customHeight="1" x14ac:dyDescent="0.25">
      <c r="A7850" s="29">
        <v>42331.70878119213</v>
      </c>
      <c r="B7850" s="44">
        <v>10.98</v>
      </c>
      <c r="C7850" s="2"/>
      <c r="F7850" s="29">
        <v>42331.70878119213</v>
      </c>
      <c r="G7850" s="44">
        <v>10.98</v>
      </c>
      <c r="H7850" s="113"/>
      <c r="I7850" s="113"/>
    </row>
    <row r="7851" spans="1:9" ht="15" customHeight="1" x14ac:dyDescent="0.25">
      <c r="A7851" s="29">
        <v>42331.750447916667</v>
      </c>
      <c r="B7851" s="44">
        <v>10.130000000000001</v>
      </c>
      <c r="C7851" s="2"/>
      <c r="F7851" s="29">
        <v>42331.750447916667</v>
      </c>
      <c r="G7851" s="44">
        <v>10.130000000000001</v>
      </c>
      <c r="H7851" s="113"/>
      <c r="I7851" s="113"/>
    </row>
    <row r="7852" spans="1:9" ht="15" customHeight="1" x14ac:dyDescent="0.25">
      <c r="A7852" s="29">
        <v>42331.792114641205</v>
      </c>
      <c r="B7852" s="39">
        <v>6.38</v>
      </c>
      <c r="C7852" s="22" t="s">
        <v>200</v>
      </c>
      <c r="F7852" s="29">
        <v>42331.792114641205</v>
      </c>
      <c r="G7852" s="39"/>
      <c r="H7852" s="113"/>
      <c r="I7852" s="113"/>
    </row>
    <row r="7853" spans="1:9" ht="15" customHeight="1" x14ac:dyDescent="0.25">
      <c r="A7853" s="29">
        <v>42331.833781365742</v>
      </c>
      <c r="B7853" s="39">
        <v>3.05</v>
      </c>
      <c r="C7853" s="22" t="s">
        <v>200</v>
      </c>
      <c r="F7853" s="29">
        <v>42331.833781365742</v>
      </c>
      <c r="G7853" s="39"/>
      <c r="H7853" s="113"/>
      <c r="I7853" s="113"/>
    </row>
    <row r="7854" spans="1:9" ht="15" customHeight="1" x14ac:dyDescent="0.25">
      <c r="A7854" s="29">
        <v>42331.875448090279</v>
      </c>
      <c r="B7854" s="39">
        <v>3.72</v>
      </c>
      <c r="C7854" s="22" t="s">
        <v>200</v>
      </c>
      <c r="F7854" s="29">
        <v>42331.875448090279</v>
      </c>
      <c r="G7854" s="39"/>
      <c r="H7854" s="113"/>
      <c r="I7854" s="113"/>
    </row>
    <row r="7855" spans="1:9" ht="15" customHeight="1" x14ac:dyDescent="0.25">
      <c r="A7855" s="29">
        <v>42331.917114814816</v>
      </c>
      <c r="B7855" s="44">
        <v>10.53</v>
      </c>
      <c r="C7855" s="2"/>
      <c r="F7855" s="29">
        <v>42331.917114814816</v>
      </c>
      <c r="G7855" s="44">
        <v>10.53</v>
      </c>
      <c r="H7855" s="113"/>
      <c r="I7855" s="113"/>
    </row>
    <row r="7856" spans="1:9" ht="15" customHeight="1" x14ac:dyDescent="0.25">
      <c r="A7856" s="29">
        <v>42331.958781539353</v>
      </c>
      <c r="B7856" s="44">
        <v>9.98</v>
      </c>
      <c r="C7856" s="2"/>
      <c r="F7856" s="29">
        <v>42331.958781539353</v>
      </c>
      <c r="G7856" s="44">
        <v>9.98</v>
      </c>
      <c r="H7856" s="113"/>
      <c r="I7856" s="113"/>
    </row>
    <row r="7857" spans="1:9" ht="15" customHeight="1" x14ac:dyDescent="0.25">
      <c r="A7857" s="29">
        <v>42332.000448263891</v>
      </c>
      <c r="B7857" s="44">
        <v>10.37</v>
      </c>
      <c r="C7857" s="2"/>
      <c r="F7857" s="29">
        <v>42332.000448263891</v>
      </c>
      <c r="G7857" s="44">
        <v>10.37</v>
      </c>
      <c r="H7857" s="113"/>
      <c r="I7857" s="113"/>
    </row>
    <row r="7858" spans="1:9" ht="15" customHeight="1" x14ac:dyDescent="0.25">
      <c r="A7858" s="29">
        <v>42332.042114988428</v>
      </c>
      <c r="B7858" s="44">
        <v>10.39</v>
      </c>
      <c r="C7858" s="2"/>
      <c r="F7858" s="29">
        <v>42332.042114988428</v>
      </c>
      <c r="G7858" s="44">
        <v>10.39</v>
      </c>
      <c r="H7858" s="113"/>
      <c r="I7858" s="113"/>
    </row>
    <row r="7859" spans="1:9" ht="15" customHeight="1" x14ac:dyDescent="0.25">
      <c r="A7859" s="29">
        <v>42332.083781712965</v>
      </c>
      <c r="B7859" s="44">
        <v>10</v>
      </c>
      <c r="C7859" s="2"/>
      <c r="F7859" s="29">
        <v>42332.083781712965</v>
      </c>
      <c r="G7859" s="44">
        <v>10</v>
      </c>
      <c r="H7859" s="113"/>
      <c r="I7859" s="113"/>
    </row>
    <row r="7860" spans="1:9" ht="15" customHeight="1" x14ac:dyDescent="0.25">
      <c r="A7860" s="29">
        <v>42332.125448437502</v>
      </c>
      <c r="B7860" s="44">
        <v>9.64</v>
      </c>
      <c r="C7860" s="2"/>
      <c r="F7860" s="29">
        <v>42332.125448437502</v>
      </c>
      <c r="G7860" s="44">
        <v>9.64</v>
      </c>
      <c r="H7860" s="113"/>
      <c r="I7860" s="113"/>
    </row>
    <row r="7861" spans="1:9" ht="15" customHeight="1" x14ac:dyDescent="0.25">
      <c r="A7861" s="29">
        <v>42332.167115162039</v>
      </c>
      <c r="B7861" s="44">
        <v>10.41</v>
      </c>
      <c r="C7861" s="2"/>
      <c r="F7861" s="29">
        <v>42332.167115162039</v>
      </c>
      <c r="G7861" s="44">
        <v>10.41</v>
      </c>
      <c r="H7861" s="113"/>
      <c r="I7861" s="113"/>
    </row>
    <row r="7862" spans="1:9" ht="15" customHeight="1" x14ac:dyDescent="0.25">
      <c r="A7862" s="29">
        <v>42332.208781886577</v>
      </c>
      <c r="B7862" s="44">
        <v>10.91</v>
      </c>
      <c r="C7862" s="2"/>
      <c r="F7862" s="29">
        <v>42332.208781886577</v>
      </c>
      <c r="G7862" s="44">
        <v>10.91</v>
      </c>
      <c r="H7862" s="113"/>
      <c r="I7862" s="113"/>
    </row>
    <row r="7863" spans="1:9" ht="15" customHeight="1" x14ac:dyDescent="0.25">
      <c r="A7863" s="29">
        <v>42332.250448611114</v>
      </c>
      <c r="B7863" s="44">
        <v>9.99</v>
      </c>
      <c r="C7863" s="2"/>
      <c r="F7863" s="29">
        <v>42332.250448611114</v>
      </c>
      <c r="G7863" s="44">
        <v>9.99</v>
      </c>
      <c r="H7863" s="113"/>
      <c r="I7863" s="113"/>
    </row>
    <row r="7864" spans="1:9" ht="15" customHeight="1" x14ac:dyDescent="0.25">
      <c r="A7864" s="29">
        <v>42332.292115335651</v>
      </c>
      <c r="B7864" s="44">
        <v>10.029999999999999</v>
      </c>
      <c r="C7864" s="2"/>
      <c r="F7864" s="29">
        <v>42332.292115335651</v>
      </c>
      <c r="G7864" s="44">
        <v>10.029999999999999</v>
      </c>
      <c r="H7864" s="113"/>
      <c r="I7864" s="113"/>
    </row>
    <row r="7865" spans="1:9" ht="15" customHeight="1" x14ac:dyDescent="0.25">
      <c r="A7865" s="29">
        <v>42332.333782060188</v>
      </c>
      <c r="B7865" s="44">
        <v>10.28</v>
      </c>
      <c r="C7865" s="2"/>
      <c r="F7865" s="29">
        <v>42332.333782060188</v>
      </c>
      <c r="G7865" s="44">
        <v>10.28</v>
      </c>
      <c r="H7865" s="113"/>
      <c r="I7865" s="113"/>
    </row>
    <row r="7866" spans="1:9" ht="15" customHeight="1" x14ac:dyDescent="0.25">
      <c r="A7866" s="29">
        <v>42332.375448784725</v>
      </c>
      <c r="B7866" s="44">
        <v>10.58</v>
      </c>
      <c r="C7866" s="2"/>
      <c r="F7866" s="29">
        <v>42332.375448784725</v>
      </c>
      <c r="G7866" s="44">
        <v>10.58</v>
      </c>
      <c r="H7866" s="113"/>
      <c r="I7866" s="113"/>
    </row>
    <row r="7867" spans="1:9" ht="15" customHeight="1" x14ac:dyDescent="0.25">
      <c r="A7867" s="29">
        <v>42332.417115509263</v>
      </c>
      <c r="B7867" s="44">
        <v>11.57</v>
      </c>
      <c r="C7867" s="2"/>
      <c r="F7867" s="29">
        <v>42332.417115509263</v>
      </c>
      <c r="G7867" s="44">
        <v>11.57</v>
      </c>
      <c r="H7867" s="113"/>
      <c r="I7867" s="113"/>
    </row>
    <row r="7868" spans="1:9" ht="15" customHeight="1" x14ac:dyDescent="0.25">
      <c r="A7868" s="29">
        <v>42332.4587822338</v>
      </c>
      <c r="B7868" s="43">
        <v>10.75</v>
      </c>
      <c r="C7868" s="2"/>
      <c r="F7868" s="29">
        <v>42332.4587822338</v>
      </c>
      <c r="G7868" s="43">
        <v>10.75</v>
      </c>
      <c r="H7868" s="113"/>
      <c r="I7868" s="113"/>
    </row>
    <row r="7869" spans="1:9" ht="15" customHeight="1" x14ac:dyDescent="0.25">
      <c r="A7869" s="29">
        <v>42332.50044895833</v>
      </c>
      <c r="B7869" s="43">
        <v>11.63</v>
      </c>
      <c r="C7869" s="2"/>
      <c r="F7869" s="29">
        <v>42332.50044895833</v>
      </c>
      <c r="G7869" s="43">
        <v>11.63</v>
      </c>
      <c r="H7869" s="113"/>
      <c r="I7869" s="113"/>
    </row>
    <row r="7870" spans="1:9" ht="15" customHeight="1" x14ac:dyDescent="0.25">
      <c r="A7870" s="29">
        <v>42332.542115682867</v>
      </c>
      <c r="B7870" s="43">
        <v>12.38</v>
      </c>
      <c r="C7870" s="2"/>
      <c r="F7870" s="29">
        <v>42332.542115682867</v>
      </c>
      <c r="G7870" s="43">
        <v>12.38</v>
      </c>
      <c r="H7870" s="113"/>
      <c r="I7870" s="113"/>
    </row>
    <row r="7871" spans="1:9" ht="15" customHeight="1" x14ac:dyDescent="0.25">
      <c r="A7871" s="29">
        <v>42332.583782407404</v>
      </c>
      <c r="B7871" s="43">
        <v>11.95</v>
      </c>
      <c r="C7871" s="2"/>
      <c r="F7871" s="29">
        <v>42332.583782407404</v>
      </c>
      <c r="G7871" s="43">
        <v>11.95</v>
      </c>
      <c r="H7871" s="113"/>
      <c r="I7871" s="113"/>
    </row>
    <row r="7872" spans="1:9" ht="15" customHeight="1" x14ac:dyDescent="0.25">
      <c r="A7872" s="29">
        <v>42332.625449131941</v>
      </c>
      <c r="B7872" s="43">
        <v>12.43</v>
      </c>
      <c r="C7872" s="2"/>
      <c r="F7872" s="29">
        <v>42332.625449131941</v>
      </c>
      <c r="G7872" s="43">
        <v>12.43</v>
      </c>
      <c r="H7872" s="113"/>
      <c r="I7872" s="113"/>
    </row>
    <row r="7873" spans="1:9" ht="15" customHeight="1" x14ac:dyDescent="0.25">
      <c r="A7873" s="29">
        <v>42332.667115856479</v>
      </c>
      <c r="B7873" s="43">
        <v>11.54</v>
      </c>
      <c r="C7873" s="2"/>
      <c r="F7873" s="29">
        <v>42332.667115856479</v>
      </c>
      <c r="G7873" s="43">
        <v>11.54</v>
      </c>
      <c r="H7873" s="113"/>
      <c r="I7873" s="113"/>
    </row>
    <row r="7874" spans="1:9" ht="15" customHeight="1" x14ac:dyDescent="0.25">
      <c r="A7874" s="29">
        <v>42332.708782581016</v>
      </c>
      <c r="B7874" s="43">
        <v>10.19</v>
      </c>
      <c r="C7874" s="2"/>
      <c r="F7874" s="29">
        <v>42332.708782581016</v>
      </c>
      <c r="G7874" s="43">
        <v>10.19</v>
      </c>
      <c r="H7874" s="113"/>
      <c r="I7874" s="113"/>
    </row>
    <row r="7875" spans="1:9" ht="15" customHeight="1" x14ac:dyDescent="0.25">
      <c r="A7875" s="29">
        <v>42332.750449305553</v>
      </c>
      <c r="B7875" s="30">
        <v>6.04</v>
      </c>
      <c r="C7875" s="22" t="s">
        <v>197</v>
      </c>
      <c r="F7875" s="29">
        <v>42332.750449305553</v>
      </c>
      <c r="G7875" s="30"/>
      <c r="H7875" s="113"/>
      <c r="I7875" s="113"/>
    </row>
    <row r="7876" spans="1:9" ht="15" customHeight="1" x14ac:dyDescent="0.25">
      <c r="A7876" s="29">
        <v>42332.79211603009</v>
      </c>
      <c r="B7876" s="30">
        <v>4.04</v>
      </c>
      <c r="C7876" s="22" t="s">
        <v>197</v>
      </c>
      <c r="F7876" s="29">
        <v>42332.79211603009</v>
      </c>
      <c r="G7876" s="30"/>
      <c r="H7876" s="113"/>
      <c r="I7876" s="113"/>
    </row>
    <row r="7877" spans="1:9" ht="15" customHeight="1" x14ac:dyDescent="0.25">
      <c r="A7877" s="29">
        <v>42332.833782754627</v>
      </c>
      <c r="B7877" s="30">
        <v>1.71</v>
      </c>
      <c r="C7877" s="22" t="s">
        <v>197</v>
      </c>
      <c r="F7877" s="29">
        <v>42332.833782754627</v>
      </c>
      <c r="G7877" s="30"/>
      <c r="H7877" s="113"/>
      <c r="I7877" s="113"/>
    </row>
    <row r="7878" spans="1:9" ht="15" customHeight="1" x14ac:dyDescent="0.25">
      <c r="A7878" s="29">
        <v>42332.875449479165</v>
      </c>
      <c r="B7878" s="30">
        <v>1.84</v>
      </c>
      <c r="C7878" s="22" t="s">
        <v>197</v>
      </c>
      <c r="F7878" s="29">
        <v>42332.875449479165</v>
      </c>
      <c r="G7878" s="30"/>
      <c r="H7878" s="113"/>
      <c r="I7878" s="113"/>
    </row>
    <row r="7879" spans="1:9" ht="15" customHeight="1" x14ac:dyDescent="0.25">
      <c r="A7879" s="29">
        <v>42332.917116203702</v>
      </c>
      <c r="B7879" s="35">
        <v>1.1000000000000001</v>
      </c>
      <c r="C7879" s="22" t="s">
        <v>197</v>
      </c>
      <c r="F7879" s="29">
        <v>42332.917116203702</v>
      </c>
      <c r="G7879" s="35"/>
      <c r="H7879" s="113"/>
      <c r="I7879" s="113"/>
    </row>
    <row r="7880" spans="1:9" ht="15" customHeight="1" x14ac:dyDescent="0.25">
      <c r="A7880" s="29">
        <v>42332.958782928239</v>
      </c>
      <c r="B7880" s="35">
        <v>0.92</v>
      </c>
      <c r="C7880" s="22" t="s">
        <v>197</v>
      </c>
      <c r="F7880" s="29">
        <v>42332.958782928239</v>
      </c>
      <c r="G7880" s="35"/>
      <c r="H7880" s="113"/>
      <c r="I7880" s="113"/>
    </row>
    <row r="7881" spans="1:9" ht="15" customHeight="1" x14ac:dyDescent="0.25">
      <c r="A7881" s="29">
        <v>42333.000449652776</v>
      </c>
      <c r="B7881" s="35">
        <v>0.89</v>
      </c>
      <c r="C7881" s="22" t="s">
        <v>197</v>
      </c>
      <c r="F7881" s="29">
        <v>42333.000449652776</v>
      </c>
      <c r="G7881" s="35"/>
      <c r="H7881" s="113"/>
      <c r="I7881" s="113"/>
    </row>
    <row r="7882" spans="1:9" ht="15" customHeight="1" x14ac:dyDescent="0.25">
      <c r="A7882" s="29">
        <v>42333.042116377314</v>
      </c>
      <c r="B7882" s="35">
        <v>0.78</v>
      </c>
      <c r="C7882" s="22" t="s">
        <v>197</v>
      </c>
      <c r="F7882" s="29">
        <v>42333.042116377314</v>
      </c>
      <c r="G7882" s="35"/>
      <c r="H7882" s="113"/>
      <c r="I7882" s="113"/>
    </row>
    <row r="7883" spans="1:9" ht="15" customHeight="1" x14ac:dyDescent="0.25">
      <c r="A7883" s="29">
        <v>42333.083783101851</v>
      </c>
      <c r="B7883" s="35">
        <v>0.66</v>
      </c>
      <c r="C7883" s="22" t="s">
        <v>197</v>
      </c>
      <c r="F7883" s="29">
        <v>42333.083783101851</v>
      </c>
      <c r="G7883" s="35"/>
      <c r="H7883" s="113"/>
      <c r="I7883" s="113"/>
    </row>
    <row r="7884" spans="1:9" ht="15" customHeight="1" x14ac:dyDescent="0.25">
      <c r="A7884" s="29">
        <v>42333.125449826388</v>
      </c>
      <c r="B7884" s="35">
        <v>0.67</v>
      </c>
      <c r="C7884" s="22" t="s">
        <v>197</v>
      </c>
      <c r="F7884" s="29">
        <v>42333.125449826388</v>
      </c>
      <c r="G7884" s="35"/>
      <c r="H7884" s="113"/>
      <c r="I7884" s="113"/>
    </row>
    <row r="7885" spans="1:9" ht="15" customHeight="1" x14ac:dyDescent="0.25">
      <c r="A7885" s="29">
        <v>42333.167116550925</v>
      </c>
      <c r="B7885" s="35">
        <v>0.71</v>
      </c>
      <c r="C7885" s="22" t="s">
        <v>197</v>
      </c>
      <c r="F7885" s="29">
        <v>42333.167116550925</v>
      </c>
      <c r="G7885" s="35"/>
      <c r="H7885" s="113"/>
      <c r="I7885" s="113"/>
    </row>
    <row r="7886" spans="1:9" ht="15" customHeight="1" x14ac:dyDescent="0.25">
      <c r="A7886" s="29">
        <v>42333.208783275462</v>
      </c>
      <c r="B7886" s="35">
        <v>0.72</v>
      </c>
      <c r="C7886" s="22" t="s">
        <v>197</v>
      </c>
      <c r="F7886" s="29">
        <v>42333.208783275462</v>
      </c>
      <c r="G7886" s="35"/>
      <c r="H7886" s="113"/>
      <c r="I7886" s="113"/>
    </row>
    <row r="7887" spans="1:9" ht="15" customHeight="1" x14ac:dyDescent="0.25">
      <c r="A7887" s="29">
        <v>42333.25045</v>
      </c>
      <c r="B7887" s="35">
        <v>0.7</v>
      </c>
      <c r="C7887" s="22" t="s">
        <v>197</v>
      </c>
      <c r="F7887" s="29">
        <v>42333.25045</v>
      </c>
      <c r="G7887" s="35"/>
      <c r="H7887" s="113"/>
      <c r="I7887" s="113"/>
    </row>
    <row r="7888" spans="1:9" ht="15" customHeight="1" x14ac:dyDescent="0.25">
      <c r="A7888" s="29">
        <v>42333.292116724537</v>
      </c>
      <c r="B7888" s="35">
        <v>0.69</v>
      </c>
      <c r="C7888" s="22" t="s">
        <v>197</v>
      </c>
      <c r="F7888" s="29">
        <v>42333.292116724537</v>
      </c>
      <c r="G7888" s="35"/>
      <c r="H7888" s="113"/>
      <c r="I7888" s="113"/>
    </row>
    <row r="7889" spans="1:9" ht="15" customHeight="1" x14ac:dyDescent="0.25">
      <c r="A7889" s="29">
        <v>42333.333783449074</v>
      </c>
      <c r="B7889" s="35">
        <v>0.71</v>
      </c>
      <c r="C7889" s="22" t="s">
        <v>197</v>
      </c>
      <c r="F7889" s="29">
        <v>42333.333783449074</v>
      </c>
      <c r="G7889" s="35"/>
      <c r="H7889" s="113"/>
      <c r="I7889" s="113"/>
    </row>
    <row r="7890" spans="1:9" ht="15" customHeight="1" x14ac:dyDescent="0.25">
      <c r="A7890" s="29">
        <v>42333.375450173611</v>
      </c>
      <c r="B7890" s="35">
        <v>0.66</v>
      </c>
      <c r="C7890" s="22" t="s">
        <v>197</v>
      </c>
      <c r="F7890" s="29">
        <v>42333.375450173611</v>
      </c>
      <c r="G7890" s="35"/>
      <c r="H7890" s="113"/>
      <c r="I7890" s="113"/>
    </row>
    <row r="7891" spans="1:9" ht="15" customHeight="1" x14ac:dyDescent="0.25">
      <c r="A7891" s="29">
        <v>42333.417116898148</v>
      </c>
      <c r="B7891" s="35">
        <v>0.61</v>
      </c>
      <c r="C7891" s="22" t="s">
        <v>197</v>
      </c>
      <c r="F7891" s="29">
        <v>42333.417116898148</v>
      </c>
      <c r="G7891" s="35"/>
      <c r="H7891" s="113"/>
      <c r="I7891" s="113"/>
    </row>
    <row r="7892" spans="1:9" ht="15" customHeight="1" x14ac:dyDescent="0.25">
      <c r="A7892" s="29">
        <v>42333.458783622686</v>
      </c>
      <c r="B7892" s="35">
        <v>0.65</v>
      </c>
      <c r="C7892" s="22" t="s">
        <v>197</v>
      </c>
      <c r="F7892" s="29">
        <v>42333.458783622686</v>
      </c>
      <c r="G7892" s="35"/>
      <c r="H7892" s="113"/>
      <c r="I7892" s="113"/>
    </row>
    <row r="7893" spans="1:9" ht="15" customHeight="1" x14ac:dyDescent="0.25">
      <c r="A7893" s="29">
        <v>42333.500450347223</v>
      </c>
      <c r="B7893" s="35">
        <v>0.65</v>
      </c>
      <c r="C7893" s="22" t="s">
        <v>197</v>
      </c>
      <c r="F7893" s="29">
        <v>42333.500450347223</v>
      </c>
      <c r="G7893" s="35"/>
      <c r="H7893" s="113"/>
      <c r="I7893" s="113"/>
    </row>
    <row r="7894" spans="1:9" ht="15" customHeight="1" x14ac:dyDescent="0.25">
      <c r="A7894" s="29">
        <v>42333.54211707176</v>
      </c>
      <c r="B7894" s="35">
        <v>0.66</v>
      </c>
      <c r="C7894" s="22" t="s">
        <v>197</v>
      </c>
      <c r="F7894" s="29">
        <v>42333.54211707176</v>
      </c>
      <c r="G7894" s="35"/>
      <c r="H7894" s="113"/>
      <c r="I7894" s="113"/>
    </row>
    <row r="7895" spans="1:9" ht="15" customHeight="1" x14ac:dyDescent="0.25">
      <c r="A7895" s="29">
        <v>42333.583783796297</v>
      </c>
      <c r="B7895" s="35">
        <v>0.65</v>
      </c>
      <c r="C7895" s="22" t="s">
        <v>197</v>
      </c>
      <c r="F7895" s="29">
        <v>42333.583783796297</v>
      </c>
      <c r="G7895" s="35"/>
      <c r="H7895" s="113"/>
      <c r="I7895" s="113"/>
    </row>
    <row r="7896" spans="1:9" ht="15" customHeight="1" x14ac:dyDescent="0.25">
      <c r="A7896" s="29">
        <v>42333.625450520834</v>
      </c>
      <c r="B7896" s="35">
        <v>0.66</v>
      </c>
      <c r="C7896" s="22" t="s">
        <v>197</v>
      </c>
      <c r="F7896" s="29">
        <v>42333.625450520834</v>
      </c>
      <c r="G7896" s="35"/>
      <c r="H7896" s="113"/>
      <c r="I7896" s="113"/>
    </row>
    <row r="7897" spans="1:9" ht="15" customHeight="1" x14ac:dyDescent="0.25">
      <c r="A7897" s="29">
        <v>42333.667117245372</v>
      </c>
      <c r="B7897" s="35">
        <v>0</v>
      </c>
      <c r="C7897" s="22" t="s">
        <v>197</v>
      </c>
      <c r="F7897" s="29">
        <v>42333.667117245372</v>
      </c>
      <c r="G7897" s="35"/>
      <c r="H7897" s="113"/>
      <c r="I7897" s="113"/>
    </row>
    <row r="7898" spans="1:9" ht="15" customHeight="1" x14ac:dyDescent="0.25">
      <c r="A7898" s="29">
        <v>42333.708783969909</v>
      </c>
      <c r="B7898" s="35">
        <v>0</v>
      </c>
      <c r="C7898" s="22" t="s">
        <v>197</v>
      </c>
      <c r="F7898" s="29">
        <v>42333.708783969909</v>
      </c>
      <c r="G7898" s="35"/>
      <c r="H7898" s="113"/>
      <c r="I7898" s="113"/>
    </row>
    <row r="7899" spans="1:9" ht="15" customHeight="1" x14ac:dyDescent="0.25">
      <c r="A7899" s="29">
        <v>42333.750450694446</v>
      </c>
      <c r="B7899" s="35">
        <v>0.5</v>
      </c>
      <c r="C7899" s="22" t="s">
        <v>197</v>
      </c>
      <c r="F7899" s="29">
        <v>42333.750450694446</v>
      </c>
      <c r="G7899" s="35"/>
      <c r="H7899" s="113"/>
      <c r="I7899" s="113"/>
    </row>
    <row r="7900" spans="1:9" ht="15" customHeight="1" x14ac:dyDescent="0.25">
      <c r="A7900" s="29">
        <v>42333.792117418983</v>
      </c>
      <c r="B7900" s="35">
        <v>0.77</v>
      </c>
      <c r="C7900" s="22" t="s">
        <v>197</v>
      </c>
      <c r="F7900" s="29">
        <v>42333.792117418983</v>
      </c>
      <c r="G7900" s="35"/>
      <c r="H7900" s="113"/>
      <c r="I7900" s="113"/>
    </row>
    <row r="7901" spans="1:9" ht="15" customHeight="1" x14ac:dyDescent="0.25">
      <c r="A7901" s="29">
        <v>42333.83378414352</v>
      </c>
      <c r="B7901" s="35">
        <v>0.77</v>
      </c>
      <c r="C7901" s="22" t="s">
        <v>197</v>
      </c>
      <c r="F7901" s="29">
        <v>42333.83378414352</v>
      </c>
      <c r="G7901" s="35"/>
      <c r="H7901" s="113"/>
      <c r="I7901" s="113"/>
    </row>
    <row r="7902" spans="1:9" ht="15" customHeight="1" x14ac:dyDescent="0.25">
      <c r="A7902" s="29">
        <v>42333.875450868058</v>
      </c>
      <c r="B7902" s="35">
        <v>0.74</v>
      </c>
      <c r="C7902" s="22" t="s">
        <v>197</v>
      </c>
      <c r="F7902" s="29">
        <v>42333.875450868058</v>
      </c>
      <c r="G7902" s="35"/>
      <c r="H7902" s="113"/>
      <c r="I7902" s="113"/>
    </row>
    <row r="7903" spans="1:9" ht="15" customHeight="1" x14ac:dyDescent="0.25">
      <c r="A7903" s="29">
        <v>42333.917117592595</v>
      </c>
      <c r="B7903" s="35">
        <v>0.75</v>
      </c>
      <c r="C7903" s="22" t="s">
        <v>197</v>
      </c>
      <c r="F7903" s="29">
        <v>42333.917117592595</v>
      </c>
      <c r="G7903" s="35"/>
      <c r="H7903" s="113"/>
      <c r="I7903" s="113"/>
    </row>
    <row r="7904" spans="1:9" ht="15" customHeight="1" x14ac:dyDescent="0.25">
      <c r="A7904" s="29">
        <v>42333.958784317132</v>
      </c>
      <c r="B7904" s="35">
        <v>0.74</v>
      </c>
      <c r="C7904" s="22" t="s">
        <v>197</v>
      </c>
      <c r="F7904" s="29">
        <v>42333.958784317132</v>
      </c>
      <c r="G7904" s="35"/>
      <c r="H7904" s="113"/>
      <c r="I7904" s="113"/>
    </row>
    <row r="7905" spans="1:9" ht="15" customHeight="1" x14ac:dyDescent="0.25">
      <c r="A7905" s="29">
        <v>42334.000451041669</v>
      </c>
      <c r="B7905" s="35">
        <v>0.73</v>
      </c>
      <c r="C7905" s="22" t="s">
        <v>197</v>
      </c>
      <c r="F7905" s="29">
        <v>42334.000451041669</v>
      </c>
      <c r="G7905" s="35"/>
      <c r="H7905" s="113"/>
      <c r="I7905" s="113"/>
    </row>
    <row r="7906" spans="1:9" ht="15" customHeight="1" x14ac:dyDescent="0.25">
      <c r="A7906" s="29">
        <v>42334.042117766207</v>
      </c>
      <c r="B7906" s="35">
        <v>0.72</v>
      </c>
      <c r="C7906" s="22" t="s">
        <v>197</v>
      </c>
      <c r="F7906" s="29">
        <v>42334.042117766207</v>
      </c>
      <c r="G7906" s="35"/>
      <c r="H7906" s="113"/>
      <c r="I7906" s="113"/>
    </row>
    <row r="7907" spans="1:9" ht="15" customHeight="1" x14ac:dyDescent="0.25">
      <c r="A7907" s="29">
        <v>42334.083784490744</v>
      </c>
      <c r="B7907" s="35">
        <v>0.71</v>
      </c>
      <c r="C7907" s="22" t="s">
        <v>197</v>
      </c>
      <c r="F7907" s="29">
        <v>42334.083784490744</v>
      </c>
      <c r="G7907" s="35"/>
      <c r="H7907" s="113"/>
      <c r="I7907" s="113"/>
    </row>
    <row r="7908" spans="1:9" ht="15" customHeight="1" x14ac:dyDescent="0.25">
      <c r="A7908" s="29">
        <v>42334.125451215281</v>
      </c>
      <c r="B7908" s="35">
        <v>0.74</v>
      </c>
      <c r="C7908" s="22" t="s">
        <v>197</v>
      </c>
      <c r="F7908" s="29">
        <v>42334.125451215281</v>
      </c>
      <c r="G7908" s="35"/>
      <c r="H7908" s="113"/>
      <c r="I7908" s="113"/>
    </row>
    <row r="7909" spans="1:9" ht="15" customHeight="1" x14ac:dyDescent="0.25">
      <c r="A7909" s="29">
        <v>42334.167117939818</v>
      </c>
      <c r="B7909" s="35">
        <v>0.72</v>
      </c>
      <c r="C7909" s="22" t="s">
        <v>197</v>
      </c>
      <c r="F7909" s="29">
        <v>42334.167117939818</v>
      </c>
      <c r="G7909" s="35"/>
      <c r="H7909" s="113"/>
      <c r="I7909" s="113"/>
    </row>
    <row r="7910" spans="1:9" ht="15" customHeight="1" x14ac:dyDescent="0.25">
      <c r="A7910" s="29">
        <v>42334.208784664355</v>
      </c>
      <c r="B7910" s="35">
        <v>0.8</v>
      </c>
      <c r="C7910" s="22" t="s">
        <v>197</v>
      </c>
      <c r="F7910" s="29">
        <v>42334.208784664355</v>
      </c>
      <c r="G7910" s="35"/>
      <c r="H7910" s="113"/>
      <c r="I7910" s="113"/>
    </row>
    <row r="7911" spans="1:9" ht="15" customHeight="1" x14ac:dyDescent="0.25">
      <c r="A7911" s="29">
        <v>42334.250451388885</v>
      </c>
      <c r="B7911" s="35">
        <v>0.77</v>
      </c>
      <c r="C7911" s="22" t="s">
        <v>197</v>
      </c>
      <c r="F7911" s="29">
        <v>42334.250451388885</v>
      </c>
      <c r="G7911" s="35"/>
      <c r="H7911" s="113"/>
      <c r="I7911" s="113"/>
    </row>
    <row r="7912" spans="1:9" ht="15" customHeight="1" x14ac:dyDescent="0.25">
      <c r="A7912" s="29">
        <v>42334.292118113422</v>
      </c>
      <c r="B7912" s="35">
        <v>0.72</v>
      </c>
      <c r="C7912" s="22" t="s">
        <v>197</v>
      </c>
      <c r="F7912" s="29">
        <v>42334.292118113422</v>
      </c>
      <c r="G7912" s="35"/>
      <c r="H7912" s="113"/>
      <c r="I7912" s="113"/>
    </row>
    <row r="7913" spans="1:9" ht="15" customHeight="1" x14ac:dyDescent="0.25">
      <c r="A7913" s="29">
        <v>42334.33378483796</v>
      </c>
      <c r="B7913" s="35">
        <v>0.71</v>
      </c>
      <c r="C7913" s="22" t="s">
        <v>197</v>
      </c>
      <c r="F7913" s="29">
        <v>42334.33378483796</v>
      </c>
      <c r="G7913" s="35"/>
      <c r="H7913" s="113"/>
      <c r="I7913" s="113"/>
    </row>
    <row r="7914" spans="1:9" ht="15" customHeight="1" x14ac:dyDescent="0.25">
      <c r="A7914" s="29">
        <v>42334.375451562497</v>
      </c>
      <c r="B7914" s="35">
        <v>0.69</v>
      </c>
      <c r="C7914" s="22" t="s">
        <v>197</v>
      </c>
      <c r="F7914" s="29">
        <v>42334.375451562497</v>
      </c>
      <c r="G7914" s="35"/>
      <c r="H7914" s="113"/>
      <c r="I7914" s="113"/>
    </row>
    <row r="7915" spans="1:9" ht="15" customHeight="1" x14ac:dyDescent="0.25">
      <c r="A7915" s="29">
        <v>42334.417118287034</v>
      </c>
      <c r="B7915" s="35">
        <v>0.7</v>
      </c>
      <c r="C7915" s="22" t="s">
        <v>197</v>
      </c>
      <c r="F7915" s="29">
        <v>42334.417118287034</v>
      </c>
      <c r="G7915" s="35"/>
      <c r="H7915" s="113"/>
      <c r="I7915" s="113"/>
    </row>
    <row r="7916" spans="1:9" ht="15" customHeight="1" x14ac:dyDescent="0.25">
      <c r="A7916" s="29">
        <v>42334.458785011571</v>
      </c>
      <c r="B7916" s="35">
        <v>0.7</v>
      </c>
      <c r="C7916" s="22" t="s">
        <v>197</v>
      </c>
      <c r="F7916" s="29">
        <v>42334.458785011571</v>
      </c>
      <c r="G7916" s="35"/>
      <c r="H7916" s="113"/>
      <c r="I7916" s="113"/>
    </row>
    <row r="7917" spans="1:9" ht="15" customHeight="1" x14ac:dyDescent="0.25">
      <c r="A7917" s="29">
        <v>42334.500451736109</v>
      </c>
      <c r="B7917" s="35">
        <v>0.67</v>
      </c>
      <c r="C7917" s="22" t="s">
        <v>197</v>
      </c>
      <c r="F7917" s="29">
        <v>42334.500451736109</v>
      </c>
      <c r="G7917" s="35"/>
      <c r="H7917" s="113"/>
      <c r="I7917" s="113"/>
    </row>
    <row r="7918" spans="1:9" ht="15" customHeight="1" x14ac:dyDescent="0.25">
      <c r="A7918" s="29">
        <v>42334.542118460646</v>
      </c>
      <c r="B7918" s="35">
        <v>0.74</v>
      </c>
      <c r="C7918" s="22" t="s">
        <v>197</v>
      </c>
      <c r="F7918" s="29">
        <v>42334.542118460646</v>
      </c>
      <c r="G7918" s="35"/>
      <c r="H7918" s="113"/>
      <c r="I7918" s="113"/>
    </row>
    <row r="7919" spans="1:9" ht="15" customHeight="1" x14ac:dyDescent="0.25">
      <c r="A7919" s="29">
        <v>42334.583785185183</v>
      </c>
      <c r="B7919" s="35">
        <v>0.71</v>
      </c>
      <c r="C7919" s="22" t="s">
        <v>197</v>
      </c>
      <c r="F7919" s="29">
        <v>42334.583785185183</v>
      </c>
      <c r="G7919" s="35"/>
      <c r="H7919" s="113"/>
      <c r="I7919" s="113"/>
    </row>
    <row r="7920" spans="1:9" ht="15" customHeight="1" x14ac:dyDescent="0.25">
      <c r="A7920" s="29">
        <v>42334.62545190972</v>
      </c>
      <c r="B7920" s="35">
        <v>0.71</v>
      </c>
      <c r="C7920" s="22" t="s">
        <v>197</v>
      </c>
      <c r="F7920" s="29">
        <v>42334.62545190972</v>
      </c>
      <c r="G7920" s="35"/>
      <c r="H7920" s="113"/>
      <c r="I7920" s="113"/>
    </row>
    <row r="7921" spans="1:9" ht="15" customHeight="1" x14ac:dyDescent="0.25">
      <c r="A7921" s="29">
        <v>42334.667118634257</v>
      </c>
      <c r="B7921" s="35">
        <v>0.89</v>
      </c>
      <c r="C7921" s="22" t="s">
        <v>197</v>
      </c>
      <c r="F7921" s="29">
        <v>42334.667118634257</v>
      </c>
      <c r="G7921" s="35"/>
      <c r="H7921" s="113"/>
      <c r="I7921" s="113"/>
    </row>
    <row r="7922" spans="1:9" ht="15" customHeight="1" x14ac:dyDescent="0.25">
      <c r="A7922" s="29">
        <v>42334.708785358795</v>
      </c>
      <c r="B7922" s="35">
        <v>0.75</v>
      </c>
      <c r="C7922" s="22" t="s">
        <v>197</v>
      </c>
      <c r="F7922" s="29">
        <v>42334.708785358795</v>
      </c>
      <c r="G7922" s="35"/>
      <c r="H7922" s="113"/>
      <c r="I7922" s="113"/>
    </row>
    <row r="7923" spans="1:9" ht="15" customHeight="1" x14ac:dyDescent="0.25">
      <c r="A7923" s="29">
        <v>42334.750452083332</v>
      </c>
      <c r="B7923" s="35">
        <v>0.71</v>
      </c>
      <c r="C7923" s="22" t="s">
        <v>197</v>
      </c>
      <c r="F7923" s="29">
        <v>42334.750452083332</v>
      </c>
      <c r="G7923" s="35"/>
      <c r="H7923" s="113"/>
      <c r="I7923" s="113"/>
    </row>
    <row r="7924" spans="1:9" ht="15" customHeight="1" x14ac:dyDescent="0.25">
      <c r="A7924" s="29">
        <v>42334.792118807869</v>
      </c>
      <c r="B7924" s="35">
        <v>0.71</v>
      </c>
      <c r="C7924" s="22" t="s">
        <v>197</v>
      </c>
      <c r="F7924" s="29">
        <v>42334.792118807869</v>
      </c>
      <c r="G7924" s="35"/>
      <c r="H7924" s="113"/>
      <c r="I7924" s="113"/>
    </row>
    <row r="7925" spans="1:9" ht="15" customHeight="1" x14ac:dyDescent="0.25">
      <c r="A7925" s="29">
        <v>42334.833785532406</v>
      </c>
      <c r="B7925" s="35">
        <v>0.71</v>
      </c>
      <c r="C7925" s="22" t="s">
        <v>197</v>
      </c>
      <c r="F7925" s="29">
        <v>42334.833785532406</v>
      </c>
      <c r="G7925" s="35"/>
      <c r="H7925" s="113"/>
      <c r="I7925" s="113"/>
    </row>
    <row r="7926" spans="1:9" ht="15" customHeight="1" x14ac:dyDescent="0.25">
      <c r="A7926" s="29">
        <v>42334.875452256943</v>
      </c>
      <c r="B7926" s="35">
        <v>2.1</v>
      </c>
      <c r="C7926" s="22" t="s">
        <v>197</v>
      </c>
      <c r="F7926" s="29">
        <v>42334.875452256943</v>
      </c>
      <c r="G7926" s="35"/>
      <c r="H7926" s="113"/>
      <c r="I7926" s="113"/>
    </row>
    <row r="7927" spans="1:9" ht="15" customHeight="1" x14ac:dyDescent="0.25">
      <c r="A7927" s="29">
        <v>42334.917118981481</v>
      </c>
      <c r="B7927" s="42">
        <v>6.2</v>
      </c>
      <c r="C7927" s="22" t="s">
        <v>199</v>
      </c>
      <c r="F7927" s="29">
        <v>42334.917118981481</v>
      </c>
      <c r="G7927" s="42"/>
      <c r="H7927" s="113"/>
      <c r="I7927" s="113"/>
    </row>
    <row r="7928" spans="1:9" ht="15" customHeight="1" x14ac:dyDescent="0.25">
      <c r="A7928" s="29">
        <v>42334.958785706018</v>
      </c>
      <c r="B7928" s="42">
        <v>6.3</v>
      </c>
      <c r="C7928" s="22" t="s">
        <v>199</v>
      </c>
      <c r="F7928" s="29">
        <v>42334.958785706018</v>
      </c>
      <c r="G7928" s="42"/>
      <c r="H7928" s="113"/>
      <c r="I7928" s="113"/>
    </row>
    <row r="7929" spans="1:9" ht="15" customHeight="1" x14ac:dyDescent="0.25">
      <c r="A7929" s="29">
        <v>42335.000452430555</v>
      </c>
      <c r="B7929" s="44">
        <v>7.8</v>
      </c>
      <c r="C7929" s="2"/>
      <c r="F7929" s="29">
        <v>42335.000452430555</v>
      </c>
      <c r="G7929" s="44">
        <v>7.8</v>
      </c>
      <c r="H7929" s="113"/>
      <c r="I7929" s="113"/>
    </row>
    <row r="7930" spans="1:9" ht="15" customHeight="1" x14ac:dyDescent="0.25">
      <c r="A7930" s="29">
        <v>42335.042119155092</v>
      </c>
      <c r="B7930" s="44">
        <v>8.3000000000000007</v>
      </c>
      <c r="C7930" s="2"/>
      <c r="F7930" s="29">
        <v>42335.042119155092</v>
      </c>
      <c r="G7930" s="44">
        <v>8.3000000000000007</v>
      </c>
      <c r="H7930" s="113"/>
      <c r="I7930" s="113"/>
    </row>
    <row r="7931" spans="1:9" ht="15" customHeight="1" x14ac:dyDescent="0.25">
      <c r="A7931" s="29">
        <v>42335.083785879629</v>
      </c>
      <c r="B7931" s="44">
        <v>8.9</v>
      </c>
      <c r="C7931" s="2"/>
      <c r="F7931" s="29">
        <v>42335.083785879629</v>
      </c>
      <c r="G7931" s="44">
        <v>8.9</v>
      </c>
      <c r="H7931" s="113"/>
      <c r="I7931" s="113"/>
    </row>
    <row r="7932" spans="1:9" ht="15" customHeight="1" x14ac:dyDescent="0.25">
      <c r="A7932" s="29">
        <v>42335.125452604167</v>
      </c>
      <c r="B7932" s="44">
        <v>9.1</v>
      </c>
      <c r="C7932" s="2"/>
      <c r="F7932" s="29">
        <v>42335.125452604167</v>
      </c>
      <c r="G7932" s="44">
        <v>9.1</v>
      </c>
      <c r="H7932" s="113"/>
      <c r="I7932" s="113"/>
    </row>
    <row r="7933" spans="1:9" ht="15" customHeight="1" x14ac:dyDescent="0.25">
      <c r="A7933" s="29">
        <v>42335.167119328704</v>
      </c>
      <c r="B7933" s="44">
        <v>9.3000000000000007</v>
      </c>
      <c r="C7933" s="2"/>
      <c r="F7933" s="29">
        <v>42335.167119328704</v>
      </c>
      <c r="G7933" s="44">
        <v>9.3000000000000007</v>
      </c>
      <c r="H7933" s="113"/>
      <c r="I7933" s="113"/>
    </row>
    <row r="7934" spans="1:9" ht="15" customHeight="1" x14ac:dyDescent="0.25">
      <c r="A7934" s="29">
        <v>42335.208786053241</v>
      </c>
      <c r="B7934" s="44">
        <v>12</v>
      </c>
      <c r="C7934" s="2"/>
      <c r="F7934" s="29">
        <v>42335.208786053241</v>
      </c>
      <c r="G7934" s="44">
        <v>12</v>
      </c>
      <c r="H7934" s="113"/>
      <c r="I7934" s="113"/>
    </row>
    <row r="7935" spans="1:9" ht="15" customHeight="1" x14ac:dyDescent="0.25">
      <c r="A7935" s="29">
        <v>42335.250452777778</v>
      </c>
      <c r="B7935" s="44">
        <v>10.199999999999999</v>
      </c>
      <c r="C7935" s="2"/>
      <c r="F7935" s="29">
        <v>42335.250452777778</v>
      </c>
      <c r="G7935" s="44">
        <v>10.199999999999999</v>
      </c>
      <c r="H7935" s="113"/>
      <c r="I7935" s="113"/>
    </row>
    <row r="7936" spans="1:9" ht="15" customHeight="1" x14ac:dyDescent="0.25">
      <c r="A7936" s="29">
        <v>42335.292119502315</v>
      </c>
      <c r="B7936" s="44">
        <v>9</v>
      </c>
      <c r="C7936" s="2"/>
      <c r="F7936" s="29">
        <v>42335.292119502315</v>
      </c>
      <c r="G7936" s="44">
        <v>9</v>
      </c>
      <c r="H7936" s="113"/>
      <c r="I7936" s="113"/>
    </row>
    <row r="7937" spans="1:9" ht="15" customHeight="1" x14ac:dyDescent="0.25">
      <c r="A7937" s="29">
        <v>42335.333786226853</v>
      </c>
      <c r="B7937" s="44">
        <v>10.5</v>
      </c>
      <c r="C7937" s="2"/>
      <c r="F7937" s="29">
        <v>42335.333786226853</v>
      </c>
      <c r="G7937" s="44">
        <v>10.5</v>
      </c>
      <c r="H7937" s="113"/>
      <c r="I7937" s="113"/>
    </row>
    <row r="7938" spans="1:9" ht="15" customHeight="1" x14ac:dyDescent="0.25">
      <c r="A7938" s="29">
        <v>42335.37545295139</v>
      </c>
      <c r="B7938" s="44">
        <v>10.6</v>
      </c>
      <c r="C7938" s="2"/>
      <c r="F7938" s="29">
        <v>42335.37545295139</v>
      </c>
      <c r="G7938" s="44">
        <v>10.6</v>
      </c>
      <c r="H7938" s="113"/>
      <c r="I7938" s="113"/>
    </row>
    <row r="7939" spans="1:9" ht="15" customHeight="1" x14ac:dyDescent="0.25">
      <c r="A7939" s="29">
        <v>42335.417119675927</v>
      </c>
      <c r="B7939" s="44">
        <v>11.46</v>
      </c>
      <c r="C7939" s="2"/>
      <c r="F7939" s="29">
        <v>42335.417119675927</v>
      </c>
      <c r="G7939" s="44">
        <v>11.46</v>
      </c>
      <c r="H7939" s="113"/>
      <c r="I7939" s="113"/>
    </row>
    <row r="7940" spans="1:9" ht="15" customHeight="1" x14ac:dyDescent="0.25">
      <c r="A7940" s="29">
        <v>42335.458786400464</v>
      </c>
      <c r="B7940" s="44">
        <v>11.42</v>
      </c>
      <c r="C7940" s="2"/>
      <c r="F7940" s="29">
        <v>42335.458786400464</v>
      </c>
      <c r="G7940" s="44">
        <v>11.42</v>
      </c>
      <c r="H7940" s="113"/>
      <c r="I7940" s="113"/>
    </row>
    <row r="7941" spans="1:9" ht="15" customHeight="1" x14ac:dyDescent="0.25">
      <c r="A7941" s="29">
        <v>42335.500453125002</v>
      </c>
      <c r="B7941" s="44">
        <v>11.8</v>
      </c>
      <c r="C7941" s="2"/>
      <c r="F7941" s="29">
        <v>42335.500453125002</v>
      </c>
      <c r="G7941" s="44">
        <v>11.8</v>
      </c>
      <c r="H7941" s="113"/>
      <c r="I7941" s="113"/>
    </row>
    <row r="7942" spans="1:9" ht="15" customHeight="1" x14ac:dyDescent="0.25">
      <c r="A7942" s="29">
        <v>42335.542119849539</v>
      </c>
      <c r="B7942" s="44">
        <v>11.87</v>
      </c>
      <c r="C7942" s="2"/>
      <c r="F7942" s="29">
        <v>42335.542119849539</v>
      </c>
      <c r="G7942" s="44">
        <v>11.87</v>
      </c>
      <c r="H7942" s="113"/>
      <c r="I7942" s="113"/>
    </row>
    <row r="7943" spans="1:9" ht="15" customHeight="1" x14ac:dyDescent="0.25">
      <c r="A7943" s="29">
        <v>42335.583786574076</v>
      </c>
      <c r="B7943" s="44">
        <v>12.03</v>
      </c>
      <c r="C7943" s="2"/>
      <c r="F7943" s="29">
        <v>42335.583786574076</v>
      </c>
      <c r="G7943" s="44">
        <v>12.03</v>
      </c>
      <c r="H7943" s="113"/>
      <c r="I7943" s="113"/>
    </row>
    <row r="7944" spans="1:9" ht="15" customHeight="1" x14ac:dyDescent="0.25">
      <c r="A7944" s="29">
        <v>42335.625453298613</v>
      </c>
      <c r="B7944" s="44">
        <v>11.97</v>
      </c>
      <c r="C7944" s="2"/>
      <c r="F7944" s="29">
        <v>42335.625453298613</v>
      </c>
      <c r="G7944" s="44">
        <v>11.97</v>
      </c>
      <c r="H7944" s="113"/>
      <c r="I7944" s="113"/>
    </row>
    <row r="7945" spans="1:9" ht="15" customHeight="1" x14ac:dyDescent="0.25">
      <c r="A7945" s="29">
        <v>42335.66712002315</v>
      </c>
      <c r="B7945" s="44">
        <v>11.14</v>
      </c>
      <c r="C7945" s="2"/>
      <c r="F7945" s="29">
        <v>42335.66712002315</v>
      </c>
      <c r="G7945" s="44">
        <v>11.14</v>
      </c>
      <c r="H7945" s="113"/>
      <c r="I7945" s="113"/>
    </row>
    <row r="7946" spans="1:9" ht="15" customHeight="1" x14ac:dyDescent="0.25">
      <c r="A7946" s="29">
        <v>42335.708786747688</v>
      </c>
      <c r="B7946" s="44">
        <v>12.08</v>
      </c>
      <c r="C7946" s="2"/>
      <c r="F7946" s="29">
        <v>42335.708786747688</v>
      </c>
      <c r="G7946" s="44">
        <v>12.08</v>
      </c>
      <c r="H7946" s="113"/>
      <c r="I7946" s="113"/>
    </row>
    <row r="7947" spans="1:9" ht="15" customHeight="1" x14ac:dyDescent="0.25">
      <c r="A7947" s="29">
        <v>42335.750453472225</v>
      </c>
      <c r="B7947" s="44">
        <v>11.7</v>
      </c>
      <c r="C7947" s="2"/>
      <c r="F7947" s="29">
        <v>42335.750453472225</v>
      </c>
      <c r="G7947" s="44">
        <v>11.7</v>
      </c>
      <c r="H7947" s="113"/>
      <c r="I7947" s="113"/>
    </row>
    <row r="7948" spans="1:9" ht="15" customHeight="1" x14ac:dyDescent="0.25">
      <c r="A7948" s="29">
        <v>42335.792120196762</v>
      </c>
      <c r="B7948" s="36">
        <v>7.02</v>
      </c>
      <c r="C7948" s="22" t="s">
        <v>200</v>
      </c>
      <c r="F7948" s="29">
        <v>42335.792120196762</v>
      </c>
      <c r="G7948" s="36"/>
      <c r="H7948" s="113"/>
      <c r="I7948" s="113"/>
    </row>
    <row r="7949" spans="1:9" ht="15" customHeight="1" x14ac:dyDescent="0.25">
      <c r="A7949" s="29">
        <v>42335.833786921299</v>
      </c>
      <c r="B7949" s="36">
        <v>3.05</v>
      </c>
      <c r="C7949" s="22" t="s">
        <v>200</v>
      </c>
      <c r="F7949" s="29">
        <v>42335.833786921299</v>
      </c>
      <c r="G7949" s="36"/>
      <c r="H7949" s="113"/>
      <c r="I7949" s="113"/>
    </row>
    <row r="7950" spans="1:9" ht="15" customHeight="1" x14ac:dyDescent="0.25">
      <c r="A7950" s="29">
        <v>42335.875453645836</v>
      </c>
      <c r="B7950" s="39">
        <v>3.09</v>
      </c>
      <c r="C7950" s="22" t="s">
        <v>200</v>
      </c>
      <c r="F7950" s="29">
        <v>42335.875453645836</v>
      </c>
      <c r="G7950" s="39"/>
      <c r="H7950" s="113"/>
      <c r="I7950" s="113"/>
    </row>
    <row r="7951" spans="1:9" ht="15" customHeight="1" x14ac:dyDescent="0.25">
      <c r="A7951" s="29">
        <v>42335.917120370374</v>
      </c>
      <c r="B7951" s="44">
        <v>10.97</v>
      </c>
      <c r="C7951" s="2"/>
      <c r="F7951" s="29">
        <v>42335.917120370374</v>
      </c>
      <c r="G7951" s="44">
        <v>10.97</v>
      </c>
      <c r="H7951" s="113"/>
      <c r="I7951" s="113"/>
    </row>
    <row r="7952" spans="1:9" ht="15" customHeight="1" x14ac:dyDescent="0.25">
      <c r="A7952" s="29">
        <v>42335.958787094911</v>
      </c>
      <c r="B7952" s="44">
        <v>9.65</v>
      </c>
      <c r="C7952" s="2"/>
      <c r="F7952" s="29">
        <v>42335.958787094911</v>
      </c>
      <c r="G7952" s="44">
        <v>9.65</v>
      </c>
      <c r="H7952" s="113"/>
      <c r="I7952" s="113"/>
    </row>
    <row r="7953" spans="1:9" ht="15" customHeight="1" x14ac:dyDescent="0.25">
      <c r="A7953" s="29">
        <v>42336.000453819448</v>
      </c>
      <c r="B7953" s="44">
        <v>10.49</v>
      </c>
      <c r="C7953" s="2"/>
      <c r="F7953" s="29">
        <v>42336.000453819448</v>
      </c>
      <c r="G7953" s="44">
        <v>10.49</v>
      </c>
      <c r="H7953" s="113"/>
      <c r="I7953" s="113"/>
    </row>
    <row r="7954" spans="1:9" ht="15" customHeight="1" x14ac:dyDescent="0.25">
      <c r="A7954" s="29">
        <v>42336.042120543978</v>
      </c>
      <c r="B7954" s="44">
        <v>10.54</v>
      </c>
      <c r="C7954" s="2"/>
      <c r="F7954" s="29">
        <v>42336.042120543978</v>
      </c>
      <c r="G7954" s="44">
        <v>10.54</v>
      </c>
      <c r="H7954" s="113"/>
      <c r="I7954" s="113"/>
    </row>
    <row r="7955" spans="1:9" ht="15" customHeight="1" x14ac:dyDescent="0.25">
      <c r="A7955" s="29">
        <v>42336.083787268515</v>
      </c>
      <c r="B7955" s="44">
        <v>11.92</v>
      </c>
      <c r="C7955" s="2"/>
      <c r="F7955" s="29">
        <v>42336.083787268515</v>
      </c>
      <c r="G7955" s="44">
        <v>11.92</v>
      </c>
      <c r="H7955" s="113"/>
      <c r="I7955" s="113"/>
    </row>
    <row r="7956" spans="1:9" ht="15" customHeight="1" x14ac:dyDescent="0.25">
      <c r="A7956" s="29">
        <v>42336.125453993052</v>
      </c>
      <c r="B7956" s="44">
        <v>11.56</v>
      </c>
      <c r="C7956" s="2"/>
      <c r="F7956" s="29">
        <v>42336.125453993052</v>
      </c>
      <c r="G7956" s="44">
        <v>11.56</v>
      </c>
      <c r="H7956" s="113"/>
      <c r="I7956" s="113"/>
    </row>
    <row r="7957" spans="1:9" ht="15" customHeight="1" x14ac:dyDescent="0.25">
      <c r="A7957" s="29">
        <v>42336.16712071759</v>
      </c>
      <c r="B7957" s="44">
        <v>11.35</v>
      </c>
      <c r="C7957" s="2"/>
      <c r="F7957" s="29">
        <v>42336.16712071759</v>
      </c>
      <c r="G7957" s="44">
        <v>11.35</v>
      </c>
      <c r="H7957" s="113"/>
      <c r="I7957" s="113"/>
    </row>
    <row r="7958" spans="1:9" ht="15" customHeight="1" x14ac:dyDescent="0.25">
      <c r="A7958" s="29">
        <v>42336.208787442127</v>
      </c>
      <c r="B7958" s="44">
        <v>11.17</v>
      </c>
      <c r="C7958" s="2"/>
      <c r="F7958" s="29">
        <v>42336.208787442127</v>
      </c>
      <c r="G7958" s="44">
        <v>11.17</v>
      </c>
      <c r="H7958" s="113"/>
      <c r="I7958" s="113"/>
    </row>
    <row r="7959" spans="1:9" ht="15" customHeight="1" x14ac:dyDescent="0.25">
      <c r="A7959" s="29">
        <v>42336.250454166664</v>
      </c>
      <c r="B7959" s="44">
        <v>10.84</v>
      </c>
      <c r="C7959" s="2"/>
      <c r="F7959" s="29">
        <v>42336.250454166664</v>
      </c>
      <c r="G7959" s="44">
        <v>10.84</v>
      </c>
      <c r="H7959" s="113"/>
      <c r="I7959" s="113"/>
    </row>
    <row r="7960" spans="1:9" ht="15" customHeight="1" x14ac:dyDescent="0.25">
      <c r="A7960" s="29">
        <v>42336.292120891201</v>
      </c>
      <c r="B7960" s="44">
        <v>11.73</v>
      </c>
      <c r="C7960" s="2"/>
      <c r="F7960" s="29">
        <v>42336.292120891201</v>
      </c>
      <c r="G7960" s="44">
        <v>11.73</v>
      </c>
      <c r="H7960" s="113"/>
      <c r="I7960" s="113"/>
    </row>
    <row r="7961" spans="1:9" ht="15" customHeight="1" x14ac:dyDescent="0.25">
      <c r="A7961" s="29">
        <v>42336.333787615738</v>
      </c>
      <c r="B7961" s="44">
        <v>11.8</v>
      </c>
      <c r="C7961" s="2"/>
      <c r="F7961" s="29">
        <v>42336.333787615738</v>
      </c>
      <c r="G7961" s="44">
        <v>11.8</v>
      </c>
      <c r="H7961" s="113"/>
      <c r="I7961" s="113"/>
    </row>
    <row r="7962" spans="1:9" ht="15" customHeight="1" x14ac:dyDescent="0.25">
      <c r="A7962" s="29">
        <v>42336.375454340276</v>
      </c>
      <c r="B7962" s="44">
        <v>13.12</v>
      </c>
      <c r="C7962" s="2"/>
      <c r="F7962" s="29">
        <v>42336.375454340276</v>
      </c>
      <c r="G7962" s="44">
        <v>13.12</v>
      </c>
      <c r="H7962" s="113"/>
      <c r="I7962" s="113"/>
    </row>
    <row r="7963" spans="1:9" ht="15" customHeight="1" x14ac:dyDescent="0.25">
      <c r="A7963" s="29">
        <v>42336.417121064813</v>
      </c>
      <c r="B7963" s="43">
        <v>12.58</v>
      </c>
      <c r="C7963" s="2"/>
      <c r="F7963" s="29">
        <v>42336.417121064813</v>
      </c>
      <c r="G7963" s="43">
        <v>12.58</v>
      </c>
      <c r="H7963" s="113"/>
      <c r="I7963" s="113"/>
    </row>
    <row r="7964" spans="1:9" ht="15" customHeight="1" x14ac:dyDescent="0.25">
      <c r="A7964" s="29">
        <v>42336.45878778935</v>
      </c>
      <c r="B7964" s="44">
        <v>12.81</v>
      </c>
      <c r="C7964" s="2"/>
      <c r="F7964" s="29">
        <v>42336.45878778935</v>
      </c>
      <c r="G7964" s="44">
        <v>12.81</v>
      </c>
      <c r="H7964" s="113"/>
      <c r="I7964" s="113"/>
    </row>
    <row r="7965" spans="1:9" ht="15" customHeight="1" x14ac:dyDescent="0.25">
      <c r="A7965" s="29">
        <v>42336.500454513887</v>
      </c>
      <c r="B7965" s="44">
        <v>12.03</v>
      </c>
      <c r="C7965" s="2"/>
      <c r="F7965" s="29">
        <v>42336.500454513887</v>
      </c>
      <c r="G7965" s="44">
        <v>12.03</v>
      </c>
      <c r="H7965" s="113"/>
      <c r="I7965" s="113"/>
    </row>
    <row r="7966" spans="1:9" ht="15" customHeight="1" x14ac:dyDescent="0.25">
      <c r="A7966" s="29">
        <v>42336.542121238424</v>
      </c>
      <c r="B7966" s="44">
        <v>12.97</v>
      </c>
      <c r="C7966" s="2"/>
      <c r="F7966" s="29">
        <v>42336.542121238424</v>
      </c>
      <c r="G7966" s="44">
        <v>12.97</v>
      </c>
      <c r="H7966" s="113"/>
      <c r="I7966" s="113"/>
    </row>
    <row r="7967" spans="1:9" ht="15" customHeight="1" x14ac:dyDescent="0.25">
      <c r="A7967" s="29">
        <v>42336.583787962962</v>
      </c>
      <c r="B7967" s="44">
        <v>14.14</v>
      </c>
      <c r="C7967" s="2"/>
      <c r="F7967" s="29">
        <v>42336.583787962962</v>
      </c>
      <c r="G7967" s="44">
        <v>14.14</v>
      </c>
      <c r="H7967" s="113"/>
      <c r="I7967" s="113"/>
    </row>
    <row r="7968" spans="1:9" ht="15" customHeight="1" x14ac:dyDescent="0.25">
      <c r="A7968" s="29">
        <v>42336.625454687499</v>
      </c>
      <c r="B7968" s="44">
        <v>13.02</v>
      </c>
      <c r="C7968" s="2"/>
      <c r="F7968" s="29">
        <v>42336.625454687499</v>
      </c>
      <c r="G7968" s="44">
        <v>13.02</v>
      </c>
      <c r="H7968" s="113"/>
      <c r="I7968" s="113"/>
    </row>
    <row r="7969" spans="1:9" ht="15" customHeight="1" x14ac:dyDescent="0.25">
      <c r="A7969" s="29">
        <v>42336.667121412036</v>
      </c>
      <c r="B7969" s="44">
        <v>13.72</v>
      </c>
      <c r="C7969" s="2"/>
      <c r="F7969" s="29">
        <v>42336.667121412036</v>
      </c>
      <c r="G7969" s="44">
        <v>13.72</v>
      </c>
      <c r="H7969" s="113"/>
      <c r="I7969" s="113"/>
    </row>
    <row r="7970" spans="1:9" ht="15" customHeight="1" x14ac:dyDescent="0.25">
      <c r="A7970" s="29">
        <v>42336.708788136573</v>
      </c>
      <c r="B7970" s="44">
        <v>12.85</v>
      </c>
      <c r="C7970" s="2"/>
      <c r="F7970" s="29">
        <v>42336.708788136573</v>
      </c>
      <c r="G7970" s="44">
        <v>12.85</v>
      </c>
      <c r="H7970" s="113"/>
      <c r="I7970" s="113"/>
    </row>
    <row r="7971" spans="1:9" ht="15" customHeight="1" x14ac:dyDescent="0.25">
      <c r="A7971" s="29">
        <v>42336.75045486111</v>
      </c>
      <c r="B7971" s="30">
        <v>6.63</v>
      </c>
      <c r="C7971" s="22" t="s">
        <v>197</v>
      </c>
      <c r="F7971" s="29">
        <v>42336.75045486111</v>
      </c>
      <c r="G7971" s="30"/>
      <c r="H7971" s="113"/>
      <c r="I7971" s="113"/>
    </row>
    <row r="7972" spans="1:9" ht="15" customHeight="1" x14ac:dyDescent="0.25">
      <c r="A7972" s="29">
        <v>42336.792121585648</v>
      </c>
      <c r="B7972" s="30">
        <v>1.93</v>
      </c>
      <c r="C7972" s="22" t="s">
        <v>197</v>
      </c>
      <c r="F7972" s="29">
        <v>42336.792121585648</v>
      </c>
      <c r="G7972" s="30"/>
      <c r="H7972" s="113"/>
      <c r="I7972" s="113"/>
    </row>
    <row r="7973" spans="1:9" ht="15" customHeight="1" x14ac:dyDescent="0.25">
      <c r="A7973" s="29">
        <v>42336.833788310185</v>
      </c>
      <c r="B7973" s="30">
        <v>1.1200000000000001</v>
      </c>
      <c r="C7973" s="22" t="s">
        <v>197</v>
      </c>
      <c r="F7973" s="29">
        <v>42336.833788310185</v>
      </c>
      <c r="G7973" s="30"/>
      <c r="H7973" s="113"/>
      <c r="I7973" s="113"/>
    </row>
    <row r="7974" spans="1:9" ht="15" customHeight="1" x14ac:dyDescent="0.25">
      <c r="A7974" s="29">
        <v>42336.875455034722</v>
      </c>
      <c r="B7974" s="30">
        <v>1.1399999999999999</v>
      </c>
      <c r="C7974" s="22" t="s">
        <v>197</v>
      </c>
      <c r="F7974" s="29">
        <v>42336.875455034722</v>
      </c>
      <c r="G7974" s="30"/>
      <c r="H7974" s="113"/>
      <c r="I7974" s="113"/>
    </row>
    <row r="7975" spans="1:9" ht="15" customHeight="1" x14ac:dyDescent="0.25">
      <c r="A7975" s="29">
        <v>42336.917121759259</v>
      </c>
      <c r="B7975" s="35">
        <v>1.1100000000000001</v>
      </c>
      <c r="C7975" s="22" t="s">
        <v>197</v>
      </c>
      <c r="F7975" s="29">
        <v>42336.917121759259</v>
      </c>
      <c r="G7975" s="35"/>
      <c r="H7975" s="113"/>
      <c r="I7975" s="113"/>
    </row>
    <row r="7976" spans="1:9" ht="15" customHeight="1" x14ac:dyDescent="0.25">
      <c r="A7976" s="29">
        <v>42336.958788483797</v>
      </c>
      <c r="B7976" s="35">
        <v>1.1100000000000001</v>
      </c>
      <c r="C7976" s="22" t="s">
        <v>197</v>
      </c>
      <c r="F7976" s="29">
        <v>42336.958788483797</v>
      </c>
      <c r="G7976" s="35"/>
      <c r="H7976" s="113"/>
      <c r="I7976" s="113"/>
    </row>
    <row r="7977" spans="1:9" ht="15" customHeight="1" x14ac:dyDescent="0.25">
      <c r="A7977" s="29">
        <v>42337.000455208334</v>
      </c>
      <c r="B7977" s="35">
        <v>1.0900000000000001</v>
      </c>
      <c r="C7977" s="22" t="s">
        <v>197</v>
      </c>
      <c r="F7977" s="29">
        <v>42337.000455208334</v>
      </c>
      <c r="G7977" s="35"/>
      <c r="H7977" s="113"/>
      <c r="I7977" s="113"/>
    </row>
    <row r="7978" spans="1:9" ht="15" customHeight="1" x14ac:dyDescent="0.25">
      <c r="A7978" s="29">
        <v>42337.042121932871</v>
      </c>
      <c r="B7978" s="35">
        <v>0.94</v>
      </c>
      <c r="C7978" s="22" t="s">
        <v>197</v>
      </c>
      <c r="F7978" s="29">
        <v>42337.042121932871</v>
      </c>
      <c r="G7978" s="35"/>
      <c r="H7978" s="113"/>
      <c r="I7978" s="113"/>
    </row>
    <row r="7979" spans="1:9" ht="15" customHeight="1" x14ac:dyDescent="0.25">
      <c r="A7979" s="29">
        <v>42337.083788657408</v>
      </c>
      <c r="B7979" s="35">
        <v>0.75</v>
      </c>
      <c r="C7979" s="22" t="s">
        <v>197</v>
      </c>
      <c r="F7979" s="29">
        <v>42337.083788657408</v>
      </c>
      <c r="G7979" s="35"/>
      <c r="H7979" s="113"/>
      <c r="I7979" s="113"/>
    </row>
    <row r="7980" spans="1:9" ht="15" customHeight="1" x14ac:dyDescent="0.25">
      <c r="A7980" s="29">
        <v>42337.125455381945</v>
      </c>
      <c r="B7980" s="35">
        <v>0.76</v>
      </c>
      <c r="C7980" s="22" t="s">
        <v>197</v>
      </c>
      <c r="F7980" s="29">
        <v>42337.125455381945</v>
      </c>
      <c r="G7980" s="35"/>
      <c r="H7980" s="113"/>
      <c r="I7980" s="113"/>
    </row>
    <row r="7981" spans="1:9" ht="15" customHeight="1" x14ac:dyDescent="0.25">
      <c r="A7981" s="29">
        <v>42337.167122106483</v>
      </c>
      <c r="B7981" s="35">
        <v>0.76</v>
      </c>
      <c r="C7981" s="22" t="s">
        <v>197</v>
      </c>
      <c r="F7981" s="29">
        <v>42337.167122106483</v>
      </c>
      <c r="G7981" s="35"/>
      <c r="H7981" s="113"/>
      <c r="I7981" s="113"/>
    </row>
    <row r="7982" spans="1:9" ht="15" customHeight="1" x14ac:dyDescent="0.25">
      <c r="A7982" s="29">
        <v>42337.20878883102</v>
      </c>
      <c r="B7982" s="35">
        <v>0.76</v>
      </c>
      <c r="C7982" s="22" t="s">
        <v>197</v>
      </c>
      <c r="F7982" s="29">
        <v>42337.20878883102</v>
      </c>
      <c r="G7982" s="35"/>
      <c r="H7982" s="113"/>
      <c r="I7982" s="113"/>
    </row>
    <row r="7983" spans="1:9" ht="15" customHeight="1" x14ac:dyDescent="0.25">
      <c r="A7983" s="29">
        <v>42337.250455555557</v>
      </c>
      <c r="B7983" s="35">
        <v>0.77</v>
      </c>
      <c r="C7983" s="22" t="s">
        <v>197</v>
      </c>
      <c r="F7983" s="29">
        <v>42337.250455555557</v>
      </c>
      <c r="G7983" s="35"/>
      <c r="H7983" s="113"/>
      <c r="I7983" s="113"/>
    </row>
    <row r="7984" spans="1:9" ht="15" customHeight="1" x14ac:dyDescent="0.25">
      <c r="A7984" s="29">
        <v>42337.292122280094</v>
      </c>
      <c r="B7984" s="35">
        <v>0.77</v>
      </c>
      <c r="C7984" s="22" t="s">
        <v>197</v>
      </c>
      <c r="F7984" s="29">
        <v>42337.292122280094</v>
      </c>
      <c r="G7984" s="35"/>
      <c r="H7984" s="113"/>
      <c r="I7984" s="113"/>
    </row>
    <row r="7985" spans="1:9" ht="15" customHeight="1" x14ac:dyDescent="0.25">
      <c r="A7985" s="29">
        <v>42337.333789004631</v>
      </c>
      <c r="B7985" s="35">
        <v>0.75</v>
      </c>
      <c r="C7985" s="22" t="s">
        <v>197</v>
      </c>
      <c r="F7985" s="29">
        <v>42337.333789004631</v>
      </c>
      <c r="G7985" s="35"/>
      <c r="H7985" s="113"/>
      <c r="I7985" s="113"/>
    </row>
    <row r="7986" spans="1:9" ht="15" customHeight="1" x14ac:dyDescent="0.25">
      <c r="A7986" s="29">
        <v>42337.375455729169</v>
      </c>
      <c r="B7986" s="35">
        <v>0.73</v>
      </c>
      <c r="C7986" s="22" t="s">
        <v>197</v>
      </c>
      <c r="F7986" s="29">
        <v>42337.375455729169</v>
      </c>
      <c r="G7986" s="35"/>
      <c r="H7986" s="113"/>
      <c r="I7986" s="113"/>
    </row>
    <row r="7987" spans="1:9" ht="15" customHeight="1" x14ac:dyDescent="0.25">
      <c r="A7987" s="29">
        <v>42337.417122453706</v>
      </c>
      <c r="B7987" s="35">
        <v>0.72</v>
      </c>
      <c r="C7987" s="22" t="s">
        <v>197</v>
      </c>
      <c r="F7987" s="29">
        <v>42337.417122453706</v>
      </c>
      <c r="G7987" s="35"/>
      <c r="H7987" s="113"/>
      <c r="I7987" s="113"/>
    </row>
    <row r="7988" spans="1:9" ht="15" customHeight="1" x14ac:dyDescent="0.25">
      <c r="A7988" s="29">
        <v>42337.458789178243</v>
      </c>
      <c r="B7988" s="35">
        <v>0.74</v>
      </c>
      <c r="C7988" s="22" t="s">
        <v>197</v>
      </c>
      <c r="F7988" s="29">
        <v>42337.458789178243</v>
      </c>
      <c r="G7988" s="35"/>
      <c r="H7988" s="113"/>
      <c r="I7988" s="113"/>
    </row>
    <row r="7989" spans="1:9" ht="15" customHeight="1" x14ac:dyDescent="0.25">
      <c r="A7989" s="29">
        <v>42337.50045590278</v>
      </c>
      <c r="B7989" s="35">
        <v>0.75</v>
      </c>
      <c r="C7989" s="22" t="s">
        <v>197</v>
      </c>
      <c r="F7989" s="29">
        <v>42337.50045590278</v>
      </c>
      <c r="G7989" s="35"/>
      <c r="H7989" s="113"/>
      <c r="I7989" s="113"/>
    </row>
    <row r="7990" spans="1:9" ht="15" customHeight="1" x14ac:dyDescent="0.25">
      <c r="A7990" s="29">
        <v>42337.542122627317</v>
      </c>
      <c r="B7990" s="35">
        <v>0.78</v>
      </c>
      <c r="C7990" s="22" t="s">
        <v>197</v>
      </c>
      <c r="F7990" s="29">
        <v>42337.542122627317</v>
      </c>
      <c r="G7990" s="35"/>
      <c r="H7990" s="113"/>
      <c r="I7990" s="113"/>
    </row>
    <row r="7991" spans="1:9" ht="15" customHeight="1" x14ac:dyDescent="0.25">
      <c r="A7991" s="29">
        <v>42337.583789351855</v>
      </c>
      <c r="B7991" s="35">
        <v>0.78</v>
      </c>
      <c r="C7991" s="22" t="s">
        <v>197</v>
      </c>
      <c r="F7991" s="29">
        <v>42337.583789351855</v>
      </c>
      <c r="G7991" s="35"/>
      <c r="H7991" s="113"/>
      <c r="I7991" s="113"/>
    </row>
    <row r="7992" spans="1:9" ht="15" customHeight="1" x14ac:dyDescent="0.25">
      <c r="A7992" s="29">
        <v>42337.625456076392</v>
      </c>
      <c r="B7992" s="35">
        <v>0.76</v>
      </c>
      <c r="C7992" s="22" t="s">
        <v>197</v>
      </c>
      <c r="F7992" s="29">
        <v>42337.625456076392</v>
      </c>
      <c r="G7992" s="35"/>
      <c r="H7992" s="113"/>
      <c r="I7992" s="113"/>
    </row>
    <row r="7993" spans="1:9" ht="15" customHeight="1" x14ac:dyDescent="0.25">
      <c r="A7993" s="29">
        <v>42337.667122800929</v>
      </c>
      <c r="B7993" s="35">
        <v>0.75</v>
      </c>
      <c r="C7993" s="22" t="s">
        <v>197</v>
      </c>
      <c r="F7993" s="29">
        <v>42337.667122800929</v>
      </c>
      <c r="G7993" s="35"/>
      <c r="H7993" s="113"/>
      <c r="I7993" s="113"/>
    </row>
    <row r="7994" spans="1:9" ht="15" customHeight="1" x14ac:dyDescent="0.25">
      <c r="A7994" s="29">
        <v>42337.708789525466</v>
      </c>
      <c r="B7994" s="35">
        <v>0.73</v>
      </c>
      <c r="C7994" s="22" t="s">
        <v>197</v>
      </c>
      <c r="F7994" s="29">
        <v>42337.708789525466</v>
      </c>
      <c r="G7994" s="35"/>
      <c r="H7994" s="113"/>
      <c r="I7994" s="113"/>
    </row>
    <row r="7995" spans="1:9" ht="15" customHeight="1" x14ac:dyDescent="0.25">
      <c r="A7995" s="29">
        <v>42337.750456250003</v>
      </c>
      <c r="B7995" s="35">
        <v>0.73</v>
      </c>
      <c r="C7995" s="22" t="s">
        <v>197</v>
      </c>
      <c r="F7995" s="29">
        <v>42337.750456250003</v>
      </c>
      <c r="G7995" s="35"/>
      <c r="H7995" s="113"/>
      <c r="I7995" s="113"/>
    </row>
    <row r="7996" spans="1:9" ht="15" customHeight="1" x14ac:dyDescent="0.25">
      <c r="A7996" s="29">
        <v>42337.792122974541</v>
      </c>
      <c r="B7996" s="30">
        <v>0.73</v>
      </c>
      <c r="C7996" s="22" t="s">
        <v>197</v>
      </c>
      <c r="F7996" s="29">
        <v>42337.792122974541</v>
      </c>
      <c r="G7996" s="30"/>
      <c r="H7996" s="113"/>
      <c r="I7996" s="113"/>
    </row>
    <row r="7997" spans="1:9" ht="15" customHeight="1" x14ac:dyDescent="0.25">
      <c r="A7997" s="29">
        <v>42337.833789699071</v>
      </c>
      <c r="B7997" s="30">
        <v>0.73</v>
      </c>
      <c r="C7997" s="22" t="s">
        <v>197</v>
      </c>
      <c r="F7997" s="29">
        <v>42337.833789699071</v>
      </c>
      <c r="G7997" s="30"/>
      <c r="H7997" s="113"/>
      <c r="I7997" s="113"/>
    </row>
    <row r="7998" spans="1:9" ht="15" customHeight="1" x14ac:dyDescent="0.25">
      <c r="A7998" s="29">
        <v>42337.875456423608</v>
      </c>
      <c r="B7998" s="30">
        <v>0.72</v>
      </c>
      <c r="C7998" s="22" t="s">
        <v>197</v>
      </c>
      <c r="F7998" s="29">
        <v>42337.875456423608</v>
      </c>
      <c r="G7998" s="30"/>
      <c r="H7998" s="113"/>
      <c r="I7998" s="113"/>
    </row>
    <row r="7999" spans="1:9" ht="15" customHeight="1" x14ac:dyDescent="0.25">
      <c r="A7999" s="29">
        <v>42337.917123148145</v>
      </c>
      <c r="B7999" s="35">
        <v>0.71</v>
      </c>
      <c r="C7999" s="22" t="s">
        <v>197</v>
      </c>
      <c r="F7999" s="29">
        <v>42337.917123148145</v>
      </c>
      <c r="G7999" s="35"/>
      <c r="H7999" s="113"/>
      <c r="I7999" s="113"/>
    </row>
    <row r="8000" spans="1:9" ht="15" customHeight="1" x14ac:dyDescent="0.25">
      <c r="A8000" s="29">
        <v>42337.958789872682</v>
      </c>
      <c r="B8000" s="35">
        <v>0.72</v>
      </c>
      <c r="C8000" s="22" t="s">
        <v>197</v>
      </c>
      <c r="F8000" s="29">
        <v>42337.958789872682</v>
      </c>
      <c r="G8000" s="35"/>
      <c r="H8000" s="113"/>
      <c r="I8000" s="113"/>
    </row>
    <row r="8001" spans="1:9" ht="15" customHeight="1" x14ac:dyDescent="0.25">
      <c r="A8001" s="29">
        <v>42338.000456597219</v>
      </c>
      <c r="B8001" s="35">
        <v>0.72</v>
      </c>
      <c r="C8001" s="22" t="s">
        <v>197</v>
      </c>
      <c r="F8001" s="29">
        <v>42338.000456597219</v>
      </c>
      <c r="G8001" s="35"/>
      <c r="H8001" s="113"/>
      <c r="I8001" s="113"/>
    </row>
    <row r="8002" spans="1:9" ht="15" customHeight="1" x14ac:dyDescent="0.25">
      <c r="A8002" s="29">
        <v>42338.042123321757</v>
      </c>
      <c r="B8002" s="35">
        <v>0.72</v>
      </c>
      <c r="C8002" s="22" t="s">
        <v>197</v>
      </c>
      <c r="F8002" s="29">
        <v>42338.042123321757</v>
      </c>
      <c r="G8002" s="35"/>
      <c r="H8002" s="113"/>
      <c r="I8002" s="113"/>
    </row>
    <row r="8003" spans="1:9" ht="15" customHeight="1" x14ac:dyDescent="0.25">
      <c r="A8003" s="29">
        <v>42338.083790046294</v>
      </c>
      <c r="B8003" s="35">
        <v>0.68</v>
      </c>
      <c r="C8003" s="22" t="s">
        <v>197</v>
      </c>
      <c r="F8003" s="29">
        <v>42338.083790046294</v>
      </c>
      <c r="G8003" s="35"/>
      <c r="H8003" s="113"/>
      <c r="I8003" s="113"/>
    </row>
    <row r="8004" spans="1:9" ht="15" customHeight="1" x14ac:dyDescent="0.25">
      <c r="A8004" s="29">
        <v>42338.125456770831</v>
      </c>
      <c r="B8004" s="35">
        <v>0.7</v>
      </c>
      <c r="C8004" s="22" t="s">
        <v>197</v>
      </c>
      <c r="F8004" s="29">
        <v>42338.125456770831</v>
      </c>
      <c r="G8004" s="35"/>
      <c r="H8004" s="113"/>
      <c r="I8004" s="113"/>
    </row>
    <row r="8005" spans="1:9" ht="15" customHeight="1" x14ac:dyDescent="0.25">
      <c r="A8005" s="29">
        <v>42338.167123495368</v>
      </c>
      <c r="B8005" s="35">
        <v>0.73</v>
      </c>
      <c r="C8005" s="22" t="s">
        <v>197</v>
      </c>
      <c r="F8005" s="29">
        <v>42338.167123495368</v>
      </c>
      <c r="G8005" s="35"/>
      <c r="H8005" s="113"/>
      <c r="I8005" s="113"/>
    </row>
    <row r="8006" spans="1:9" ht="15" customHeight="1" x14ac:dyDescent="0.25">
      <c r="A8006" s="29">
        <v>42338.208790219905</v>
      </c>
      <c r="B8006" s="35">
        <v>0.72</v>
      </c>
      <c r="C8006" s="22" t="s">
        <v>197</v>
      </c>
      <c r="F8006" s="29">
        <v>42338.208790219905</v>
      </c>
      <c r="G8006" s="35"/>
      <c r="H8006" s="113"/>
      <c r="I8006" s="113"/>
    </row>
    <row r="8007" spans="1:9" ht="15" customHeight="1" x14ac:dyDescent="0.25">
      <c r="A8007" s="29">
        <v>42338.250456944443</v>
      </c>
      <c r="B8007" s="35">
        <v>0.72</v>
      </c>
      <c r="C8007" s="22" t="s">
        <v>197</v>
      </c>
      <c r="F8007" s="29">
        <v>42338.250456944443</v>
      </c>
      <c r="G8007" s="35"/>
      <c r="H8007" s="113"/>
      <c r="I8007" s="113"/>
    </row>
    <row r="8008" spans="1:9" ht="15" customHeight="1" x14ac:dyDescent="0.25">
      <c r="A8008" s="29">
        <v>42338.29212366898</v>
      </c>
      <c r="B8008" s="35">
        <v>0.73</v>
      </c>
      <c r="C8008" s="22" t="s">
        <v>197</v>
      </c>
      <c r="F8008" s="29">
        <v>42338.29212366898</v>
      </c>
      <c r="G8008" s="35"/>
      <c r="H8008" s="113"/>
      <c r="I8008" s="113"/>
    </row>
    <row r="8009" spans="1:9" ht="15" customHeight="1" x14ac:dyDescent="0.25">
      <c r="A8009" s="29">
        <v>42338.333790393517</v>
      </c>
      <c r="B8009" s="35">
        <v>0.72</v>
      </c>
      <c r="C8009" s="22" t="s">
        <v>197</v>
      </c>
      <c r="F8009" s="29">
        <v>42338.333790393517</v>
      </c>
      <c r="G8009" s="35"/>
      <c r="H8009" s="113"/>
      <c r="I8009" s="113"/>
    </row>
    <row r="8010" spans="1:9" ht="15" customHeight="1" x14ac:dyDescent="0.25">
      <c r="A8010" s="29">
        <v>42338.375457118054</v>
      </c>
      <c r="B8010" s="35">
        <v>0.7</v>
      </c>
      <c r="C8010" s="22" t="s">
        <v>197</v>
      </c>
      <c r="F8010" s="29">
        <v>42338.375457118054</v>
      </c>
      <c r="G8010" s="35"/>
      <c r="H8010" s="113"/>
      <c r="I8010" s="113"/>
    </row>
    <row r="8011" spans="1:9" ht="15" customHeight="1" x14ac:dyDescent="0.25">
      <c r="A8011" s="29">
        <v>42338.417123842592</v>
      </c>
      <c r="B8011" s="35">
        <v>0.67</v>
      </c>
      <c r="C8011" s="22" t="s">
        <v>197</v>
      </c>
      <c r="F8011" s="29">
        <v>42338.417123842592</v>
      </c>
      <c r="G8011" s="35"/>
      <c r="H8011" s="113"/>
      <c r="I8011" s="113"/>
    </row>
    <row r="8012" spans="1:9" ht="15" customHeight="1" x14ac:dyDescent="0.25">
      <c r="A8012" s="29">
        <v>42338.458790567129</v>
      </c>
      <c r="B8012" s="35">
        <v>0.7</v>
      </c>
      <c r="C8012" s="22" t="s">
        <v>197</v>
      </c>
      <c r="F8012" s="29">
        <v>42338.458790567129</v>
      </c>
      <c r="G8012" s="35"/>
      <c r="H8012" s="113"/>
      <c r="I8012" s="113"/>
    </row>
    <row r="8013" spans="1:9" ht="15" customHeight="1" x14ac:dyDescent="0.25">
      <c r="A8013" s="29">
        <v>42338.500457291666</v>
      </c>
      <c r="B8013" s="35">
        <v>0.68</v>
      </c>
      <c r="C8013" s="22" t="s">
        <v>197</v>
      </c>
      <c r="F8013" s="29">
        <v>42338.500457291666</v>
      </c>
      <c r="G8013" s="35"/>
      <c r="H8013" s="113"/>
      <c r="I8013" s="113"/>
    </row>
    <row r="8014" spans="1:9" ht="15" customHeight="1" x14ac:dyDescent="0.25">
      <c r="A8014" s="29">
        <v>42338.542124016203</v>
      </c>
      <c r="B8014" s="35">
        <v>0.72</v>
      </c>
      <c r="C8014" s="22" t="s">
        <v>197</v>
      </c>
      <c r="F8014" s="29">
        <v>42338.542124016203</v>
      </c>
      <c r="G8014" s="35"/>
      <c r="H8014" s="113"/>
      <c r="I8014" s="113"/>
    </row>
    <row r="8015" spans="1:9" ht="15" customHeight="1" x14ac:dyDescent="0.25">
      <c r="A8015" s="29">
        <v>42338.58379074074</v>
      </c>
      <c r="B8015" s="35">
        <v>0.73</v>
      </c>
      <c r="C8015" s="22" t="s">
        <v>197</v>
      </c>
      <c r="F8015" s="29">
        <v>42338.58379074074</v>
      </c>
      <c r="G8015" s="35"/>
      <c r="H8015" s="113"/>
      <c r="I8015" s="113"/>
    </row>
    <row r="8016" spans="1:9" ht="15" customHeight="1" x14ac:dyDescent="0.25">
      <c r="A8016" s="29">
        <v>42338.625457465278</v>
      </c>
      <c r="B8016" s="35">
        <v>0.74</v>
      </c>
      <c r="C8016" s="22" t="s">
        <v>197</v>
      </c>
      <c r="F8016" s="29">
        <v>42338.625457465278</v>
      </c>
      <c r="G8016" s="35"/>
      <c r="H8016" s="113"/>
      <c r="I8016" s="113"/>
    </row>
    <row r="8017" spans="1:9" ht="15" customHeight="1" x14ac:dyDescent="0.25">
      <c r="A8017" s="29">
        <v>42338.667124189815</v>
      </c>
      <c r="B8017" s="35">
        <v>0.87</v>
      </c>
      <c r="C8017" s="22" t="s">
        <v>197</v>
      </c>
      <c r="F8017" s="29">
        <v>42338.667124189815</v>
      </c>
      <c r="G8017" s="35"/>
      <c r="H8017" s="113"/>
      <c r="I8017" s="113"/>
    </row>
    <row r="8018" spans="1:9" ht="15" customHeight="1" x14ac:dyDescent="0.25">
      <c r="A8018" s="29">
        <v>42338.708790914352</v>
      </c>
      <c r="B8018" s="30">
        <v>0.76</v>
      </c>
      <c r="C8018" s="22" t="s">
        <v>197</v>
      </c>
      <c r="F8018" s="29">
        <v>42338.708790914352</v>
      </c>
      <c r="G8018" s="30"/>
      <c r="H8018" s="113"/>
      <c r="I8018" s="113"/>
    </row>
    <row r="8019" spans="1:9" ht="15" customHeight="1" x14ac:dyDescent="0.25">
      <c r="A8019" s="29">
        <v>42338.750457638889</v>
      </c>
      <c r="B8019" s="30">
        <v>0.8</v>
      </c>
      <c r="C8019" s="22" t="s">
        <v>197</v>
      </c>
      <c r="F8019" s="29">
        <v>42338.750457638889</v>
      </c>
      <c r="G8019" s="30"/>
      <c r="H8019" s="113"/>
      <c r="I8019" s="113"/>
    </row>
    <row r="8020" spans="1:9" ht="15" customHeight="1" x14ac:dyDescent="0.25">
      <c r="A8020" s="29">
        <v>42338.792124363426</v>
      </c>
      <c r="B8020" s="30">
        <v>0.78</v>
      </c>
      <c r="C8020" s="22" t="s">
        <v>197</v>
      </c>
      <c r="F8020" s="29">
        <v>42338.792124363426</v>
      </c>
      <c r="G8020" s="30"/>
      <c r="H8020" s="113"/>
      <c r="I8020" s="113"/>
    </row>
    <row r="8021" spans="1:9" ht="15" customHeight="1" x14ac:dyDescent="0.25">
      <c r="A8021" s="29">
        <v>42338.833791087964</v>
      </c>
      <c r="B8021" s="30">
        <v>0.79</v>
      </c>
      <c r="C8021" s="22" t="s">
        <v>197</v>
      </c>
      <c r="F8021" s="29">
        <v>42338.833791087964</v>
      </c>
      <c r="G8021" s="30"/>
      <c r="H8021" s="113"/>
      <c r="I8021" s="113"/>
    </row>
    <row r="8022" spans="1:9" ht="15" customHeight="1" x14ac:dyDescent="0.25">
      <c r="A8022" s="29">
        <v>42338.875457812501</v>
      </c>
      <c r="B8022" s="30">
        <v>1.7</v>
      </c>
      <c r="C8022" s="22" t="s">
        <v>197</v>
      </c>
      <c r="F8022" s="29">
        <v>42338.875457812501</v>
      </c>
      <c r="G8022" s="30"/>
      <c r="H8022" s="113"/>
      <c r="I8022" s="113"/>
    </row>
    <row r="8023" spans="1:9" ht="15" customHeight="1" x14ac:dyDescent="0.25">
      <c r="A8023" s="29">
        <v>42338.917124537038</v>
      </c>
      <c r="B8023" s="42">
        <v>5.79</v>
      </c>
      <c r="C8023" s="22" t="s">
        <v>199</v>
      </c>
      <c r="F8023" s="29">
        <v>42338.917124537038</v>
      </c>
      <c r="G8023" s="42"/>
      <c r="H8023" s="113"/>
      <c r="I8023" s="113"/>
    </row>
    <row r="8024" spans="1:9" ht="15" customHeight="1" x14ac:dyDescent="0.25">
      <c r="A8024" s="29">
        <v>42338.958791261575</v>
      </c>
      <c r="B8024" s="33">
        <v>6.79</v>
      </c>
      <c r="C8024" s="22" t="s">
        <v>199</v>
      </c>
      <c r="F8024" s="29">
        <v>42338.958791261575</v>
      </c>
      <c r="G8024" s="33"/>
      <c r="H8024" s="113"/>
      <c r="I8024" s="113"/>
    </row>
    <row r="8025" spans="1:9" ht="15" customHeight="1" x14ac:dyDescent="0.25">
      <c r="A8025" s="29">
        <v>42339.000457986112</v>
      </c>
      <c r="B8025" s="37">
        <v>7.71</v>
      </c>
      <c r="C8025" s="2"/>
      <c r="F8025" s="29">
        <v>42339.000457986112</v>
      </c>
      <c r="G8025" s="37">
        <v>7.71</v>
      </c>
      <c r="H8025" s="113"/>
      <c r="I8025" s="113"/>
    </row>
    <row r="8026" spans="1:9" ht="15" customHeight="1" x14ac:dyDescent="0.25">
      <c r="A8026" s="29">
        <v>42339.04212471065</v>
      </c>
      <c r="B8026" s="37">
        <v>7.99</v>
      </c>
      <c r="C8026" s="2"/>
      <c r="F8026" s="29">
        <v>42339.04212471065</v>
      </c>
      <c r="G8026" s="37">
        <v>7.99</v>
      </c>
      <c r="H8026" s="113"/>
      <c r="I8026" s="113"/>
    </row>
    <row r="8027" spans="1:9" ht="15" customHeight="1" x14ac:dyDescent="0.25">
      <c r="A8027" s="29">
        <v>42339.083791435187</v>
      </c>
      <c r="B8027" s="37">
        <v>8.59</v>
      </c>
      <c r="C8027" s="2"/>
      <c r="F8027" s="29">
        <v>42339.083791435187</v>
      </c>
      <c r="G8027" s="37">
        <v>8.59</v>
      </c>
      <c r="H8027" s="113"/>
      <c r="I8027" s="113"/>
    </row>
    <row r="8028" spans="1:9" ht="15" customHeight="1" x14ac:dyDescent="0.25">
      <c r="A8028" s="29">
        <v>42339.125458159724</v>
      </c>
      <c r="B8028" s="37">
        <v>8.67</v>
      </c>
      <c r="C8028" s="2"/>
      <c r="F8028" s="29">
        <v>42339.125458159724</v>
      </c>
      <c r="G8028" s="37">
        <v>8.67</v>
      </c>
      <c r="H8028" s="113"/>
      <c r="I8028" s="113"/>
    </row>
    <row r="8029" spans="1:9" ht="15" customHeight="1" x14ac:dyDescent="0.25">
      <c r="A8029" s="29">
        <v>42339.167124884261</v>
      </c>
      <c r="B8029" s="37">
        <v>8.3000000000000007</v>
      </c>
      <c r="C8029" s="2"/>
      <c r="F8029" s="29">
        <v>42339.167124884261</v>
      </c>
      <c r="G8029" s="37">
        <v>8.3000000000000007</v>
      </c>
      <c r="H8029" s="113"/>
      <c r="I8029" s="113"/>
    </row>
    <row r="8030" spans="1:9" ht="15" customHeight="1" x14ac:dyDescent="0.25">
      <c r="A8030" s="29">
        <v>42339.208791608798</v>
      </c>
      <c r="B8030" s="37">
        <v>8.6</v>
      </c>
      <c r="C8030" s="2"/>
      <c r="F8030" s="29">
        <v>42339.208791608798</v>
      </c>
      <c r="G8030" s="37">
        <v>8.6</v>
      </c>
      <c r="H8030" s="113"/>
      <c r="I8030" s="113"/>
    </row>
    <row r="8031" spans="1:9" ht="15" customHeight="1" x14ac:dyDescent="0.25">
      <c r="A8031" s="29">
        <v>42339.250458333336</v>
      </c>
      <c r="B8031" s="37">
        <v>12.47</v>
      </c>
      <c r="C8031" s="2"/>
      <c r="F8031" s="29">
        <v>42339.250458333336</v>
      </c>
      <c r="G8031" s="37">
        <v>12.47</v>
      </c>
      <c r="H8031" s="113"/>
      <c r="I8031" s="113"/>
    </row>
    <row r="8032" spans="1:9" ht="15" customHeight="1" x14ac:dyDescent="0.25">
      <c r="A8032" s="29">
        <v>42339.292125057873</v>
      </c>
      <c r="B8032" s="37">
        <v>22.22</v>
      </c>
      <c r="C8032" s="2"/>
      <c r="F8032" s="29">
        <v>42339.292125057873</v>
      </c>
      <c r="G8032" s="37">
        <v>22.22</v>
      </c>
      <c r="H8032" s="113"/>
      <c r="I8032" s="113"/>
    </row>
    <row r="8033" spans="1:9" ht="15" customHeight="1" x14ac:dyDescent="0.25">
      <c r="A8033" s="29">
        <v>42339.33379178241</v>
      </c>
      <c r="B8033" s="37">
        <v>19.79</v>
      </c>
      <c r="C8033" s="2"/>
      <c r="F8033" s="29">
        <v>42339.33379178241</v>
      </c>
      <c r="G8033" s="37">
        <v>19.79</v>
      </c>
      <c r="H8033" s="113"/>
      <c r="I8033" s="113"/>
    </row>
    <row r="8034" spans="1:9" ht="15" customHeight="1" x14ac:dyDescent="0.25">
      <c r="A8034" s="29">
        <v>42339.375458506947</v>
      </c>
      <c r="B8034" s="37">
        <v>19.95</v>
      </c>
      <c r="C8034" s="2"/>
      <c r="F8034" s="29">
        <v>42339.375458506947</v>
      </c>
      <c r="G8034" s="37">
        <v>19.95</v>
      </c>
      <c r="H8034" s="113"/>
      <c r="I8034" s="113"/>
    </row>
    <row r="8035" spans="1:9" ht="15" customHeight="1" x14ac:dyDescent="0.25">
      <c r="A8035" s="29">
        <v>42339.417125231485</v>
      </c>
      <c r="B8035" s="37">
        <v>13.75</v>
      </c>
      <c r="C8035" s="2"/>
      <c r="F8035" s="29">
        <v>42339.417125231485</v>
      </c>
      <c r="G8035" s="37">
        <v>13.75</v>
      </c>
      <c r="H8035" s="113"/>
      <c r="I8035" s="113"/>
    </row>
    <row r="8036" spans="1:9" ht="15" customHeight="1" x14ac:dyDescent="0.25">
      <c r="A8036" s="29">
        <v>42339.458791956022</v>
      </c>
      <c r="B8036" s="37">
        <v>10.84</v>
      </c>
      <c r="C8036" s="2"/>
      <c r="F8036" s="29">
        <v>42339.458791956022</v>
      </c>
      <c r="G8036" s="37">
        <v>10.84</v>
      </c>
      <c r="H8036" s="113"/>
      <c r="I8036" s="113"/>
    </row>
    <row r="8037" spans="1:9" ht="15" customHeight="1" x14ac:dyDescent="0.25">
      <c r="A8037" s="29">
        <v>42339.500458680559</v>
      </c>
      <c r="B8037" s="37">
        <v>11.68</v>
      </c>
      <c r="C8037" s="2"/>
      <c r="F8037" s="29">
        <v>42339.500458680559</v>
      </c>
      <c r="G8037" s="37">
        <v>11.68</v>
      </c>
      <c r="H8037" s="113"/>
      <c r="I8037" s="113"/>
    </row>
    <row r="8038" spans="1:9" ht="15" customHeight="1" x14ac:dyDescent="0.25">
      <c r="A8038" s="29">
        <v>42339.542125405096</v>
      </c>
      <c r="B8038" s="37">
        <v>10.56</v>
      </c>
      <c r="C8038" s="2"/>
      <c r="F8038" s="29">
        <v>42339.542125405096</v>
      </c>
      <c r="G8038" s="37">
        <v>10.56</v>
      </c>
      <c r="H8038" s="113"/>
      <c r="I8038" s="113"/>
    </row>
    <row r="8039" spans="1:9" ht="15" customHeight="1" x14ac:dyDescent="0.25">
      <c r="A8039" s="29">
        <v>42339.583792129626</v>
      </c>
      <c r="B8039" s="37">
        <v>18.690000000000001</v>
      </c>
      <c r="C8039" s="2"/>
      <c r="F8039" s="29">
        <v>42339.583792129626</v>
      </c>
      <c r="G8039" s="37">
        <v>18.690000000000001</v>
      </c>
      <c r="H8039" s="113"/>
      <c r="I8039" s="113"/>
    </row>
    <row r="8040" spans="1:9" ht="15" customHeight="1" x14ac:dyDescent="0.25">
      <c r="A8040" s="29">
        <v>42339.625458854163</v>
      </c>
      <c r="B8040" s="37">
        <v>9.59</v>
      </c>
      <c r="C8040" s="2"/>
      <c r="F8040" s="29">
        <v>42339.625458854163</v>
      </c>
      <c r="G8040" s="37">
        <v>9.59</v>
      </c>
      <c r="H8040" s="113"/>
      <c r="I8040" s="113"/>
    </row>
    <row r="8041" spans="1:9" ht="15" customHeight="1" x14ac:dyDescent="0.25">
      <c r="A8041" s="29">
        <v>42339.667125578701</v>
      </c>
      <c r="B8041" s="37">
        <v>9.17</v>
      </c>
      <c r="C8041" s="2"/>
      <c r="F8041" s="29">
        <v>42339.667125578701</v>
      </c>
      <c r="G8041" s="37">
        <v>9.17</v>
      </c>
      <c r="H8041" s="113"/>
      <c r="I8041" s="113"/>
    </row>
    <row r="8042" spans="1:9" ht="15" customHeight="1" x14ac:dyDescent="0.25">
      <c r="A8042" s="29">
        <v>42339.708792303238</v>
      </c>
      <c r="B8042" s="37">
        <v>10.76</v>
      </c>
      <c r="C8042" s="2"/>
      <c r="F8042" s="29">
        <v>42339.708792303238</v>
      </c>
      <c r="G8042" s="37">
        <v>10.76</v>
      </c>
      <c r="H8042" s="113"/>
      <c r="I8042" s="113"/>
    </row>
    <row r="8043" spans="1:9" ht="15" customHeight="1" x14ac:dyDescent="0.25">
      <c r="A8043" s="29">
        <v>42339.750459027775</v>
      </c>
      <c r="B8043" s="37">
        <v>10.130000000000001</v>
      </c>
      <c r="C8043" s="2"/>
      <c r="F8043" s="29">
        <v>42339.750459027775</v>
      </c>
      <c r="G8043" s="37">
        <v>10.130000000000001</v>
      </c>
      <c r="H8043" s="113"/>
      <c r="I8043" s="113"/>
    </row>
    <row r="8044" spans="1:9" ht="15" customHeight="1" x14ac:dyDescent="0.25">
      <c r="A8044" s="29">
        <v>42339.792125752312</v>
      </c>
      <c r="B8044" s="39">
        <v>8.4499999999999993</v>
      </c>
      <c r="C8044" s="22" t="s">
        <v>200</v>
      </c>
      <c r="F8044" s="29">
        <v>42339.792125752312</v>
      </c>
      <c r="G8044" s="39"/>
      <c r="H8044" s="113"/>
      <c r="I8044" s="113"/>
    </row>
    <row r="8045" spans="1:9" ht="15" customHeight="1" x14ac:dyDescent="0.25">
      <c r="A8045" s="29">
        <v>42339.833792476849</v>
      </c>
      <c r="B8045" s="39">
        <v>2.73</v>
      </c>
      <c r="C8045" s="22" t="s">
        <v>200</v>
      </c>
      <c r="F8045" s="29">
        <v>42339.833792476849</v>
      </c>
      <c r="G8045" s="39"/>
      <c r="H8045" s="113"/>
      <c r="I8045" s="113"/>
    </row>
    <row r="8046" spans="1:9" ht="15" customHeight="1" x14ac:dyDescent="0.25">
      <c r="A8046" s="29">
        <v>42339.875459201387</v>
      </c>
      <c r="B8046" s="39">
        <v>2.65</v>
      </c>
      <c r="C8046" s="22" t="s">
        <v>200</v>
      </c>
      <c r="F8046" s="29">
        <v>42339.875459201387</v>
      </c>
      <c r="G8046" s="39"/>
      <c r="H8046" s="113"/>
      <c r="I8046" s="113"/>
    </row>
    <row r="8047" spans="1:9" ht="15" customHeight="1" x14ac:dyDescent="0.25">
      <c r="A8047" s="29">
        <v>42339.917125925924</v>
      </c>
      <c r="B8047" s="37">
        <v>15.47</v>
      </c>
      <c r="C8047" s="2"/>
      <c r="F8047" s="29">
        <v>42339.917125925924</v>
      </c>
      <c r="G8047" s="37">
        <v>15.47</v>
      </c>
      <c r="H8047" s="113"/>
      <c r="I8047" s="113"/>
    </row>
    <row r="8048" spans="1:9" ht="15" customHeight="1" x14ac:dyDescent="0.25">
      <c r="A8048" s="29">
        <v>42339.958792650461</v>
      </c>
      <c r="B8048" s="37">
        <v>11</v>
      </c>
      <c r="C8048" s="2"/>
      <c r="F8048" s="29">
        <v>42339.958792650461</v>
      </c>
      <c r="G8048" s="37">
        <v>11</v>
      </c>
      <c r="H8048" s="113"/>
      <c r="I8048" s="113"/>
    </row>
    <row r="8049" spans="1:9" ht="15" customHeight="1" x14ac:dyDescent="0.25">
      <c r="A8049" s="29">
        <v>42340.000459374998</v>
      </c>
      <c r="B8049" s="37">
        <v>11.51</v>
      </c>
      <c r="C8049" s="2"/>
      <c r="F8049" s="29">
        <v>42340.000459374998</v>
      </c>
      <c r="G8049" s="37">
        <v>11.51</v>
      </c>
      <c r="H8049" s="113"/>
      <c r="I8049" s="113"/>
    </row>
    <row r="8050" spans="1:9" ht="15" customHeight="1" x14ac:dyDescent="0.25">
      <c r="A8050" s="29">
        <v>42340.042126099535</v>
      </c>
      <c r="B8050" s="37">
        <v>10.26</v>
      </c>
      <c r="C8050" s="2"/>
      <c r="F8050" s="29">
        <v>42340.042126099535</v>
      </c>
      <c r="G8050" s="37">
        <v>10.26</v>
      </c>
      <c r="H8050" s="113"/>
      <c r="I8050" s="113"/>
    </row>
    <row r="8051" spans="1:9" ht="15" customHeight="1" x14ac:dyDescent="0.25">
      <c r="A8051" s="29">
        <v>42340.083792824073</v>
      </c>
      <c r="B8051" s="37">
        <v>10.74</v>
      </c>
      <c r="C8051" s="2"/>
      <c r="F8051" s="29">
        <v>42340.083792824073</v>
      </c>
      <c r="G8051" s="37">
        <v>10.74</v>
      </c>
      <c r="H8051" s="113"/>
      <c r="I8051" s="113"/>
    </row>
    <row r="8052" spans="1:9" ht="15" customHeight="1" x14ac:dyDescent="0.25">
      <c r="A8052" s="29">
        <v>42340.12545954861</v>
      </c>
      <c r="B8052" s="37">
        <v>11.56</v>
      </c>
      <c r="C8052" s="2"/>
      <c r="F8052" s="29">
        <v>42340.12545954861</v>
      </c>
      <c r="G8052" s="37">
        <v>11.56</v>
      </c>
      <c r="H8052" s="113"/>
      <c r="I8052" s="113"/>
    </row>
    <row r="8053" spans="1:9" ht="15" customHeight="1" x14ac:dyDescent="0.25">
      <c r="A8053" s="29">
        <v>42340.167126273147</v>
      </c>
      <c r="B8053" s="37">
        <v>10.66</v>
      </c>
      <c r="C8053" s="2"/>
      <c r="F8053" s="29">
        <v>42340.167126273147</v>
      </c>
      <c r="G8053" s="37">
        <v>10.66</v>
      </c>
      <c r="H8053" s="113"/>
      <c r="I8053" s="113"/>
    </row>
    <row r="8054" spans="1:9" ht="15" customHeight="1" x14ac:dyDescent="0.25">
      <c r="A8054" s="29">
        <v>42340.208792997684</v>
      </c>
      <c r="B8054" s="37">
        <v>9.9600000000000009</v>
      </c>
      <c r="C8054" s="2"/>
      <c r="F8054" s="29">
        <v>42340.208792997684</v>
      </c>
      <c r="G8054" s="37">
        <v>9.9600000000000009</v>
      </c>
      <c r="H8054" s="113"/>
      <c r="I8054" s="113"/>
    </row>
    <row r="8055" spans="1:9" ht="15" customHeight="1" x14ac:dyDescent="0.25">
      <c r="A8055" s="29">
        <v>42340.250459722221</v>
      </c>
      <c r="B8055" s="37">
        <v>10.31</v>
      </c>
      <c r="C8055" s="2"/>
      <c r="F8055" s="29">
        <v>42340.250459722221</v>
      </c>
      <c r="G8055" s="37">
        <v>10.31</v>
      </c>
      <c r="H8055" s="113"/>
      <c r="I8055" s="113"/>
    </row>
    <row r="8056" spans="1:9" ht="15" customHeight="1" x14ac:dyDescent="0.25">
      <c r="A8056" s="29">
        <v>42340.292126446759</v>
      </c>
      <c r="B8056" s="37">
        <v>10.86</v>
      </c>
      <c r="C8056" s="2"/>
      <c r="F8056" s="29">
        <v>42340.292126446759</v>
      </c>
      <c r="G8056" s="37">
        <v>10.86</v>
      </c>
      <c r="H8056" s="113"/>
      <c r="I8056" s="113"/>
    </row>
    <row r="8057" spans="1:9" ht="15" customHeight="1" x14ac:dyDescent="0.25">
      <c r="A8057" s="29">
        <v>42340.333793171296</v>
      </c>
      <c r="B8057" s="37">
        <v>9.43</v>
      </c>
      <c r="C8057" s="2"/>
      <c r="F8057" s="29">
        <v>42340.333793171296</v>
      </c>
      <c r="G8057" s="37">
        <v>9.43</v>
      </c>
      <c r="H8057" s="113"/>
      <c r="I8057" s="113"/>
    </row>
    <row r="8058" spans="1:9" ht="15" customHeight="1" x14ac:dyDescent="0.25">
      <c r="A8058" s="29">
        <v>42340.375459895833</v>
      </c>
      <c r="B8058" s="37">
        <v>10.7</v>
      </c>
      <c r="C8058" s="2"/>
      <c r="F8058" s="29">
        <v>42340.375459895833</v>
      </c>
      <c r="G8058" s="37">
        <v>10.7</v>
      </c>
      <c r="H8058" s="113"/>
      <c r="I8058" s="113"/>
    </row>
    <row r="8059" spans="1:9" ht="15" customHeight="1" x14ac:dyDescent="0.25">
      <c r="A8059" s="29">
        <v>42340.41712662037</v>
      </c>
      <c r="B8059" s="37">
        <v>12.1</v>
      </c>
      <c r="C8059" s="2"/>
      <c r="F8059" s="29">
        <v>42340.41712662037</v>
      </c>
      <c r="G8059" s="37">
        <v>12.1</v>
      </c>
      <c r="H8059" s="113"/>
      <c r="I8059" s="113"/>
    </row>
    <row r="8060" spans="1:9" ht="15" customHeight="1" x14ac:dyDescent="0.25">
      <c r="A8060" s="29">
        <v>42340.458793344907</v>
      </c>
      <c r="B8060" s="37">
        <v>12.18</v>
      </c>
      <c r="C8060" s="2"/>
      <c r="F8060" s="29">
        <v>42340.458793344907</v>
      </c>
      <c r="G8060" s="37">
        <v>12.18</v>
      </c>
      <c r="H8060" s="113"/>
      <c r="I8060" s="113"/>
    </row>
    <row r="8061" spans="1:9" ht="15" customHeight="1" x14ac:dyDescent="0.25">
      <c r="A8061" s="29">
        <v>42340.500460069445</v>
      </c>
      <c r="B8061" s="37">
        <v>10.61</v>
      </c>
      <c r="C8061" s="2"/>
      <c r="F8061" s="29">
        <v>42340.500460069445</v>
      </c>
      <c r="G8061" s="37">
        <v>10.61</v>
      </c>
      <c r="H8061" s="113"/>
      <c r="I8061" s="113"/>
    </row>
    <row r="8062" spans="1:9" ht="15" customHeight="1" x14ac:dyDescent="0.25">
      <c r="A8062" s="29">
        <v>42340.542126793982</v>
      </c>
      <c r="B8062" s="37">
        <v>11.91</v>
      </c>
      <c r="C8062" s="2"/>
      <c r="F8062" s="29">
        <v>42340.542126793982</v>
      </c>
      <c r="G8062" s="37">
        <v>11.91</v>
      </c>
      <c r="H8062" s="113"/>
      <c r="I8062" s="113"/>
    </row>
    <row r="8063" spans="1:9" ht="15" customHeight="1" x14ac:dyDescent="0.25">
      <c r="A8063" s="29">
        <v>42340.583793518519</v>
      </c>
      <c r="B8063" s="37">
        <v>11.33</v>
      </c>
      <c r="C8063" s="2"/>
      <c r="F8063" s="29">
        <v>42340.583793518519</v>
      </c>
      <c r="G8063" s="37">
        <v>11.33</v>
      </c>
      <c r="H8063" s="113"/>
      <c r="I8063" s="113"/>
    </row>
    <row r="8064" spans="1:9" ht="15" customHeight="1" x14ac:dyDescent="0.25">
      <c r="A8064" s="29">
        <v>42340.625460243056</v>
      </c>
      <c r="B8064" s="37">
        <v>12.13</v>
      </c>
      <c r="C8064" s="2"/>
      <c r="F8064" s="29">
        <v>42340.625460243056</v>
      </c>
      <c r="G8064" s="37">
        <v>12.13</v>
      </c>
      <c r="H8064" s="113"/>
      <c r="I8064" s="113"/>
    </row>
    <row r="8065" spans="1:9" ht="15" customHeight="1" x14ac:dyDescent="0.25">
      <c r="A8065" s="29">
        <v>42340.667126967594</v>
      </c>
      <c r="B8065" s="37">
        <v>11.7</v>
      </c>
      <c r="C8065" s="2"/>
      <c r="F8065" s="29">
        <v>42340.667126967594</v>
      </c>
      <c r="G8065" s="37">
        <v>11.7</v>
      </c>
      <c r="H8065" s="113"/>
      <c r="I8065" s="113"/>
    </row>
    <row r="8066" spans="1:9" ht="15" customHeight="1" x14ac:dyDescent="0.25">
      <c r="A8066" s="29">
        <v>42340.708793692131</v>
      </c>
      <c r="B8066" s="37">
        <v>11.75</v>
      </c>
      <c r="C8066" s="2"/>
      <c r="F8066" s="29">
        <v>42340.708793692131</v>
      </c>
      <c r="G8066" s="37">
        <v>11.75</v>
      </c>
      <c r="H8066" s="113"/>
      <c r="I8066" s="113"/>
    </row>
    <row r="8067" spans="1:9" ht="15" customHeight="1" x14ac:dyDescent="0.25">
      <c r="A8067" s="29">
        <v>42340.750460416668</v>
      </c>
      <c r="B8067" s="37">
        <v>13.22</v>
      </c>
      <c r="C8067" s="2"/>
      <c r="F8067" s="29">
        <v>42340.750460416668</v>
      </c>
      <c r="G8067" s="37">
        <v>13.22</v>
      </c>
      <c r="H8067" s="113"/>
      <c r="I8067" s="113"/>
    </row>
    <row r="8068" spans="1:9" ht="15" customHeight="1" x14ac:dyDescent="0.25">
      <c r="A8068" s="29">
        <v>42340.792127141205</v>
      </c>
      <c r="B8068" s="39">
        <v>7.96</v>
      </c>
      <c r="C8068" s="22" t="s">
        <v>200</v>
      </c>
      <c r="F8068" s="29">
        <v>42340.792127141205</v>
      </c>
      <c r="G8068" s="39"/>
      <c r="H8068" s="113"/>
      <c r="I8068" s="113"/>
    </row>
    <row r="8069" spans="1:9" ht="15" customHeight="1" x14ac:dyDescent="0.25">
      <c r="A8069" s="29">
        <v>42340.833793865742</v>
      </c>
      <c r="B8069" s="39">
        <v>3.27</v>
      </c>
      <c r="C8069" s="22" t="s">
        <v>200</v>
      </c>
      <c r="F8069" s="29">
        <v>42340.833793865742</v>
      </c>
      <c r="G8069" s="39"/>
      <c r="H8069" s="113"/>
      <c r="I8069" s="113"/>
    </row>
    <row r="8070" spans="1:9" ht="15" customHeight="1" x14ac:dyDescent="0.25">
      <c r="A8070" s="29">
        <v>42340.87546059028</v>
      </c>
      <c r="B8070" s="39">
        <v>2.39</v>
      </c>
      <c r="C8070" s="22" t="s">
        <v>200</v>
      </c>
      <c r="F8070" s="29">
        <v>42340.87546059028</v>
      </c>
      <c r="G8070" s="39"/>
      <c r="H8070" s="113"/>
      <c r="I8070" s="113"/>
    </row>
    <row r="8071" spans="1:9" ht="15" customHeight="1" x14ac:dyDescent="0.25">
      <c r="A8071" s="29">
        <v>42340.917127314817</v>
      </c>
      <c r="B8071" s="37">
        <v>6.12</v>
      </c>
      <c r="C8071" s="2"/>
      <c r="F8071" s="29">
        <v>42340.917127314817</v>
      </c>
      <c r="G8071" s="37">
        <v>6.12</v>
      </c>
      <c r="H8071" s="113"/>
      <c r="I8071" s="113"/>
    </row>
    <row r="8072" spans="1:9" ht="15" customHeight="1" x14ac:dyDescent="0.25">
      <c r="A8072" s="29">
        <v>42340.958794039354</v>
      </c>
      <c r="B8072" s="37">
        <v>7.73</v>
      </c>
      <c r="C8072" s="2"/>
      <c r="F8072" s="29">
        <v>42340.958794039354</v>
      </c>
      <c r="G8072" s="37">
        <v>7.73</v>
      </c>
      <c r="H8072" s="113"/>
      <c r="I8072" s="113"/>
    </row>
    <row r="8073" spans="1:9" ht="15" customHeight="1" x14ac:dyDescent="0.25">
      <c r="A8073" s="29">
        <v>42341.000460763891</v>
      </c>
      <c r="B8073" s="34">
        <v>8.3000000000000007</v>
      </c>
      <c r="C8073" s="2"/>
      <c r="F8073" s="29">
        <v>42341.000460763891</v>
      </c>
      <c r="G8073" s="34">
        <v>8.3000000000000007</v>
      </c>
      <c r="H8073" s="113"/>
      <c r="I8073" s="113"/>
    </row>
    <row r="8074" spans="1:9" ht="15" customHeight="1" x14ac:dyDescent="0.25">
      <c r="A8074" s="29">
        <v>42341.042127488428</v>
      </c>
      <c r="B8074" s="34">
        <v>8.2100000000000009</v>
      </c>
      <c r="C8074" s="2"/>
      <c r="F8074" s="29">
        <v>42341.042127488428</v>
      </c>
      <c r="G8074" s="34">
        <v>8.2100000000000009</v>
      </c>
      <c r="H8074" s="113"/>
      <c r="I8074" s="113"/>
    </row>
    <row r="8075" spans="1:9" ht="15" customHeight="1" x14ac:dyDescent="0.25">
      <c r="A8075" s="29">
        <v>42341.083794212966</v>
      </c>
      <c r="B8075" s="34">
        <v>8.8699999999999992</v>
      </c>
      <c r="C8075" s="2"/>
      <c r="F8075" s="29">
        <v>42341.083794212966</v>
      </c>
      <c r="G8075" s="34">
        <v>8.8699999999999992</v>
      </c>
      <c r="H8075" s="113"/>
      <c r="I8075" s="113"/>
    </row>
    <row r="8076" spans="1:9" ht="15" customHeight="1" x14ac:dyDescent="0.25">
      <c r="A8076" s="29">
        <v>42341.125460937503</v>
      </c>
      <c r="B8076" s="34">
        <v>9.24</v>
      </c>
      <c r="C8076" s="2"/>
      <c r="F8076" s="29">
        <v>42341.125460937503</v>
      </c>
      <c r="G8076" s="34">
        <v>9.24</v>
      </c>
      <c r="H8076" s="113"/>
      <c r="I8076" s="113"/>
    </row>
    <row r="8077" spans="1:9" ht="15" customHeight="1" x14ac:dyDescent="0.25">
      <c r="A8077" s="29">
        <v>42341.16712766204</v>
      </c>
      <c r="B8077" s="34">
        <v>12.97</v>
      </c>
      <c r="C8077" s="2"/>
      <c r="F8077" s="29">
        <v>42341.16712766204</v>
      </c>
      <c r="G8077" s="34">
        <v>12.97</v>
      </c>
      <c r="H8077" s="113"/>
      <c r="I8077" s="113"/>
    </row>
    <row r="8078" spans="1:9" ht="15" customHeight="1" x14ac:dyDescent="0.25">
      <c r="A8078" s="29">
        <v>42341.208794386577</v>
      </c>
      <c r="B8078" s="34">
        <v>12.02</v>
      </c>
      <c r="C8078" s="2"/>
      <c r="F8078" s="29">
        <v>42341.208794386577</v>
      </c>
      <c r="G8078" s="34">
        <v>12.02</v>
      </c>
      <c r="H8078" s="113"/>
      <c r="I8078" s="113"/>
    </row>
    <row r="8079" spans="1:9" ht="15" customHeight="1" x14ac:dyDescent="0.25">
      <c r="A8079" s="29">
        <v>42341.250461111114</v>
      </c>
      <c r="B8079" s="34">
        <v>9.25</v>
      </c>
      <c r="C8079" s="2"/>
      <c r="F8079" s="29">
        <v>42341.250461111114</v>
      </c>
      <c r="G8079" s="34">
        <v>9.25</v>
      </c>
      <c r="H8079" s="113"/>
      <c r="I8079" s="113"/>
    </row>
    <row r="8080" spans="1:9" ht="15" customHeight="1" x14ac:dyDescent="0.25">
      <c r="A8080" s="29">
        <v>42341.292127835652</v>
      </c>
      <c r="B8080" s="34">
        <v>8.9700000000000006</v>
      </c>
      <c r="C8080" s="2"/>
      <c r="F8080" s="29">
        <v>42341.292127835652</v>
      </c>
      <c r="G8080" s="34">
        <v>8.9700000000000006</v>
      </c>
      <c r="H8080" s="113"/>
      <c r="I8080" s="113"/>
    </row>
    <row r="8081" spans="1:9" ht="15" customHeight="1" x14ac:dyDescent="0.25">
      <c r="A8081" s="29">
        <v>42341.333794560182</v>
      </c>
      <c r="B8081" s="34">
        <v>8.99</v>
      </c>
      <c r="C8081" s="2"/>
      <c r="F8081" s="29">
        <v>42341.333794560182</v>
      </c>
      <c r="G8081" s="34">
        <v>8.99</v>
      </c>
      <c r="H8081" s="113"/>
      <c r="I8081" s="113"/>
    </row>
    <row r="8082" spans="1:9" ht="15" customHeight="1" x14ac:dyDescent="0.25">
      <c r="A8082" s="29">
        <v>42341.375461284719</v>
      </c>
      <c r="B8082" s="34">
        <v>9.25</v>
      </c>
      <c r="C8082" s="2"/>
      <c r="F8082" s="29">
        <v>42341.375461284719</v>
      </c>
      <c r="G8082" s="34">
        <v>9.25</v>
      </c>
      <c r="H8082" s="113"/>
      <c r="I8082" s="113"/>
    </row>
    <row r="8083" spans="1:9" ht="15" customHeight="1" x14ac:dyDescent="0.25">
      <c r="A8083" s="29">
        <v>42341.417128009256</v>
      </c>
      <c r="B8083" s="34">
        <v>9.5</v>
      </c>
      <c r="C8083" s="2"/>
      <c r="F8083" s="29">
        <v>42341.417128009256</v>
      </c>
      <c r="G8083" s="34">
        <v>9.5</v>
      </c>
      <c r="H8083" s="113"/>
      <c r="I8083" s="113"/>
    </row>
    <row r="8084" spans="1:9" ht="15" customHeight="1" x14ac:dyDescent="0.25">
      <c r="A8084" s="29">
        <v>42341.458794733793</v>
      </c>
      <c r="B8084" s="34">
        <v>9.84</v>
      </c>
      <c r="C8084" s="2"/>
      <c r="F8084" s="29">
        <v>42341.458794733793</v>
      </c>
      <c r="G8084" s="34">
        <v>9.84</v>
      </c>
      <c r="H8084" s="113"/>
      <c r="I8084" s="113"/>
    </row>
    <row r="8085" spans="1:9" ht="15" customHeight="1" x14ac:dyDescent="0.25">
      <c r="A8085" s="29">
        <v>42341.50046145833</v>
      </c>
      <c r="B8085" s="34">
        <v>9.64</v>
      </c>
      <c r="C8085" s="2"/>
      <c r="F8085" s="29">
        <v>42341.50046145833</v>
      </c>
      <c r="G8085" s="34">
        <v>9.64</v>
      </c>
      <c r="H8085" s="113"/>
      <c r="I8085" s="113"/>
    </row>
    <row r="8086" spans="1:9" ht="15" customHeight="1" x14ac:dyDescent="0.25">
      <c r="A8086" s="29">
        <v>42341.542128182868</v>
      </c>
      <c r="B8086" s="34">
        <v>8.14</v>
      </c>
      <c r="C8086" s="2"/>
      <c r="F8086" s="29">
        <v>42341.542128182868</v>
      </c>
      <c r="G8086" s="34">
        <v>8.14</v>
      </c>
      <c r="H8086" s="113"/>
      <c r="I8086" s="113"/>
    </row>
    <row r="8087" spans="1:9" ht="15" customHeight="1" x14ac:dyDescent="0.25">
      <c r="A8087" s="29">
        <v>42341.583794907405</v>
      </c>
      <c r="B8087" s="34">
        <v>10.01</v>
      </c>
      <c r="C8087" s="2"/>
      <c r="F8087" s="29">
        <v>42341.583794907405</v>
      </c>
      <c r="G8087" s="34">
        <v>10.01</v>
      </c>
      <c r="H8087" s="113"/>
      <c r="I8087" s="113"/>
    </row>
    <row r="8088" spans="1:9" ht="15" customHeight="1" x14ac:dyDescent="0.25">
      <c r="A8088" s="29">
        <v>42341.625461631942</v>
      </c>
      <c r="B8088" s="34">
        <v>8.74</v>
      </c>
      <c r="C8088" s="2"/>
      <c r="F8088" s="29">
        <v>42341.625461631942</v>
      </c>
      <c r="G8088" s="34">
        <v>8.74</v>
      </c>
      <c r="H8088" s="113"/>
      <c r="I8088" s="113"/>
    </row>
    <row r="8089" spans="1:9" ht="15" customHeight="1" x14ac:dyDescent="0.25">
      <c r="A8089" s="29">
        <v>42341.667128356479</v>
      </c>
      <c r="B8089" s="34">
        <v>9.25</v>
      </c>
      <c r="C8089" s="2"/>
      <c r="F8089" s="29">
        <v>42341.667128356479</v>
      </c>
      <c r="G8089" s="34">
        <v>9.25</v>
      </c>
      <c r="H8089" s="113"/>
      <c r="I8089" s="113"/>
    </row>
    <row r="8090" spans="1:9" ht="15" customHeight="1" x14ac:dyDescent="0.25">
      <c r="A8090" s="29">
        <v>42341.708795081016</v>
      </c>
      <c r="B8090" s="34">
        <v>9.64</v>
      </c>
      <c r="C8090" s="2"/>
      <c r="F8090" s="29">
        <v>42341.708795081016</v>
      </c>
      <c r="G8090" s="34">
        <v>9.64</v>
      </c>
      <c r="H8090" s="113"/>
      <c r="I8090" s="113"/>
    </row>
    <row r="8091" spans="1:9" ht="15" customHeight="1" x14ac:dyDescent="0.25">
      <c r="A8091" s="29">
        <v>42341.750461805554</v>
      </c>
      <c r="B8091" s="34">
        <v>8.2200000000000006</v>
      </c>
      <c r="C8091" s="2"/>
      <c r="F8091" s="29">
        <v>42341.750461805554</v>
      </c>
      <c r="G8091" s="34">
        <v>8.2200000000000006</v>
      </c>
      <c r="H8091" s="113"/>
      <c r="I8091" s="113"/>
    </row>
    <row r="8092" spans="1:9" ht="15" customHeight="1" x14ac:dyDescent="0.25">
      <c r="A8092" s="29">
        <v>42341.792128530091</v>
      </c>
      <c r="B8092" s="30">
        <v>3.5</v>
      </c>
      <c r="C8092" s="22" t="s">
        <v>197</v>
      </c>
      <c r="F8092" s="29">
        <v>42341.792128530091</v>
      </c>
      <c r="G8092" s="30"/>
      <c r="H8092" s="113"/>
      <c r="I8092" s="113"/>
    </row>
    <row r="8093" spans="1:9" ht="15" customHeight="1" x14ac:dyDescent="0.25">
      <c r="A8093" s="29">
        <v>42341.833795254628</v>
      </c>
      <c r="B8093" s="30">
        <v>1.94</v>
      </c>
      <c r="C8093" s="22" t="s">
        <v>197</v>
      </c>
      <c r="F8093" s="29">
        <v>42341.833795254628</v>
      </c>
      <c r="G8093" s="30"/>
      <c r="H8093" s="113"/>
      <c r="I8093" s="113"/>
    </row>
    <row r="8094" spans="1:9" ht="15" customHeight="1" x14ac:dyDescent="0.25">
      <c r="A8094" s="29">
        <v>42341.875461979165</v>
      </c>
      <c r="B8094" s="30">
        <v>1.2</v>
      </c>
      <c r="C8094" s="22" t="s">
        <v>197</v>
      </c>
      <c r="F8094" s="29">
        <v>42341.875461979165</v>
      </c>
      <c r="G8094" s="30"/>
      <c r="H8094" s="113"/>
      <c r="I8094" s="113"/>
    </row>
    <row r="8095" spans="1:9" ht="15" customHeight="1" x14ac:dyDescent="0.25">
      <c r="A8095" s="29">
        <v>42341.917128703702</v>
      </c>
      <c r="B8095" s="30">
        <v>1.24</v>
      </c>
      <c r="C8095" s="22" t="s">
        <v>197</v>
      </c>
      <c r="F8095" s="29">
        <v>42341.917128703702</v>
      </c>
      <c r="G8095" s="30"/>
      <c r="H8095" s="113"/>
      <c r="I8095" s="113"/>
    </row>
    <row r="8096" spans="1:9" ht="15" customHeight="1" x14ac:dyDescent="0.25">
      <c r="A8096" s="29">
        <v>42341.95879542824</v>
      </c>
      <c r="B8096" s="30">
        <v>1.22</v>
      </c>
      <c r="C8096" s="22" t="s">
        <v>197</v>
      </c>
      <c r="F8096" s="29">
        <v>42341.95879542824</v>
      </c>
      <c r="G8096" s="30"/>
      <c r="H8096" s="113"/>
      <c r="I8096" s="113"/>
    </row>
    <row r="8097" spans="1:9" ht="15" customHeight="1" x14ac:dyDescent="0.25">
      <c r="A8097" s="29">
        <v>42342.000462152777</v>
      </c>
      <c r="B8097" s="30">
        <v>1.1599999999999999</v>
      </c>
      <c r="C8097" s="22" t="s">
        <v>197</v>
      </c>
      <c r="F8097" s="29">
        <v>42342.000462152777</v>
      </c>
      <c r="G8097" s="30"/>
      <c r="H8097" s="113"/>
      <c r="I8097" s="113"/>
    </row>
    <row r="8098" spans="1:9" ht="15" customHeight="1" x14ac:dyDescent="0.25">
      <c r="A8098" s="29">
        <v>42342.042128877314</v>
      </c>
      <c r="B8098" s="30">
        <v>1.05</v>
      </c>
      <c r="C8098" s="22" t="s">
        <v>197</v>
      </c>
      <c r="F8098" s="29">
        <v>42342.042128877314</v>
      </c>
      <c r="G8098" s="30"/>
      <c r="H8098" s="113"/>
      <c r="I8098" s="113"/>
    </row>
    <row r="8099" spans="1:9" ht="15" customHeight="1" x14ac:dyDescent="0.25">
      <c r="A8099" s="29">
        <v>42342.083795601851</v>
      </c>
      <c r="B8099" s="30">
        <v>0.94</v>
      </c>
      <c r="C8099" s="22" t="s">
        <v>197</v>
      </c>
      <c r="F8099" s="29">
        <v>42342.083795601851</v>
      </c>
      <c r="G8099" s="30"/>
      <c r="H8099" s="113"/>
      <c r="I8099" s="113"/>
    </row>
    <row r="8100" spans="1:9" ht="15" customHeight="1" x14ac:dyDescent="0.25">
      <c r="A8100" s="29">
        <v>42342.125462326389</v>
      </c>
      <c r="B8100" s="30">
        <v>0.98</v>
      </c>
      <c r="C8100" s="22" t="s">
        <v>197</v>
      </c>
      <c r="F8100" s="29">
        <v>42342.125462326389</v>
      </c>
      <c r="G8100" s="30"/>
      <c r="H8100" s="113"/>
      <c r="I8100" s="113"/>
    </row>
    <row r="8101" spans="1:9" ht="15" customHeight="1" x14ac:dyDescent="0.25">
      <c r="A8101" s="29">
        <v>42342.167129050926</v>
      </c>
      <c r="B8101" s="30">
        <v>1.01</v>
      </c>
      <c r="C8101" s="22" t="s">
        <v>197</v>
      </c>
      <c r="F8101" s="29">
        <v>42342.167129050926</v>
      </c>
      <c r="G8101" s="30"/>
      <c r="H8101" s="113"/>
      <c r="I8101" s="113"/>
    </row>
    <row r="8102" spans="1:9" ht="15" customHeight="1" x14ac:dyDescent="0.25">
      <c r="A8102" s="29">
        <v>42342.208795775463</v>
      </c>
      <c r="B8102" s="30">
        <v>1</v>
      </c>
      <c r="C8102" s="22" t="s">
        <v>197</v>
      </c>
      <c r="F8102" s="29">
        <v>42342.208795775463</v>
      </c>
      <c r="G8102" s="30"/>
      <c r="H8102" s="113"/>
      <c r="I8102" s="113"/>
    </row>
    <row r="8103" spans="1:9" ht="15" customHeight="1" x14ac:dyDescent="0.25">
      <c r="A8103" s="29">
        <v>42342.2504625</v>
      </c>
      <c r="B8103" s="30">
        <v>1.01</v>
      </c>
      <c r="C8103" s="22" t="s">
        <v>197</v>
      </c>
      <c r="F8103" s="29">
        <v>42342.2504625</v>
      </c>
      <c r="G8103" s="30"/>
      <c r="H8103" s="113"/>
      <c r="I8103" s="113"/>
    </row>
    <row r="8104" spans="1:9" ht="15" customHeight="1" x14ac:dyDescent="0.25">
      <c r="A8104" s="29">
        <v>42342.292129224537</v>
      </c>
      <c r="B8104" s="30">
        <v>1.01</v>
      </c>
      <c r="C8104" s="22" t="s">
        <v>197</v>
      </c>
      <c r="F8104" s="29">
        <v>42342.292129224537</v>
      </c>
      <c r="G8104" s="30"/>
      <c r="H8104" s="113"/>
      <c r="I8104" s="113"/>
    </row>
    <row r="8105" spans="1:9" ht="15" customHeight="1" x14ac:dyDescent="0.25">
      <c r="A8105" s="29">
        <v>42342.333795949075</v>
      </c>
      <c r="B8105" s="30">
        <v>1.01</v>
      </c>
      <c r="C8105" s="22" t="s">
        <v>197</v>
      </c>
      <c r="F8105" s="29">
        <v>42342.333795949075</v>
      </c>
      <c r="G8105" s="30"/>
      <c r="H8105" s="113"/>
      <c r="I8105" s="113"/>
    </row>
    <row r="8106" spans="1:9" ht="15" customHeight="1" x14ac:dyDescent="0.25">
      <c r="A8106" s="29">
        <v>42342.375462673612</v>
      </c>
      <c r="B8106" s="30">
        <v>0.97</v>
      </c>
      <c r="C8106" s="22" t="s">
        <v>197</v>
      </c>
      <c r="F8106" s="29">
        <v>42342.375462673612</v>
      </c>
      <c r="G8106" s="30"/>
      <c r="H8106" s="113"/>
      <c r="I8106" s="113"/>
    </row>
    <row r="8107" spans="1:9" ht="15" customHeight="1" x14ac:dyDescent="0.25">
      <c r="A8107" s="29">
        <v>42342.417129398149</v>
      </c>
      <c r="B8107" s="30">
        <v>0.96</v>
      </c>
      <c r="C8107" s="22" t="s">
        <v>197</v>
      </c>
      <c r="F8107" s="29">
        <v>42342.417129398149</v>
      </c>
      <c r="G8107" s="30"/>
      <c r="H8107" s="113"/>
      <c r="I8107" s="113"/>
    </row>
    <row r="8108" spans="1:9" ht="15" customHeight="1" x14ac:dyDescent="0.25">
      <c r="A8108" s="29">
        <v>42342.458796122686</v>
      </c>
      <c r="B8108" s="30">
        <v>0.97</v>
      </c>
      <c r="C8108" s="22" t="s">
        <v>197</v>
      </c>
      <c r="F8108" s="29">
        <v>42342.458796122686</v>
      </c>
      <c r="G8108" s="30"/>
      <c r="H8108" s="113"/>
      <c r="I8108" s="113"/>
    </row>
    <row r="8109" spans="1:9" ht="15" customHeight="1" x14ac:dyDescent="0.25">
      <c r="A8109" s="29">
        <v>42342.500462847223</v>
      </c>
      <c r="B8109" s="30">
        <v>0.95</v>
      </c>
      <c r="C8109" s="22" t="s">
        <v>197</v>
      </c>
      <c r="F8109" s="29">
        <v>42342.500462847223</v>
      </c>
      <c r="G8109" s="30"/>
      <c r="H8109" s="113"/>
      <c r="I8109" s="113"/>
    </row>
    <row r="8110" spans="1:9" ht="15" customHeight="1" x14ac:dyDescent="0.25">
      <c r="A8110" s="29">
        <v>42342.542129571761</v>
      </c>
      <c r="B8110" s="30">
        <v>0.93</v>
      </c>
      <c r="C8110" s="22" t="s">
        <v>197</v>
      </c>
      <c r="F8110" s="29">
        <v>42342.542129571761</v>
      </c>
      <c r="G8110" s="30"/>
      <c r="H8110" s="113"/>
      <c r="I8110" s="113"/>
    </row>
    <row r="8111" spans="1:9" ht="15" customHeight="1" x14ac:dyDescent="0.25">
      <c r="A8111" s="29">
        <v>42342.583796296298</v>
      </c>
      <c r="B8111" s="30">
        <v>0.96</v>
      </c>
      <c r="C8111" s="22" t="s">
        <v>197</v>
      </c>
      <c r="F8111" s="29">
        <v>42342.583796296298</v>
      </c>
      <c r="G8111" s="30"/>
      <c r="H8111" s="113"/>
      <c r="I8111" s="113"/>
    </row>
    <row r="8112" spans="1:9" ht="15" customHeight="1" x14ac:dyDescent="0.25">
      <c r="A8112" s="29">
        <v>42342.625463020835</v>
      </c>
      <c r="B8112" s="30">
        <v>0.96</v>
      </c>
      <c r="C8112" s="22" t="s">
        <v>197</v>
      </c>
      <c r="F8112" s="29">
        <v>42342.625463020835</v>
      </c>
      <c r="G8112" s="30"/>
      <c r="H8112" s="113"/>
      <c r="I8112" s="113"/>
    </row>
    <row r="8113" spans="1:9" ht="15" customHeight="1" x14ac:dyDescent="0.25">
      <c r="A8113" s="29">
        <v>42342.667129745372</v>
      </c>
      <c r="B8113" s="30">
        <v>1.08</v>
      </c>
      <c r="C8113" s="22" t="s">
        <v>197</v>
      </c>
      <c r="F8113" s="29">
        <v>42342.667129745372</v>
      </c>
      <c r="G8113" s="30"/>
      <c r="H8113" s="113"/>
      <c r="I8113" s="113"/>
    </row>
    <row r="8114" spans="1:9" ht="15" customHeight="1" x14ac:dyDescent="0.25">
      <c r="A8114" s="29">
        <v>42342.708796469909</v>
      </c>
      <c r="B8114" s="30">
        <v>0.97</v>
      </c>
      <c r="C8114" s="22" t="s">
        <v>197</v>
      </c>
      <c r="F8114" s="29">
        <v>42342.708796469909</v>
      </c>
      <c r="G8114" s="30"/>
      <c r="H8114" s="113"/>
      <c r="I8114" s="113"/>
    </row>
    <row r="8115" spans="1:9" ht="15" customHeight="1" x14ac:dyDescent="0.25">
      <c r="A8115" s="29">
        <v>42342.750463194447</v>
      </c>
      <c r="B8115" s="30">
        <v>1.64</v>
      </c>
      <c r="C8115" s="22" t="s">
        <v>197</v>
      </c>
      <c r="F8115" s="29">
        <v>42342.750463194447</v>
      </c>
      <c r="G8115" s="30"/>
      <c r="H8115" s="113"/>
      <c r="I8115" s="113"/>
    </row>
    <row r="8116" spans="1:9" ht="15" customHeight="1" x14ac:dyDescent="0.25">
      <c r="A8116" s="29">
        <v>42342.792129918984</v>
      </c>
      <c r="B8116" s="30">
        <v>1.0900000000000001</v>
      </c>
      <c r="C8116" s="22" t="s">
        <v>197</v>
      </c>
      <c r="F8116" s="29">
        <v>42342.792129918984</v>
      </c>
      <c r="G8116" s="30"/>
      <c r="H8116" s="113"/>
      <c r="I8116" s="113"/>
    </row>
    <row r="8117" spans="1:9" ht="15" customHeight="1" x14ac:dyDescent="0.25">
      <c r="A8117" s="29">
        <v>42342.833796643521</v>
      </c>
      <c r="B8117" s="30">
        <v>2.23</v>
      </c>
      <c r="C8117" s="22" t="s">
        <v>197</v>
      </c>
      <c r="F8117" s="29">
        <v>42342.833796643521</v>
      </c>
      <c r="G8117" s="30"/>
      <c r="H8117" s="113"/>
      <c r="I8117" s="113"/>
    </row>
    <row r="8118" spans="1:9" ht="15" customHeight="1" x14ac:dyDescent="0.25">
      <c r="A8118" s="29">
        <v>42342.875463368058</v>
      </c>
      <c r="B8118" s="30">
        <v>1.45</v>
      </c>
      <c r="C8118" s="22" t="s">
        <v>197</v>
      </c>
      <c r="F8118" s="29">
        <v>42342.875463368058</v>
      </c>
      <c r="G8118" s="30"/>
      <c r="H8118" s="113"/>
      <c r="I8118" s="113"/>
    </row>
    <row r="8119" spans="1:9" ht="15" customHeight="1" x14ac:dyDescent="0.25">
      <c r="A8119" s="29">
        <v>42342.917130092595</v>
      </c>
      <c r="B8119" s="33">
        <v>12.49</v>
      </c>
      <c r="C8119" s="22" t="s">
        <v>199</v>
      </c>
      <c r="F8119" s="29">
        <v>42342.917130092595</v>
      </c>
      <c r="G8119" s="33"/>
      <c r="H8119" s="113"/>
      <c r="I8119" s="113"/>
    </row>
    <row r="8120" spans="1:9" ht="15" customHeight="1" x14ac:dyDescent="0.25">
      <c r="A8120" s="29">
        <v>42342.958796817133</v>
      </c>
      <c r="B8120" s="33">
        <v>12.61</v>
      </c>
      <c r="C8120" s="22" t="s">
        <v>199</v>
      </c>
      <c r="F8120" s="29">
        <v>42342.958796817133</v>
      </c>
      <c r="G8120" s="33"/>
      <c r="H8120" s="113"/>
      <c r="I8120" s="113"/>
    </row>
    <row r="8121" spans="1:9" ht="15" customHeight="1" x14ac:dyDescent="0.25">
      <c r="A8121" s="29">
        <v>42343.00046354167</v>
      </c>
      <c r="B8121" s="37">
        <v>12.32</v>
      </c>
      <c r="C8121" s="2"/>
      <c r="F8121" s="29">
        <v>42343.00046354167</v>
      </c>
      <c r="G8121" s="37">
        <v>12.32</v>
      </c>
      <c r="H8121" s="113"/>
      <c r="I8121" s="113"/>
    </row>
    <row r="8122" spans="1:9" ht="15" customHeight="1" x14ac:dyDescent="0.25">
      <c r="A8122" s="29">
        <v>42343.042130266207</v>
      </c>
      <c r="B8122" s="37">
        <v>12.23</v>
      </c>
      <c r="C8122" s="2"/>
      <c r="F8122" s="29">
        <v>42343.042130266207</v>
      </c>
      <c r="G8122" s="37">
        <v>12.23</v>
      </c>
      <c r="H8122" s="113"/>
      <c r="I8122" s="113"/>
    </row>
    <row r="8123" spans="1:9" ht="15" customHeight="1" x14ac:dyDescent="0.25">
      <c r="A8123" s="29">
        <v>42343.083796990744</v>
      </c>
      <c r="B8123" s="37">
        <v>12.36</v>
      </c>
      <c r="C8123" s="2"/>
      <c r="F8123" s="29">
        <v>42343.083796990744</v>
      </c>
      <c r="G8123" s="37">
        <v>12.36</v>
      </c>
      <c r="H8123" s="113"/>
      <c r="I8123" s="113"/>
    </row>
    <row r="8124" spans="1:9" ht="15" customHeight="1" x14ac:dyDescent="0.25">
      <c r="A8124" s="29">
        <v>42343.125463715274</v>
      </c>
      <c r="B8124" s="37">
        <v>14.18</v>
      </c>
      <c r="C8124" s="2"/>
      <c r="F8124" s="29">
        <v>42343.125463715274</v>
      </c>
      <c r="G8124" s="37">
        <v>14.18</v>
      </c>
      <c r="H8124" s="113"/>
      <c r="I8124" s="113"/>
    </row>
    <row r="8125" spans="1:9" ht="15" customHeight="1" x14ac:dyDescent="0.25">
      <c r="A8125" s="29">
        <v>42343.167130439811</v>
      </c>
      <c r="B8125" s="37">
        <v>13.52</v>
      </c>
      <c r="C8125" s="2"/>
      <c r="F8125" s="29">
        <v>42343.167130439811</v>
      </c>
      <c r="G8125" s="37">
        <v>13.52</v>
      </c>
      <c r="H8125" s="113"/>
      <c r="I8125" s="113"/>
    </row>
    <row r="8126" spans="1:9" ht="15" customHeight="1" x14ac:dyDescent="0.25">
      <c r="A8126" s="29">
        <v>42343.208797164349</v>
      </c>
      <c r="B8126" s="37">
        <v>12.58</v>
      </c>
      <c r="C8126" s="2"/>
      <c r="F8126" s="29">
        <v>42343.208797164349</v>
      </c>
      <c r="G8126" s="37">
        <v>12.58</v>
      </c>
      <c r="H8126" s="113"/>
      <c r="I8126" s="113"/>
    </row>
    <row r="8127" spans="1:9" ht="15" customHeight="1" x14ac:dyDescent="0.25">
      <c r="A8127" s="29">
        <v>42343.250463888886</v>
      </c>
      <c r="B8127" s="37">
        <v>14.08</v>
      </c>
      <c r="C8127" s="2"/>
      <c r="F8127" s="29">
        <v>42343.250463888886</v>
      </c>
      <c r="G8127" s="37">
        <v>14.08</v>
      </c>
      <c r="H8127" s="113"/>
      <c r="I8127" s="113"/>
    </row>
    <row r="8128" spans="1:9" ht="15" customHeight="1" x14ac:dyDescent="0.25">
      <c r="A8128" s="29">
        <v>42343.292130613423</v>
      </c>
      <c r="B8128" s="37">
        <v>13.38</v>
      </c>
      <c r="C8128" s="2"/>
      <c r="F8128" s="29">
        <v>42343.292130613423</v>
      </c>
      <c r="G8128" s="37">
        <v>13.38</v>
      </c>
      <c r="H8128" s="113"/>
      <c r="I8128" s="113"/>
    </row>
    <row r="8129" spans="1:9" ht="15" customHeight="1" x14ac:dyDescent="0.25">
      <c r="A8129" s="29">
        <v>42343.33379733796</v>
      </c>
      <c r="B8129" s="37">
        <v>12.54</v>
      </c>
      <c r="C8129" s="2"/>
      <c r="F8129" s="29">
        <v>42343.33379733796</v>
      </c>
      <c r="G8129" s="37">
        <v>12.54</v>
      </c>
      <c r="H8129" s="113"/>
      <c r="I8129" s="113"/>
    </row>
    <row r="8130" spans="1:9" ht="15" customHeight="1" x14ac:dyDescent="0.25">
      <c r="A8130" s="29">
        <v>42343.375464062497</v>
      </c>
      <c r="B8130" s="37">
        <v>13.18</v>
      </c>
      <c r="C8130" s="2"/>
      <c r="F8130" s="29">
        <v>42343.375464062497</v>
      </c>
      <c r="G8130" s="37">
        <v>13.18</v>
      </c>
      <c r="H8130" s="113"/>
      <c r="I8130" s="113"/>
    </row>
    <row r="8131" spans="1:9" ht="15" customHeight="1" x14ac:dyDescent="0.25">
      <c r="A8131" s="29">
        <v>42343.417130787035</v>
      </c>
      <c r="B8131" s="37">
        <v>14.2</v>
      </c>
      <c r="C8131" s="2"/>
      <c r="F8131" s="29">
        <v>42343.417130787035</v>
      </c>
      <c r="G8131" s="37">
        <v>14.2</v>
      </c>
      <c r="H8131" s="113"/>
      <c r="I8131" s="113"/>
    </row>
    <row r="8132" spans="1:9" ht="15" customHeight="1" x14ac:dyDescent="0.25">
      <c r="A8132" s="29">
        <v>42343.458797511572</v>
      </c>
      <c r="B8132" s="37">
        <v>14</v>
      </c>
      <c r="C8132" s="2"/>
      <c r="F8132" s="29">
        <v>42343.458797511572</v>
      </c>
      <c r="G8132" s="37">
        <v>14</v>
      </c>
      <c r="H8132" s="113"/>
      <c r="I8132" s="113"/>
    </row>
    <row r="8133" spans="1:9" ht="15" customHeight="1" x14ac:dyDescent="0.25">
      <c r="A8133" s="29">
        <v>42343.500464236109</v>
      </c>
      <c r="B8133" s="37">
        <v>15.87</v>
      </c>
      <c r="C8133" s="2"/>
      <c r="F8133" s="29">
        <v>42343.500464236109</v>
      </c>
      <c r="G8133" s="37">
        <v>15.87</v>
      </c>
      <c r="H8133" s="113"/>
      <c r="I8133" s="113"/>
    </row>
    <row r="8134" spans="1:9" ht="15" customHeight="1" x14ac:dyDescent="0.25">
      <c r="A8134" s="29">
        <v>42343.542130960646</v>
      </c>
      <c r="B8134" s="37">
        <v>15.04</v>
      </c>
      <c r="C8134" s="2"/>
      <c r="F8134" s="29">
        <v>42343.542130960646</v>
      </c>
      <c r="G8134" s="37">
        <v>15.04</v>
      </c>
      <c r="H8134" s="113"/>
      <c r="I8134" s="113"/>
    </row>
    <row r="8135" spans="1:9" ht="15" customHeight="1" x14ac:dyDescent="0.25">
      <c r="A8135" s="29">
        <v>42343.583797685184</v>
      </c>
      <c r="B8135" s="37">
        <v>13.63</v>
      </c>
      <c r="C8135" s="2"/>
      <c r="F8135" s="29">
        <v>42343.583797685184</v>
      </c>
      <c r="G8135" s="37">
        <v>13.63</v>
      </c>
      <c r="H8135" s="113"/>
      <c r="I8135" s="113"/>
    </row>
    <row r="8136" spans="1:9" ht="15" customHeight="1" x14ac:dyDescent="0.25">
      <c r="A8136" s="29">
        <v>42343.625464409721</v>
      </c>
      <c r="B8136" s="37">
        <v>13.29</v>
      </c>
      <c r="C8136" s="2"/>
      <c r="F8136" s="29">
        <v>42343.625464409721</v>
      </c>
      <c r="G8136" s="37">
        <v>13.29</v>
      </c>
      <c r="H8136" s="113"/>
      <c r="I8136" s="113"/>
    </row>
    <row r="8137" spans="1:9" ht="15" customHeight="1" x14ac:dyDescent="0.25">
      <c r="A8137" s="29">
        <v>42343.667131134258</v>
      </c>
      <c r="B8137" s="37">
        <v>13.76</v>
      </c>
      <c r="C8137" s="2"/>
      <c r="F8137" s="29">
        <v>42343.667131134258</v>
      </c>
      <c r="G8137" s="37">
        <v>13.76</v>
      </c>
      <c r="H8137" s="113"/>
      <c r="I8137" s="113"/>
    </row>
    <row r="8138" spans="1:9" ht="15" customHeight="1" x14ac:dyDescent="0.25">
      <c r="A8138" s="29">
        <v>42343.708797858795</v>
      </c>
      <c r="B8138" s="37">
        <v>14.67</v>
      </c>
      <c r="C8138" s="2"/>
      <c r="F8138" s="29">
        <v>42343.708797858795</v>
      </c>
      <c r="G8138" s="37">
        <v>14.67</v>
      </c>
      <c r="H8138" s="113"/>
      <c r="I8138" s="113"/>
    </row>
    <row r="8139" spans="1:9" ht="15" customHeight="1" x14ac:dyDescent="0.25">
      <c r="A8139" s="29">
        <v>42343.750464583332</v>
      </c>
      <c r="B8139" s="37">
        <v>13.59</v>
      </c>
      <c r="C8139" s="2"/>
      <c r="F8139" s="29">
        <v>42343.750464583332</v>
      </c>
      <c r="G8139" s="37">
        <v>13.59</v>
      </c>
      <c r="H8139" s="113"/>
      <c r="I8139" s="113"/>
    </row>
    <row r="8140" spans="1:9" ht="15" customHeight="1" x14ac:dyDescent="0.25">
      <c r="A8140" s="29">
        <v>42343.79213130787</v>
      </c>
      <c r="B8140" s="37">
        <v>13.14</v>
      </c>
      <c r="C8140" s="2"/>
      <c r="F8140" s="29">
        <v>42343.79213130787</v>
      </c>
      <c r="G8140" s="37">
        <v>13.14</v>
      </c>
      <c r="H8140" s="113"/>
      <c r="I8140" s="113"/>
    </row>
    <row r="8141" spans="1:9" ht="15" customHeight="1" x14ac:dyDescent="0.25">
      <c r="A8141" s="29">
        <v>42343.833798032407</v>
      </c>
      <c r="B8141" s="37">
        <v>14.36</v>
      </c>
      <c r="C8141" s="2"/>
      <c r="F8141" s="29">
        <v>42343.833798032407</v>
      </c>
      <c r="G8141" s="37">
        <v>14.36</v>
      </c>
      <c r="H8141" s="113"/>
      <c r="I8141" s="113"/>
    </row>
    <row r="8142" spans="1:9" ht="15" customHeight="1" x14ac:dyDescent="0.25">
      <c r="A8142" s="29">
        <v>42343.875464756944</v>
      </c>
      <c r="B8142" s="37">
        <v>13.7</v>
      </c>
      <c r="C8142" s="2"/>
      <c r="F8142" s="29">
        <v>42343.875464756944</v>
      </c>
      <c r="G8142" s="37">
        <v>13.7</v>
      </c>
      <c r="H8142" s="113"/>
      <c r="I8142" s="113"/>
    </row>
    <row r="8143" spans="1:9" ht="15" customHeight="1" x14ac:dyDescent="0.25">
      <c r="A8143" s="29">
        <v>42343.917131481481</v>
      </c>
      <c r="B8143" s="37">
        <v>11.97</v>
      </c>
      <c r="C8143" s="2"/>
      <c r="F8143" s="29">
        <v>42343.917131481481</v>
      </c>
      <c r="G8143" s="37">
        <v>11.97</v>
      </c>
      <c r="H8143" s="113"/>
      <c r="I8143" s="113"/>
    </row>
    <row r="8144" spans="1:9" ht="15" customHeight="1" x14ac:dyDescent="0.25">
      <c r="A8144" s="29">
        <v>42343.958798206018</v>
      </c>
      <c r="B8144" s="37">
        <v>12.08</v>
      </c>
      <c r="C8144" s="2"/>
      <c r="F8144" s="29">
        <v>42343.958798206018</v>
      </c>
      <c r="G8144" s="37">
        <v>12.08</v>
      </c>
      <c r="H8144" s="113"/>
      <c r="I8144" s="113"/>
    </row>
    <row r="8145" spans="1:9" ht="15" customHeight="1" x14ac:dyDescent="0.25">
      <c r="A8145" s="29">
        <v>42344.000464930556</v>
      </c>
      <c r="B8145" s="37">
        <v>12.58</v>
      </c>
      <c r="C8145" s="2"/>
      <c r="F8145" s="29">
        <v>42344.000464930556</v>
      </c>
      <c r="G8145" s="37">
        <v>12.58</v>
      </c>
      <c r="H8145" s="113"/>
      <c r="I8145" s="113"/>
    </row>
    <row r="8146" spans="1:9" ht="15" customHeight="1" x14ac:dyDescent="0.25">
      <c r="A8146" s="29">
        <v>42344.042131655093</v>
      </c>
      <c r="B8146" s="37">
        <v>15.01</v>
      </c>
      <c r="C8146" s="2"/>
      <c r="F8146" s="29">
        <v>42344.042131655093</v>
      </c>
      <c r="G8146" s="37">
        <v>15.01</v>
      </c>
      <c r="H8146" s="113"/>
      <c r="I8146" s="113"/>
    </row>
    <row r="8147" spans="1:9" ht="15" customHeight="1" x14ac:dyDescent="0.25">
      <c r="A8147" s="29">
        <v>42344.08379837963</v>
      </c>
      <c r="B8147" s="37">
        <v>14.21</v>
      </c>
      <c r="C8147" s="2"/>
      <c r="F8147" s="29">
        <v>42344.08379837963</v>
      </c>
      <c r="G8147" s="37">
        <v>14.21</v>
      </c>
      <c r="H8147" s="113"/>
      <c r="I8147" s="113"/>
    </row>
    <row r="8148" spans="1:9" ht="15" customHeight="1" x14ac:dyDescent="0.25">
      <c r="A8148" s="29">
        <v>42344.125465104167</v>
      </c>
      <c r="B8148" s="37">
        <v>15.1</v>
      </c>
      <c r="C8148" s="2"/>
      <c r="F8148" s="29">
        <v>42344.125465104167</v>
      </c>
      <c r="G8148" s="37">
        <v>15.1</v>
      </c>
      <c r="H8148" s="113"/>
      <c r="I8148" s="113"/>
    </row>
    <row r="8149" spans="1:9" ht="15" customHeight="1" x14ac:dyDescent="0.25">
      <c r="A8149" s="29">
        <v>42344.167131828704</v>
      </c>
      <c r="B8149" s="37">
        <v>14.62</v>
      </c>
      <c r="C8149" s="2"/>
      <c r="F8149" s="29">
        <v>42344.167131828704</v>
      </c>
      <c r="G8149" s="37">
        <v>14.62</v>
      </c>
      <c r="H8149" s="113"/>
      <c r="I8149" s="113"/>
    </row>
    <row r="8150" spans="1:9" ht="15" customHeight="1" x14ac:dyDescent="0.25">
      <c r="A8150" s="29">
        <v>42344.208798553242</v>
      </c>
      <c r="B8150" s="37">
        <v>13.83</v>
      </c>
      <c r="C8150" s="2"/>
      <c r="F8150" s="29">
        <v>42344.208798553242</v>
      </c>
      <c r="G8150" s="37">
        <v>13.83</v>
      </c>
      <c r="H8150" s="113"/>
      <c r="I8150" s="113"/>
    </row>
    <row r="8151" spans="1:9" ht="15" customHeight="1" x14ac:dyDescent="0.25">
      <c r="A8151" s="29">
        <v>42344.250465277779</v>
      </c>
      <c r="B8151" s="37">
        <v>15.43</v>
      </c>
      <c r="C8151" s="2"/>
      <c r="F8151" s="29">
        <v>42344.250465277779</v>
      </c>
      <c r="G8151" s="37">
        <v>15.43</v>
      </c>
      <c r="H8151" s="113"/>
      <c r="I8151" s="113"/>
    </row>
    <row r="8152" spans="1:9" ht="15" customHeight="1" x14ac:dyDescent="0.25">
      <c r="A8152" s="29">
        <v>42344.292132002316</v>
      </c>
      <c r="B8152" s="37">
        <v>15.28</v>
      </c>
      <c r="C8152" s="2"/>
      <c r="F8152" s="29">
        <v>42344.292132002316</v>
      </c>
      <c r="G8152" s="37">
        <v>15.28</v>
      </c>
      <c r="H8152" s="113"/>
      <c r="I8152" s="113"/>
    </row>
    <row r="8153" spans="1:9" ht="15" customHeight="1" x14ac:dyDescent="0.25">
      <c r="A8153" s="29">
        <v>42344.333798726853</v>
      </c>
      <c r="B8153" s="37">
        <v>14.95</v>
      </c>
      <c r="C8153" s="2"/>
      <c r="F8153" s="29">
        <v>42344.333798726853</v>
      </c>
      <c r="G8153" s="37">
        <v>14.95</v>
      </c>
      <c r="H8153" s="113"/>
      <c r="I8153" s="113"/>
    </row>
    <row r="8154" spans="1:9" ht="15" customHeight="1" x14ac:dyDescent="0.25">
      <c r="A8154" s="29">
        <v>42344.37546545139</v>
      </c>
      <c r="B8154" s="37">
        <v>15.71</v>
      </c>
      <c r="C8154" s="2"/>
      <c r="F8154" s="29">
        <v>42344.37546545139</v>
      </c>
      <c r="G8154" s="37">
        <v>15.71</v>
      </c>
      <c r="H8154" s="113"/>
      <c r="I8154" s="113"/>
    </row>
    <row r="8155" spans="1:9" ht="15" customHeight="1" x14ac:dyDescent="0.25">
      <c r="A8155" s="29">
        <v>42344.417132175928</v>
      </c>
      <c r="B8155" s="37">
        <v>15.16</v>
      </c>
      <c r="C8155" s="2"/>
      <c r="F8155" s="29">
        <v>42344.417132175928</v>
      </c>
      <c r="G8155" s="37">
        <v>15.16</v>
      </c>
      <c r="H8155" s="113"/>
      <c r="I8155" s="113"/>
    </row>
    <row r="8156" spans="1:9" ht="15" customHeight="1" x14ac:dyDescent="0.25">
      <c r="A8156" s="29">
        <v>42344.458798900465</v>
      </c>
      <c r="B8156" s="37">
        <v>17.41</v>
      </c>
      <c r="C8156" s="2"/>
      <c r="F8156" s="29">
        <v>42344.458798900465</v>
      </c>
      <c r="G8156" s="37">
        <v>17.41</v>
      </c>
      <c r="H8156" s="113"/>
      <c r="I8156" s="113"/>
    </row>
    <row r="8157" spans="1:9" ht="15" customHeight="1" x14ac:dyDescent="0.25">
      <c r="A8157" s="29">
        <v>42344.500465625002</v>
      </c>
      <c r="B8157" s="37">
        <v>14.9</v>
      </c>
      <c r="C8157" s="2"/>
      <c r="F8157" s="29">
        <v>42344.500465625002</v>
      </c>
      <c r="G8157" s="37">
        <v>14.9</v>
      </c>
      <c r="H8157" s="113"/>
      <c r="I8157" s="113"/>
    </row>
    <row r="8158" spans="1:9" ht="15" customHeight="1" x14ac:dyDescent="0.25">
      <c r="A8158" s="29">
        <v>42344.542132349539</v>
      </c>
      <c r="B8158" s="37">
        <v>15.11</v>
      </c>
      <c r="C8158" s="2"/>
      <c r="F8158" s="29">
        <v>42344.542132349539</v>
      </c>
      <c r="G8158" s="37">
        <v>15.11</v>
      </c>
      <c r="H8158" s="113"/>
      <c r="I8158" s="113"/>
    </row>
    <row r="8159" spans="1:9" ht="15" customHeight="1" x14ac:dyDescent="0.25">
      <c r="A8159" s="29">
        <v>42344.583799074077</v>
      </c>
      <c r="B8159" s="37">
        <v>13.9</v>
      </c>
      <c r="C8159" s="2"/>
      <c r="F8159" s="29">
        <v>42344.583799074077</v>
      </c>
      <c r="G8159" s="37">
        <v>13.9</v>
      </c>
      <c r="H8159" s="113"/>
      <c r="I8159" s="113"/>
    </row>
    <row r="8160" spans="1:9" ht="15" customHeight="1" x14ac:dyDescent="0.25">
      <c r="A8160" s="29">
        <v>42344.625465798614</v>
      </c>
      <c r="B8160" s="37">
        <v>14.19</v>
      </c>
      <c r="C8160" s="2"/>
      <c r="F8160" s="29">
        <v>42344.625465798614</v>
      </c>
      <c r="G8160" s="37">
        <v>14.19</v>
      </c>
      <c r="H8160" s="113"/>
      <c r="I8160" s="113"/>
    </row>
    <row r="8161" spans="1:9" ht="15" customHeight="1" x14ac:dyDescent="0.25">
      <c r="A8161" s="29">
        <v>42344.667132523151</v>
      </c>
      <c r="B8161" s="37">
        <v>14.55</v>
      </c>
      <c r="C8161" s="2"/>
      <c r="F8161" s="29">
        <v>42344.667132523151</v>
      </c>
      <c r="G8161" s="37">
        <v>14.55</v>
      </c>
      <c r="H8161" s="113"/>
      <c r="I8161" s="113"/>
    </row>
    <row r="8162" spans="1:9" ht="15" customHeight="1" x14ac:dyDescent="0.25">
      <c r="A8162" s="29">
        <v>42344.708799247688</v>
      </c>
      <c r="B8162" s="37">
        <v>13.72</v>
      </c>
      <c r="C8162" s="2"/>
      <c r="F8162" s="29">
        <v>42344.708799247688</v>
      </c>
      <c r="G8162" s="37">
        <v>13.72</v>
      </c>
      <c r="H8162" s="113"/>
      <c r="I8162" s="113"/>
    </row>
    <row r="8163" spans="1:9" ht="15" customHeight="1" x14ac:dyDescent="0.25">
      <c r="A8163" s="29">
        <v>42344.750465972225</v>
      </c>
      <c r="B8163" s="35">
        <v>7.46</v>
      </c>
      <c r="C8163" s="22" t="s">
        <v>197</v>
      </c>
      <c r="F8163" s="29">
        <v>42344.750465972225</v>
      </c>
      <c r="G8163" s="35"/>
      <c r="H8163" s="113"/>
      <c r="I8163" s="113"/>
    </row>
    <row r="8164" spans="1:9" ht="15" customHeight="1" x14ac:dyDescent="0.25">
      <c r="A8164" s="29">
        <v>42344.792132696763</v>
      </c>
      <c r="B8164" s="30">
        <v>4.8499999999999996</v>
      </c>
      <c r="C8164" s="22" t="s">
        <v>197</v>
      </c>
      <c r="F8164" s="29">
        <v>42344.792132696763</v>
      </c>
      <c r="G8164" s="30"/>
      <c r="H8164" s="113"/>
      <c r="I8164" s="113"/>
    </row>
    <row r="8165" spans="1:9" ht="15" customHeight="1" x14ac:dyDescent="0.25">
      <c r="A8165" s="29">
        <v>42344.8337994213</v>
      </c>
      <c r="B8165" s="30">
        <v>1.29</v>
      </c>
      <c r="C8165" s="22" t="s">
        <v>197</v>
      </c>
      <c r="F8165" s="29">
        <v>42344.8337994213</v>
      </c>
      <c r="G8165" s="30"/>
      <c r="H8165" s="113"/>
      <c r="I8165" s="113"/>
    </row>
    <row r="8166" spans="1:9" ht="15" customHeight="1" x14ac:dyDescent="0.25">
      <c r="A8166" s="29">
        <v>42344.875466145837</v>
      </c>
      <c r="B8166" s="30">
        <v>1.28</v>
      </c>
      <c r="C8166" s="22" t="s">
        <v>197</v>
      </c>
      <c r="F8166" s="29">
        <v>42344.875466145837</v>
      </c>
      <c r="G8166" s="30"/>
      <c r="H8166" s="113"/>
      <c r="I8166" s="113"/>
    </row>
    <row r="8167" spans="1:9" ht="15" customHeight="1" x14ac:dyDescent="0.25">
      <c r="A8167" s="29">
        <v>42344.917132870367</v>
      </c>
      <c r="B8167" s="30">
        <v>1.26</v>
      </c>
      <c r="C8167" s="22" t="s">
        <v>197</v>
      </c>
      <c r="F8167" s="29">
        <v>42344.917132870367</v>
      </c>
      <c r="G8167" s="30"/>
      <c r="H8167" s="113"/>
      <c r="I8167" s="113"/>
    </row>
    <row r="8168" spans="1:9" ht="15" customHeight="1" x14ac:dyDescent="0.25">
      <c r="A8168" s="29">
        <v>42344.958799594904</v>
      </c>
      <c r="B8168" s="30">
        <v>1.31</v>
      </c>
      <c r="C8168" s="22" t="s">
        <v>197</v>
      </c>
      <c r="F8168" s="29">
        <v>42344.958799594904</v>
      </c>
      <c r="G8168" s="30"/>
      <c r="H8168" s="113"/>
      <c r="I8168" s="113"/>
    </row>
    <row r="8169" spans="1:9" ht="15" customHeight="1" x14ac:dyDescent="0.25">
      <c r="A8169" s="29">
        <v>42345.000466319441</v>
      </c>
      <c r="B8169" s="30">
        <v>1.3</v>
      </c>
      <c r="C8169" s="22" t="s">
        <v>197</v>
      </c>
      <c r="F8169" s="29">
        <v>42345.000466319441</v>
      </c>
      <c r="G8169" s="30"/>
      <c r="H8169" s="113"/>
      <c r="I8169" s="113"/>
    </row>
    <row r="8170" spans="1:9" ht="15" customHeight="1" x14ac:dyDescent="0.25">
      <c r="A8170" s="29">
        <v>42345.042133043979</v>
      </c>
      <c r="B8170" s="30">
        <v>1.22</v>
      </c>
      <c r="C8170" s="22" t="s">
        <v>197</v>
      </c>
      <c r="F8170" s="29">
        <v>42345.042133043979</v>
      </c>
      <c r="G8170" s="30"/>
      <c r="H8170" s="113"/>
      <c r="I8170" s="113"/>
    </row>
    <row r="8171" spans="1:9" ht="15" customHeight="1" x14ac:dyDescent="0.25">
      <c r="A8171" s="29">
        <v>42345.083799768516</v>
      </c>
      <c r="B8171" s="30">
        <v>0.89</v>
      </c>
      <c r="C8171" s="22" t="s">
        <v>197</v>
      </c>
      <c r="F8171" s="29">
        <v>42345.083799768516</v>
      </c>
      <c r="G8171" s="30"/>
      <c r="H8171" s="113"/>
      <c r="I8171" s="113"/>
    </row>
    <row r="8172" spans="1:9" ht="15" customHeight="1" x14ac:dyDescent="0.25">
      <c r="A8172" s="29">
        <v>42345.125466493053</v>
      </c>
      <c r="B8172" s="30">
        <v>0.89</v>
      </c>
      <c r="C8172" s="22" t="s">
        <v>197</v>
      </c>
      <c r="F8172" s="29">
        <v>42345.125466493053</v>
      </c>
      <c r="G8172" s="30"/>
      <c r="H8172" s="113"/>
      <c r="I8172" s="113"/>
    </row>
    <row r="8173" spans="1:9" ht="15" customHeight="1" x14ac:dyDescent="0.25">
      <c r="A8173" s="29">
        <v>42345.16713321759</v>
      </c>
      <c r="B8173" s="30">
        <v>0.91</v>
      </c>
      <c r="C8173" s="22" t="s">
        <v>197</v>
      </c>
      <c r="F8173" s="29">
        <v>42345.16713321759</v>
      </c>
      <c r="G8173" s="30"/>
      <c r="H8173" s="113"/>
      <c r="I8173" s="113"/>
    </row>
    <row r="8174" spans="1:9" ht="15" customHeight="1" x14ac:dyDescent="0.25">
      <c r="A8174" s="29">
        <v>42345.208799942127</v>
      </c>
      <c r="B8174" s="30">
        <v>0.93</v>
      </c>
      <c r="C8174" s="22" t="s">
        <v>197</v>
      </c>
      <c r="F8174" s="29">
        <v>42345.208799942127</v>
      </c>
      <c r="G8174" s="30"/>
      <c r="H8174" s="113"/>
      <c r="I8174" s="113"/>
    </row>
    <row r="8175" spans="1:9" ht="15" customHeight="1" x14ac:dyDescent="0.25">
      <c r="A8175" s="29">
        <v>42345.250466666665</v>
      </c>
      <c r="B8175" s="30">
        <v>0.94</v>
      </c>
      <c r="C8175" s="22" t="s">
        <v>197</v>
      </c>
      <c r="F8175" s="29">
        <v>42345.250466666665</v>
      </c>
      <c r="G8175" s="30"/>
      <c r="H8175" s="113"/>
      <c r="I8175" s="113"/>
    </row>
    <row r="8176" spans="1:9" ht="15" customHeight="1" x14ac:dyDescent="0.25">
      <c r="A8176" s="29">
        <v>42345.292133391202</v>
      </c>
      <c r="B8176" s="30">
        <v>0.94</v>
      </c>
      <c r="C8176" s="22" t="s">
        <v>197</v>
      </c>
      <c r="F8176" s="29">
        <v>42345.292133391202</v>
      </c>
      <c r="G8176" s="30"/>
      <c r="H8176" s="113"/>
      <c r="I8176" s="113"/>
    </row>
    <row r="8177" spans="1:9" ht="15" customHeight="1" x14ac:dyDescent="0.25">
      <c r="A8177" s="29">
        <v>42345.333800115739</v>
      </c>
      <c r="B8177" s="30">
        <v>0.94</v>
      </c>
      <c r="C8177" s="22" t="s">
        <v>197</v>
      </c>
      <c r="F8177" s="29">
        <v>42345.333800115739</v>
      </c>
      <c r="G8177" s="30"/>
      <c r="H8177" s="113"/>
      <c r="I8177" s="113"/>
    </row>
    <row r="8178" spans="1:9" ht="15" customHeight="1" x14ac:dyDescent="0.25">
      <c r="A8178" s="29">
        <v>42345.375466840276</v>
      </c>
      <c r="B8178" s="30">
        <v>0.94</v>
      </c>
      <c r="C8178" s="22" t="s">
        <v>197</v>
      </c>
      <c r="F8178" s="29">
        <v>42345.375466840276</v>
      </c>
      <c r="G8178" s="30"/>
      <c r="H8178" s="113"/>
      <c r="I8178" s="113"/>
    </row>
    <row r="8179" spans="1:9" ht="15" customHeight="1" x14ac:dyDescent="0.25">
      <c r="A8179" s="29">
        <v>42345.417133564813</v>
      </c>
      <c r="B8179" s="30">
        <v>0.89</v>
      </c>
      <c r="C8179" s="22" t="s">
        <v>197</v>
      </c>
      <c r="F8179" s="29">
        <v>42345.417133564813</v>
      </c>
      <c r="G8179" s="30"/>
      <c r="H8179" s="113"/>
      <c r="I8179" s="113"/>
    </row>
    <row r="8180" spans="1:9" ht="15" customHeight="1" x14ac:dyDescent="0.25">
      <c r="A8180" s="29">
        <v>42345.458800289351</v>
      </c>
      <c r="B8180" s="30">
        <v>0.91</v>
      </c>
      <c r="C8180" s="22" t="s">
        <v>197</v>
      </c>
      <c r="F8180" s="29">
        <v>42345.458800289351</v>
      </c>
      <c r="G8180" s="30"/>
      <c r="H8180" s="113"/>
      <c r="I8180" s="113"/>
    </row>
    <row r="8181" spans="1:9" ht="15" customHeight="1" x14ac:dyDescent="0.25">
      <c r="A8181" s="29">
        <v>42345.500467013888</v>
      </c>
      <c r="B8181" s="30">
        <v>0.89</v>
      </c>
      <c r="C8181" s="22" t="s">
        <v>197</v>
      </c>
      <c r="F8181" s="29">
        <v>42345.500467013888</v>
      </c>
      <c r="G8181" s="30"/>
      <c r="H8181" s="113"/>
      <c r="I8181" s="113"/>
    </row>
    <row r="8182" spans="1:9" ht="15" customHeight="1" x14ac:dyDescent="0.25">
      <c r="A8182" s="29">
        <v>42345.542133738425</v>
      </c>
      <c r="B8182" s="30">
        <v>0.9</v>
      </c>
      <c r="C8182" s="22" t="s">
        <v>197</v>
      </c>
      <c r="F8182" s="29">
        <v>42345.542133738425</v>
      </c>
      <c r="G8182" s="30"/>
      <c r="H8182" s="113"/>
      <c r="I8182" s="113"/>
    </row>
    <row r="8183" spans="1:9" ht="15" customHeight="1" x14ac:dyDescent="0.25">
      <c r="A8183" s="29">
        <v>42345.583800462962</v>
      </c>
      <c r="B8183" s="30">
        <v>0.88</v>
      </c>
      <c r="C8183" s="22" t="s">
        <v>197</v>
      </c>
      <c r="F8183" s="29">
        <v>42345.583800462962</v>
      </c>
      <c r="G8183" s="30"/>
      <c r="H8183" s="113"/>
      <c r="I8183" s="113"/>
    </row>
    <row r="8184" spans="1:9" ht="15" customHeight="1" x14ac:dyDescent="0.25">
      <c r="A8184" s="29">
        <v>42345.625467187499</v>
      </c>
      <c r="B8184" s="30">
        <v>1.45</v>
      </c>
      <c r="C8184" s="22" t="s">
        <v>197</v>
      </c>
      <c r="F8184" s="29">
        <v>42345.625467187499</v>
      </c>
      <c r="G8184" s="30"/>
      <c r="H8184" s="113"/>
      <c r="I8184" s="113"/>
    </row>
    <row r="8185" spans="1:9" ht="15" customHeight="1" x14ac:dyDescent="0.25">
      <c r="A8185" s="29">
        <v>42345.667133912037</v>
      </c>
      <c r="B8185" s="30">
        <v>2.2799999999999998</v>
      </c>
      <c r="C8185" s="22" t="s">
        <v>197</v>
      </c>
      <c r="F8185" s="29">
        <v>42345.667133912037</v>
      </c>
      <c r="G8185" s="30"/>
      <c r="H8185" s="113"/>
      <c r="I8185" s="113"/>
    </row>
    <row r="8186" spans="1:9" ht="15" customHeight="1" x14ac:dyDescent="0.25">
      <c r="A8186" s="29">
        <v>42345.708800636574</v>
      </c>
      <c r="B8186" s="30">
        <v>1.2</v>
      </c>
      <c r="C8186" s="22" t="s">
        <v>197</v>
      </c>
      <c r="F8186" s="29">
        <v>42345.708800636574</v>
      </c>
      <c r="G8186" s="30"/>
      <c r="H8186" s="113"/>
      <c r="I8186" s="113"/>
    </row>
    <row r="8187" spans="1:9" ht="15" customHeight="1" x14ac:dyDescent="0.25">
      <c r="A8187" s="29">
        <v>42345.750467361111</v>
      </c>
      <c r="B8187" s="30">
        <v>1.43</v>
      </c>
      <c r="C8187" s="22" t="s">
        <v>197</v>
      </c>
      <c r="F8187" s="29">
        <v>42345.750467361111</v>
      </c>
      <c r="G8187" s="30"/>
      <c r="H8187" s="113"/>
      <c r="I8187" s="113"/>
    </row>
    <row r="8188" spans="1:9" ht="15" customHeight="1" x14ac:dyDescent="0.25">
      <c r="A8188" s="29">
        <v>42345.792134085648</v>
      </c>
      <c r="B8188" s="30">
        <v>1.25</v>
      </c>
      <c r="C8188" s="22" t="s">
        <v>197</v>
      </c>
      <c r="F8188" s="29">
        <v>42345.792134085648</v>
      </c>
      <c r="G8188" s="30"/>
      <c r="H8188" s="113"/>
      <c r="I8188" s="113"/>
    </row>
    <row r="8189" spans="1:9" ht="15" customHeight="1" x14ac:dyDescent="0.25">
      <c r="A8189" s="29">
        <v>42345.833800810185</v>
      </c>
      <c r="B8189" s="30">
        <v>0.9</v>
      </c>
      <c r="C8189" s="22" t="s">
        <v>197</v>
      </c>
      <c r="F8189" s="29">
        <v>42345.833800810185</v>
      </c>
      <c r="G8189" s="30"/>
      <c r="H8189" s="113"/>
      <c r="I8189" s="113"/>
    </row>
    <row r="8190" spans="1:9" ht="15" customHeight="1" x14ac:dyDescent="0.25">
      <c r="A8190" s="29">
        <v>42345.875467534723</v>
      </c>
      <c r="B8190" s="30">
        <v>1.01</v>
      </c>
      <c r="C8190" s="22" t="s">
        <v>197</v>
      </c>
      <c r="F8190" s="29">
        <v>42345.875467534723</v>
      </c>
      <c r="G8190" s="30"/>
      <c r="H8190" s="113"/>
      <c r="I8190" s="113"/>
    </row>
    <row r="8191" spans="1:9" ht="15" customHeight="1" x14ac:dyDescent="0.25">
      <c r="A8191" s="29">
        <v>42345.91713425926</v>
      </c>
      <c r="B8191" s="30">
        <v>0.93</v>
      </c>
      <c r="C8191" s="22" t="s">
        <v>197</v>
      </c>
      <c r="F8191" s="29">
        <v>42345.91713425926</v>
      </c>
      <c r="G8191" s="30"/>
      <c r="H8191" s="113"/>
      <c r="I8191" s="113"/>
    </row>
    <row r="8192" spans="1:9" ht="15" customHeight="1" x14ac:dyDescent="0.25">
      <c r="A8192" s="29">
        <v>42345.958800983797</v>
      </c>
      <c r="B8192" s="30">
        <v>0.88</v>
      </c>
      <c r="C8192" s="22" t="s">
        <v>197</v>
      </c>
      <c r="F8192" s="29">
        <v>42345.958800983797</v>
      </c>
      <c r="G8192" s="30"/>
      <c r="H8192" s="113"/>
      <c r="I8192" s="113"/>
    </row>
    <row r="8193" spans="1:9" ht="15" customHeight="1" x14ac:dyDescent="0.25">
      <c r="A8193" s="29">
        <v>42346.000467708334</v>
      </c>
      <c r="B8193" s="30">
        <v>0.88</v>
      </c>
      <c r="C8193" s="22" t="s">
        <v>197</v>
      </c>
      <c r="F8193" s="29">
        <v>42346.000467708334</v>
      </c>
      <c r="G8193" s="30"/>
      <c r="H8193" s="113"/>
      <c r="I8193" s="113"/>
    </row>
    <row r="8194" spans="1:9" ht="15" customHeight="1" x14ac:dyDescent="0.25">
      <c r="A8194" s="29">
        <v>42346.042134432872</v>
      </c>
      <c r="B8194" s="30">
        <v>0.95</v>
      </c>
      <c r="C8194" s="22" t="s">
        <v>197</v>
      </c>
      <c r="F8194" s="29">
        <v>42346.042134432872</v>
      </c>
      <c r="G8194" s="30"/>
      <c r="H8194" s="113"/>
      <c r="I8194" s="113"/>
    </row>
    <row r="8195" spans="1:9" ht="15" customHeight="1" x14ac:dyDescent="0.25">
      <c r="A8195" s="29">
        <v>42346.083801157409</v>
      </c>
      <c r="B8195" s="30">
        <v>1.1399999999999999</v>
      </c>
      <c r="C8195" s="22" t="s">
        <v>197</v>
      </c>
      <c r="F8195" s="29">
        <v>42346.083801157409</v>
      </c>
      <c r="G8195" s="30"/>
      <c r="H8195" s="113"/>
      <c r="I8195" s="113"/>
    </row>
    <row r="8196" spans="1:9" ht="15" customHeight="1" x14ac:dyDescent="0.25">
      <c r="A8196" s="29">
        <v>42346.125467881946</v>
      </c>
      <c r="B8196" s="30">
        <v>1.1299999999999999</v>
      </c>
      <c r="C8196" s="22" t="s">
        <v>197</v>
      </c>
      <c r="F8196" s="29">
        <v>42346.125467881946</v>
      </c>
      <c r="G8196" s="30"/>
      <c r="H8196" s="113"/>
      <c r="I8196" s="113"/>
    </row>
    <row r="8197" spans="1:9" ht="15" customHeight="1" x14ac:dyDescent="0.25">
      <c r="A8197" s="29">
        <v>42346.167134606483</v>
      </c>
      <c r="B8197" s="30">
        <v>1.24</v>
      </c>
      <c r="C8197" s="22" t="s">
        <v>197</v>
      </c>
      <c r="F8197" s="29">
        <v>42346.167134606483</v>
      </c>
      <c r="G8197" s="30"/>
      <c r="H8197" s="113"/>
      <c r="I8197" s="113"/>
    </row>
    <row r="8198" spans="1:9" ht="15" customHeight="1" x14ac:dyDescent="0.25">
      <c r="A8198" s="29">
        <v>42346.20880133102</v>
      </c>
      <c r="B8198" s="30">
        <v>1.18</v>
      </c>
      <c r="C8198" s="22" t="s">
        <v>197</v>
      </c>
      <c r="F8198" s="29">
        <v>42346.20880133102</v>
      </c>
      <c r="G8198" s="30"/>
      <c r="H8198" s="113"/>
      <c r="I8198" s="113"/>
    </row>
    <row r="8199" spans="1:9" ht="15" customHeight="1" x14ac:dyDescent="0.25">
      <c r="A8199" s="29">
        <v>42346.250468055558</v>
      </c>
      <c r="B8199" s="30">
        <v>1.1399999999999999</v>
      </c>
      <c r="C8199" s="22" t="s">
        <v>197</v>
      </c>
      <c r="F8199" s="29">
        <v>42346.250468055558</v>
      </c>
      <c r="G8199" s="30"/>
      <c r="H8199" s="113"/>
      <c r="I8199" s="113"/>
    </row>
    <row r="8200" spans="1:9" ht="15" customHeight="1" x14ac:dyDescent="0.25">
      <c r="A8200" s="29">
        <v>42346.292134780095</v>
      </c>
      <c r="B8200" s="30">
        <v>1.1499999999999999</v>
      </c>
      <c r="C8200" s="22" t="s">
        <v>197</v>
      </c>
      <c r="F8200" s="29">
        <v>42346.292134780095</v>
      </c>
      <c r="G8200" s="30"/>
      <c r="H8200" s="113"/>
      <c r="I8200" s="113"/>
    </row>
    <row r="8201" spans="1:9" ht="15" customHeight="1" x14ac:dyDescent="0.25">
      <c r="A8201" s="29">
        <v>42346.333801504632</v>
      </c>
      <c r="B8201" s="30">
        <v>1.1299999999999999</v>
      </c>
      <c r="C8201" s="22" t="s">
        <v>197</v>
      </c>
      <c r="F8201" s="29">
        <v>42346.333801504632</v>
      </c>
      <c r="G8201" s="30"/>
      <c r="H8201" s="113"/>
      <c r="I8201" s="113"/>
    </row>
    <row r="8202" spans="1:9" ht="15" customHeight="1" x14ac:dyDescent="0.25">
      <c r="A8202" s="29">
        <v>42346.375468229169</v>
      </c>
      <c r="B8202" s="30">
        <v>1.0900000000000001</v>
      </c>
      <c r="C8202" s="22" t="s">
        <v>197</v>
      </c>
      <c r="F8202" s="29">
        <v>42346.375468229169</v>
      </c>
      <c r="G8202" s="30"/>
      <c r="H8202" s="113"/>
      <c r="I8202" s="113"/>
    </row>
    <row r="8203" spans="1:9" ht="15" customHeight="1" x14ac:dyDescent="0.25">
      <c r="A8203" s="29">
        <v>42346.417134953706</v>
      </c>
      <c r="B8203" s="30">
        <v>1.04</v>
      </c>
      <c r="C8203" s="22" t="s">
        <v>197</v>
      </c>
      <c r="F8203" s="29">
        <v>42346.417134953706</v>
      </c>
      <c r="G8203" s="30"/>
      <c r="H8203" s="113"/>
      <c r="I8203" s="113"/>
    </row>
    <row r="8204" spans="1:9" ht="15" customHeight="1" x14ac:dyDescent="0.25">
      <c r="A8204" s="29">
        <v>42346.458801678244</v>
      </c>
      <c r="B8204" s="30">
        <v>2.87</v>
      </c>
      <c r="C8204" s="22" t="s">
        <v>197</v>
      </c>
      <c r="F8204" s="29">
        <v>42346.458801678244</v>
      </c>
      <c r="G8204" s="30"/>
      <c r="H8204" s="113"/>
      <c r="I8204" s="113"/>
    </row>
    <row r="8205" spans="1:9" ht="15" customHeight="1" x14ac:dyDescent="0.25">
      <c r="A8205" s="29">
        <v>42346.500468402781</v>
      </c>
      <c r="B8205" s="30">
        <v>1.85</v>
      </c>
      <c r="C8205" s="22" t="s">
        <v>197</v>
      </c>
      <c r="F8205" s="29">
        <v>42346.500468402781</v>
      </c>
      <c r="G8205" s="30"/>
      <c r="H8205" s="113"/>
      <c r="I8205" s="113"/>
    </row>
    <row r="8206" spans="1:9" ht="15" customHeight="1" x14ac:dyDescent="0.25">
      <c r="A8206" s="29">
        <v>42346.542135127318</v>
      </c>
      <c r="B8206" s="30">
        <v>1.33</v>
      </c>
      <c r="C8206" s="22" t="s">
        <v>197</v>
      </c>
      <c r="F8206" s="29">
        <v>42346.542135127318</v>
      </c>
      <c r="G8206" s="30"/>
      <c r="H8206" s="113"/>
      <c r="I8206" s="113"/>
    </row>
    <row r="8207" spans="1:9" ht="15" customHeight="1" x14ac:dyDescent="0.25">
      <c r="A8207" s="29">
        <v>42346.583801851855</v>
      </c>
      <c r="B8207" s="30">
        <v>1.43</v>
      </c>
      <c r="C8207" s="22" t="s">
        <v>197</v>
      </c>
      <c r="F8207" s="29">
        <v>42346.583801851855</v>
      </c>
      <c r="G8207" s="30"/>
      <c r="H8207" s="113"/>
      <c r="I8207" s="113"/>
    </row>
    <row r="8208" spans="1:9" ht="15" customHeight="1" x14ac:dyDescent="0.25">
      <c r="A8208" s="29">
        <v>42346.625468576392</v>
      </c>
      <c r="B8208" s="30">
        <v>2.14</v>
      </c>
      <c r="C8208" s="22" t="s">
        <v>197</v>
      </c>
      <c r="F8208" s="29">
        <v>42346.625468576392</v>
      </c>
      <c r="G8208" s="30"/>
      <c r="H8208" s="113"/>
      <c r="I8208" s="113"/>
    </row>
    <row r="8209" spans="1:9" ht="15" customHeight="1" x14ac:dyDescent="0.25">
      <c r="A8209" s="29">
        <v>42346.667135300922</v>
      </c>
      <c r="B8209" s="30">
        <v>2.4300000000000002</v>
      </c>
      <c r="C8209" s="22" t="s">
        <v>197</v>
      </c>
      <c r="F8209" s="29">
        <v>42346.667135300922</v>
      </c>
      <c r="G8209" s="30"/>
      <c r="H8209" s="113"/>
      <c r="I8209" s="113"/>
    </row>
    <row r="8210" spans="1:9" ht="15" customHeight="1" x14ac:dyDescent="0.25">
      <c r="A8210" s="29">
        <v>42346.70880202546</v>
      </c>
      <c r="B8210" s="30">
        <v>1.78</v>
      </c>
      <c r="C8210" s="22" t="s">
        <v>197</v>
      </c>
      <c r="F8210" s="29">
        <v>42346.70880202546</v>
      </c>
      <c r="G8210" s="30"/>
      <c r="H8210" s="113"/>
      <c r="I8210" s="113"/>
    </row>
    <row r="8211" spans="1:9" ht="15" customHeight="1" x14ac:dyDescent="0.25">
      <c r="A8211" s="29">
        <v>42346.750468749997</v>
      </c>
      <c r="B8211" s="30">
        <v>1.24</v>
      </c>
      <c r="C8211" s="22" t="s">
        <v>197</v>
      </c>
      <c r="F8211" s="29">
        <v>42346.750468749997</v>
      </c>
      <c r="G8211" s="30"/>
      <c r="H8211" s="113"/>
      <c r="I8211" s="113"/>
    </row>
    <row r="8212" spans="1:9" ht="15" customHeight="1" x14ac:dyDescent="0.25">
      <c r="A8212" s="29">
        <v>42346.792135474534</v>
      </c>
      <c r="B8212" s="30">
        <v>1.56</v>
      </c>
      <c r="C8212" s="22" t="s">
        <v>197</v>
      </c>
      <c r="F8212" s="29">
        <v>42346.792135474534</v>
      </c>
      <c r="G8212" s="30"/>
      <c r="H8212" s="113"/>
      <c r="I8212" s="113"/>
    </row>
    <row r="8213" spans="1:9" ht="15" customHeight="1" x14ac:dyDescent="0.25">
      <c r="A8213" s="29">
        <v>42346.833802199071</v>
      </c>
      <c r="B8213" s="30">
        <v>1.41</v>
      </c>
      <c r="C8213" s="22" t="s">
        <v>197</v>
      </c>
      <c r="F8213" s="29">
        <v>42346.833802199071</v>
      </c>
      <c r="G8213" s="30"/>
      <c r="H8213" s="113"/>
      <c r="I8213" s="113"/>
    </row>
    <row r="8214" spans="1:9" ht="15" customHeight="1" x14ac:dyDescent="0.25">
      <c r="A8214" s="29">
        <v>42346.875468923608</v>
      </c>
      <c r="B8214" s="30">
        <v>1.23</v>
      </c>
      <c r="C8214" s="22" t="s">
        <v>197</v>
      </c>
      <c r="F8214" s="29">
        <v>42346.875468923608</v>
      </c>
      <c r="G8214" s="30"/>
      <c r="H8214" s="113"/>
      <c r="I8214" s="113"/>
    </row>
    <row r="8215" spans="1:9" ht="15" customHeight="1" x14ac:dyDescent="0.25">
      <c r="A8215" s="29">
        <v>42346.917135648146</v>
      </c>
      <c r="B8215" s="30">
        <v>1.21</v>
      </c>
      <c r="C8215" s="22" t="s">
        <v>197</v>
      </c>
      <c r="F8215" s="29">
        <v>42346.917135648146</v>
      </c>
      <c r="G8215" s="30"/>
      <c r="H8215" s="113"/>
      <c r="I8215" s="113"/>
    </row>
    <row r="8216" spans="1:9" ht="15" customHeight="1" x14ac:dyDescent="0.25">
      <c r="A8216" s="29">
        <v>42346.958802372683</v>
      </c>
      <c r="B8216" s="30">
        <v>1.1499999999999999</v>
      </c>
      <c r="C8216" s="22" t="s">
        <v>197</v>
      </c>
      <c r="F8216" s="29">
        <v>42346.958802372683</v>
      </c>
      <c r="G8216" s="30"/>
      <c r="H8216" s="113"/>
      <c r="I8216" s="113"/>
    </row>
    <row r="8217" spans="1:9" ht="15" customHeight="1" x14ac:dyDescent="0.25">
      <c r="A8217" s="29">
        <v>42347.00046909722</v>
      </c>
      <c r="B8217" s="30">
        <v>1.1599999999999999</v>
      </c>
      <c r="C8217" s="22" t="s">
        <v>197</v>
      </c>
      <c r="F8217" s="29">
        <v>42347.00046909722</v>
      </c>
      <c r="G8217" s="30"/>
      <c r="H8217" s="113"/>
      <c r="I8217" s="113"/>
    </row>
    <row r="8218" spans="1:9" ht="15" customHeight="1" x14ac:dyDescent="0.25">
      <c r="A8218" s="29">
        <v>42347.042135821757</v>
      </c>
      <c r="B8218" s="30">
        <v>1.04</v>
      </c>
      <c r="C8218" s="22" t="s">
        <v>197</v>
      </c>
      <c r="F8218" s="29">
        <v>42347.042135821757</v>
      </c>
      <c r="G8218" s="30"/>
      <c r="H8218" s="113"/>
      <c r="I8218" s="113"/>
    </row>
    <row r="8219" spans="1:9" ht="15" customHeight="1" x14ac:dyDescent="0.25">
      <c r="A8219" s="29">
        <v>42347.083802546294</v>
      </c>
      <c r="B8219" s="30">
        <v>0.96</v>
      </c>
      <c r="C8219" s="22" t="s">
        <v>197</v>
      </c>
      <c r="F8219" s="29">
        <v>42347.083802546294</v>
      </c>
      <c r="G8219" s="30"/>
      <c r="H8219" s="113"/>
      <c r="I8219" s="113"/>
    </row>
    <row r="8220" spans="1:9" ht="15" customHeight="1" x14ac:dyDescent="0.25">
      <c r="A8220" s="29">
        <v>42347.125469270832</v>
      </c>
      <c r="B8220" s="30">
        <v>0.96</v>
      </c>
      <c r="C8220" s="22" t="s">
        <v>197</v>
      </c>
      <c r="F8220" s="29">
        <v>42347.125469270832</v>
      </c>
      <c r="G8220" s="30"/>
      <c r="H8220" s="113"/>
      <c r="I8220" s="113"/>
    </row>
    <row r="8221" spans="1:9" ht="15" customHeight="1" x14ac:dyDescent="0.25">
      <c r="A8221" s="29">
        <v>42347.167135995369</v>
      </c>
      <c r="B8221" s="30">
        <v>1</v>
      </c>
      <c r="C8221" s="22" t="s">
        <v>197</v>
      </c>
      <c r="F8221" s="29">
        <v>42347.167135995369</v>
      </c>
      <c r="G8221" s="30"/>
      <c r="H8221" s="113"/>
      <c r="I8221" s="113"/>
    </row>
    <row r="8222" spans="1:9" ht="15" customHeight="1" x14ac:dyDescent="0.25">
      <c r="A8222" s="29">
        <v>42347.208802719906</v>
      </c>
      <c r="B8222" s="30">
        <v>1.02</v>
      </c>
      <c r="C8222" s="22" t="s">
        <v>197</v>
      </c>
      <c r="F8222" s="29">
        <v>42347.208802719906</v>
      </c>
      <c r="G8222" s="30"/>
      <c r="H8222" s="113"/>
      <c r="I8222" s="113"/>
    </row>
    <row r="8223" spans="1:9" ht="15" customHeight="1" x14ac:dyDescent="0.25">
      <c r="A8223" s="29">
        <v>42347.250469444443</v>
      </c>
      <c r="B8223" s="30">
        <v>1.03</v>
      </c>
      <c r="C8223" s="22" t="s">
        <v>197</v>
      </c>
      <c r="F8223" s="29">
        <v>42347.250469444443</v>
      </c>
      <c r="G8223" s="30"/>
      <c r="H8223" s="113"/>
      <c r="I8223" s="113"/>
    </row>
    <row r="8224" spans="1:9" ht="15" customHeight="1" x14ac:dyDescent="0.25">
      <c r="A8224" s="29">
        <v>42347.292136168981</v>
      </c>
      <c r="B8224" s="30">
        <v>1.02</v>
      </c>
      <c r="C8224" s="22" t="s">
        <v>197</v>
      </c>
      <c r="F8224" s="29">
        <v>42347.292136168981</v>
      </c>
      <c r="G8224" s="30"/>
      <c r="H8224" s="113"/>
      <c r="I8224" s="113"/>
    </row>
    <row r="8225" spans="1:9" ht="15" customHeight="1" x14ac:dyDescent="0.25">
      <c r="A8225" s="29">
        <v>42347.333802893518</v>
      </c>
      <c r="B8225" s="30">
        <v>0.98</v>
      </c>
      <c r="C8225" s="22" t="s">
        <v>197</v>
      </c>
      <c r="F8225" s="29">
        <v>42347.333802893518</v>
      </c>
      <c r="G8225" s="30"/>
      <c r="H8225" s="113"/>
      <c r="I8225" s="113"/>
    </row>
    <row r="8226" spans="1:9" ht="15" customHeight="1" x14ac:dyDescent="0.25">
      <c r="A8226" s="29">
        <v>42347.375469618055</v>
      </c>
      <c r="B8226" s="30">
        <v>0.9</v>
      </c>
      <c r="C8226" s="22" t="s">
        <v>197</v>
      </c>
      <c r="F8226" s="29">
        <v>42347.375469618055</v>
      </c>
      <c r="G8226" s="30"/>
      <c r="H8226" s="113"/>
      <c r="I8226" s="113"/>
    </row>
    <row r="8227" spans="1:9" ht="15" customHeight="1" x14ac:dyDescent="0.25">
      <c r="A8227" s="29">
        <v>42347.417136342592</v>
      </c>
      <c r="B8227" s="30">
        <v>0.81</v>
      </c>
      <c r="C8227" s="22" t="s">
        <v>197</v>
      </c>
      <c r="F8227" s="29">
        <v>42347.417136342592</v>
      </c>
      <c r="G8227" s="30"/>
      <c r="H8227" s="113"/>
      <c r="I8227" s="113"/>
    </row>
    <row r="8228" spans="1:9" ht="15" customHeight="1" x14ac:dyDescent="0.25">
      <c r="A8228" s="29">
        <v>42347.458803067129</v>
      </c>
      <c r="B8228" s="30">
        <v>0.84</v>
      </c>
      <c r="C8228" s="22" t="s">
        <v>197</v>
      </c>
      <c r="F8228" s="29">
        <v>42347.458803067129</v>
      </c>
      <c r="G8228" s="30"/>
      <c r="H8228" s="113"/>
      <c r="I8228" s="113"/>
    </row>
    <row r="8229" spans="1:9" ht="15" customHeight="1" x14ac:dyDescent="0.25">
      <c r="A8229" s="29">
        <v>42347.500469791667</v>
      </c>
      <c r="B8229" s="30">
        <v>0.89</v>
      </c>
      <c r="C8229" s="22" t="s">
        <v>197</v>
      </c>
      <c r="F8229" s="29">
        <v>42347.500469791667</v>
      </c>
      <c r="G8229" s="30"/>
      <c r="H8229" s="113"/>
      <c r="I8229" s="113"/>
    </row>
    <row r="8230" spans="1:9" ht="15" customHeight="1" x14ac:dyDescent="0.25">
      <c r="A8230" s="29">
        <v>42347.542136516204</v>
      </c>
      <c r="B8230" s="30">
        <v>0.91</v>
      </c>
      <c r="C8230" s="22" t="s">
        <v>197</v>
      </c>
      <c r="F8230" s="29">
        <v>42347.542136516204</v>
      </c>
      <c r="G8230" s="30"/>
      <c r="H8230" s="113"/>
      <c r="I8230" s="113"/>
    </row>
    <row r="8231" spans="1:9" ht="15" customHeight="1" x14ac:dyDescent="0.25">
      <c r="A8231" s="29">
        <v>42347.583803240741</v>
      </c>
      <c r="B8231" s="30">
        <v>0.89</v>
      </c>
      <c r="C8231" s="22" t="s">
        <v>197</v>
      </c>
      <c r="F8231" s="29">
        <v>42347.583803240741</v>
      </c>
      <c r="G8231" s="30"/>
      <c r="H8231" s="113"/>
      <c r="I8231" s="113"/>
    </row>
    <row r="8232" spans="1:9" ht="15" customHeight="1" x14ac:dyDescent="0.25">
      <c r="A8232" s="29">
        <v>42347.625469965278</v>
      </c>
      <c r="B8232" s="30">
        <v>0.9</v>
      </c>
      <c r="C8232" s="22" t="s">
        <v>197</v>
      </c>
      <c r="F8232" s="29">
        <v>42347.625469965278</v>
      </c>
      <c r="G8232" s="30"/>
      <c r="H8232" s="113"/>
      <c r="I8232" s="113"/>
    </row>
    <row r="8233" spans="1:9" ht="15" customHeight="1" x14ac:dyDescent="0.25">
      <c r="A8233" s="29">
        <v>42347.667136689815</v>
      </c>
      <c r="B8233" s="30">
        <v>0.88</v>
      </c>
      <c r="C8233" s="22" t="s">
        <v>197</v>
      </c>
      <c r="F8233" s="29">
        <v>42347.667136689815</v>
      </c>
      <c r="G8233" s="30"/>
      <c r="H8233" s="113"/>
      <c r="I8233" s="113"/>
    </row>
    <row r="8234" spans="1:9" ht="15" customHeight="1" x14ac:dyDescent="0.25">
      <c r="A8234" s="29">
        <v>42347.708803414353</v>
      </c>
      <c r="B8234" s="30">
        <v>0.92</v>
      </c>
      <c r="C8234" s="22" t="s">
        <v>197</v>
      </c>
      <c r="F8234" s="29">
        <v>42347.708803414353</v>
      </c>
      <c r="G8234" s="30"/>
      <c r="H8234" s="113"/>
      <c r="I8234" s="113"/>
    </row>
    <row r="8235" spans="1:9" ht="15" customHeight="1" x14ac:dyDescent="0.25">
      <c r="A8235" s="29">
        <v>42347.75047013889</v>
      </c>
      <c r="B8235" s="30">
        <v>0.9</v>
      </c>
      <c r="C8235" s="22" t="s">
        <v>197</v>
      </c>
      <c r="F8235" s="29">
        <v>42347.75047013889</v>
      </c>
      <c r="G8235" s="30"/>
      <c r="H8235" s="113"/>
      <c r="I8235" s="113"/>
    </row>
    <row r="8236" spans="1:9" ht="15" customHeight="1" x14ac:dyDescent="0.25">
      <c r="A8236" s="29">
        <v>42347.792136863427</v>
      </c>
      <c r="B8236" s="30">
        <v>0.93</v>
      </c>
      <c r="C8236" s="22" t="s">
        <v>197</v>
      </c>
      <c r="F8236" s="29">
        <v>42347.792136863427</v>
      </c>
      <c r="G8236" s="30"/>
      <c r="H8236" s="113"/>
      <c r="I8236" s="113"/>
    </row>
    <row r="8237" spans="1:9" ht="15" customHeight="1" x14ac:dyDescent="0.25">
      <c r="A8237" s="29">
        <v>42347.833803587964</v>
      </c>
      <c r="B8237" s="30">
        <v>0.97</v>
      </c>
      <c r="C8237" s="22" t="s">
        <v>197</v>
      </c>
      <c r="F8237" s="29">
        <v>42347.833803587964</v>
      </c>
      <c r="G8237" s="30"/>
      <c r="H8237" s="113"/>
      <c r="I8237" s="113"/>
    </row>
    <row r="8238" spans="1:9" ht="15" customHeight="1" x14ac:dyDescent="0.25">
      <c r="A8238" s="29">
        <v>42347.875470312501</v>
      </c>
      <c r="B8238" s="30">
        <v>0.96</v>
      </c>
      <c r="C8238" s="22" t="s">
        <v>197</v>
      </c>
      <c r="F8238" s="29">
        <v>42347.875470312501</v>
      </c>
      <c r="G8238" s="30"/>
      <c r="H8238" s="113"/>
      <c r="I8238" s="113"/>
    </row>
    <row r="8239" spans="1:9" ht="15" customHeight="1" x14ac:dyDescent="0.25">
      <c r="A8239" s="29">
        <v>42347.917137037039</v>
      </c>
      <c r="B8239" s="30">
        <v>1.76</v>
      </c>
      <c r="C8239" s="22" t="s">
        <v>197</v>
      </c>
      <c r="F8239" s="29">
        <v>42347.917137037039</v>
      </c>
      <c r="G8239" s="30"/>
      <c r="H8239" s="113"/>
      <c r="I8239" s="113"/>
    </row>
    <row r="8240" spans="1:9" ht="15" customHeight="1" x14ac:dyDescent="0.25">
      <c r="A8240" s="29">
        <v>42347.958803761576</v>
      </c>
      <c r="B8240" s="30">
        <v>1.66</v>
      </c>
      <c r="C8240" s="22" t="s">
        <v>197</v>
      </c>
      <c r="F8240" s="29">
        <v>42347.958803761576</v>
      </c>
      <c r="G8240" s="30"/>
      <c r="H8240" s="113"/>
      <c r="I8240" s="113"/>
    </row>
    <row r="8241" spans="1:9" ht="15" customHeight="1" x14ac:dyDescent="0.25">
      <c r="A8241" s="29">
        <v>42348.000470486113</v>
      </c>
      <c r="B8241" s="30">
        <v>1.1000000000000001</v>
      </c>
      <c r="C8241" s="22" t="s">
        <v>197</v>
      </c>
      <c r="F8241" s="29">
        <v>42348.000470486113</v>
      </c>
      <c r="G8241" s="30"/>
      <c r="H8241" s="113"/>
      <c r="I8241" s="113"/>
    </row>
    <row r="8242" spans="1:9" ht="15" customHeight="1" x14ac:dyDescent="0.25">
      <c r="A8242" s="29">
        <v>42348.04213721065</v>
      </c>
      <c r="B8242" s="30">
        <v>1</v>
      </c>
      <c r="C8242" s="22" t="s">
        <v>197</v>
      </c>
      <c r="F8242" s="29">
        <v>42348.04213721065</v>
      </c>
      <c r="G8242" s="30"/>
      <c r="H8242" s="113"/>
      <c r="I8242" s="113"/>
    </row>
    <row r="8243" spans="1:9" ht="15" customHeight="1" x14ac:dyDescent="0.25">
      <c r="A8243" s="29">
        <v>42348.083803935187</v>
      </c>
      <c r="B8243" s="30">
        <v>0.99</v>
      </c>
      <c r="C8243" s="22" t="s">
        <v>197</v>
      </c>
      <c r="F8243" s="29">
        <v>42348.083803935187</v>
      </c>
      <c r="G8243" s="30"/>
      <c r="H8243" s="113"/>
      <c r="I8243" s="113"/>
    </row>
    <row r="8244" spans="1:9" ht="15" customHeight="1" x14ac:dyDescent="0.25">
      <c r="A8244" s="29">
        <v>42348.125470659725</v>
      </c>
      <c r="B8244" s="30">
        <v>0.96</v>
      </c>
      <c r="C8244" s="22" t="s">
        <v>197</v>
      </c>
      <c r="F8244" s="29">
        <v>42348.125470659725</v>
      </c>
      <c r="G8244" s="30"/>
      <c r="H8244" s="113"/>
      <c r="I8244" s="113"/>
    </row>
    <row r="8245" spans="1:9" ht="15" customHeight="1" x14ac:dyDescent="0.25">
      <c r="A8245" s="29">
        <v>42348.167137384262</v>
      </c>
      <c r="B8245" s="30">
        <v>0.97</v>
      </c>
      <c r="C8245" s="22" t="s">
        <v>197</v>
      </c>
      <c r="F8245" s="29">
        <v>42348.167137384262</v>
      </c>
      <c r="G8245" s="30"/>
      <c r="H8245" s="113"/>
      <c r="I8245" s="113"/>
    </row>
    <row r="8246" spans="1:9" ht="15" customHeight="1" x14ac:dyDescent="0.25">
      <c r="A8246" s="29">
        <v>42348.208804108799</v>
      </c>
      <c r="B8246" s="30">
        <v>0.97</v>
      </c>
      <c r="C8246" s="22" t="s">
        <v>197</v>
      </c>
      <c r="F8246" s="29">
        <v>42348.208804108799</v>
      </c>
      <c r="G8246" s="30"/>
      <c r="H8246" s="113"/>
      <c r="I8246" s="113"/>
    </row>
    <row r="8247" spans="1:9" ht="15" customHeight="1" x14ac:dyDescent="0.25">
      <c r="A8247" s="29">
        <v>42348.250470833336</v>
      </c>
      <c r="B8247" s="30">
        <v>0.96</v>
      </c>
      <c r="C8247" s="22" t="s">
        <v>197</v>
      </c>
      <c r="F8247" s="29">
        <v>42348.250470833336</v>
      </c>
      <c r="G8247" s="30"/>
      <c r="H8247" s="113"/>
      <c r="I8247" s="113"/>
    </row>
    <row r="8248" spans="1:9" ht="15" customHeight="1" x14ac:dyDescent="0.25">
      <c r="A8248" s="29">
        <v>42348.292137557874</v>
      </c>
      <c r="B8248" s="30">
        <v>0.94</v>
      </c>
      <c r="C8248" s="22" t="s">
        <v>197</v>
      </c>
      <c r="F8248" s="29">
        <v>42348.292137557874</v>
      </c>
      <c r="G8248" s="30"/>
      <c r="H8248" s="113"/>
      <c r="I8248" s="113"/>
    </row>
    <row r="8249" spans="1:9" ht="15" customHeight="1" x14ac:dyDescent="0.25">
      <c r="A8249" s="29">
        <v>42348.333804282411</v>
      </c>
      <c r="B8249" s="30">
        <v>0.96</v>
      </c>
      <c r="C8249" s="22" t="s">
        <v>197</v>
      </c>
      <c r="F8249" s="29">
        <v>42348.333804282411</v>
      </c>
      <c r="G8249" s="30"/>
      <c r="H8249" s="113"/>
      <c r="I8249" s="113"/>
    </row>
    <row r="8250" spans="1:9" ht="15" customHeight="1" x14ac:dyDescent="0.25">
      <c r="A8250" s="29">
        <v>42348.375471006948</v>
      </c>
      <c r="B8250" s="30">
        <v>0.91</v>
      </c>
      <c r="C8250" s="22" t="s">
        <v>197</v>
      </c>
      <c r="F8250" s="29">
        <v>42348.375471006948</v>
      </c>
      <c r="G8250" s="30"/>
      <c r="H8250" s="113"/>
      <c r="I8250" s="113"/>
    </row>
    <row r="8251" spans="1:9" ht="15" customHeight="1" x14ac:dyDescent="0.25">
      <c r="A8251" s="29">
        <v>42348.417137731478</v>
      </c>
      <c r="B8251" s="30">
        <v>0.87</v>
      </c>
      <c r="C8251" s="22" t="s">
        <v>197</v>
      </c>
      <c r="F8251" s="29">
        <v>42348.417137731478</v>
      </c>
      <c r="G8251" s="30"/>
      <c r="H8251" s="113"/>
      <c r="I8251" s="113"/>
    </row>
    <row r="8252" spans="1:9" ht="15" customHeight="1" x14ac:dyDescent="0.25">
      <c r="A8252" s="29">
        <v>42348.458804456015</v>
      </c>
      <c r="B8252" s="30">
        <v>0.92</v>
      </c>
      <c r="C8252" s="22" t="s">
        <v>197</v>
      </c>
      <c r="F8252" s="29">
        <v>42348.458804456015</v>
      </c>
      <c r="G8252" s="30"/>
      <c r="H8252" s="113"/>
      <c r="I8252" s="113"/>
    </row>
    <row r="8253" spans="1:9" ht="15" customHeight="1" x14ac:dyDescent="0.25">
      <c r="A8253" s="29">
        <v>42348.500471180552</v>
      </c>
      <c r="B8253" s="30">
        <v>0.94</v>
      </c>
      <c r="C8253" s="22" t="s">
        <v>197</v>
      </c>
      <c r="F8253" s="29">
        <v>42348.500471180552</v>
      </c>
      <c r="G8253" s="30"/>
      <c r="H8253" s="113"/>
      <c r="I8253" s="113"/>
    </row>
    <row r="8254" spans="1:9" ht="15" customHeight="1" x14ac:dyDescent="0.25">
      <c r="A8254" s="29">
        <v>42348.542137905089</v>
      </c>
      <c r="B8254" s="30">
        <v>0.92</v>
      </c>
      <c r="C8254" s="22" t="s">
        <v>197</v>
      </c>
      <c r="F8254" s="29">
        <v>42348.542137905089</v>
      </c>
      <c r="G8254" s="30"/>
      <c r="H8254" s="113"/>
      <c r="I8254" s="113"/>
    </row>
    <row r="8255" spans="1:9" ht="15" customHeight="1" x14ac:dyDescent="0.25">
      <c r="A8255" s="29">
        <v>42348.583804629627</v>
      </c>
      <c r="B8255" s="30">
        <v>1.03</v>
      </c>
      <c r="C8255" s="22" t="s">
        <v>197</v>
      </c>
      <c r="F8255" s="29">
        <v>42348.583804629627</v>
      </c>
      <c r="G8255" s="30"/>
      <c r="H8255" s="113"/>
      <c r="I8255" s="113"/>
    </row>
    <row r="8256" spans="1:9" ht="15" customHeight="1" x14ac:dyDescent="0.25">
      <c r="A8256" s="29">
        <v>42348.625471354164</v>
      </c>
      <c r="B8256" s="30">
        <v>1.03</v>
      </c>
      <c r="C8256" s="22" t="s">
        <v>197</v>
      </c>
      <c r="F8256" s="29">
        <v>42348.625471354164</v>
      </c>
      <c r="G8256" s="30"/>
      <c r="H8256" s="113"/>
      <c r="I8256" s="113"/>
    </row>
    <row r="8257" spans="1:9" ht="15" customHeight="1" x14ac:dyDescent="0.25">
      <c r="A8257" s="29">
        <v>42348.667138078701</v>
      </c>
      <c r="B8257" s="30">
        <v>1.04</v>
      </c>
      <c r="C8257" s="22" t="s">
        <v>197</v>
      </c>
      <c r="F8257" s="29">
        <v>42348.667138078701</v>
      </c>
      <c r="G8257" s="30"/>
      <c r="H8257" s="113"/>
      <c r="I8257" s="113"/>
    </row>
    <row r="8258" spans="1:9" ht="15" customHeight="1" x14ac:dyDescent="0.25">
      <c r="A8258" s="29">
        <v>42348.708804803238</v>
      </c>
      <c r="B8258" s="30">
        <v>0.95</v>
      </c>
      <c r="C8258" s="22" t="s">
        <v>197</v>
      </c>
      <c r="F8258" s="29">
        <v>42348.708804803238</v>
      </c>
      <c r="G8258" s="30"/>
      <c r="H8258" s="113"/>
      <c r="I8258" s="113"/>
    </row>
    <row r="8259" spans="1:9" ht="15" customHeight="1" x14ac:dyDescent="0.25">
      <c r="A8259" s="29">
        <v>42348.750471527776</v>
      </c>
      <c r="B8259" s="30">
        <v>0.87</v>
      </c>
      <c r="C8259" s="22" t="s">
        <v>197</v>
      </c>
      <c r="F8259" s="29">
        <v>42348.750471527776</v>
      </c>
      <c r="G8259" s="30"/>
      <c r="H8259" s="113"/>
      <c r="I8259" s="113"/>
    </row>
    <row r="8260" spans="1:9" ht="15" customHeight="1" x14ac:dyDescent="0.25">
      <c r="A8260" s="29">
        <v>42348.792138252313</v>
      </c>
      <c r="B8260" s="30">
        <v>0.88</v>
      </c>
      <c r="C8260" s="22" t="s">
        <v>197</v>
      </c>
      <c r="F8260" s="29">
        <v>42348.792138252313</v>
      </c>
      <c r="G8260" s="30"/>
      <c r="H8260" s="113"/>
      <c r="I8260" s="113"/>
    </row>
    <row r="8261" spans="1:9" ht="15" customHeight="1" x14ac:dyDescent="0.25">
      <c r="A8261" s="29">
        <v>42348.83380497685</v>
      </c>
      <c r="B8261" s="30">
        <v>0.89</v>
      </c>
      <c r="C8261" s="22" t="s">
        <v>197</v>
      </c>
      <c r="F8261" s="29">
        <v>42348.83380497685</v>
      </c>
      <c r="G8261" s="30"/>
      <c r="H8261" s="113"/>
      <c r="I8261" s="113"/>
    </row>
    <row r="8262" spans="1:9" ht="15" customHeight="1" x14ac:dyDescent="0.25">
      <c r="A8262" s="29">
        <v>42348.875471701387</v>
      </c>
      <c r="B8262" s="30">
        <v>0.86</v>
      </c>
      <c r="C8262" s="22" t="s">
        <v>197</v>
      </c>
      <c r="F8262" s="29">
        <v>42348.875471701387</v>
      </c>
      <c r="G8262" s="30"/>
      <c r="H8262" s="113"/>
      <c r="I8262" s="113"/>
    </row>
    <row r="8263" spans="1:9" ht="15" customHeight="1" x14ac:dyDescent="0.25">
      <c r="A8263" s="29">
        <v>42348.917138425924</v>
      </c>
      <c r="B8263" s="30">
        <v>0.85</v>
      </c>
      <c r="C8263" s="22" t="s">
        <v>197</v>
      </c>
      <c r="F8263" s="29">
        <v>42348.917138425924</v>
      </c>
      <c r="G8263" s="30"/>
      <c r="H8263" s="113"/>
      <c r="I8263" s="113"/>
    </row>
    <row r="8264" spans="1:9" ht="15" customHeight="1" x14ac:dyDescent="0.25">
      <c r="A8264" s="29">
        <v>42348.958805150462</v>
      </c>
      <c r="B8264" s="30">
        <v>0.82</v>
      </c>
      <c r="C8264" s="22" t="s">
        <v>197</v>
      </c>
      <c r="F8264" s="29">
        <v>42348.958805150462</v>
      </c>
      <c r="G8264" s="30"/>
      <c r="H8264" s="113"/>
      <c r="I8264" s="113"/>
    </row>
    <row r="8265" spans="1:9" ht="15" customHeight="1" x14ac:dyDescent="0.25">
      <c r="A8265" s="29">
        <v>42349.000471874999</v>
      </c>
      <c r="B8265" s="30">
        <v>0.82</v>
      </c>
      <c r="C8265" s="22" t="s">
        <v>197</v>
      </c>
      <c r="F8265" s="29">
        <v>42349.000471874999</v>
      </c>
      <c r="G8265" s="30"/>
      <c r="H8265" s="113"/>
      <c r="I8265" s="113"/>
    </row>
    <row r="8266" spans="1:9" ht="15" customHeight="1" x14ac:dyDescent="0.25">
      <c r="A8266" s="29">
        <v>42349.042138599536</v>
      </c>
      <c r="B8266" s="30">
        <v>0.82</v>
      </c>
      <c r="C8266" s="22" t="s">
        <v>197</v>
      </c>
      <c r="F8266" s="29">
        <v>42349.042138599536</v>
      </c>
      <c r="G8266" s="30"/>
      <c r="H8266" s="113"/>
      <c r="I8266" s="113"/>
    </row>
    <row r="8267" spans="1:9" ht="15" customHeight="1" x14ac:dyDescent="0.25">
      <c r="A8267" s="29">
        <v>42349.083805324073</v>
      </c>
      <c r="B8267" s="30">
        <v>0.85</v>
      </c>
      <c r="C8267" s="22" t="s">
        <v>197</v>
      </c>
      <c r="F8267" s="29">
        <v>42349.083805324073</v>
      </c>
      <c r="G8267" s="30"/>
      <c r="H8267" s="113"/>
      <c r="I8267" s="113"/>
    </row>
    <row r="8268" spans="1:9" ht="15" customHeight="1" x14ac:dyDescent="0.25">
      <c r="A8268" s="29">
        <v>42349.12547204861</v>
      </c>
      <c r="B8268" s="30">
        <v>0.85</v>
      </c>
      <c r="C8268" s="22" t="s">
        <v>197</v>
      </c>
      <c r="F8268" s="29">
        <v>42349.12547204861</v>
      </c>
      <c r="G8268" s="30"/>
      <c r="H8268" s="113"/>
      <c r="I8268" s="113"/>
    </row>
    <row r="8269" spans="1:9" ht="15" customHeight="1" x14ac:dyDescent="0.25">
      <c r="A8269" s="29">
        <v>42349.167138773148</v>
      </c>
      <c r="B8269" s="30">
        <v>0.87</v>
      </c>
      <c r="C8269" s="22" t="s">
        <v>197</v>
      </c>
      <c r="F8269" s="29">
        <v>42349.167138773148</v>
      </c>
      <c r="G8269" s="30"/>
      <c r="H8269" s="113"/>
      <c r="I8269" s="113"/>
    </row>
    <row r="8270" spans="1:9" ht="15" customHeight="1" x14ac:dyDescent="0.25">
      <c r="A8270" s="29">
        <v>42349.208805497685</v>
      </c>
      <c r="B8270" s="30">
        <v>0.94</v>
      </c>
      <c r="C8270" s="22" t="s">
        <v>197</v>
      </c>
      <c r="F8270" s="29">
        <v>42349.208805497685</v>
      </c>
      <c r="G8270" s="30"/>
      <c r="H8270" s="113"/>
      <c r="I8270" s="113"/>
    </row>
    <row r="8271" spans="1:9" ht="15" customHeight="1" x14ac:dyDescent="0.25">
      <c r="A8271" s="29">
        <v>42349.250472222222</v>
      </c>
      <c r="B8271" s="30">
        <v>0.94</v>
      </c>
      <c r="C8271" s="22" t="s">
        <v>197</v>
      </c>
      <c r="F8271" s="29">
        <v>42349.250472222222</v>
      </c>
      <c r="G8271" s="30"/>
      <c r="H8271" s="113"/>
      <c r="I8271" s="113"/>
    </row>
    <row r="8272" spans="1:9" ht="15" customHeight="1" x14ac:dyDescent="0.25">
      <c r="A8272" s="29">
        <v>42349.292138946759</v>
      </c>
      <c r="B8272" s="30">
        <v>0.96</v>
      </c>
      <c r="C8272" s="22" t="s">
        <v>197</v>
      </c>
      <c r="F8272" s="29">
        <v>42349.292138946759</v>
      </c>
      <c r="G8272" s="30"/>
      <c r="H8272" s="113"/>
      <c r="I8272" s="113"/>
    </row>
    <row r="8273" spans="1:9" ht="15" customHeight="1" x14ac:dyDescent="0.25">
      <c r="A8273" s="29">
        <v>42349.333805671296</v>
      </c>
      <c r="B8273" s="30">
        <v>0.99</v>
      </c>
      <c r="C8273" s="22" t="s">
        <v>197</v>
      </c>
      <c r="F8273" s="29">
        <v>42349.333805671296</v>
      </c>
      <c r="G8273" s="30"/>
      <c r="H8273" s="113"/>
      <c r="I8273" s="113"/>
    </row>
    <row r="8274" spans="1:9" ht="15" customHeight="1" x14ac:dyDescent="0.25">
      <c r="A8274" s="29">
        <v>42349.375472395834</v>
      </c>
      <c r="B8274" s="30">
        <v>0.98</v>
      </c>
      <c r="C8274" s="22" t="s">
        <v>197</v>
      </c>
      <c r="F8274" s="29">
        <v>42349.375472395834</v>
      </c>
      <c r="G8274" s="30"/>
      <c r="H8274" s="113"/>
      <c r="I8274" s="113"/>
    </row>
    <row r="8275" spans="1:9" ht="15" customHeight="1" x14ac:dyDescent="0.25">
      <c r="A8275" s="29">
        <v>42349.417139120371</v>
      </c>
      <c r="B8275" s="30">
        <v>1</v>
      </c>
      <c r="C8275" s="22" t="s">
        <v>197</v>
      </c>
      <c r="F8275" s="29">
        <v>42349.417139120371</v>
      </c>
      <c r="G8275" s="30"/>
      <c r="H8275" s="113"/>
      <c r="I8275" s="113"/>
    </row>
    <row r="8276" spans="1:9" ht="15" customHeight="1" x14ac:dyDescent="0.25">
      <c r="A8276" s="29">
        <v>42349.458805844908</v>
      </c>
      <c r="B8276" s="30">
        <v>1.04</v>
      </c>
      <c r="C8276" s="22" t="s">
        <v>197</v>
      </c>
      <c r="F8276" s="29">
        <v>42349.458805844908</v>
      </c>
      <c r="G8276" s="30"/>
      <c r="H8276" s="113"/>
      <c r="I8276" s="113"/>
    </row>
    <row r="8277" spans="1:9" ht="15" customHeight="1" x14ac:dyDescent="0.25">
      <c r="A8277" s="29">
        <v>42349.500472569445</v>
      </c>
      <c r="B8277" s="30">
        <v>1.17</v>
      </c>
      <c r="C8277" s="22" t="s">
        <v>197</v>
      </c>
      <c r="F8277" s="29">
        <v>42349.500472569445</v>
      </c>
      <c r="G8277" s="30"/>
      <c r="H8277" s="113"/>
      <c r="I8277" s="113"/>
    </row>
    <row r="8278" spans="1:9" ht="15" customHeight="1" x14ac:dyDescent="0.25">
      <c r="A8278" s="29">
        <v>42349.542139293982</v>
      </c>
      <c r="B8278" s="30">
        <v>1.1100000000000001</v>
      </c>
      <c r="C8278" s="22" t="s">
        <v>197</v>
      </c>
      <c r="F8278" s="29">
        <v>42349.542139293982</v>
      </c>
      <c r="G8278" s="30"/>
      <c r="H8278" s="113"/>
      <c r="I8278" s="113"/>
    </row>
    <row r="8279" spans="1:9" ht="15" customHeight="1" x14ac:dyDescent="0.25">
      <c r="A8279" s="29">
        <v>42349.58380601852</v>
      </c>
      <c r="B8279" s="30">
        <v>1.58</v>
      </c>
      <c r="C8279" s="22" t="s">
        <v>197</v>
      </c>
      <c r="F8279" s="29">
        <v>42349.58380601852</v>
      </c>
      <c r="G8279" s="30"/>
      <c r="H8279" s="113"/>
      <c r="I8279" s="113"/>
    </row>
    <row r="8280" spans="1:9" ht="15" customHeight="1" x14ac:dyDescent="0.25">
      <c r="A8280" s="29">
        <v>42349.625472743057</v>
      </c>
      <c r="B8280" s="30">
        <v>1.68</v>
      </c>
      <c r="C8280" s="22" t="s">
        <v>197</v>
      </c>
      <c r="F8280" s="29">
        <v>42349.625472743057</v>
      </c>
      <c r="G8280" s="30"/>
      <c r="H8280" s="113"/>
      <c r="I8280" s="113"/>
    </row>
    <row r="8281" spans="1:9" ht="15" customHeight="1" x14ac:dyDescent="0.25">
      <c r="A8281" s="29">
        <v>42349.667139467594</v>
      </c>
      <c r="B8281" s="30">
        <v>1.56</v>
      </c>
      <c r="C8281" s="22" t="s">
        <v>197</v>
      </c>
      <c r="F8281" s="29">
        <v>42349.667139467594</v>
      </c>
      <c r="G8281" s="30"/>
      <c r="H8281" s="113"/>
      <c r="I8281" s="113"/>
    </row>
    <row r="8282" spans="1:9" ht="15" customHeight="1" x14ac:dyDescent="0.25">
      <c r="A8282" s="29">
        <v>42349.708806192131</v>
      </c>
      <c r="B8282" s="30">
        <v>1.0900000000000001</v>
      </c>
      <c r="C8282" s="22" t="s">
        <v>197</v>
      </c>
      <c r="F8282" s="29">
        <v>42349.708806192131</v>
      </c>
      <c r="G8282" s="30"/>
      <c r="H8282" s="113"/>
      <c r="I8282" s="113"/>
    </row>
    <row r="8283" spans="1:9" ht="15" customHeight="1" x14ac:dyDescent="0.25">
      <c r="A8283" s="29">
        <v>42349.750472916669</v>
      </c>
      <c r="B8283" s="30">
        <v>0.85</v>
      </c>
      <c r="C8283" s="22" t="s">
        <v>197</v>
      </c>
      <c r="F8283" s="29">
        <v>42349.750472916669</v>
      </c>
      <c r="G8283" s="30"/>
      <c r="H8283" s="113"/>
      <c r="I8283" s="113"/>
    </row>
    <row r="8284" spans="1:9" ht="15" customHeight="1" x14ac:dyDescent="0.25">
      <c r="A8284" s="29">
        <v>42349.792139641206</v>
      </c>
      <c r="B8284" s="30">
        <v>0.86</v>
      </c>
      <c r="C8284" s="22" t="s">
        <v>197</v>
      </c>
      <c r="F8284" s="29">
        <v>42349.792139641206</v>
      </c>
      <c r="G8284" s="30"/>
      <c r="H8284" s="113"/>
      <c r="I8284" s="113"/>
    </row>
    <row r="8285" spans="1:9" ht="15" customHeight="1" x14ac:dyDescent="0.25">
      <c r="A8285" s="29">
        <v>42349.833806365743</v>
      </c>
      <c r="B8285" s="30">
        <v>0.91</v>
      </c>
      <c r="C8285" s="22" t="s">
        <v>197</v>
      </c>
      <c r="F8285" s="29">
        <v>42349.833806365743</v>
      </c>
      <c r="G8285" s="30"/>
      <c r="H8285" s="113"/>
      <c r="I8285" s="113"/>
    </row>
    <row r="8286" spans="1:9" ht="15" customHeight="1" x14ac:dyDescent="0.25">
      <c r="A8286" s="29">
        <v>42349.87547309028</v>
      </c>
      <c r="B8286" s="30">
        <v>0.99</v>
      </c>
      <c r="C8286" s="22" t="s">
        <v>197</v>
      </c>
      <c r="F8286" s="29">
        <v>42349.87547309028</v>
      </c>
      <c r="G8286" s="30"/>
      <c r="H8286" s="113"/>
      <c r="I8286" s="113"/>
    </row>
    <row r="8287" spans="1:9" ht="15" customHeight="1" x14ac:dyDescent="0.25">
      <c r="A8287" s="29">
        <v>42349.917139814817</v>
      </c>
      <c r="B8287" s="30">
        <v>0.88</v>
      </c>
      <c r="C8287" s="22" t="s">
        <v>197</v>
      </c>
      <c r="F8287" s="29">
        <v>42349.917139814817</v>
      </c>
      <c r="G8287" s="30"/>
      <c r="H8287" s="113"/>
      <c r="I8287" s="113"/>
    </row>
    <row r="8288" spans="1:9" ht="15" customHeight="1" x14ac:dyDescent="0.25">
      <c r="A8288" s="29">
        <v>42349.958806539355</v>
      </c>
      <c r="B8288" s="30">
        <v>0.89</v>
      </c>
      <c r="C8288" s="22" t="s">
        <v>197</v>
      </c>
      <c r="F8288" s="29">
        <v>42349.958806539355</v>
      </c>
      <c r="G8288" s="30"/>
      <c r="H8288" s="113"/>
      <c r="I8288" s="113"/>
    </row>
    <row r="8289" spans="1:9" ht="15" customHeight="1" x14ac:dyDescent="0.25">
      <c r="A8289" s="29">
        <v>42350.000473263892</v>
      </c>
      <c r="B8289" s="30">
        <v>0.89</v>
      </c>
      <c r="C8289" s="22" t="s">
        <v>197</v>
      </c>
      <c r="F8289" s="29">
        <v>42350.000473263892</v>
      </c>
      <c r="G8289" s="30"/>
      <c r="H8289" s="113"/>
      <c r="I8289" s="113"/>
    </row>
    <row r="8290" spans="1:9" ht="15" customHeight="1" x14ac:dyDescent="0.25">
      <c r="A8290" s="29">
        <v>42350.042139988429</v>
      </c>
      <c r="B8290" s="30">
        <v>0.98</v>
      </c>
      <c r="C8290" s="22" t="s">
        <v>197</v>
      </c>
      <c r="F8290" s="29">
        <v>42350.042139988429</v>
      </c>
      <c r="G8290" s="30"/>
      <c r="H8290" s="113"/>
      <c r="I8290" s="113"/>
    </row>
    <row r="8291" spans="1:9" ht="15" customHeight="1" x14ac:dyDescent="0.25">
      <c r="A8291" s="29">
        <v>42350.083806712966</v>
      </c>
      <c r="B8291" s="30">
        <v>0.86</v>
      </c>
      <c r="C8291" s="22" t="s">
        <v>197</v>
      </c>
      <c r="F8291" s="29">
        <v>42350.083806712966</v>
      </c>
      <c r="G8291" s="30"/>
      <c r="H8291" s="113"/>
      <c r="I8291" s="113"/>
    </row>
    <row r="8292" spans="1:9" ht="15" customHeight="1" x14ac:dyDescent="0.25">
      <c r="A8292" s="29">
        <v>42350.125473437503</v>
      </c>
      <c r="B8292" s="30">
        <v>0.87</v>
      </c>
      <c r="C8292" s="22" t="s">
        <v>197</v>
      </c>
      <c r="F8292" s="29">
        <v>42350.125473437503</v>
      </c>
      <c r="G8292" s="30"/>
      <c r="H8292" s="113"/>
      <c r="I8292" s="113"/>
    </row>
    <row r="8293" spans="1:9" ht="15" customHeight="1" x14ac:dyDescent="0.25">
      <c r="A8293" s="29">
        <v>42350.167140162041</v>
      </c>
      <c r="B8293" s="30">
        <v>0.88</v>
      </c>
      <c r="C8293" s="22" t="s">
        <v>197</v>
      </c>
      <c r="F8293" s="29">
        <v>42350.167140162041</v>
      </c>
      <c r="G8293" s="30"/>
      <c r="H8293" s="113"/>
      <c r="I8293" s="113"/>
    </row>
    <row r="8294" spans="1:9" ht="15" customHeight="1" x14ac:dyDescent="0.25">
      <c r="A8294" s="29">
        <v>42350.208806886571</v>
      </c>
      <c r="B8294" s="30">
        <v>0.86</v>
      </c>
      <c r="C8294" s="22" t="s">
        <v>197</v>
      </c>
      <c r="F8294" s="29">
        <v>42350.208806886571</v>
      </c>
      <c r="G8294" s="30"/>
      <c r="H8294" s="113"/>
      <c r="I8294" s="113"/>
    </row>
    <row r="8295" spans="1:9" ht="15" customHeight="1" x14ac:dyDescent="0.25">
      <c r="A8295" s="29">
        <v>42350.250473611108</v>
      </c>
      <c r="B8295" s="30">
        <v>0.87</v>
      </c>
      <c r="C8295" s="22" t="s">
        <v>197</v>
      </c>
      <c r="F8295" s="29">
        <v>42350.250473611108</v>
      </c>
      <c r="G8295" s="30"/>
      <c r="H8295" s="113"/>
      <c r="I8295" s="113"/>
    </row>
    <row r="8296" spans="1:9" ht="15" customHeight="1" x14ac:dyDescent="0.25">
      <c r="A8296" s="29">
        <v>42350.292140335645</v>
      </c>
      <c r="B8296" s="30">
        <v>0.86</v>
      </c>
      <c r="C8296" s="22" t="s">
        <v>197</v>
      </c>
      <c r="F8296" s="29">
        <v>42350.292140335645</v>
      </c>
      <c r="G8296" s="30"/>
      <c r="H8296" s="113"/>
      <c r="I8296" s="113"/>
    </row>
    <row r="8297" spans="1:9" ht="15" customHeight="1" x14ac:dyDescent="0.25">
      <c r="A8297" s="29">
        <v>42350.333807060182</v>
      </c>
      <c r="B8297" s="30">
        <v>0.84</v>
      </c>
      <c r="C8297" s="22" t="s">
        <v>197</v>
      </c>
      <c r="F8297" s="29">
        <v>42350.333807060182</v>
      </c>
      <c r="G8297" s="30"/>
      <c r="H8297" s="113"/>
      <c r="I8297" s="113"/>
    </row>
    <row r="8298" spans="1:9" ht="15" customHeight="1" x14ac:dyDescent="0.25">
      <c r="A8298" s="29">
        <v>42350.375473784719</v>
      </c>
      <c r="B8298" s="30">
        <v>0.8</v>
      </c>
      <c r="C8298" s="22" t="s">
        <v>197</v>
      </c>
      <c r="F8298" s="29">
        <v>42350.375473784719</v>
      </c>
      <c r="G8298" s="30"/>
      <c r="H8298" s="113"/>
      <c r="I8298" s="113"/>
    </row>
    <row r="8299" spans="1:9" ht="15" customHeight="1" x14ac:dyDescent="0.25">
      <c r="A8299" s="29">
        <v>42350.417140509257</v>
      </c>
      <c r="B8299" s="30">
        <v>0.8</v>
      </c>
      <c r="C8299" s="22" t="s">
        <v>197</v>
      </c>
      <c r="F8299" s="29">
        <v>42350.417140509257</v>
      </c>
      <c r="G8299" s="30"/>
      <c r="H8299" s="113"/>
      <c r="I8299" s="113"/>
    </row>
    <row r="8300" spans="1:9" ht="15" customHeight="1" x14ac:dyDescent="0.25">
      <c r="A8300" s="29">
        <v>42350.458807233794</v>
      </c>
      <c r="B8300" s="30">
        <v>0.81</v>
      </c>
      <c r="C8300" s="22" t="s">
        <v>197</v>
      </c>
      <c r="F8300" s="29">
        <v>42350.458807233794</v>
      </c>
      <c r="G8300" s="30"/>
      <c r="H8300" s="113"/>
      <c r="I8300" s="113"/>
    </row>
    <row r="8301" spans="1:9" ht="15" customHeight="1" x14ac:dyDescent="0.25">
      <c r="A8301" s="29">
        <v>42350.500473958331</v>
      </c>
      <c r="B8301" s="30">
        <v>0.81</v>
      </c>
      <c r="C8301" s="22" t="s">
        <v>197</v>
      </c>
      <c r="F8301" s="29">
        <v>42350.500473958331</v>
      </c>
      <c r="G8301" s="30"/>
      <c r="H8301" s="113"/>
      <c r="I8301" s="113"/>
    </row>
    <row r="8302" spans="1:9" ht="15" customHeight="1" x14ac:dyDescent="0.25">
      <c r="A8302" s="29">
        <v>42350.542140682868</v>
      </c>
      <c r="B8302" s="30">
        <v>0.8</v>
      </c>
      <c r="C8302" s="22" t="s">
        <v>197</v>
      </c>
      <c r="F8302" s="29">
        <v>42350.542140682868</v>
      </c>
      <c r="G8302" s="30"/>
      <c r="H8302" s="113"/>
      <c r="I8302" s="113"/>
    </row>
    <row r="8303" spans="1:9" ht="15" customHeight="1" x14ac:dyDescent="0.25">
      <c r="A8303" s="29">
        <v>42350.583807407405</v>
      </c>
      <c r="B8303" s="30">
        <v>0.82</v>
      </c>
      <c r="C8303" s="22" t="s">
        <v>197</v>
      </c>
      <c r="F8303" s="29">
        <v>42350.583807407405</v>
      </c>
      <c r="G8303" s="30"/>
      <c r="H8303" s="113"/>
      <c r="I8303" s="113"/>
    </row>
    <row r="8304" spans="1:9" ht="15" customHeight="1" x14ac:dyDescent="0.25">
      <c r="A8304" s="29">
        <v>42350.625474131943</v>
      </c>
      <c r="B8304" s="30">
        <v>0.84</v>
      </c>
      <c r="C8304" s="22" t="s">
        <v>197</v>
      </c>
      <c r="F8304" s="29">
        <v>42350.625474131943</v>
      </c>
      <c r="G8304" s="30"/>
      <c r="H8304" s="113"/>
      <c r="I8304" s="113"/>
    </row>
    <row r="8305" spans="1:9" ht="15" customHeight="1" x14ac:dyDescent="0.25">
      <c r="A8305" s="29">
        <v>42350.66714085648</v>
      </c>
      <c r="B8305" s="30">
        <v>0.83</v>
      </c>
      <c r="C8305" s="22" t="s">
        <v>197</v>
      </c>
      <c r="F8305" s="29">
        <v>42350.66714085648</v>
      </c>
      <c r="G8305" s="30"/>
      <c r="H8305" s="113"/>
      <c r="I8305" s="113"/>
    </row>
    <row r="8306" spans="1:9" ht="15" customHeight="1" x14ac:dyDescent="0.25">
      <c r="A8306" s="29">
        <v>42350.708807581017</v>
      </c>
      <c r="B8306" s="30">
        <v>0.82</v>
      </c>
      <c r="C8306" s="22" t="s">
        <v>197</v>
      </c>
      <c r="F8306" s="29">
        <v>42350.708807581017</v>
      </c>
      <c r="G8306" s="30"/>
      <c r="H8306" s="113"/>
      <c r="I8306" s="113"/>
    </row>
    <row r="8307" spans="1:9" ht="15" customHeight="1" x14ac:dyDescent="0.25">
      <c r="A8307" s="29">
        <v>42350.750474305554</v>
      </c>
      <c r="B8307" s="30">
        <v>0.84</v>
      </c>
      <c r="C8307" s="22" t="s">
        <v>197</v>
      </c>
      <c r="F8307" s="29">
        <v>42350.750474305554</v>
      </c>
      <c r="G8307" s="30"/>
      <c r="H8307" s="113"/>
      <c r="I8307" s="113"/>
    </row>
    <row r="8308" spans="1:9" ht="15" customHeight="1" x14ac:dyDescent="0.25">
      <c r="A8308" s="29">
        <v>42350.792141030091</v>
      </c>
      <c r="B8308" s="30">
        <v>0.85</v>
      </c>
      <c r="C8308" s="22" t="s">
        <v>197</v>
      </c>
      <c r="F8308" s="29">
        <v>42350.792141030091</v>
      </c>
      <c r="G8308" s="30"/>
      <c r="H8308" s="113"/>
      <c r="I8308" s="113"/>
    </row>
    <row r="8309" spans="1:9" ht="15" customHeight="1" x14ac:dyDescent="0.25">
      <c r="A8309" s="29">
        <v>42350.833807754629</v>
      </c>
      <c r="B8309" s="30">
        <v>0.84</v>
      </c>
      <c r="C8309" s="22" t="s">
        <v>197</v>
      </c>
      <c r="F8309" s="29">
        <v>42350.833807754629</v>
      </c>
      <c r="G8309" s="30"/>
      <c r="H8309" s="113"/>
      <c r="I8309" s="113"/>
    </row>
    <row r="8310" spans="1:9" ht="15" customHeight="1" x14ac:dyDescent="0.25">
      <c r="A8310" s="29">
        <v>42350.875474479166</v>
      </c>
      <c r="B8310" s="30">
        <v>0.85</v>
      </c>
      <c r="C8310" s="22" t="s">
        <v>197</v>
      </c>
      <c r="F8310" s="29">
        <v>42350.875474479166</v>
      </c>
      <c r="G8310" s="30"/>
      <c r="H8310" s="113"/>
      <c r="I8310" s="113"/>
    </row>
    <row r="8311" spans="1:9" ht="15" customHeight="1" x14ac:dyDescent="0.25">
      <c r="A8311" s="29">
        <v>42350.917141203703</v>
      </c>
      <c r="B8311" s="30">
        <v>0.86</v>
      </c>
      <c r="C8311" s="22" t="s">
        <v>197</v>
      </c>
      <c r="F8311" s="29">
        <v>42350.917141203703</v>
      </c>
      <c r="G8311" s="30"/>
      <c r="H8311" s="113"/>
      <c r="I8311" s="113"/>
    </row>
    <row r="8312" spans="1:9" ht="15" customHeight="1" x14ac:dyDescent="0.25">
      <c r="A8312" s="29">
        <v>42350.95880792824</v>
      </c>
      <c r="B8312" s="30">
        <v>0.84</v>
      </c>
      <c r="C8312" s="22" t="s">
        <v>197</v>
      </c>
      <c r="F8312" s="29">
        <v>42350.95880792824</v>
      </c>
      <c r="G8312" s="30"/>
      <c r="H8312" s="113"/>
      <c r="I8312" s="113"/>
    </row>
    <row r="8313" spans="1:9" ht="15" customHeight="1" x14ac:dyDescent="0.25">
      <c r="A8313" s="29">
        <v>42351.000474652777</v>
      </c>
      <c r="B8313" s="30">
        <v>0.83</v>
      </c>
      <c r="C8313" s="22" t="s">
        <v>197</v>
      </c>
      <c r="F8313" s="29">
        <v>42351.000474652777</v>
      </c>
      <c r="G8313" s="30"/>
      <c r="H8313" s="113"/>
      <c r="I8313" s="113"/>
    </row>
    <row r="8314" spans="1:9" ht="15" customHeight="1" x14ac:dyDescent="0.25">
      <c r="A8314" s="29">
        <v>42351.042141377315</v>
      </c>
      <c r="B8314" s="30">
        <v>0.83</v>
      </c>
      <c r="C8314" s="22" t="s">
        <v>197</v>
      </c>
      <c r="F8314" s="29">
        <v>42351.042141377315</v>
      </c>
      <c r="G8314" s="30"/>
      <c r="H8314" s="113"/>
      <c r="I8314" s="113"/>
    </row>
    <row r="8315" spans="1:9" ht="15" customHeight="1" x14ac:dyDescent="0.25">
      <c r="A8315" s="29">
        <v>42351.083808101852</v>
      </c>
      <c r="B8315" s="30">
        <v>0.84</v>
      </c>
      <c r="C8315" s="22" t="s">
        <v>197</v>
      </c>
      <c r="F8315" s="29">
        <v>42351.083808101852</v>
      </c>
      <c r="G8315" s="30"/>
      <c r="H8315" s="113"/>
      <c r="I8315" s="113"/>
    </row>
    <row r="8316" spans="1:9" ht="15" customHeight="1" x14ac:dyDescent="0.25">
      <c r="A8316" s="29">
        <v>42351.125474826389</v>
      </c>
      <c r="B8316" s="30">
        <v>0.84</v>
      </c>
      <c r="C8316" s="22" t="s">
        <v>197</v>
      </c>
      <c r="F8316" s="29">
        <v>42351.125474826389</v>
      </c>
      <c r="G8316" s="30"/>
      <c r="H8316" s="113"/>
      <c r="I8316" s="113"/>
    </row>
    <row r="8317" spans="1:9" ht="15" customHeight="1" x14ac:dyDescent="0.25">
      <c r="A8317" s="29">
        <v>42351.167141550926</v>
      </c>
      <c r="B8317" s="30">
        <v>0.84</v>
      </c>
      <c r="C8317" s="22" t="s">
        <v>197</v>
      </c>
      <c r="F8317" s="29">
        <v>42351.167141550926</v>
      </c>
      <c r="G8317" s="30"/>
      <c r="H8317" s="113"/>
      <c r="I8317" s="113"/>
    </row>
    <row r="8318" spans="1:9" ht="15" customHeight="1" x14ac:dyDescent="0.25">
      <c r="A8318" s="29">
        <v>42351.208808275464</v>
      </c>
      <c r="B8318" s="30">
        <v>0.85</v>
      </c>
      <c r="C8318" s="22" t="s">
        <v>197</v>
      </c>
      <c r="F8318" s="29">
        <v>42351.208808275464</v>
      </c>
      <c r="G8318" s="30"/>
      <c r="H8318" s="113"/>
      <c r="I8318" s="113"/>
    </row>
    <row r="8319" spans="1:9" ht="15" customHeight="1" x14ac:dyDescent="0.25">
      <c r="A8319" s="29">
        <v>42351.250475000001</v>
      </c>
      <c r="B8319" s="30">
        <v>0.84</v>
      </c>
      <c r="C8319" s="22" t="s">
        <v>197</v>
      </c>
      <c r="F8319" s="29">
        <v>42351.250475000001</v>
      </c>
      <c r="G8319" s="30"/>
      <c r="H8319" s="113"/>
      <c r="I8319" s="113"/>
    </row>
    <row r="8320" spans="1:9" ht="15" customHeight="1" x14ac:dyDescent="0.25">
      <c r="A8320" s="29">
        <v>42351.292141724538</v>
      </c>
      <c r="B8320" s="30">
        <v>0.82</v>
      </c>
      <c r="C8320" s="22" t="s">
        <v>197</v>
      </c>
      <c r="F8320" s="29">
        <v>42351.292141724538</v>
      </c>
      <c r="G8320" s="30"/>
      <c r="H8320" s="113"/>
      <c r="I8320" s="113"/>
    </row>
    <row r="8321" spans="1:9" ht="15" customHeight="1" x14ac:dyDescent="0.25">
      <c r="A8321" s="29">
        <v>42351.333808449075</v>
      </c>
      <c r="B8321" s="30">
        <v>20.38</v>
      </c>
      <c r="C8321" s="22" t="s">
        <v>197</v>
      </c>
      <c r="F8321" s="29">
        <v>42351.333808449075</v>
      </c>
      <c r="G8321" s="30"/>
      <c r="H8321" s="113"/>
      <c r="I8321" s="113"/>
    </row>
    <row r="8322" spans="1:9" ht="15" customHeight="1" x14ac:dyDescent="0.25">
      <c r="A8322" s="29">
        <v>42351.375475173612</v>
      </c>
      <c r="B8322" s="30">
        <v>100</v>
      </c>
      <c r="C8322" s="22" t="s">
        <v>197</v>
      </c>
      <c r="F8322" s="29">
        <v>42351.375475173612</v>
      </c>
      <c r="G8322" s="30"/>
      <c r="H8322" s="113"/>
      <c r="I8322" s="113"/>
    </row>
    <row r="8323" spans="1:9" ht="15" customHeight="1" x14ac:dyDescent="0.25">
      <c r="A8323" s="29">
        <v>42351.41714189815</v>
      </c>
      <c r="B8323" s="30">
        <v>100</v>
      </c>
      <c r="C8323" s="22" t="s">
        <v>197</v>
      </c>
      <c r="F8323" s="29">
        <v>42351.41714189815</v>
      </c>
      <c r="G8323" s="30"/>
      <c r="H8323" s="113"/>
      <c r="I8323" s="113"/>
    </row>
    <row r="8324" spans="1:9" ht="15" customHeight="1" x14ac:dyDescent="0.25">
      <c r="A8324" s="29">
        <v>42351.458808622687</v>
      </c>
      <c r="B8324" s="30">
        <v>100</v>
      </c>
      <c r="C8324" s="22" t="s">
        <v>197</v>
      </c>
      <c r="F8324" s="29">
        <v>42351.458808622687</v>
      </c>
      <c r="G8324" s="30"/>
      <c r="H8324" s="113"/>
      <c r="I8324" s="113"/>
    </row>
    <row r="8325" spans="1:9" ht="15" customHeight="1" x14ac:dyDescent="0.25">
      <c r="A8325" s="29">
        <v>42351.500475347224</v>
      </c>
      <c r="B8325" s="30">
        <v>100</v>
      </c>
      <c r="C8325" s="22" t="s">
        <v>197</v>
      </c>
      <c r="F8325" s="29">
        <v>42351.500475347224</v>
      </c>
      <c r="G8325" s="30"/>
      <c r="H8325" s="113"/>
      <c r="I8325" s="113"/>
    </row>
    <row r="8326" spans="1:9" ht="15" customHeight="1" x14ac:dyDescent="0.25">
      <c r="A8326" s="29">
        <v>42351.542142071761</v>
      </c>
      <c r="B8326" s="30">
        <v>100</v>
      </c>
      <c r="C8326" s="22" t="s">
        <v>197</v>
      </c>
      <c r="F8326" s="29">
        <v>42351.542142071761</v>
      </c>
      <c r="G8326" s="30"/>
      <c r="H8326" s="113"/>
      <c r="I8326" s="113"/>
    </row>
    <row r="8327" spans="1:9" ht="15" customHeight="1" x14ac:dyDescent="0.25">
      <c r="A8327" s="29">
        <v>42351.583808796298</v>
      </c>
      <c r="B8327" s="30">
        <v>100</v>
      </c>
      <c r="C8327" s="22" t="s">
        <v>197</v>
      </c>
      <c r="F8327" s="29">
        <v>42351.583808796298</v>
      </c>
      <c r="G8327" s="30"/>
      <c r="H8327" s="113"/>
      <c r="I8327" s="113"/>
    </row>
    <row r="8328" spans="1:9" ht="15" customHeight="1" x14ac:dyDescent="0.25">
      <c r="A8328" s="29">
        <v>42351.625475520836</v>
      </c>
      <c r="B8328" s="30">
        <v>100</v>
      </c>
      <c r="C8328" s="22" t="s">
        <v>197</v>
      </c>
      <c r="F8328" s="29">
        <v>42351.625475520836</v>
      </c>
      <c r="G8328" s="30"/>
      <c r="H8328" s="113"/>
      <c r="I8328" s="113"/>
    </row>
    <row r="8329" spans="1:9" ht="15" customHeight="1" x14ac:dyDescent="0.25">
      <c r="A8329" s="29">
        <v>42351.667142245373</v>
      </c>
      <c r="B8329" s="30">
        <v>100</v>
      </c>
      <c r="C8329" s="22" t="s">
        <v>197</v>
      </c>
      <c r="F8329" s="29">
        <v>42351.667142245373</v>
      </c>
      <c r="G8329" s="30"/>
      <c r="H8329" s="113"/>
      <c r="I8329" s="113"/>
    </row>
    <row r="8330" spans="1:9" ht="15" customHeight="1" x14ac:dyDescent="0.25">
      <c r="A8330" s="29">
        <v>42351.70880896991</v>
      </c>
      <c r="B8330" s="30">
        <v>100</v>
      </c>
      <c r="C8330" s="22" t="s">
        <v>197</v>
      </c>
      <c r="F8330" s="29">
        <v>42351.70880896991</v>
      </c>
      <c r="G8330" s="30"/>
      <c r="H8330" s="113"/>
      <c r="I8330" s="113"/>
    </row>
    <row r="8331" spans="1:9" ht="15" customHeight="1" x14ac:dyDescent="0.25">
      <c r="A8331" s="29">
        <v>42351.750475694447</v>
      </c>
      <c r="B8331" s="30">
        <v>100</v>
      </c>
      <c r="C8331" s="22" t="s">
        <v>197</v>
      </c>
      <c r="F8331" s="29">
        <v>42351.750475694447</v>
      </c>
      <c r="G8331" s="30"/>
      <c r="H8331" s="113"/>
      <c r="I8331" s="113"/>
    </row>
    <row r="8332" spans="1:9" ht="15" customHeight="1" x14ac:dyDescent="0.25">
      <c r="A8332" s="29">
        <v>42351.792142418984</v>
      </c>
      <c r="B8332" s="30">
        <v>100</v>
      </c>
      <c r="C8332" s="22" t="s">
        <v>197</v>
      </c>
      <c r="F8332" s="29">
        <v>42351.792142418984</v>
      </c>
      <c r="G8332" s="30"/>
      <c r="H8332" s="113"/>
      <c r="I8332" s="113"/>
    </row>
    <row r="8333" spans="1:9" ht="15" customHeight="1" x14ac:dyDescent="0.25">
      <c r="A8333" s="29">
        <v>42351.833809143522</v>
      </c>
      <c r="B8333" s="30">
        <v>81.83</v>
      </c>
      <c r="C8333" s="22" t="s">
        <v>197</v>
      </c>
      <c r="F8333" s="29">
        <v>42351.833809143522</v>
      </c>
      <c r="G8333" s="30"/>
      <c r="H8333" s="113"/>
      <c r="I8333" s="113"/>
    </row>
    <row r="8334" spans="1:9" ht="15" customHeight="1" x14ac:dyDescent="0.25">
      <c r="A8334" s="29">
        <v>42351.875475868059</v>
      </c>
      <c r="B8334" s="30">
        <v>0.89</v>
      </c>
      <c r="C8334" s="22" t="s">
        <v>197</v>
      </c>
      <c r="F8334" s="29">
        <v>42351.875475868059</v>
      </c>
      <c r="G8334" s="30"/>
      <c r="H8334" s="113"/>
      <c r="I8334" s="113"/>
    </row>
    <row r="8335" spans="1:9" ht="15" customHeight="1" x14ac:dyDescent="0.25">
      <c r="A8335" s="29">
        <v>42351.917142592596</v>
      </c>
      <c r="B8335" s="30">
        <v>0.87</v>
      </c>
      <c r="C8335" s="22" t="s">
        <v>197</v>
      </c>
      <c r="F8335" s="29">
        <v>42351.917142592596</v>
      </c>
      <c r="G8335" s="30"/>
      <c r="H8335" s="113"/>
      <c r="I8335" s="113"/>
    </row>
    <row r="8336" spans="1:9" ht="15" customHeight="1" x14ac:dyDescent="0.25">
      <c r="A8336" s="29">
        <v>42351.958809317133</v>
      </c>
      <c r="B8336" s="30">
        <v>0.87</v>
      </c>
      <c r="C8336" s="22" t="s">
        <v>197</v>
      </c>
      <c r="F8336" s="29">
        <v>42351.958809317133</v>
      </c>
      <c r="G8336" s="30"/>
      <c r="H8336" s="113"/>
      <c r="I8336" s="113"/>
    </row>
    <row r="8337" spans="1:9" ht="15" customHeight="1" x14ac:dyDescent="0.25">
      <c r="A8337" s="29">
        <v>42352.000476041663</v>
      </c>
      <c r="B8337" s="30">
        <v>0.89</v>
      </c>
      <c r="C8337" s="22" t="s">
        <v>197</v>
      </c>
      <c r="F8337" s="29">
        <v>42352.000476041663</v>
      </c>
      <c r="G8337" s="30"/>
      <c r="H8337" s="113"/>
      <c r="I8337" s="113"/>
    </row>
    <row r="8338" spans="1:9" ht="15" customHeight="1" x14ac:dyDescent="0.25">
      <c r="A8338" s="29">
        <v>42352.0421427662</v>
      </c>
      <c r="B8338" s="30">
        <v>0.89</v>
      </c>
      <c r="C8338" s="22" t="s">
        <v>197</v>
      </c>
      <c r="F8338" s="29">
        <v>42352.0421427662</v>
      </c>
      <c r="G8338" s="30"/>
      <c r="H8338" s="113"/>
      <c r="I8338" s="113"/>
    </row>
    <row r="8339" spans="1:9" ht="15" customHeight="1" x14ac:dyDescent="0.25">
      <c r="A8339" s="29">
        <v>42352.083809490738</v>
      </c>
      <c r="B8339" s="30">
        <v>0.87</v>
      </c>
      <c r="C8339" s="22" t="s">
        <v>197</v>
      </c>
      <c r="F8339" s="29">
        <v>42352.083809490738</v>
      </c>
      <c r="G8339" s="30"/>
      <c r="H8339" s="113"/>
      <c r="I8339" s="113"/>
    </row>
    <row r="8340" spans="1:9" ht="15" customHeight="1" x14ac:dyDescent="0.25">
      <c r="A8340" s="29">
        <v>42352.125476215275</v>
      </c>
      <c r="B8340" s="30">
        <v>0.87</v>
      </c>
      <c r="C8340" s="22" t="s">
        <v>197</v>
      </c>
      <c r="F8340" s="29">
        <v>42352.125476215275</v>
      </c>
      <c r="G8340" s="30"/>
      <c r="H8340" s="113"/>
      <c r="I8340" s="113"/>
    </row>
    <row r="8341" spans="1:9" ht="15" customHeight="1" x14ac:dyDescent="0.25">
      <c r="A8341" s="29">
        <v>42352.167142939812</v>
      </c>
      <c r="B8341" s="30">
        <v>0.87</v>
      </c>
      <c r="C8341" s="22" t="s">
        <v>197</v>
      </c>
      <c r="F8341" s="29">
        <v>42352.167142939812</v>
      </c>
      <c r="G8341" s="30"/>
      <c r="H8341" s="113"/>
      <c r="I8341" s="113"/>
    </row>
    <row r="8342" spans="1:9" ht="15" customHeight="1" x14ac:dyDescent="0.25">
      <c r="A8342" s="29">
        <v>42352.208809664349</v>
      </c>
      <c r="B8342" s="30">
        <v>0.88</v>
      </c>
      <c r="C8342" s="22" t="s">
        <v>197</v>
      </c>
      <c r="F8342" s="29">
        <v>42352.208809664349</v>
      </c>
      <c r="G8342" s="30"/>
      <c r="H8342" s="113"/>
      <c r="I8342" s="113"/>
    </row>
    <row r="8343" spans="1:9" ht="15" customHeight="1" x14ac:dyDescent="0.25">
      <c r="A8343" s="29">
        <v>42352.250476388886</v>
      </c>
      <c r="B8343" s="30">
        <v>0.88</v>
      </c>
      <c r="C8343" s="22" t="s">
        <v>197</v>
      </c>
      <c r="F8343" s="29">
        <v>42352.250476388886</v>
      </c>
      <c r="G8343" s="30"/>
      <c r="H8343" s="113"/>
      <c r="I8343" s="113"/>
    </row>
    <row r="8344" spans="1:9" ht="15" customHeight="1" x14ac:dyDescent="0.25">
      <c r="A8344" s="29">
        <v>42352.292143113424</v>
      </c>
      <c r="B8344" s="30">
        <v>0.88</v>
      </c>
      <c r="C8344" s="22" t="s">
        <v>197</v>
      </c>
      <c r="F8344" s="29">
        <v>42352.292143113424</v>
      </c>
      <c r="G8344" s="30"/>
      <c r="H8344" s="113"/>
      <c r="I8344" s="113"/>
    </row>
    <row r="8345" spans="1:9" ht="15" customHeight="1" x14ac:dyDescent="0.25">
      <c r="A8345" s="29">
        <v>42352.333809837961</v>
      </c>
      <c r="B8345" s="30">
        <v>0.87</v>
      </c>
      <c r="C8345" s="22" t="s">
        <v>197</v>
      </c>
      <c r="F8345" s="29">
        <v>42352.333809837961</v>
      </c>
      <c r="G8345" s="30"/>
      <c r="H8345" s="113"/>
      <c r="I8345" s="113"/>
    </row>
    <row r="8346" spans="1:9" ht="15" customHeight="1" x14ac:dyDescent="0.25">
      <c r="A8346" s="29">
        <v>42352.375476562498</v>
      </c>
      <c r="B8346" s="30">
        <v>0.87</v>
      </c>
      <c r="C8346" s="22" t="s">
        <v>197</v>
      </c>
      <c r="F8346" s="29">
        <v>42352.375476562498</v>
      </c>
      <c r="G8346" s="30"/>
      <c r="H8346" s="113"/>
      <c r="I8346" s="113"/>
    </row>
    <row r="8347" spans="1:9" ht="15" customHeight="1" x14ac:dyDescent="0.25">
      <c r="A8347" s="29">
        <v>42352.417143287035</v>
      </c>
      <c r="B8347" s="30">
        <v>0.87</v>
      </c>
      <c r="C8347" s="22" t="s">
        <v>197</v>
      </c>
      <c r="F8347" s="29">
        <v>42352.417143287035</v>
      </c>
      <c r="G8347" s="30"/>
      <c r="H8347" s="113"/>
      <c r="I8347" s="113"/>
    </row>
    <row r="8348" spans="1:9" ht="15" customHeight="1" x14ac:dyDescent="0.25">
      <c r="A8348" s="29">
        <v>42352.458810011572</v>
      </c>
      <c r="B8348" s="30">
        <v>0.92</v>
      </c>
      <c r="C8348" s="22" t="s">
        <v>197</v>
      </c>
      <c r="F8348" s="29">
        <v>42352.458810011572</v>
      </c>
      <c r="G8348" s="30"/>
      <c r="H8348" s="113"/>
      <c r="I8348" s="113"/>
    </row>
    <row r="8349" spans="1:9" ht="15" customHeight="1" x14ac:dyDescent="0.25">
      <c r="A8349" s="29">
        <v>42352.50047673611</v>
      </c>
      <c r="B8349" s="30">
        <v>1.04</v>
      </c>
      <c r="C8349" s="22" t="s">
        <v>197</v>
      </c>
      <c r="F8349" s="29">
        <v>42352.50047673611</v>
      </c>
      <c r="G8349" s="30"/>
      <c r="H8349" s="113"/>
      <c r="I8349" s="113"/>
    </row>
    <row r="8350" spans="1:9" ht="15" customHeight="1" x14ac:dyDescent="0.25">
      <c r="A8350" s="29">
        <v>42352.542143460647</v>
      </c>
      <c r="B8350" s="30">
        <v>1.26</v>
      </c>
      <c r="C8350" s="22" t="s">
        <v>197</v>
      </c>
      <c r="F8350" s="29">
        <v>42352.542143460647</v>
      </c>
      <c r="G8350" s="30"/>
      <c r="H8350" s="113"/>
      <c r="I8350" s="113"/>
    </row>
    <row r="8351" spans="1:9" ht="15" customHeight="1" x14ac:dyDescent="0.25">
      <c r="A8351" s="29">
        <v>42352.583810185184</v>
      </c>
      <c r="B8351" s="30">
        <v>1.22</v>
      </c>
      <c r="C8351" s="22" t="s">
        <v>197</v>
      </c>
      <c r="F8351" s="29">
        <v>42352.583810185184</v>
      </c>
      <c r="G8351" s="30"/>
      <c r="H8351" s="113"/>
      <c r="I8351" s="113"/>
    </row>
    <row r="8352" spans="1:9" ht="15" customHeight="1" x14ac:dyDescent="0.25">
      <c r="A8352" s="29">
        <v>42352.625476909721</v>
      </c>
      <c r="B8352" s="30">
        <v>1.41</v>
      </c>
      <c r="C8352" s="22" t="s">
        <v>197</v>
      </c>
      <c r="F8352" s="29">
        <v>42352.625476909721</v>
      </c>
      <c r="G8352" s="30"/>
      <c r="H8352" s="113"/>
      <c r="I8352" s="113"/>
    </row>
    <row r="8353" spans="1:9" ht="15" customHeight="1" x14ac:dyDescent="0.25">
      <c r="A8353" s="29">
        <v>42352.667143634259</v>
      </c>
      <c r="B8353" s="30">
        <v>2.0299999999999998</v>
      </c>
      <c r="C8353" s="22" t="s">
        <v>197</v>
      </c>
      <c r="F8353" s="29">
        <v>42352.667143634259</v>
      </c>
      <c r="G8353" s="30"/>
      <c r="H8353" s="113"/>
      <c r="I8353" s="113"/>
    </row>
    <row r="8354" spans="1:9" ht="15" customHeight="1" x14ac:dyDescent="0.25">
      <c r="A8354" s="29">
        <v>42352.708810358796</v>
      </c>
      <c r="B8354" s="30">
        <v>1.1200000000000001</v>
      </c>
      <c r="C8354" s="22" t="s">
        <v>197</v>
      </c>
      <c r="F8354" s="29">
        <v>42352.708810358796</v>
      </c>
      <c r="G8354" s="30"/>
      <c r="H8354" s="113"/>
      <c r="I8354" s="113"/>
    </row>
    <row r="8355" spans="1:9" ht="15" customHeight="1" x14ac:dyDescent="0.25">
      <c r="A8355" s="29">
        <v>42352.750477083333</v>
      </c>
      <c r="B8355" s="30">
        <v>1.08</v>
      </c>
      <c r="C8355" s="22" t="s">
        <v>197</v>
      </c>
      <c r="F8355" s="29">
        <v>42352.750477083333</v>
      </c>
      <c r="G8355" s="30"/>
      <c r="H8355" s="113"/>
      <c r="I8355" s="113"/>
    </row>
    <row r="8356" spans="1:9" ht="15" customHeight="1" x14ac:dyDescent="0.25">
      <c r="A8356" s="29">
        <v>42352.79214380787</v>
      </c>
      <c r="B8356" s="30">
        <v>1.1000000000000001</v>
      </c>
      <c r="C8356" s="22" t="s">
        <v>197</v>
      </c>
      <c r="F8356" s="29">
        <v>42352.79214380787</v>
      </c>
      <c r="G8356" s="30"/>
      <c r="H8356" s="113"/>
      <c r="I8356" s="113"/>
    </row>
    <row r="8357" spans="1:9" ht="15" customHeight="1" x14ac:dyDescent="0.25">
      <c r="A8357" s="29">
        <v>42352.833810532407</v>
      </c>
      <c r="B8357" s="30">
        <v>1.08</v>
      </c>
      <c r="C8357" s="22" t="s">
        <v>197</v>
      </c>
      <c r="F8357" s="29">
        <v>42352.833810532407</v>
      </c>
      <c r="G8357" s="30"/>
      <c r="H8357" s="113"/>
      <c r="I8357" s="113"/>
    </row>
    <row r="8358" spans="1:9" ht="15" customHeight="1" x14ac:dyDescent="0.25">
      <c r="A8358" s="29">
        <v>42352.875477256945</v>
      </c>
      <c r="B8358" s="30">
        <v>1.04</v>
      </c>
      <c r="C8358" s="22" t="s">
        <v>197</v>
      </c>
      <c r="F8358" s="29">
        <v>42352.875477256945</v>
      </c>
      <c r="G8358" s="30"/>
      <c r="H8358" s="113"/>
      <c r="I8358" s="113"/>
    </row>
    <row r="8359" spans="1:9" ht="15" customHeight="1" x14ac:dyDescent="0.25">
      <c r="A8359" s="29">
        <v>42352.917143981482</v>
      </c>
      <c r="B8359" s="30">
        <v>1.03</v>
      </c>
      <c r="C8359" s="22" t="s">
        <v>197</v>
      </c>
      <c r="F8359" s="29">
        <v>42352.917143981482</v>
      </c>
      <c r="G8359" s="30"/>
      <c r="H8359" s="113"/>
      <c r="I8359" s="113"/>
    </row>
    <row r="8360" spans="1:9" ht="15" customHeight="1" x14ac:dyDescent="0.25">
      <c r="A8360" s="29">
        <v>42352.958810706019</v>
      </c>
      <c r="B8360" s="30">
        <v>1.01</v>
      </c>
      <c r="C8360" s="22" t="s">
        <v>197</v>
      </c>
      <c r="F8360" s="29">
        <v>42352.958810706019</v>
      </c>
      <c r="G8360" s="30"/>
      <c r="H8360" s="113"/>
      <c r="I8360" s="113"/>
    </row>
    <row r="8361" spans="1:9" ht="15" customHeight="1" x14ac:dyDescent="0.25">
      <c r="A8361" s="29">
        <v>42353.000477430556</v>
      </c>
      <c r="B8361" s="30">
        <v>1.04</v>
      </c>
      <c r="C8361" s="22" t="s">
        <v>197</v>
      </c>
      <c r="F8361" s="29">
        <v>42353.000477430556</v>
      </c>
      <c r="G8361" s="30"/>
      <c r="H8361" s="113"/>
      <c r="I8361" s="113"/>
    </row>
    <row r="8362" spans="1:9" ht="15" customHeight="1" x14ac:dyDescent="0.25">
      <c r="A8362" s="29">
        <v>42353.042144155093</v>
      </c>
      <c r="B8362" s="30">
        <v>1.04</v>
      </c>
      <c r="C8362" s="22" t="s">
        <v>197</v>
      </c>
      <c r="F8362" s="29">
        <v>42353.042144155093</v>
      </c>
      <c r="G8362" s="30"/>
      <c r="H8362" s="113"/>
      <c r="I8362" s="113"/>
    </row>
    <row r="8363" spans="1:9" ht="15" customHeight="1" x14ac:dyDescent="0.25">
      <c r="A8363" s="29">
        <v>42353.083810879631</v>
      </c>
      <c r="B8363" s="30">
        <v>1.04</v>
      </c>
      <c r="C8363" s="22" t="s">
        <v>197</v>
      </c>
      <c r="F8363" s="29">
        <v>42353.083810879631</v>
      </c>
      <c r="G8363" s="30"/>
      <c r="H8363" s="113"/>
      <c r="I8363" s="113"/>
    </row>
    <row r="8364" spans="1:9" ht="15" customHeight="1" x14ac:dyDescent="0.25">
      <c r="A8364" s="29">
        <v>42353.125477604168</v>
      </c>
      <c r="B8364" s="30">
        <v>1.04</v>
      </c>
      <c r="C8364" s="22" t="s">
        <v>197</v>
      </c>
      <c r="F8364" s="29">
        <v>42353.125477604168</v>
      </c>
      <c r="G8364" s="30"/>
      <c r="H8364" s="113"/>
      <c r="I8364" s="113"/>
    </row>
    <row r="8365" spans="1:9" ht="15" customHeight="1" x14ac:dyDescent="0.25">
      <c r="A8365" s="29">
        <v>42353.167144328705</v>
      </c>
      <c r="B8365" s="30">
        <v>1.03</v>
      </c>
      <c r="C8365" s="22" t="s">
        <v>197</v>
      </c>
      <c r="F8365" s="29">
        <v>42353.167144328705</v>
      </c>
      <c r="G8365" s="30"/>
      <c r="H8365" s="113"/>
      <c r="I8365" s="113"/>
    </row>
    <row r="8366" spans="1:9" ht="15" customHeight="1" x14ac:dyDescent="0.25">
      <c r="A8366" s="29">
        <v>42353.208811053242</v>
      </c>
      <c r="B8366" s="30">
        <v>1.03</v>
      </c>
      <c r="C8366" s="22" t="s">
        <v>197</v>
      </c>
      <c r="F8366" s="29">
        <v>42353.208811053242</v>
      </c>
      <c r="G8366" s="30"/>
      <c r="H8366" s="113"/>
      <c r="I8366" s="113"/>
    </row>
    <row r="8367" spans="1:9" ht="15" customHeight="1" x14ac:dyDescent="0.25">
      <c r="A8367" s="29">
        <v>42353.250477777779</v>
      </c>
      <c r="B8367" s="30">
        <v>1.05</v>
      </c>
      <c r="C8367" s="22" t="s">
        <v>197</v>
      </c>
      <c r="F8367" s="29">
        <v>42353.250477777779</v>
      </c>
      <c r="G8367" s="30"/>
      <c r="H8367" s="113"/>
      <c r="I8367" s="113"/>
    </row>
    <row r="8368" spans="1:9" ht="15" customHeight="1" x14ac:dyDescent="0.25">
      <c r="A8368" s="29">
        <v>42353.292144502317</v>
      </c>
      <c r="B8368" s="30">
        <v>1.03</v>
      </c>
      <c r="C8368" s="22" t="s">
        <v>197</v>
      </c>
      <c r="F8368" s="29">
        <v>42353.292144502317</v>
      </c>
      <c r="G8368" s="30"/>
      <c r="H8368" s="113"/>
      <c r="I8368" s="113"/>
    </row>
    <row r="8369" spans="1:9" ht="15" customHeight="1" x14ac:dyDescent="0.25">
      <c r="A8369" s="29">
        <v>42353.333811226854</v>
      </c>
      <c r="B8369" s="30">
        <v>1.04</v>
      </c>
      <c r="C8369" s="22" t="s">
        <v>197</v>
      </c>
      <c r="F8369" s="29">
        <v>42353.333811226854</v>
      </c>
      <c r="G8369" s="30"/>
      <c r="H8369" s="113"/>
      <c r="I8369" s="113"/>
    </row>
    <row r="8370" spans="1:9" ht="15" customHeight="1" x14ac:dyDescent="0.25">
      <c r="A8370" s="29">
        <v>42353.375477951391</v>
      </c>
      <c r="B8370" s="30">
        <v>1.06</v>
      </c>
      <c r="C8370" s="22" t="s">
        <v>197</v>
      </c>
      <c r="F8370" s="29">
        <v>42353.375477951391</v>
      </c>
      <c r="G8370" s="30"/>
      <c r="H8370" s="113"/>
      <c r="I8370" s="113"/>
    </row>
    <row r="8371" spans="1:9" ht="15" customHeight="1" x14ac:dyDescent="0.25">
      <c r="A8371" s="29">
        <v>42353.417144675928</v>
      </c>
      <c r="B8371" s="30">
        <v>1.26</v>
      </c>
      <c r="C8371" s="22" t="s">
        <v>197</v>
      </c>
      <c r="F8371" s="29">
        <v>42353.417144675928</v>
      </c>
      <c r="G8371" s="30"/>
      <c r="H8371" s="113"/>
      <c r="I8371" s="113"/>
    </row>
    <row r="8372" spans="1:9" ht="15" customHeight="1" x14ac:dyDescent="0.25">
      <c r="A8372" s="29">
        <v>42353.458811400465</v>
      </c>
      <c r="B8372" s="30">
        <v>1.24</v>
      </c>
      <c r="C8372" s="22" t="s">
        <v>197</v>
      </c>
      <c r="F8372" s="29">
        <v>42353.458811400465</v>
      </c>
      <c r="G8372" s="30"/>
      <c r="H8372" s="113"/>
      <c r="I8372" s="113"/>
    </row>
    <row r="8373" spans="1:9" ht="15" customHeight="1" x14ac:dyDescent="0.25">
      <c r="A8373" s="29">
        <v>42353.500478125003</v>
      </c>
      <c r="B8373" s="30">
        <v>1.27</v>
      </c>
      <c r="C8373" s="22" t="s">
        <v>197</v>
      </c>
      <c r="F8373" s="29">
        <v>42353.500478125003</v>
      </c>
      <c r="G8373" s="30"/>
      <c r="H8373" s="113"/>
      <c r="I8373" s="113"/>
    </row>
    <row r="8374" spans="1:9" ht="15" customHeight="1" x14ac:dyDescent="0.25">
      <c r="A8374" s="29">
        <v>42353.54214484954</v>
      </c>
      <c r="B8374" s="30">
        <v>1.1200000000000001</v>
      </c>
      <c r="C8374" s="22" t="s">
        <v>197</v>
      </c>
      <c r="F8374" s="29">
        <v>42353.54214484954</v>
      </c>
      <c r="G8374" s="30"/>
      <c r="H8374" s="113"/>
      <c r="I8374" s="113"/>
    </row>
    <row r="8375" spans="1:9" ht="15" customHeight="1" x14ac:dyDescent="0.25">
      <c r="A8375" s="29">
        <v>42353.583811574077</v>
      </c>
      <c r="B8375" s="30">
        <v>1.29</v>
      </c>
      <c r="C8375" s="22" t="s">
        <v>197</v>
      </c>
      <c r="F8375" s="29">
        <v>42353.583811574077</v>
      </c>
      <c r="G8375" s="30"/>
      <c r="H8375" s="113"/>
      <c r="I8375" s="113"/>
    </row>
    <row r="8376" spans="1:9" ht="15" customHeight="1" x14ac:dyDescent="0.25">
      <c r="A8376" s="29">
        <v>42353.625478298614</v>
      </c>
      <c r="B8376" s="30">
        <v>3.15</v>
      </c>
      <c r="C8376" s="22" t="s">
        <v>197</v>
      </c>
      <c r="F8376" s="29">
        <v>42353.625478298614</v>
      </c>
      <c r="G8376" s="30"/>
      <c r="H8376" s="113"/>
      <c r="I8376" s="113"/>
    </row>
    <row r="8377" spans="1:9" ht="15" customHeight="1" x14ac:dyDescent="0.25">
      <c r="A8377" s="29">
        <v>42353.667145023152</v>
      </c>
      <c r="B8377" s="30">
        <v>1.83</v>
      </c>
      <c r="C8377" s="22" t="s">
        <v>197</v>
      </c>
      <c r="F8377" s="29">
        <v>42353.667145023152</v>
      </c>
      <c r="G8377" s="30"/>
      <c r="H8377" s="113"/>
      <c r="I8377" s="113"/>
    </row>
    <row r="8378" spans="1:9" ht="15" customHeight="1" x14ac:dyDescent="0.25">
      <c r="A8378" s="29">
        <v>42353.708811747689</v>
      </c>
      <c r="B8378" s="30">
        <v>1.1100000000000001</v>
      </c>
      <c r="C8378" s="22" t="s">
        <v>197</v>
      </c>
      <c r="F8378" s="29">
        <v>42353.708811747689</v>
      </c>
      <c r="G8378" s="30"/>
      <c r="H8378" s="113"/>
      <c r="I8378" s="113"/>
    </row>
    <row r="8379" spans="1:9" ht="15" customHeight="1" x14ac:dyDescent="0.25">
      <c r="A8379" s="29">
        <v>42353.750478472219</v>
      </c>
      <c r="B8379" s="30">
        <v>1.06</v>
      </c>
      <c r="C8379" s="22" t="s">
        <v>197</v>
      </c>
      <c r="F8379" s="29">
        <v>42353.750478472219</v>
      </c>
      <c r="G8379" s="30"/>
      <c r="H8379" s="113"/>
      <c r="I8379" s="113"/>
    </row>
    <row r="8380" spans="1:9" ht="15" customHeight="1" x14ac:dyDescent="0.25">
      <c r="A8380" s="29">
        <v>42353.792145196756</v>
      </c>
      <c r="B8380" s="30">
        <v>1.06</v>
      </c>
      <c r="C8380" s="22" t="s">
        <v>197</v>
      </c>
      <c r="F8380" s="29">
        <v>42353.792145196756</v>
      </c>
      <c r="G8380" s="30"/>
      <c r="H8380" s="113"/>
      <c r="I8380" s="113"/>
    </row>
    <row r="8381" spans="1:9" ht="15" customHeight="1" x14ac:dyDescent="0.25">
      <c r="A8381" s="29">
        <v>42353.833811921293</v>
      </c>
      <c r="B8381" s="30">
        <v>1.08</v>
      </c>
      <c r="C8381" s="22" t="s">
        <v>197</v>
      </c>
      <c r="F8381" s="29">
        <v>42353.833811921293</v>
      </c>
      <c r="G8381" s="30"/>
      <c r="H8381" s="113"/>
      <c r="I8381" s="113"/>
    </row>
    <row r="8382" spans="1:9" ht="15" customHeight="1" x14ac:dyDescent="0.25">
      <c r="A8382" s="29">
        <v>42353.87547864583</v>
      </c>
      <c r="B8382" s="30">
        <v>1.1599999999999999</v>
      </c>
      <c r="C8382" s="22" t="s">
        <v>197</v>
      </c>
      <c r="F8382" s="29">
        <v>42353.87547864583</v>
      </c>
      <c r="G8382" s="30"/>
      <c r="H8382" s="113"/>
      <c r="I8382" s="113"/>
    </row>
    <row r="8383" spans="1:9" ht="15" customHeight="1" x14ac:dyDescent="0.25">
      <c r="A8383" s="29">
        <v>42353.917145370368</v>
      </c>
      <c r="B8383" s="30">
        <v>1.18</v>
      </c>
      <c r="C8383" s="22" t="s">
        <v>197</v>
      </c>
      <c r="F8383" s="29">
        <v>42353.917145370368</v>
      </c>
      <c r="G8383" s="30"/>
      <c r="H8383" s="113"/>
      <c r="I8383" s="113"/>
    </row>
    <row r="8384" spans="1:9" ht="15" customHeight="1" x14ac:dyDescent="0.25">
      <c r="A8384" s="29">
        <v>42353.958812094905</v>
      </c>
      <c r="B8384" s="30">
        <v>1.17</v>
      </c>
      <c r="C8384" s="22" t="s">
        <v>197</v>
      </c>
      <c r="F8384" s="29">
        <v>42353.958812094905</v>
      </c>
      <c r="G8384" s="30"/>
      <c r="H8384" s="113"/>
      <c r="I8384" s="113"/>
    </row>
    <row r="8385" spans="1:9" ht="15" customHeight="1" x14ac:dyDescent="0.25">
      <c r="A8385" s="29">
        <v>42354.000478819442</v>
      </c>
      <c r="B8385" s="30">
        <v>1.1599999999999999</v>
      </c>
      <c r="C8385" s="22" t="s">
        <v>197</v>
      </c>
      <c r="F8385" s="29">
        <v>42354.000478819442</v>
      </c>
      <c r="G8385" s="30"/>
      <c r="H8385" s="113"/>
      <c r="I8385" s="113"/>
    </row>
    <row r="8386" spans="1:9" ht="15" customHeight="1" x14ac:dyDescent="0.25">
      <c r="A8386" s="29">
        <v>42354.042145543979</v>
      </c>
      <c r="B8386" s="30">
        <v>1.1499999999999999</v>
      </c>
      <c r="C8386" s="22" t="s">
        <v>197</v>
      </c>
      <c r="F8386" s="29">
        <v>42354.042145543979</v>
      </c>
      <c r="G8386" s="30"/>
      <c r="H8386" s="113"/>
      <c r="I8386" s="113"/>
    </row>
    <row r="8387" spans="1:9" ht="15" customHeight="1" x14ac:dyDescent="0.25">
      <c r="A8387" s="29">
        <v>42354.083812268516</v>
      </c>
      <c r="B8387" s="30">
        <v>1.17</v>
      </c>
      <c r="C8387" s="22" t="s">
        <v>197</v>
      </c>
      <c r="F8387" s="29">
        <v>42354.083812268516</v>
      </c>
      <c r="G8387" s="30"/>
      <c r="H8387" s="113"/>
      <c r="I8387" s="113"/>
    </row>
    <row r="8388" spans="1:9" ht="15" customHeight="1" x14ac:dyDescent="0.25">
      <c r="A8388" s="29">
        <v>42354.125478993054</v>
      </c>
      <c r="B8388" s="30">
        <v>1.2</v>
      </c>
      <c r="C8388" s="22" t="s">
        <v>197</v>
      </c>
      <c r="F8388" s="29">
        <v>42354.125478993054</v>
      </c>
      <c r="G8388" s="30"/>
      <c r="H8388" s="113"/>
      <c r="I8388" s="113"/>
    </row>
    <row r="8389" spans="1:9" ht="15" customHeight="1" x14ac:dyDescent="0.25">
      <c r="A8389" s="29">
        <v>42354.167145717591</v>
      </c>
      <c r="B8389" s="30">
        <v>1.19</v>
      </c>
      <c r="C8389" s="22" t="s">
        <v>197</v>
      </c>
      <c r="F8389" s="29">
        <v>42354.167145717591</v>
      </c>
      <c r="G8389" s="30"/>
      <c r="H8389" s="113"/>
      <c r="I8389" s="113"/>
    </row>
    <row r="8390" spans="1:9" ht="15" customHeight="1" x14ac:dyDescent="0.25">
      <c r="A8390" s="29">
        <v>42354.208812442128</v>
      </c>
      <c r="B8390" s="30">
        <v>1.2</v>
      </c>
      <c r="C8390" s="22" t="s">
        <v>197</v>
      </c>
      <c r="F8390" s="29">
        <v>42354.208812442128</v>
      </c>
      <c r="G8390" s="30"/>
      <c r="H8390" s="113"/>
      <c r="I8390" s="113"/>
    </row>
    <row r="8391" spans="1:9" ht="15" customHeight="1" x14ac:dyDescent="0.25">
      <c r="A8391" s="29">
        <v>42354.250479166665</v>
      </c>
      <c r="B8391" s="30">
        <v>1.21</v>
      </c>
      <c r="C8391" s="22" t="s">
        <v>197</v>
      </c>
      <c r="F8391" s="29">
        <v>42354.250479166665</v>
      </c>
      <c r="G8391" s="30"/>
      <c r="H8391" s="113"/>
      <c r="I8391" s="113"/>
    </row>
    <row r="8392" spans="1:9" ht="15" customHeight="1" x14ac:dyDescent="0.25">
      <c r="A8392" s="29">
        <v>42354.292145891202</v>
      </c>
      <c r="B8392" s="30">
        <v>1.22</v>
      </c>
      <c r="C8392" s="22" t="s">
        <v>197</v>
      </c>
      <c r="F8392" s="29">
        <v>42354.292145891202</v>
      </c>
      <c r="G8392" s="30"/>
      <c r="H8392" s="113"/>
      <c r="I8392" s="113"/>
    </row>
    <row r="8393" spans="1:9" ht="15" customHeight="1" x14ac:dyDescent="0.25">
      <c r="A8393" s="29">
        <v>42354.33381261574</v>
      </c>
      <c r="B8393" s="30">
        <v>1.23</v>
      </c>
      <c r="C8393" s="22" t="s">
        <v>197</v>
      </c>
      <c r="F8393" s="29">
        <v>42354.33381261574</v>
      </c>
      <c r="G8393" s="30"/>
      <c r="H8393" s="113"/>
      <c r="I8393" s="113"/>
    </row>
    <row r="8394" spans="1:9" ht="15" customHeight="1" x14ac:dyDescent="0.25">
      <c r="A8394" s="29">
        <v>42354.375479340277</v>
      </c>
      <c r="B8394" s="30">
        <v>1.29</v>
      </c>
      <c r="C8394" s="22" t="s">
        <v>197</v>
      </c>
      <c r="F8394" s="29">
        <v>42354.375479340277</v>
      </c>
      <c r="G8394" s="30"/>
      <c r="H8394" s="113"/>
      <c r="I8394" s="113"/>
    </row>
    <row r="8395" spans="1:9" ht="15" customHeight="1" x14ac:dyDescent="0.25">
      <c r="A8395" s="29">
        <v>42354.417146064814</v>
      </c>
      <c r="B8395" s="30">
        <v>1.35</v>
      </c>
      <c r="C8395" s="22" t="s">
        <v>197</v>
      </c>
      <c r="F8395" s="29">
        <v>42354.417146064814</v>
      </c>
      <c r="G8395" s="30"/>
      <c r="H8395" s="113"/>
      <c r="I8395" s="113"/>
    </row>
    <row r="8396" spans="1:9" ht="15" customHeight="1" x14ac:dyDescent="0.25">
      <c r="A8396" s="29">
        <v>42354.458812789351</v>
      </c>
      <c r="B8396" s="30">
        <v>1.3</v>
      </c>
      <c r="C8396" s="22" t="s">
        <v>197</v>
      </c>
      <c r="F8396" s="29">
        <v>42354.458812789351</v>
      </c>
      <c r="G8396" s="30"/>
      <c r="H8396" s="113"/>
      <c r="I8396" s="113"/>
    </row>
    <row r="8397" spans="1:9" ht="15" customHeight="1" x14ac:dyDescent="0.25">
      <c r="A8397" s="29">
        <v>42354.500479513888</v>
      </c>
      <c r="B8397" s="30">
        <v>1.24</v>
      </c>
      <c r="C8397" s="22" t="s">
        <v>197</v>
      </c>
      <c r="F8397" s="29">
        <v>42354.500479513888</v>
      </c>
      <c r="G8397" s="30"/>
      <c r="H8397" s="113"/>
      <c r="I8397" s="113"/>
    </row>
    <row r="8398" spans="1:9" ht="15" customHeight="1" x14ac:dyDescent="0.25">
      <c r="A8398" s="29">
        <v>42354.542146238426</v>
      </c>
      <c r="B8398" s="30">
        <v>1.22</v>
      </c>
      <c r="C8398" s="22" t="s">
        <v>197</v>
      </c>
      <c r="F8398" s="29">
        <v>42354.542146238426</v>
      </c>
      <c r="G8398" s="30"/>
      <c r="H8398" s="113"/>
      <c r="I8398" s="113"/>
    </row>
    <row r="8399" spans="1:9" ht="15" customHeight="1" x14ac:dyDescent="0.25">
      <c r="A8399" s="29">
        <v>42354.583812962963</v>
      </c>
      <c r="B8399" s="30">
        <v>1.23</v>
      </c>
      <c r="C8399" s="22" t="s">
        <v>197</v>
      </c>
      <c r="F8399" s="29">
        <v>42354.583812962963</v>
      </c>
      <c r="G8399" s="30"/>
      <c r="H8399" s="113"/>
      <c r="I8399" s="113"/>
    </row>
    <row r="8400" spans="1:9" ht="15" customHeight="1" x14ac:dyDescent="0.25">
      <c r="A8400" s="29">
        <v>42354.6254796875</v>
      </c>
      <c r="B8400" s="30">
        <v>3.12</v>
      </c>
      <c r="C8400" s="22" t="s">
        <v>197</v>
      </c>
      <c r="F8400" s="29">
        <v>42354.6254796875</v>
      </c>
      <c r="G8400" s="30"/>
      <c r="H8400" s="113"/>
      <c r="I8400" s="113"/>
    </row>
    <row r="8401" spans="1:9" ht="15" customHeight="1" x14ac:dyDescent="0.25">
      <c r="A8401" s="29">
        <v>42354.667146412037</v>
      </c>
      <c r="B8401" s="30">
        <v>2.85</v>
      </c>
      <c r="C8401" s="22" t="s">
        <v>197</v>
      </c>
      <c r="F8401" s="29">
        <v>42354.667146412037</v>
      </c>
      <c r="G8401" s="30"/>
      <c r="H8401" s="113"/>
      <c r="I8401" s="113"/>
    </row>
    <row r="8402" spans="1:9" ht="15" customHeight="1" x14ac:dyDescent="0.25">
      <c r="A8402" s="29">
        <v>42354.708813136574</v>
      </c>
      <c r="B8402" s="30">
        <v>1.3</v>
      </c>
      <c r="C8402" s="22" t="s">
        <v>197</v>
      </c>
      <c r="F8402" s="29">
        <v>42354.708813136574</v>
      </c>
      <c r="G8402" s="30"/>
      <c r="H8402" s="113"/>
      <c r="I8402" s="113"/>
    </row>
    <row r="8403" spans="1:9" ht="15" customHeight="1" x14ac:dyDescent="0.25">
      <c r="A8403" s="29">
        <v>42354.750479861112</v>
      </c>
      <c r="B8403" s="30">
        <v>1.18</v>
      </c>
      <c r="C8403" s="22" t="s">
        <v>197</v>
      </c>
      <c r="F8403" s="29">
        <v>42354.750479861112</v>
      </c>
      <c r="G8403" s="30"/>
      <c r="H8403" s="113"/>
      <c r="I8403" s="113"/>
    </row>
    <row r="8404" spans="1:9" ht="15" customHeight="1" x14ac:dyDescent="0.25">
      <c r="A8404" s="29">
        <v>42354.792146585649</v>
      </c>
      <c r="B8404" s="30">
        <v>1.1599999999999999</v>
      </c>
      <c r="C8404" s="22" t="s">
        <v>197</v>
      </c>
      <c r="F8404" s="29">
        <v>42354.792146585649</v>
      </c>
      <c r="G8404" s="30"/>
      <c r="H8404" s="113"/>
      <c r="I8404" s="113"/>
    </row>
    <row r="8405" spans="1:9" ht="15" customHeight="1" x14ac:dyDescent="0.25">
      <c r="A8405" s="29">
        <v>42354.833813310186</v>
      </c>
      <c r="B8405" s="30">
        <v>1.17</v>
      </c>
      <c r="C8405" s="22" t="s">
        <v>197</v>
      </c>
      <c r="F8405" s="29">
        <v>42354.833813310186</v>
      </c>
      <c r="G8405" s="30"/>
      <c r="H8405" s="113"/>
      <c r="I8405" s="113"/>
    </row>
    <row r="8406" spans="1:9" ht="15" customHeight="1" x14ac:dyDescent="0.25">
      <c r="A8406" s="29">
        <v>42354.875480034723</v>
      </c>
      <c r="B8406" s="30">
        <v>1.1000000000000001</v>
      </c>
      <c r="C8406" s="22" t="s">
        <v>197</v>
      </c>
      <c r="F8406" s="29">
        <v>42354.875480034723</v>
      </c>
      <c r="G8406" s="30"/>
      <c r="H8406" s="113"/>
      <c r="I8406" s="113"/>
    </row>
    <row r="8407" spans="1:9" ht="15" customHeight="1" x14ac:dyDescent="0.25">
      <c r="A8407" s="29">
        <v>42354.917146759261</v>
      </c>
      <c r="B8407" s="30">
        <v>1.1000000000000001</v>
      </c>
      <c r="C8407" s="22" t="s">
        <v>197</v>
      </c>
      <c r="F8407" s="29">
        <v>42354.917146759261</v>
      </c>
      <c r="G8407" s="30"/>
      <c r="H8407" s="113"/>
      <c r="I8407" s="113"/>
    </row>
    <row r="8408" spans="1:9" ht="15" customHeight="1" x14ac:dyDescent="0.25">
      <c r="A8408" s="29">
        <v>42354.958813483798</v>
      </c>
      <c r="B8408" s="30">
        <v>1.0900000000000001</v>
      </c>
      <c r="C8408" s="22" t="s">
        <v>197</v>
      </c>
      <c r="F8408" s="29">
        <v>42354.958813483798</v>
      </c>
      <c r="G8408" s="30"/>
      <c r="H8408" s="113"/>
      <c r="I8408" s="113"/>
    </row>
    <row r="8409" spans="1:9" ht="15" customHeight="1" x14ac:dyDescent="0.25">
      <c r="A8409" s="29">
        <v>42355.000480208335</v>
      </c>
      <c r="B8409" s="30">
        <v>1.08</v>
      </c>
      <c r="C8409" s="22" t="s">
        <v>197</v>
      </c>
      <c r="F8409" s="29">
        <v>42355.000480208335</v>
      </c>
      <c r="G8409" s="30"/>
      <c r="H8409" s="113"/>
      <c r="I8409" s="113"/>
    </row>
    <row r="8410" spans="1:9" ht="15" customHeight="1" x14ac:dyDescent="0.25">
      <c r="A8410" s="29">
        <v>42355.042146932872</v>
      </c>
      <c r="B8410" s="30">
        <v>1.08</v>
      </c>
      <c r="C8410" s="22" t="s">
        <v>197</v>
      </c>
      <c r="F8410" s="29">
        <v>42355.042146932872</v>
      </c>
      <c r="G8410" s="30"/>
      <c r="H8410" s="113"/>
      <c r="I8410" s="113"/>
    </row>
    <row r="8411" spans="1:9" ht="15" customHeight="1" x14ac:dyDescent="0.25">
      <c r="A8411" s="29">
        <v>42355.083813657409</v>
      </c>
      <c r="B8411" s="30">
        <v>1.0900000000000001</v>
      </c>
      <c r="C8411" s="22" t="s">
        <v>197</v>
      </c>
      <c r="F8411" s="29">
        <v>42355.083813657409</v>
      </c>
      <c r="G8411" s="30"/>
      <c r="H8411" s="113"/>
      <c r="I8411" s="113"/>
    </row>
    <row r="8412" spans="1:9" ht="15" customHeight="1" x14ac:dyDescent="0.25">
      <c r="A8412" s="29">
        <v>42355.125480381947</v>
      </c>
      <c r="B8412" s="30">
        <v>1.0900000000000001</v>
      </c>
      <c r="C8412" s="22" t="s">
        <v>197</v>
      </c>
      <c r="F8412" s="29">
        <v>42355.125480381947</v>
      </c>
      <c r="G8412" s="30"/>
      <c r="H8412" s="113"/>
      <c r="I8412" s="113"/>
    </row>
    <row r="8413" spans="1:9" ht="15" customHeight="1" x14ac:dyDescent="0.25">
      <c r="A8413" s="29">
        <v>42355.167147106484</v>
      </c>
      <c r="B8413" s="30">
        <v>1.08</v>
      </c>
      <c r="C8413" s="22" t="s">
        <v>197</v>
      </c>
      <c r="F8413" s="29">
        <v>42355.167147106484</v>
      </c>
      <c r="G8413" s="30"/>
      <c r="H8413" s="113"/>
      <c r="I8413" s="113"/>
    </row>
    <row r="8414" spans="1:9" ht="15" customHeight="1" x14ac:dyDescent="0.25">
      <c r="A8414" s="29">
        <v>42355.208813831021</v>
      </c>
      <c r="B8414" s="30">
        <v>1.02</v>
      </c>
      <c r="C8414" s="22" t="s">
        <v>197</v>
      </c>
      <c r="F8414" s="29">
        <v>42355.208813831021</v>
      </c>
      <c r="G8414" s="30"/>
      <c r="H8414" s="113"/>
      <c r="I8414" s="113"/>
    </row>
    <row r="8415" spans="1:9" ht="15" customHeight="1" x14ac:dyDescent="0.25">
      <c r="A8415" s="29">
        <v>42355.250480555558</v>
      </c>
      <c r="B8415" s="30">
        <v>1.03</v>
      </c>
      <c r="C8415" s="22" t="s">
        <v>197</v>
      </c>
      <c r="F8415" s="29">
        <v>42355.250480555558</v>
      </c>
      <c r="G8415" s="30"/>
      <c r="H8415" s="113"/>
      <c r="I8415" s="113"/>
    </row>
    <row r="8416" spans="1:9" ht="15" customHeight="1" x14ac:dyDescent="0.25">
      <c r="A8416" s="29">
        <v>42355.292147280095</v>
      </c>
      <c r="B8416" s="30">
        <v>1.04</v>
      </c>
      <c r="C8416" s="22" t="s">
        <v>197</v>
      </c>
      <c r="F8416" s="29">
        <v>42355.292147280095</v>
      </c>
      <c r="G8416" s="30"/>
      <c r="H8416" s="113"/>
      <c r="I8416" s="113"/>
    </row>
    <row r="8417" spans="1:9" ht="15" customHeight="1" x14ac:dyDescent="0.25">
      <c r="A8417" s="29">
        <v>42355.333814004633</v>
      </c>
      <c r="B8417" s="30">
        <v>1.03</v>
      </c>
      <c r="C8417" s="22" t="s">
        <v>197</v>
      </c>
      <c r="F8417" s="29">
        <v>42355.333814004633</v>
      </c>
      <c r="G8417" s="30"/>
      <c r="H8417" s="113"/>
      <c r="I8417" s="113"/>
    </row>
    <row r="8418" spans="1:9" ht="15" customHeight="1" x14ac:dyDescent="0.25">
      <c r="A8418" s="29">
        <v>42355.37548072917</v>
      </c>
      <c r="B8418" s="30">
        <v>1.1100000000000001</v>
      </c>
      <c r="C8418" s="22" t="s">
        <v>197</v>
      </c>
      <c r="F8418" s="29">
        <v>42355.37548072917</v>
      </c>
      <c r="G8418" s="30"/>
      <c r="H8418" s="113"/>
      <c r="I8418" s="113"/>
    </row>
    <row r="8419" spans="1:9" ht="15" customHeight="1" x14ac:dyDescent="0.25">
      <c r="A8419" s="29">
        <v>42355.417147453707</v>
      </c>
      <c r="B8419" s="30">
        <v>1.36</v>
      </c>
      <c r="C8419" s="22" t="s">
        <v>197</v>
      </c>
      <c r="F8419" s="29">
        <v>42355.417147453707</v>
      </c>
      <c r="G8419" s="30"/>
      <c r="H8419" s="113"/>
      <c r="I8419" s="113"/>
    </row>
    <row r="8420" spans="1:9" ht="15" customHeight="1" x14ac:dyDescent="0.25">
      <c r="A8420" s="29">
        <v>42355.458814178244</v>
      </c>
      <c r="B8420" s="30">
        <v>1.39</v>
      </c>
      <c r="C8420" s="22" t="s">
        <v>197</v>
      </c>
      <c r="F8420" s="29">
        <v>42355.458814178244</v>
      </c>
      <c r="G8420" s="30"/>
      <c r="H8420" s="113"/>
      <c r="I8420" s="113"/>
    </row>
    <row r="8421" spans="1:9" ht="15" customHeight="1" x14ac:dyDescent="0.25">
      <c r="A8421" s="29">
        <v>42355.500480902774</v>
      </c>
      <c r="B8421" s="30">
        <v>1.1599999999999999</v>
      </c>
      <c r="C8421" s="22" t="s">
        <v>197</v>
      </c>
      <c r="F8421" s="29">
        <v>42355.500480902774</v>
      </c>
      <c r="G8421" s="30"/>
      <c r="H8421" s="113"/>
      <c r="I8421" s="113"/>
    </row>
    <row r="8422" spans="1:9" ht="15" customHeight="1" x14ac:dyDescent="0.25">
      <c r="A8422" s="29">
        <v>42355.542147627311</v>
      </c>
      <c r="B8422" s="30">
        <v>1.1100000000000001</v>
      </c>
      <c r="C8422" s="22" t="s">
        <v>197</v>
      </c>
      <c r="F8422" s="29">
        <v>42355.542147627311</v>
      </c>
      <c r="G8422" s="30"/>
      <c r="H8422" s="113"/>
      <c r="I8422" s="113"/>
    </row>
    <row r="8423" spans="1:9" ht="15" customHeight="1" x14ac:dyDescent="0.25">
      <c r="A8423" s="29">
        <v>42355.583814351849</v>
      </c>
      <c r="B8423" s="30">
        <v>1.41</v>
      </c>
      <c r="C8423" s="22" t="s">
        <v>197</v>
      </c>
      <c r="F8423" s="29">
        <v>42355.583814351849</v>
      </c>
      <c r="G8423" s="30"/>
      <c r="H8423" s="113"/>
      <c r="I8423" s="113"/>
    </row>
    <row r="8424" spans="1:9" ht="15" customHeight="1" x14ac:dyDescent="0.25">
      <c r="A8424" s="29">
        <v>42355.625481076386</v>
      </c>
      <c r="B8424" s="30">
        <v>1.6</v>
      </c>
      <c r="C8424" s="22" t="s">
        <v>197</v>
      </c>
      <c r="F8424" s="29">
        <v>42355.625481076386</v>
      </c>
      <c r="G8424" s="30"/>
      <c r="H8424" s="113"/>
      <c r="I8424" s="113"/>
    </row>
    <row r="8425" spans="1:9" ht="15" customHeight="1" x14ac:dyDescent="0.25">
      <c r="A8425" s="29">
        <v>42355.667147800923</v>
      </c>
      <c r="B8425" s="30">
        <v>1.63</v>
      </c>
      <c r="C8425" s="22" t="s">
        <v>197</v>
      </c>
      <c r="F8425" s="29">
        <v>42355.667147800923</v>
      </c>
      <c r="G8425" s="30"/>
      <c r="H8425" s="113"/>
      <c r="I8425" s="113"/>
    </row>
    <row r="8426" spans="1:9" ht="15" customHeight="1" x14ac:dyDescent="0.25">
      <c r="A8426" s="29">
        <v>42355.70881452546</v>
      </c>
      <c r="B8426" s="30">
        <v>1.1299999999999999</v>
      </c>
      <c r="C8426" s="22" t="s">
        <v>197</v>
      </c>
      <c r="F8426" s="29">
        <v>42355.70881452546</v>
      </c>
      <c r="G8426" s="30"/>
      <c r="H8426" s="113"/>
      <c r="I8426" s="113"/>
    </row>
    <row r="8427" spans="1:9" ht="15" customHeight="1" x14ac:dyDescent="0.25">
      <c r="A8427" s="29">
        <v>42355.750481249997</v>
      </c>
      <c r="B8427" s="30">
        <v>1.07</v>
      </c>
      <c r="C8427" s="22" t="s">
        <v>197</v>
      </c>
      <c r="F8427" s="29">
        <v>42355.750481249997</v>
      </c>
      <c r="G8427" s="30"/>
      <c r="H8427" s="113"/>
      <c r="I8427" s="113"/>
    </row>
    <row r="8428" spans="1:9" ht="15" customHeight="1" x14ac:dyDescent="0.25">
      <c r="A8428" s="29">
        <v>42355.792147974535</v>
      </c>
      <c r="B8428" s="30">
        <v>1.0900000000000001</v>
      </c>
      <c r="C8428" s="22" t="s">
        <v>197</v>
      </c>
      <c r="F8428" s="29">
        <v>42355.792147974535</v>
      </c>
      <c r="G8428" s="30"/>
      <c r="H8428" s="113"/>
      <c r="I8428" s="113"/>
    </row>
    <row r="8429" spans="1:9" ht="15" customHeight="1" x14ac:dyDescent="0.25">
      <c r="A8429" s="29">
        <v>42355.833814699072</v>
      </c>
      <c r="B8429" s="30">
        <v>1.07</v>
      </c>
      <c r="C8429" s="22" t="s">
        <v>197</v>
      </c>
      <c r="F8429" s="29">
        <v>42355.833814699072</v>
      </c>
      <c r="G8429" s="30"/>
      <c r="H8429" s="113"/>
      <c r="I8429" s="113"/>
    </row>
    <row r="8430" spans="1:9" ht="15" customHeight="1" x14ac:dyDescent="0.25">
      <c r="A8430" s="29">
        <v>42355.875481423609</v>
      </c>
      <c r="B8430" s="30">
        <v>1.04</v>
      </c>
      <c r="C8430" s="22" t="s">
        <v>197</v>
      </c>
      <c r="F8430" s="29">
        <v>42355.875481423609</v>
      </c>
      <c r="G8430" s="30"/>
      <c r="H8430" s="113"/>
      <c r="I8430" s="113"/>
    </row>
    <row r="8431" spans="1:9" ht="15" customHeight="1" x14ac:dyDescent="0.25">
      <c r="A8431" s="29">
        <v>42355.917148148146</v>
      </c>
      <c r="B8431" s="30">
        <v>1.05</v>
      </c>
      <c r="C8431" s="22" t="s">
        <v>197</v>
      </c>
      <c r="F8431" s="29">
        <v>42355.917148148146</v>
      </c>
      <c r="G8431" s="30"/>
      <c r="H8431" s="113"/>
      <c r="I8431" s="113"/>
    </row>
    <row r="8432" spans="1:9" ht="15" customHeight="1" x14ac:dyDescent="0.25">
      <c r="A8432" s="29">
        <v>42355.958814872683</v>
      </c>
      <c r="B8432" s="30">
        <v>1.06</v>
      </c>
      <c r="C8432" s="22" t="s">
        <v>197</v>
      </c>
      <c r="F8432" s="29">
        <v>42355.958814872683</v>
      </c>
      <c r="G8432" s="30"/>
      <c r="H8432" s="113"/>
      <c r="I8432" s="113"/>
    </row>
    <row r="8433" spans="1:9" ht="15" customHeight="1" x14ac:dyDescent="0.25">
      <c r="A8433" s="29">
        <v>42356.000481597221</v>
      </c>
      <c r="B8433" s="30">
        <v>1.05</v>
      </c>
      <c r="C8433" s="22" t="s">
        <v>197</v>
      </c>
      <c r="F8433" s="29">
        <v>42356.000481597221</v>
      </c>
      <c r="G8433" s="30"/>
      <c r="H8433" s="113"/>
      <c r="I8433" s="113"/>
    </row>
    <row r="8434" spans="1:9" ht="15" customHeight="1" x14ac:dyDescent="0.25">
      <c r="A8434" s="29">
        <v>42356.042148321758</v>
      </c>
      <c r="B8434" s="30">
        <v>1.05</v>
      </c>
      <c r="C8434" s="22" t="s">
        <v>197</v>
      </c>
      <c r="F8434" s="29">
        <v>42356.042148321758</v>
      </c>
      <c r="G8434" s="30"/>
      <c r="H8434" s="113"/>
      <c r="I8434" s="113"/>
    </row>
    <row r="8435" spans="1:9" ht="15" customHeight="1" x14ac:dyDescent="0.25">
      <c r="A8435" s="29">
        <v>42356.083815046295</v>
      </c>
      <c r="B8435" s="30">
        <v>1.07</v>
      </c>
      <c r="C8435" s="22" t="s">
        <v>197</v>
      </c>
      <c r="F8435" s="29">
        <v>42356.083815046295</v>
      </c>
      <c r="G8435" s="30"/>
      <c r="H8435" s="113"/>
      <c r="I8435" s="113"/>
    </row>
    <row r="8436" spans="1:9" ht="15" customHeight="1" x14ac:dyDescent="0.25">
      <c r="A8436" s="29">
        <v>42356.125481770832</v>
      </c>
      <c r="B8436" s="30">
        <v>1.1100000000000001</v>
      </c>
      <c r="C8436" s="22" t="s">
        <v>197</v>
      </c>
      <c r="F8436" s="29">
        <v>42356.125481770832</v>
      </c>
      <c r="G8436" s="30"/>
      <c r="H8436" s="113"/>
      <c r="I8436" s="113"/>
    </row>
    <row r="8437" spans="1:9" ht="15" customHeight="1" x14ac:dyDescent="0.25">
      <c r="A8437" s="29">
        <v>42356.167148495369</v>
      </c>
      <c r="B8437" s="30">
        <v>1.1000000000000001</v>
      </c>
      <c r="C8437" s="22" t="s">
        <v>197</v>
      </c>
      <c r="F8437" s="29">
        <v>42356.167148495369</v>
      </c>
      <c r="G8437" s="30"/>
      <c r="H8437" s="113"/>
      <c r="I8437" s="113"/>
    </row>
    <row r="8438" spans="1:9" ht="15" customHeight="1" x14ac:dyDescent="0.25">
      <c r="A8438" s="29">
        <v>42356.208815219907</v>
      </c>
      <c r="B8438" s="30">
        <v>1.05</v>
      </c>
      <c r="C8438" s="22" t="s">
        <v>197</v>
      </c>
      <c r="F8438" s="29">
        <v>42356.208815219907</v>
      </c>
      <c r="G8438" s="30"/>
      <c r="H8438" s="113"/>
      <c r="I8438" s="113"/>
    </row>
    <row r="8439" spans="1:9" ht="15" customHeight="1" x14ac:dyDescent="0.25">
      <c r="A8439" s="29">
        <v>42356.250481944444</v>
      </c>
      <c r="B8439" s="30">
        <v>1.05</v>
      </c>
      <c r="C8439" s="22" t="s">
        <v>197</v>
      </c>
      <c r="F8439" s="29">
        <v>42356.250481944444</v>
      </c>
      <c r="G8439" s="30"/>
      <c r="H8439" s="113"/>
      <c r="I8439" s="113"/>
    </row>
    <row r="8440" spans="1:9" ht="15" customHeight="1" x14ac:dyDescent="0.25">
      <c r="A8440" s="29">
        <v>42356.292148668981</v>
      </c>
      <c r="B8440" s="30">
        <v>1.04</v>
      </c>
      <c r="C8440" s="22" t="s">
        <v>197</v>
      </c>
      <c r="F8440" s="29">
        <v>42356.292148668981</v>
      </c>
      <c r="G8440" s="30"/>
      <c r="H8440" s="113"/>
      <c r="I8440" s="113"/>
    </row>
    <row r="8441" spans="1:9" ht="15" customHeight="1" x14ac:dyDescent="0.25">
      <c r="A8441" s="29">
        <v>42356.333815393518</v>
      </c>
      <c r="B8441" s="30">
        <v>1.04</v>
      </c>
      <c r="C8441" s="22" t="s">
        <v>197</v>
      </c>
      <c r="F8441" s="29">
        <v>42356.333815393518</v>
      </c>
      <c r="G8441" s="30"/>
      <c r="H8441" s="113"/>
      <c r="I8441" s="113"/>
    </row>
    <row r="8442" spans="1:9" ht="15" customHeight="1" x14ac:dyDescent="0.25">
      <c r="A8442" s="29">
        <v>42356.375482118056</v>
      </c>
      <c r="B8442" s="30">
        <v>1.05</v>
      </c>
      <c r="C8442" s="22" t="s">
        <v>197</v>
      </c>
      <c r="F8442" s="29">
        <v>42356.375482118056</v>
      </c>
      <c r="G8442" s="30"/>
      <c r="H8442" s="113"/>
      <c r="I8442" s="113"/>
    </row>
    <row r="8443" spans="1:9" ht="15" customHeight="1" x14ac:dyDescent="0.25">
      <c r="A8443" s="29">
        <v>42356.417148842593</v>
      </c>
      <c r="B8443" s="30">
        <v>1.19</v>
      </c>
      <c r="C8443" s="22" t="s">
        <v>197</v>
      </c>
      <c r="F8443" s="29">
        <v>42356.417148842593</v>
      </c>
      <c r="G8443" s="30"/>
      <c r="H8443" s="113"/>
      <c r="I8443" s="113"/>
    </row>
    <row r="8444" spans="1:9" ht="15" customHeight="1" x14ac:dyDescent="0.25">
      <c r="A8444" s="29">
        <v>42356.45881556713</v>
      </c>
      <c r="B8444" s="30">
        <v>1.25</v>
      </c>
      <c r="C8444" s="22" t="s">
        <v>197</v>
      </c>
      <c r="F8444" s="29">
        <v>42356.45881556713</v>
      </c>
      <c r="G8444" s="30"/>
      <c r="H8444" s="113"/>
      <c r="I8444" s="113"/>
    </row>
    <row r="8445" spans="1:9" ht="15" customHeight="1" x14ac:dyDescent="0.25">
      <c r="A8445" s="29">
        <v>42356.500482291667</v>
      </c>
      <c r="B8445" s="30">
        <v>1.1499999999999999</v>
      </c>
      <c r="C8445" s="22" t="s">
        <v>197</v>
      </c>
      <c r="F8445" s="29">
        <v>42356.500482291667</v>
      </c>
      <c r="G8445" s="30"/>
      <c r="H8445" s="113"/>
      <c r="I8445" s="113"/>
    </row>
    <row r="8446" spans="1:9" ht="15" customHeight="1" x14ac:dyDescent="0.25">
      <c r="A8446" s="29">
        <v>42356.542149016204</v>
      </c>
      <c r="B8446" s="30">
        <v>1.08</v>
      </c>
      <c r="C8446" s="22" t="s">
        <v>197</v>
      </c>
      <c r="F8446" s="29">
        <v>42356.542149016204</v>
      </c>
      <c r="G8446" s="30"/>
      <c r="H8446" s="113"/>
      <c r="I8446" s="113"/>
    </row>
    <row r="8447" spans="1:9" ht="15" customHeight="1" x14ac:dyDescent="0.25">
      <c r="A8447" s="29">
        <v>42356.583815740742</v>
      </c>
      <c r="B8447" s="30">
        <v>1.88</v>
      </c>
      <c r="C8447" s="22" t="s">
        <v>197</v>
      </c>
      <c r="F8447" s="29">
        <v>42356.583815740742</v>
      </c>
      <c r="G8447" s="30"/>
      <c r="H8447" s="113"/>
      <c r="I8447" s="113"/>
    </row>
    <row r="8448" spans="1:9" ht="15" customHeight="1" x14ac:dyDescent="0.25">
      <c r="A8448" s="29">
        <v>42356.625482465279</v>
      </c>
      <c r="B8448" s="30">
        <v>1.34</v>
      </c>
      <c r="C8448" s="22" t="s">
        <v>197</v>
      </c>
      <c r="F8448" s="29">
        <v>42356.625482465279</v>
      </c>
      <c r="G8448" s="30"/>
      <c r="H8448" s="113"/>
      <c r="I8448" s="113"/>
    </row>
    <row r="8449" spans="1:9" ht="15" customHeight="1" x14ac:dyDescent="0.25">
      <c r="A8449" s="29">
        <v>42356.667149189816</v>
      </c>
      <c r="B8449" s="30">
        <v>1.36</v>
      </c>
      <c r="C8449" s="22" t="s">
        <v>197</v>
      </c>
      <c r="F8449" s="29">
        <v>42356.667149189816</v>
      </c>
      <c r="G8449" s="30"/>
      <c r="H8449" s="113"/>
      <c r="I8449" s="113"/>
    </row>
    <row r="8450" spans="1:9" ht="15" customHeight="1" x14ac:dyDescent="0.25">
      <c r="A8450" s="29">
        <v>42356.708815914353</v>
      </c>
      <c r="B8450" s="30">
        <v>1.08</v>
      </c>
      <c r="C8450" s="22" t="s">
        <v>197</v>
      </c>
      <c r="F8450" s="29">
        <v>42356.708815914353</v>
      </c>
      <c r="G8450" s="30"/>
      <c r="H8450" s="113"/>
      <c r="I8450" s="113"/>
    </row>
    <row r="8451" spans="1:9" ht="15" customHeight="1" x14ac:dyDescent="0.25">
      <c r="A8451" s="29">
        <v>42356.75048263889</v>
      </c>
      <c r="B8451" s="30">
        <v>1.06</v>
      </c>
      <c r="C8451" s="22" t="s">
        <v>197</v>
      </c>
      <c r="F8451" s="29">
        <v>42356.75048263889</v>
      </c>
      <c r="G8451" s="30"/>
      <c r="H8451" s="113"/>
      <c r="I8451" s="113"/>
    </row>
    <row r="8452" spans="1:9" ht="15" customHeight="1" x14ac:dyDescent="0.25">
      <c r="A8452" s="29">
        <v>42356.792149363428</v>
      </c>
      <c r="B8452" s="30">
        <v>1.06</v>
      </c>
      <c r="C8452" s="22" t="s">
        <v>197</v>
      </c>
      <c r="F8452" s="29">
        <v>42356.792149363428</v>
      </c>
      <c r="G8452" s="30"/>
      <c r="H8452" s="113"/>
      <c r="I8452" s="113"/>
    </row>
    <row r="8453" spans="1:9" ht="15" customHeight="1" x14ac:dyDescent="0.25">
      <c r="A8453" s="29">
        <v>42356.833816087965</v>
      </c>
      <c r="B8453" s="30">
        <v>1.07</v>
      </c>
      <c r="C8453" s="22" t="s">
        <v>197</v>
      </c>
      <c r="F8453" s="29">
        <v>42356.833816087965</v>
      </c>
      <c r="G8453" s="30"/>
      <c r="H8453" s="113"/>
      <c r="I8453" s="113"/>
    </row>
    <row r="8454" spans="1:9" ht="15" customHeight="1" x14ac:dyDescent="0.25">
      <c r="A8454" s="29">
        <v>42356.875482812502</v>
      </c>
      <c r="B8454" s="30">
        <v>1.04</v>
      </c>
      <c r="C8454" s="22" t="s">
        <v>197</v>
      </c>
      <c r="F8454" s="29">
        <v>42356.875482812502</v>
      </c>
      <c r="G8454" s="30"/>
      <c r="H8454" s="113"/>
      <c r="I8454" s="113"/>
    </row>
    <row r="8455" spans="1:9" ht="15" customHeight="1" x14ac:dyDescent="0.25">
      <c r="A8455" s="29">
        <v>42356.917149537039</v>
      </c>
      <c r="B8455" s="30">
        <v>1.02</v>
      </c>
      <c r="C8455" s="22" t="s">
        <v>197</v>
      </c>
      <c r="F8455" s="29">
        <v>42356.917149537039</v>
      </c>
      <c r="G8455" s="30"/>
      <c r="H8455" s="113"/>
      <c r="I8455" s="113"/>
    </row>
    <row r="8456" spans="1:9" ht="15" customHeight="1" x14ac:dyDescent="0.25">
      <c r="A8456" s="29">
        <v>42356.958816261576</v>
      </c>
      <c r="B8456" s="30">
        <v>1.04</v>
      </c>
      <c r="C8456" s="22" t="s">
        <v>197</v>
      </c>
      <c r="F8456" s="29">
        <v>42356.958816261576</v>
      </c>
      <c r="G8456" s="30"/>
      <c r="H8456" s="113"/>
      <c r="I8456" s="113"/>
    </row>
    <row r="8457" spans="1:9" ht="15" customHeight="1" x14ac:dyDescent="0.25">
      <c r="A8457" s="29">
        <v>42357.000482986114</v>
      </c>
      <c r="B8457" s="30">
        <v>1.07</v>
      </c>
      <c r="C8457" s="22" t="s">
        <v>197</v>
      </c>
      <c r="F8457" s="29">
        <v>42357.000482986114</v>
      </c>
      <c r="G8457" s="30"/>
      <c r="H8457" s="113"/>
      <c r="I8457" s="113"/>
    </row>
    <row r="8458" spans="1:9" ht="15" customHeight="1" x14ac:dyDescent="0.25">
      <c r="A8458" s="29">
        <v>42357.042149710651</v>
      </c>
      <c r="B8458" s="30">
        <v>1.07</v>
      </c>
      <c r="C8458" s="22" t="s">
        <v>197</v>
      </c>
      <c r="F8458" s="29">
        <v>42357.042149710651</v>
      </c>
      <c r="G8458" s="30"/>
      <c r="H8458" s="113"/>
      <c r="I8458" s="113"/>
    </row>
    <row r="8459" spans="1:9" ht="15" customHeight="1" x14ac:dyDescent="0.25">
      <c r="A8459" s="29">
        <v>42357.083816435188</v>
      </c>
      <c r="B8459" s="30">
        <v>1.05</v>
      </c>
      <c r="C8459" s="22" t="s">
        <v>197</v>
      </c>
      <c r="F8459" s="29">
        <v>42357.083816435188</v>
      </c>
      <c r="G8459" s="30"/>
      <c r="H8459" s="113"/>
      <c r="I8459" s="113"/>
    </row>
    <row r="8460" spans="1:9" ht="15" customHeight="1" x14ac:dyDescent="0.25">
      <c r="A8460" s="29">
        <v>42357.125483159725</v>
      </c>
      <c r="B8460" s="30">
        <v>1.06</v>
      </c>
      <c r="C8460" s="22" t="s">
        <v>197</v>
      </c>
      <c r="F8460" s="29">
        <v>42357.125483159725</v>
      </c>
      <c r="G8460" s="30"/>
      <c r="H8460" s="113"/>
      <c r="I8460" s="113"/>
    </row>
    <row r="8461" spans="1:9" ht="15" customHeight="1" x14ac:dyDescent="0.25">
      <c r="A8461" s="29">
        <v>42357.167149884262</v>
      </c>
      <c r="B8461" s="30">
        <v>1.03</v>
      </c>
      <c r="C8461" s="22" t="s">
        <v>197</v>
      </c>
      <c r="F8461" s="29">
        <v>42357.167149884262</v>
      </c>
      <c r="G8461" s="30"/>
      <c r="H8461" s="113"/>
      <c r="I8461" s="113"/>
    </row>
    <row r="8462" spans="1:9" ht="15" customHeight="1" x14ac:dyDescent="0.25">
      <c r="A8462" s="29">
        <v>42357.2088166088</v>
      </c>
      <c r="B8462" s="30">
        <v>1.04</v>
      </c>
      <c r="C8462" s="22" t="s">
        <v>197</v>
      </c>
      <c r="F8462" s="29">
        <v>42357.2088166088</v>
      </c>
      <c r="G8462" s="30"/>
      <c r="H8462" s="113"/>
      <c r="I8462" s="113"/>
    </row>
    <row r="8463" spans="1:9" ht="15" customHeight="1" x14ac:dyDescent="0.25">
      <c r="A8463" s="29">
        <v>42357.250483333337</v>
      </c>
      <c r="B8463" s="30">
        <v>1.04</v>
      </c>
      <c r="C8463" s="22" t="s">
        <v>197</v>
      </c>
      <c r="F8463" s="29">
        <v>42357.250483333337</v>
      </c>
      <c r="G8463" s="30"/>
      <c r="H8463" s="113"/>
      <c r="I8463" s="113"/>
    </row>
    <row r="8464" spans="1:9" ht="15" customHeight="1" x14ac:dyDescent="0.25">
      <c r="A8464" s="29">
        <v>42357.292150057867</v>
      </c>
      <c r="B8464" s="30">
        <v>1.02</v>
      </c>
      <c r="C8464" s="22" t="s">
        <v>197</v>
      </c>
      <c r="F8464" s="29">
        <v>42357.292150057867</v>
      </c>
      <c r="G8464" s="30"/>
      <c r="H8464" s="113"/>
      <c r="I8464" s="113"/>
    </row>
    <row r="8465" spans="1:9" ht="15" customHeight="1" x14ac:dyDescent="0.25">
      <c r="A8465" s="29">
        <v>42357.333816782404</v>
      </c>
      <c r="B8465" s="30">
        <v>1.03</v>
      </c>
      <c r="C8465" s="22" t="s">
        <v>197</v>
      </c>
      <c r="F8465" s="29">
        <v>42357.333816782404</v>
      </c>
      <c r="G8465" s="30"/>
      <c r="H8465" s="113"/>
      <c r="I8465" s="113"/>
    </row>
    <row r="8466" spans="1:9" ht="15" customHeight="1" x14ac:dyDescent="0.25">
      <c r="A8466" s="29">
        <v>42357.375483506941</v>
      </c>
      <c r="B8466" s="30">
        <v>1.02</v>
      </c>
      <c r="C8466" s="22" t="s">
        <v>197</v>
      </c>
      <c r="F8466" s="29">
        <v>42357.375483506941</v>
      </c>
      <c r="G8466" s="30"/>
      <c r="H8466" s="113"/>
      <c r="I8466" s="113"/>
    </row>
    <row r="8467" spans="1:9" ht="15" customHeight="1" x14ac:dyDescent="0.25">
      <c r="A8467" s="29">
        <v>42357.417150231478</v>
      </c>
      <c r="B8467" s="30">
        <v>1.06</v>
      </c>
      <c r="C8467" s="22" t="s">
        <v>197</v>
      </c>
      <c r="F8467" s="29">
        <v>42357.417150231478</v>
      </c>
      <c r="G8467" s="30"/>
      <c r="H8467" s="113"/>
      <c r="I8467" s="113"/>
    </row>
    <row r="8468" spans="1:9" ht="15" customHeight="1" x14ac:dyDescent="0.25">
      <c r="A8468" s="29">
        <v>42357.458816956016</v>
      </c>
      <c r="B8468" s="30">
        <v>1.1000000000000001</v>
      </c>
      <c r="C8468" s="22" t="s">
        <v>197</v>
      </c>
      <c r="F8468" s="29">
        <v>42357.458816956016</v>
      </c>
      <c r="G8468" s="30"/>
      <c r="H8468" s="113"/>
      <c r="I8468" s="113"/>
    </row>
    <row r="8469" spans="1:9" ht="15" customHeight="1" x14ac:dyDescent="0.25">
      <c r="A8469" s="29">
        <v>42357.500483680553</v>
      </c>
      <c r="B8469" s="30">
        <v>1.07</v>
      </c>
      <c r="C8469" s="22" t="s">
        <v>197</v>
      </c>
      <c r="F8469" s="29">
        <v>42357.500483680553</v>
      </c>
      <c r="G8469" s="30"/>
      <c r="H8469" s="113"/>
      <c r="I8469" s="113"/>
    </row>
    <row r="8470" spans="1:9" ht="15" customHeight="1" x14ac:dyDescent="0.25">
      <c r="A8470" s="29">
        <v>42357.54215040509</v>
      </c>
      <c r="B8470" s="30">
        <v>1.04</v>
      </c>
      <c r="C8470" s="22" t="s">
        <v>197</v>
      </c>
      <c r="F8470" s="29">
        <v>42357.54215040509</v>
      </c>
      <c r="G8470" s="30"/>
      <c r="H8470" s="113"/>
      <c r="I8470" s="113"/>
    </row>
    <row r="8471" spans="1:9" ht="15" customHeight="1" x14ac:dyDescent="0.25">
      <c r="A8471" s="29">
        <v>42357.583817129627</v>
      </c>
      <c r="B8471" s="30">
        <v>1.08</v>
      </c>
      <c r="C8471" s="22" t="s">
        <v>197</v>
      </c>
      <c r="F8471" s="29">
        <v>42357.583817129627</v>
      </c>
      <c r="G8471" s="30"/>
      <c r="H8471" s="113"/>
      <c r="I8471" s="113"/>
    </row>
    <row r="8472" spans="1:9" ht="15" customHeight="1" x14ac:dyDescent="0.25">
      <c r="A8472" s="29">
        <v>42357.625483854164</v>
      </c>
      <c r="B8472" s="30">
        <v>1.1200000000000001</v>
      </c>
      <c r="C8472" s="22" t="s">
        <v>197</v>
      </c>
      <c r="F8472" s="29">
        <v>42357.625483854164</v>
      </c>
      <c r="G8472" s="30"/>
      <c r="H8472" s="113"/>
      <c r="I8472" s="113"/>
    </row>
    <row r="8473" spans="1:9" ht="15" customHeight="1" x14ac:dyDescent="0.25">
      <c r="A8473" s="29">
        <v>42357.667150578702</v>
      </c>
      <c r="B8473" s="30">
        <v>1.1200000000000001</v>
      </c>
      <c r="C8473" s="22" t="s">
        <v>197</v>
      </c>
      <c r="F8473" s="29">
        <v>42357.667150578702</v>
      </c>
      <c r="G8473" s="30"/>
      <c r="H8473" s="113"/>
      <c r="I8473" s="113"/>
    </row>
    <row r="8474" spans="1:9" ht="15" customHeight="1" x14ac:dyDescent="0.25">
      <c r="A8474" s="29">
        <v>42357.708817303239</v>
      </c>
      <c r="B8474" s="30">
        <v>1.07</v>
      </c>
      <c r="C8474" s="22" t="s">
        <v>197</v>
      </c>
      <c r="F8474" s="29">
        <v>42357.708817303239</v>
      </c>
      <c r="G8474" s="30"/>
      <c r="H8474" s="113"/>
      <c r="I8474" s="113"/>
    </row>
    <row r="8475" spans="1:9" ht="15" customHeight="1" x14ac:dyDescent="0.25">
      <c r="A8475" s="29">
        <v>42357.750484027776</v>
      </c>
      <c r="B8475" s="30">
        <v>1.06</v>
      </c>
      <c r="C8475" s="22" t="s">
        <v>197</v>
      </c>
      <c r="F8475" s="29">
        <v>42357.750484027776</v>
      </c>
      <c r="G8475" s="30"/>
      <c r="H8475" s="113"/>
      <c r="I8475" s="113"/>
    </row>
    <row r="8476" spans="1:9" ht="15" customHeight="1" x14ac:dyDescent="0.25">
      <c r="A8476" s="29">
        <v>42357.792150752313</v>
      </c>
      <c r="B8476" s="30">
        <v>1.06</v>
      </c>
      <c r="C8476" s="22" t="s">
        <v>197</v>
      </c>
      <c r="F8476" s="29">
        <v>42357.792150752313</v>
      </c>
      <c r="G8476" s="30"/>
      <c r="H8476" s="113"/>
      <c r="I8476" s="113"/>
    </row>
    <row r="8477" spans="1:9" ht="15" customHeight="1" x14ac:dyDescent="0.25">
      <c r="A8477" s="29">
        <v>42357.833817476851</v>
      </c>
      <c r="B8477" s="30">
        <v>1.07</v>
      </c>
      <c r="C8477" s="22" t="s">
        <v>197</v>
      </c>
      <c r="F8477" s="29">
        <v>42357.833817476851</v>
      </c>
      <c r="G8477" s="30"/>
      <c r="H8477" s="113"/>
      <c r="I8477" s="113"/>
    </row>
    <row r="8478" spans="1:9" ht="15" customHeight="1" x14ac:dyDescent="0.25">
      <c r="A8478" s="29">
        <v>42357.875484201388</v>
      </c>
      <c r="B8478" s="30">
        <v>1.1499999999999999</v>
      </c>
      <c r="C8478" s="22" t="s">
        <v>197</v>
      </c>
      <c r="F8478" s="29">
        <v>42357.875484201388</v>
      </c>
      <c r="G8478" s="30"/>
      <c r="H8478" s="113"/>
      <c r="I8478" s="113"/>
    </row>
    <row r="8479" spans="1:9" ht="15" customHeight="1" x14ac:dyDescent="0.25">
      <c r="A8479" s="29">
        <v>42357.917150925925</v>
      </c>
      <c r="B8479" s="30">
        <v>1.1599999999999999</v>
      </c>
      <c r="C8479" s="22" t="s">
        <v>197</v>
      </c>
      <c r="F8479" s="29">
        <v>42357.917150925925</v>
      </c>
      <c r="G8479" s="30"/>
      <c r="H8479" s="113"/>
      <c r="I8479" s="113"/>
    </row>
    <row r="8480" spans="1:9" ht="15" customHeight="1" x14ac:dyDescent="0.25">
      <c r="A8480" s="29">
        <v>42357.958817650462</v>
      </c>
      <c r="B8480" s="30">
        <v>1.17</v>
      </c>
      <c r="C8480" s="22" t="s">
        <v>197</v>
      </c>
      <c r="F8480" s="29">
        <v>42357.958817650462</v>
      </c>
      <c r="G8480" s="30"/>
      <c r="H8480" s="113"/>
      <c r="I8480" s="113"/>
    </row>
    <row r="8481" spans="1:9" ht="15" customHeight="1" x14ac:dyDescent="0.25">
      <c r="A8481" s="29">
        <v>42358.000484374999</v>
      </c>
      <c r="B8481" s="30">
        <v>1.19</v>
      </c>
      <c r="C8481" s="22" t="s">
        <v>197</v>
      </c>
      <c r="F8481" s="29">
        <v>42358.000484374999</v>
      </c>
      <c r="G8481" s="30"/>
      <c r="H8481" s="113"/>
      <c r="I8481" s="113"/>
    </row>
    <row r="8482" spans="1:9" ht="15" customHeight="1" x14ac:dyDescent="0.25">
      <c r="A8482" s="29">
        <v>42358.042151099537</v>
      </c>
      <c r="B8482" s="30">
        <v>1.19</v>
      </c>
      <c r="C8482" s="22" t="s">
        <v>197</v>
      </c>
      <c r="F8482" s="29">
        <v>42358.042151099537</v>
      </c>
      <c r="G8482" s="30"/>
      <c r="H8482" s="113"/>
      <c r="I8482" s="113"/>
    </row>
    <row r="8483" spans="1:9" ht="15" customHeight="1" x14ac:dyDescent="0.25">
      <c r="A8483" s="29">
        <v>42358.083817824074</v>
      </c>
      <c r="B8483" s="30">
        <v>1.17</v>
      </c>
      <c r="C8483" s="22" t="s">
        <v>197</v>
      </c>
      <c r="F8483" s="29">
        <v>42358.083817824074</v>
      </c>
      <c r="G8483" s="30"/>
      <c r="H8483" s="113"/>
      <c r="I8483" s="113"/>
    </row>
    <row r="8484" spans="1:9" ht="15" customHeight="1" x14ac:dyDescent="0.25">
      <c r="A8484" s="29">
        <v>42358.125484548611</v>
      </c>
      <c r="B8484" s="30">
        <v>1.17</v>
      </c>
      <c r="C8484" s="22" t="s">
        <v>197</v>
      </c>
      <c r="F8484" s="29">
        <v>42358.125484548611</v>
      </c>
      <c r="G8484" s="30"/>
      <c r="H8484" s="113"/>
      <c r="I8484" s="113"/>
    </row>
    <row r="8485" spans="1:9" ht="15" customHeight="1" x14ac:dyDescent="0.25">
      <c r="A8485" s="29">
        <v>42358.167151273148</v>
      </c>
      <c r="B8485" s="30">
        <v>1.1499999999999999</v>
      </c>
      <c r="C8485" s="22" t="s">
        <v>197</v>
      </c>
      <c r="F8485" s="29">
        <v>42358.167151273148</v>
      </c>
      <c r="G8485" s="30"/>
      <c r="H8485" s="113"/>
      <c r="I8485" s="113"/>
    </row>
    <row r="8486" spans="1:9" ht="15" customHeight="1" x14ac:dyDescent="0.25">
      <c r="A8486" s="29">
        <v>42358.208817997685</v>
      </c>
      <c r="B8486" s="30">
        <v>1.06</v>
      </c>
      <c r="C8486" s="22" t="s">
        <v>197</v>
      </c>
      <c r="F8486" s="29">
        <v>42358.208817997685</v>
      </c>
      <c r="G8486" s="30"/>
      <c r="H8486" s="113"/>
      <c r="I8486" s="113"/>
    </row>
    <row r="8487" spans="1:9" ht="15" customHeight="1" x14ac:dyDescent="0.25">
      <c r="A8487" s="29">
        <v>42358.250484722223</v>
      </c>
      <c r="B8487" s="30">
        <v>1.0900000000000001</v>
      </c>
      <c r="C8487" s="22" t="s">
        <v>197</v>
      </c>
      <c r="F8487" s="29">
        <v>42358.250484722223</v>
      </c>
      <c r="G8487" s="30"/>
      <c r="H8487" s="113"/>
      <c r="I8487" s="113"/>
    </row>
    <row r="8488" spans="1:9" ht="15" customHeight="1" x14ac:dyDescent="0.25">
      <c r="A8488" s="29">
        <v>42358.29215144676</v>
      </c>
      <c r="B8488" s="30">
        <v>1.1000000000000001</v>
      </c>
      <c r="C8488" s="22" t="s">
        <v>197</v>
      </c>
      <c r="F8488" s="29">
        <v>42358.29215144676</v>
      </c>
      <c r="G8488" s="30"/>
      <c r="H8488" s="113"/>
      <c r="I8488" s="113"/>
    </row>
    <row r="8489" spans="1:9" ht="15" customHeight="1" x14ac:dyDescent="0.25">
      <c r="A8489" s="29">
        <v>42358.333818171297</v>
      </c>
      <c r="B8489" s="30">
        <v>1.07</v>
      </c>
      <c r="C8489" s="22" t="s">
        <v>197</v>
      </c>
      <c r="F8489" s="29">
        <v>42358.333818171297</v>
      </c>
      <c r="G8489" s="30"/>
      <c r="H8489" s="113"/>
      <c r="I8489" s="113"/>
    </row>
    <row r="8490" spans="1:9" ht="15" customHeight="1" x14ac:dyDescent="0.25">
      <c r="A8490" s="29">
        <v>42358.375484895834</v>
      </c>
      <c r="B8490" s="30">
        <v>1.0900000000000001</v>
      </c>
      <c r="C8490" s="22" t="s">
        <v>197</v>
      </c>
      <c r="F8490" s="29">
        <v>42358.375484895834</v>
      </c>
      <c r="G8490" s="30"/>
      <c r="H8490" s="113"/>
      <c r="I8490" s="113"/>
    </row>
    <row r="8491" spans="1:9" ht="15" customHeight="1" x14ac:dyDescent="0.25">
      <c r="A8491" s="29">
        <v>42358.417151620371</v>
      </c>
      <c r="B8491" s="30">
        <v>0</v>
      </c>
      <c r="C8491" s="22" t="s">
        <v>197</v>
      </c>
      <c r="F8491" s="29">
        <v>42358.417151620371</v>
      </c>
      <c r="G8491" s="30"/>
      <c r="H8491" s="113"/>
      <c r="I8491" s="113"/>
    </row>
    <row r="8492" spans="1:9" ht="15" customHeight="1" x14ac:dyDescent="0.25">
      <c r="A8492" s="29">
        <v>42358.458818344909</v>
      </c>
      <c r="B8492" s="30">
        <v>0</v>
      </c>
      <c r="C8492" s="22" t="s">
        <v>197</v>
      </c>
      <c r="F8492" s="29">
        <v>42358.458818344909</v>
      </c>
      <c r="G8492" s="30"/>
      <c r="H8492" s="113"/>
      <c r="I8492" s="113"/>
    </row>
    <row r="8493" spans="1:9" ht="15" customHeight="1" x14ac:dyDescent="0.25">
      <c r="A8493" s="29">
        <v>42358.500485069446</v>
      </c>
      <c r="B8493" s="30">
        <v>0</v>
      </c>
      <c r="C8493" s="22" t="s">
        <v>197</v>
      </c>
      <c r="F8493" s="29">
        <v>42358.500485069446</v>
      </c>
      <c r="G8493" s="30"/>
      <c r="H8493" s="113"/>
      <c r="I8493" s="113"/>
    </row>
    <row r="8494" spans="1:9" ht="15" customHeight="1" x14ac:dyDescent="0.25">
      <c r="A8494" s="29">
        <v>42358.542151793983</v>
      </c>
      <c r="B8494" s="30">
        <v>0</v>
      </c>
      <c r="C8494" s="22" t="s">
        <v>197</v>
      </c>
      <c r="F8494" s="29">
        <v>42358.542151793983</v>
      </c>
      <c r="G8494" s="30"/>
      <c r="H8494" s="113"/>
      <c r="I8494" s="113"/>
    </row>
    <row r="8495" spans="1:9" ht="15" customHeight="1" x14ac:dyDescent="0.25">
      <c r="A8495" s="29">
        <v>42358.58381851852</v>
      </c>
      <c r="B8495" s="30">
        <v>0</v>
      </c>
      <c r="C8495" s="22" t="s">
        <v>197</v>
      </c>
      <c r="F8495" s="29">
        <v>42358.58381851852</v>
      </c>
      <c r="G8495" s="30"/>
      <c r="H8495" s="113"/>
      <c r="I8495" s="113"/>
    </row>
    <row r="8496" spans="1:9" ht="15" customHeight="1" x14ac:dyDescent="0.25">
      <c r="A8496" s="29">
        <v>42358.625485243057</v>
      </c>
      <c r="B8496" s="30">
        <v>0</v>
      </c>
      <c r="C8496" s="22" t="s">
        <v>197</v>
      </c>
      <c r="F8496" s="29">
        <v>42358.625485243057</v>
      </c>
      <c r="G8496" s="30"/>
      <c r="H8496" s="113"/>
      <c r="I8496" s="113"/>
    </row>
    <row r="8497" spans="1:9" ht="15" customHeight="1" x14ac:dyDescent="0.25">
      <c r="A8497" s="29">
        <v>42358.667151967595</v>
      </c>
      <c r="B8497" s="30">
        <v>0</v>
      </c>
      <c r="C8497" s="22" t="s">
        <v>197</v>
      </c>
      <c r="F8497" s="29">
        <v>42358.667151967595</v>
      </c>
      <c r="G8497" s="30"/>
      <c r="H8497" s="113"/>
      <c r="I8497" s="113"/>
    </row>
    <row r="8498" spans="1:9" ht="15" customHeight="1" x14ac:dyDescent="0.25">
      <c r="A8498" s="29">
        <v>42358.708818692132</v>
      </c>
      <c r="B8498" s="30">
        <v>0</v>
      </c>
      <c r="C8498" s="22" t="s">
        <v>197</v>
      </c>
      <c r="F8498" s="29">
        <v>42358.708818692132</v>
      </c>
      <c r="G8498" s="30"/>
      <c r="H8498" s="113"/>
      <c r="I8498" s="113"/>
    </row>
    <row r="8499" spans="1:9" ht="15" customHeight="1" x14ac:dyDescent="0.25">
      <c r="A8499" s="29">
        <v>42358.750485416669</v>
      </c>
      <c r="B8499" s="30">
        <v>0</v>
      </c>
      <c r="C8499" s="22" t="s">
        <v>197</v>
      </c>
      <c r="F8499" s="29">
        <v>42358.750485416669</v>
      </c>
      <c r="G8499" s="30"/>
      <c r="H8499" s="113"/>
      <c r="I8499" s="113"/>
    </row>
    <row r="8500" spans="1:9" ht="15" customHeight="1" x14ac:dyDescent="0.25">
      <c r="A8500" s="29">
        <v>42358.792152141206</v>
      </c>
      <c r="B8500" s="30">
        <v>0</v>
      </c>
      <c r="C8500" s="22" t="s">
        <v>197</v>
      </c>
      <c r="F8500" s="29">
        <v>42358.792152141206</v>
      </c>
      <c r="G8500" s="30"/>
      <c r="H8500" s="113"/>
      <c r="I8500" s="113"/>
    </row>
    <row r="8501" spans="1:9" ht="15" customHeight="1" x14ac:dyDescent="0.25">
      <c r="A8501" s="29">
        <v>42358.833818865744</v>
      </c>
      <c r="B8501" s="30">
        <v>0</v>
      </c>
      <c r="C8501" s="22" t="s">
        <v>197</v>
      </c>
      <c r="F8501" s="29">
        <v>42358.833818865744</v>
      </c>
      <c r="G8501" s="30"/>
      <c r="H8501" s="113"/>
      <c r="I8501" s="113"/>
    </row>
    <row r="8502" spans="1:9" ht="15" customHeight="1" x14ac:dyDescent="0.25">
      <c r="A8502" s="29">
        <v>42358.875485590281</v>
      </c>
      <c r="B8502" s="30">
        <v>0</v>
      </c>
      <c r="C8502" s="22" t="s">
        <v>197</v>
      </c>
      <c r="F8502" s="29">
        <v>42358.875485590281</v>
      </c>
      <c r="G8502" s="30"/>
      <c r="H8502" s="113"/>
      <c r="I8502" s="113"/>
    </row>
    <row r="8503" spans="1:9" ht="15" customHeight="1" x14ac:dyDescent="0.25">
      <c r="A8503" s="29">
        <v>42358.917152314818</v>
      </c>
      <c r="B8503" s="30">
        <v>0</v>
      </c>
      <c r="C8503" s="22" t="s">
        <v>197</v>
      </c>
      <c r="F8503" s="29">
        <v>42358.917152314818</v>
      </c>
      <c r="G8503" s="30"/>
      <c r="H8503" s="113"/>
      <c r="I8503" s="113"/>
    </row>
    <row r="8504" spans="1:9" ht="15" customHeight="1" x14ac:dyDescent="0.25">
      <c r="A8504" s="29">
        <v>42358.958819039355</v>
      </c>
      <c r="B8504" s="30">
        <v>0</v>
      </c>
      <c r="C8504" s="22" t="s">
        <v>197</v>
      </c>
      <c r="F8504" s="29">
        <v>42358.958819039355</v>
      </c>
      <c r="G8504" s="30"/>
      <c r="H8504" s="113"/>
      <c r="I8504" s="113"/>
    </row>
    <row r="8505" spans="1:9" ht="15" customHeight="1" x14ac:dyDescent="0.25">
      <c r="A8505" s="29">
        <v>42359.000485763892</v>
      </c>
      <c r="B8505" s="30">
        <v>0</v>
      </c>
      <c r="C8505" s="22" t="s">
        <v>197</v>
      </c>
      <c r="F8505" s="29">
        <v>42359.000485763892</v>
      </c>
      <c r="G8505" s="30"/>
      <c r="H8505" s="113"/>
      <c r="I8505" s="113"/>
    </row>
    <row r="8506" spans="1:9" ht="15" customHeight="1" x14ac:dyDescent="0.25">
      <c r="A8506" s="29">
        <v>42359.04215248843</v>
      </c>
      <c r="B8506" s="30">
        <v>0</v>
      </c>
      <c r="C8506" s="22" t="s">
        <v>197</v>
      </c>
      <c r="F8506" s="29">
        <v>42359.04215248843</v>
      </c>
      <c r="G8506" s="30"/>
      <c r="H8506" s="113"/>
      <c r="I8506" s="113"/>
    </row>
    <row r="8507" spans="1:9" ht="15" customHeight="1" x14ac:dyDescent="0.25">
      <c r="A8507" s="29">
        <v>42359.083819212959</v>
      </c>
      <c r="B8507" s="30">
        <v>0</v>
      </c>
      <c r="C8507" s="22" t="s">
        <v>197</v>
      </c>
      <c r="F8507" s="29">
        <v>42359.083819212959</v>
      </c>
      <c r="G8507" s="30"/>
      <c r="H8507" s="113"/>
      <c r="I8507" s="113"/>
    </row>
    <row r="8508" spans="1:9" ht="15" customHeight="1" x14ac:dyDescent="0.25">
      <c r="A8508" s="29">
        <v>42359.125485937497</v>
      </c>
      <c r="B8508" s="30">
        <v>0</v>
      </c>
      <c r="C8508" s="22" t="s">
        <v>197</v>
      </c>
      <c r="F8508" s="29">
        <v>42359.125485937497</v>
      </c>
      <c r="G8508" s="30"/>
      <c r="H8508" s="113"/>
      <c r="I8508" s="113"/>
    </row>
    <row r="8509" spans="1:9" ht="15" customHeight="1" x14ac:dyDescent="0.25">
      <c r="A8509" s="29">
        <v>42359.167152662034</v>
      </c>
      <c r="B8509" s="30">
        <v>0</v>
      </c>
      <c r="C8509" s="22" t="s">
        <v>197</v>
      </c>
      <c r="F8509" s="29">
        <v>42359.167152662034</v>
      </c>
      <c r="G8509" s="30"/>
      <c r="H8509" s="113"/>
      <c r="I8509" s="113"/>
    </row>
    <row r="8510" spans="1:9" ht="15" customHeight="1" x14ac:dyDescent="0.25">
      <c r="A8510" s="29">
        <v>42359.208819386571</v>
      </c>
      <c r="B8510" s="30">
        <v>0</v>
      </c>
      <c r="C8510" s="22" t="s">
        <v>197</v>
      </c>
      <c r="F8510" s="29">
        <v>42359.208819386571</v>
      </c>
      <c r="G8510" s="30"/>
      <c r="H8510" s="113"/>
      <c r="I8510" s="113"/>
    </row>
    <row r="8511" spans="1:9" ht="15" customHeight="1" x14ac:dyDescent="0.25">
      <c r="A8511" s="29">
        <v>42359.250486111108</v>
      </c>
      <c r="B8511" s="30">
        <v>0</v>
      </c>
      <c r="C8511" s="22" t="s">
        <v>197</v>
      </c>
      <c r="F8511" s="29">
        <v>42359.250486111108</v>
      </c>
      <c r="G8511" s="30"/>
      <c r="H8511" s="113"/>
      <c r="I8511" s="113"/>
    </row>
    <row r="8512" spans="1:9" ht="15" customHeight="1" x14ac:dyDescent="0.25">
      <c r="A8512" s="29">
        <v>42359.292152835646</v>
      </c>
      <c r="B8512" s="30">
        <v>0</v>
      </c>
      <c r="C8512" s="22" t="s">
        <v>197</v>
      </c>
      <c r="F8512" s="29">
        <v>42359.292152835646</v>
      </c>
      <c r="G8512" s="30"/>
      <c r="H8512" s="113"/>
      <c r="I8512" s="113"/>
    </row>
    <row r="8513" spans="1:9" ht="15" customHeight="1" x14ac:dyDescent="0.25">
      <c r="A8513" s="29">
        <v>42359.333819560183</v>
      </c>
      <c r="B8513" s="30">
        <v>0</v>
      </c>
      <c r="C8513" s="22" t="s">
        <v>197</v>
      </c>
      <c r="F8513" s="29">
        <v>42359.333819560183</v>
      </c>
      <c r="G8513" s="30"/>
      <c r="H8513" s="113"/>
      <c r="I8513" s="113"/>
    </row>
    <row r="8514" spans="1:9" ht="15" customHeight="1" x14ac:dyDescent="0.25">
      <c r="A8514" s="29">
        <v>42359.37548628472</v>
      </c>
      <c r="B8514" s="30">
        <v>0</v>
      </c>
      <c r="C8514" s="22" t="s">
        <v>197</v>
      </c>
      <c r="F8514" s="29">
        <v>42359.37548628472</v>
      </c>
      <c r="G8514" s="30"/>
      <c r="H8514" s="113"/>
      <c r="I8514" s="113"/>
    </row>
    <row r="8515" spans="1:9" ht="15" customHeight="1" x14ac:dyDescent="0.25">
      <c r="A8515" s="29">
        <v>42359.417153009257</v>
      </c>
      <c r="B8515" s="30">
        <v>0</v>
      </c>
      <c r="C8515" s="22" t="s">
        <v>197</v>
      </c>
      <c r="F8515" s="29">
        <v>42359.417153009257</v>
      </c>
      <c r="G8515" s="30"/>
      <c r="H8515" s="113"/>
      <c r="I8515" s="113"/>
    </row>
    <row r="8516" spans="1:9" ht="15" customHeight="1" x14ac:dyDescent="0.25">
      <c r="A8516" s="29">
        <v>42359.458819733794</v>
      </c>
      <c r="B8516" s="30">
        <v>0</v>
      </c>
      <c r="C8516" s="22" t="s">
        <v>197</v>
      </c>
      <c r="F8516" s="29">
        <v>42359.458819733794</v>
      </c>
      <c r="G8516" s="30"/>
      <c r="H8516" s="113"/>
      <c r="I8516" s="113"/>
    </row>
    <row r="8517" spans="1:9" ht="15" customHeight="1" x14ac:dyDescent="0.25">
      <c r="A8517" s="29">
        <v>42359.500486458332</v>
      </c>
      <c r="B8517" s="30">
        <v>0</v>
      </c>
      <c r="C8517" s="22" t="s">
        <v>197</v>
      </c>
      <c r="F8517" s="29">
        <v>42359.500486458332</v>
      </c>
      <c r="G8517" s="30"/>
      <c r="H8517" s="113"/>
      <c r="I8517" s="113"/>
    </row>
    <row r="8518" spans="1:9" ht="15" customHeight="1" x14ac:dyDescent="0.25">
      <c r="A8518" s="29">
        <v>42359.542153182869</v>
      </c>
      <c r="B8518" s="30">
        <v>0</v>
      </c>
      <c r="C8518" s="22" t="s">
        <v>197</v>
      </c>
      <c r="F8518" s="29">
        <v>42359.542153182869</v>
      </c>
      <c r="G8518" s="30"/>
      <c r="H8518" s="113"/>
      <c r="I8518" s="113"/>
    </row>
    <row r="8519" spans="1:9" ht="15" customHeight="1" x14ac:dyDescent="0.25">
      <c r="A8519" s="29">
        <v>42359.583819907406</v>
      </c>
      <c r="B8519" s="30">
        <v>0</v>
      </c>
      <c r="C8519" s="22" t="s">
        <v>197</v>
      </c>
      <c r="F8519" s="29">
        <v>42359.583819907406</v>
      </c>
      <c r="G8519" s="30"/>
      <c r="H8519" s="113"/>
      <c r="I8519" s="113"/>
    </row>
    <row r="8520" spans="1:9" ht="15" customHeight="1" x14ac:dyDescent="0.25">
      <c r="A8520" s="29">
        <v>42359.625486631943</v>
      </c>
      <c r="B8520" s="30">
        <v>0</v>
      </c>
      <c r="C8520" s="22" t="s">
        <v>197</v>
      </c>
      <c r="F8520" s="29">
        <v>42359.625486631943</v>
      </c>
      <c r="G8520" s="30"/>
      <c r="H8520" s="113"/>
      <c r="I8520" s="113"/>
    </row>
    <row r="8521" spans="1:9" ht="15" customHeight="1" x14ac:dyDescent="0.25">
      <c r="A8521" s="29">
        <v>42359.66715335648</v>
      </c>
      <c r="B8521" s="30">
        <v>0</v>
      </c>
      <c r="C8521" s="22" t="s">
        <v>197</v>
      </c>
      <c r="F8521" s="29">
        <v>42359.66715335648</v>
      </c>
      <c r="G8521" s="30"/>
      <c r="H8521" s="113"/>
      <c r="I8521" s="113"/>
    </row>
    <row r="8522" spans="1:9" ht="15" customHeight="1" x14ac:dyDescent="0.25">
      <c r="A8522" s="29">
        <v>42359.708820081018</v>
      </c>
      <c r="B8522" s="30">
        <v>0</v>
      </c>
      <c r="C8522" s="22" t="s">
        <v>197</v>
      </c>
      <c r="F8522" s="29">
        <v>42359.708820081018</v>
      </c>
      <c r="G8522" s="30"/>
      <c r="H8522" s="113"/>
      <c r="I8522" s="113"/>
    </row>
    <row r="8523" spans="1:9" ht="15" customHeight="1" x14ac:dyDescent="0.25">
      <c r="A8523" s="29">
        <v>42359.750486805555</v>
      </c>
      <c r="B8523" s="30">
        <v>0</v>
      </c>
      <c r="C8523" s="22" t="s">
        <v>197</v>
      </c>
      <c r="F8523" s="29">
        <v>42359.750486805555</v>
      </c>
      <c r="G8523" s="30"/>
      <c r="H8523" s="113"/>
      <c r="I8523" s="113"/>
    </row>
    <row r="8524" spans="1:9" ht="15" customHeight="1" x14ac:dyDescent="0.25">
      <c r="A8524" s="29">
        <v>42359.792153530092</v>
      </c>
      <c r="B8524" s="30">
        <v>0</v>
      </c>
      <c r="C8524" s="22" t="s">
        <v>197</v>
      </c>
      <c r="F8524" s="29">
        <v>42359.792153530092</v>
      </c>
      <c r="G8524" s="30"/>
      <c r="H8524" s="113"/>
      <c r="I8524" s="113"/>
    </row>
    <row r="8525" spans="1:9" ht="15" customHeight="1" x14ac:dyDescent="0.25">
      <c r="A8525" s="29">
        <v>42359.833820254629</v>
      </c>
      <c r="B8525" s="30">
        <v>0</v>
      </c>
      <c r="C8525" s="22" t="s">
        <v>197</v>
      </c>
      <c r="F8525" s="29">
        <v>42359.833820254629</v>
      </c>
      <c r="G8525" s="30"/>
      <c r="H8525" s="113"/>
      <c r="I8525" s="113"/>
    </row>
    <row r="8526" spans="1:9" ht="15" customHeight="1" x14ac:dyDescent="0.25">
      <c r="A8526" s="29">
        <v>42359.875486979166</v>
      </c>
      <c r="B8526" s="30">
        <v>0</v>
      </c>
      <c r="C8526" s="22" t="s">
        <v>197</v>
      </c>
      <c r="F8526" s="29">
        <v>42359.875486979166</v>
      </c>
      <c r="G8526" s="30"/>
      <c r="H8526" s="113"/>
      <c r="I8526" s="113"/>
    </row>
    <row r="8527" spans="1:9" ht="15" customHeight="1" x14ac:dyDescent="0.25">
      <c r="A8527" s="29">
        <v>42359.917153703704</v>
      </c>
      <c r="B8527" s="30">
        <v>0</v>
      </c>
      <c r="C8527" s="22" t="s">
        <v>197</v>
      </c>
      <c r="F8527" s="29">
        <v>42359.917153703704</v>
      </c>
      <c r="G8527" s="30"/>
      <c r="H8527" s="113"/>
      <c r="I8527" s="113"/>
    </row>
    <row r="8528" spans="1:9" ht="15" customHeight="1" x14ac:dyDescent="0.25">
      <c r="A8528" s="29">
        <v>42359.958820428241</v>
      </c>
      <c r="B8528" s="30">
        <v>0</v>
      </c>
      <c r="C8528" s="22" t="s">
        <v>197</v>
      </c>
      <c r="F8528" s="29">
        <v>42359.958820428241</v>
      </c>
      <c r="G8528" s="30"/>
      <c r="H8528" s="113"/>
      <c r="I8528" s="113"/>
    </row>
    <row r="8529" spans="1:9" ht="15" customHeight="1" x14ac:dyDescent="0.25">
      <c r="A8529" s="29">
        <v>42360.000487152778</v>
      </c>
      <c r="B8529" s="30">
        <v>0</v>
      </c>
      <c r="C8529" s="22" t="s">
        <v>197</v>
      </c>
      <c r="F8529" s="29">
        <v>42360.000487152778</v>
      </c>
      <c r="G8529" s="30"/>
      <c r="H8529" s="113"/>
      <c r="I8529" s="113"/>
    </row>
    <row r="8530" spans="1:9" ht="15" customHeight="1" x14ac:dyDescent="0.25">
      <c r="A8530" s="29">
        <v>42360.042153877315</v>
      </c>
      <c r="B8530" s="30">
        <v>0</v>
      </c>
      <c r="C8530" s="22" t="s">
        <v>197</v>
      </c>
      <c r="F8530" s="29">
        <v>42360.042153877315</v>
      </c>
      <c r="G8530" s="30"/>
      <c r="H8530" s="113"/>
      <c r="I8530" s="113"/>
    </row>
    <row r="8531" spans="1:9" ht="15" customHeight="1" x14ac:dyDescent="0.25">
      <c r="A8531" s="29">
        <v>42360.083820601852</v>
      </c>
      <c r="B8531" s="30">
        <v>0</v>
      </c>
      <c r="C8531" s="22" t="s">
        <v>197</v>
      </c>
      <c r="F8531" s="29">
        <v>42360.083820601852</v>
      </c>
      <c r="G8531" s="30"/>
      <c r="H8531" s="113"/>
      <c r="I8531" s="113"/>
    </row>
    <row r="8532" spans="1:9" ht="15" customHeight="1" x14ac:dyDescent="0.25">
      <c r="A8532" s="29">
        <v>42360.12548732639</v>
      </c>
      <c r="B8532" s="30">
        <v>0</v>
      </c>
      <c r="C8532" s="22" t="s">
        <v>197</v>
      </c>
      <c r="F8532" s="29">
        <v>42360.12548732639</v>
      </c>
      <c r="G8532" s="30"/>
      <c r="H8532" s="113"/>
      <c r="I8532" s="113"/>
    </row>
    <row r="8533" spans="1:9" ht="15" customHeight="1" x14ac:dyDescent="0.25">
      <c r="A8533" s="29">
        <v>42360.167154050927</v>
      </c>
      <c r="B8533" s="30">
        <v>0</v>
      </c>
      <c r="C8533" s="22" t="s">
        <v>197</v>
      </c>
      <c r="F8533" s="29">
        <v>42360.167154050927</v>
      </c>
      <c r="G8533" s="30"/>
      <c r="H8533" s="113"/>
      <c r="I8533" s="113"/>
    </row>
    <row r="8534" spans="1:9" ht="15" customHeight="1" x14ac:dyDescent="0.25">
      <c r="A8534" s="29">
        <v>42360.208820775464</v>
      </c>
      <c r="B8534" s="30">
        <v>0</v>
      </c>
      <c r="C8534" s="22" t="s">
        <v>197</v>
      </c>
      <c r="F8534" s="29">
        <v>42360.208820775464</v>
      </c>
      <c r="G8534" s="30"/>
      <c r="H8534" s="113"/>
      <c r="I8534" s="113"/>
    </row>
    <row r="8535" spans="1:9" ht="15" customHeight="1" x14ac:dyDescent="0.25">
      <c r="A8535" s="29">
        <v>42360.250487500001</v>
      </c>
      <c r="B8535" s="30">
        <v>0</v>
      </c>
      <c r="C8535" s="22" t="s">
        <v>197</v>
      </c>
      <c r="F8535" s="29">
        <v>42360.250487500001</v>
      </c>
      <c r="G8535" s="30"/>
      <c r="H8535" s="113"/>
      <c r="I8535" s="113"/>
    </row>
    <row r="8536" spans="1:9" ht="15" customHeight="1" x14ac:dyDescent="0.25">
      <c r="A8536" s="29">
        <v>42360.292154224539</v>
      </c>
      <c r="B8536" s="30">
        <v>0</v>
      </c>
      <c r="C8536" s="22" t="s">
        <v>197</v>
      </c>
      <c r="F8536" s="29">
        <v>42360.292154224539</v>
      </c>
      <c r="G8536" s="30"/>
      <c r="H8536" s="113"/>
      <c r="I8536" s="113"/>
    </row>
    <row r="8537" spans="1:9" ht="15" customHeight="1" x14ac:dyDescent="0.25">
      <c r="A8537" s="29">
        <v>42360.333820949076</v>
      </c>
      <c r="B8537" s="30">
        <v>0</v>
      </c>
      <c r="C8537" s="22" t="s">
        <v>197</v>
      </c>
      <c r="F8537" s="29">
        <v>42360.333820949076</v>
      </c>
      <c r="G8537" s="30"/>
      <c r="H8537" s="113"/>
      <c r="I8537" s="113"/>
    </row>
    <row r="8538" spans="1:9" ht="15" customHeight="1" x14ac:dyDescent="0.25">
      <c r="A8538" s="29">
        <v>42360.375487673613</v>
      </c>
      <c r="B8538" s="30">
        <v>0</v>
      </c>
      <c r="C8538" s="22" t="s">
        <v>197</v>
      </c>
      <c r="F8538" s="29">
        <v>42360.375487673613</v>
      </c>
      <c r="G8538" s="30"/>
      <c r="H8538" s="113"/>
      <c r="I8538" s="113"/>
    </row>
    <row r="8539" spans="1:9" ht="15" customHeight="1" x14ac:dyDescent="0.25">
      <c r="A8539" s="29">
        <v>42360.41715439815</v>
      </c>
      <c r="B8539" s="30">
        <v>0</v>
      </c>
      <c r="C8539" s="22" t="s">
        <v>197</v>
      </c>
      <c r="F8539" s="29">
        <v>42360.41715439815</v>
      </c>
      <c r="G8539" s="30"/>
      <c r="H8539" s="113"/>
      <c r="I8539" s="113"/>
    </row>
    <row r="8540" spans="1:9" ht="15" customHeight="1" x14ac:dyDescent="0.25">
      <c r="A8540" s="29">
        <v>42360.458821122687</v>
      </c>
      <c r="B8540" s="30">
        <v>0</v>
      </c>
      <c r="C8540" s="22" t="s">
        <v>197</v>
      </c>
      <c r="F8540" s="29">
        <v>42360.458821122687</v>
      </c>
      <c r="G8540" s="30"/>
      <c r="H8540" s="113"/>
      <c r="I8540" s="113"/>
    </row>
    <row r="8541" spans="1:9" ht="15" customHeight="1" x14ac:dyDescent="0.25">
      <c r="A8541" s="29">
        <v>42360.500487847225</v>
      </c>
      <c r="B8541" s="30">
        <v>0.67</v>
      </c>
      <c r="C8541" s="22" t="s">
        <v>197</v>
      </c>
      <c r="F8541" s="29">
        <v>42360.500487847225</v>
      </c>
      <c r="G8541" s="30"/>
      <c r="H8541" s="113"/>
      <c r="I8541" s="113"/>
    </row>
    <row r="8542" spans="1:9" ht="15" customHeight="1" x14ac:dyDescent="0.25">
      <c r="A8542" s="29">
        <v>42360.542154571762</v>
      </c>
      <c r="B8542" s="30">
        <v>1.1599999999999999</v>
      </c>
      <c r="C8542" s="22" t="s">
        <v>197</v>
      </c>
      <c r="F8542" s="29">
        <v>42360.542154571762</v>
      </c>
      <c r="G8542" s="30"/>
      <c r="H8542" s="113"/>
      <c r="I8542" s="113"/>
    </row>
    <row r="8543" spans="1:9" ht="15" customHeight="1" x14ac:dyDescent="0.25">
      <c r="A8543" s="29">
        <v>42360.583821296299</v>
      </c>
      <c r="B8543" s="30">
        <v>1.37</v>
      </c>
      <c r="C8543" s="22" t="s">
        <v>197</v>
      </c>
      <c r="F8543" s="29">
        <v>42360.583821296299</v>
      </c>
      <c r="G8543" s="30"/>
      <c r="H8543" s="113"/>
      <c r="I8543" s="113"/>
    </row>
    <row r="8544" spans="1:9" ht="15" customHeight="1" x14ac:dyDescent="0.25">
      <c r="A8544" s="29">
        <v>42360.625488020836</v>
      </c>
      <c r="B8544" s="30">
        <v>1.22</v>
      </c>
      <c r="C8544" s="22" t="s">
        <v>197</v>
      </c>
      <c r="F8544" s="29">
        <v>42360.625488020836</v>
      </c>
      <c r="G8544" s="30"/>
      <c r="H8544" s="113"/>
      <c r="I8544" s="113"/>
    </row>
    <row r="8545" spans="1:9" ht="15" customHeight="1" x14ac:dyDescent="0.25">
      <c r="A8545" s="29">
        <v>42360.667154745373</v>
      </c>
      <c r="B8545" s="30">
        <v>1.1000000000000001</v>
      </c>
      <c r="C8545" s="22" t="s">
        <v>197</v>
      </c>
      <c r="F8545" s="29">
        <v>42360.667154745373</v>
      </c>
      <c r="G8545" s="30"/>
      <c r="H8545" s="113"/>
      <c r="I8545" s="113"/>
    </row>
    <row r="8546" spans="1:9" ht="15" customHeight="1" x14ac:dyDescent="0.25">
      <c r="A8546" s="29">
        <v>42360.708821469911</v>
      </c>
      <c r="B8546" s="30">
        <v>1.05</v>
      </c>
      <c r="C8546" s="22" t="s">
        <v>197</v>
      </c>
      <c r="F8546" s="29">
        <v>42360.708821469911</v>
      </c>
      <c r="G8546" s="30"/>
      <c r="H8546" s="113"/>
      <c r="I8546" s="113"/>
    </row>
    <row r="8547" spans="1:9" ht="15" customHeight="1" x14ac:dyDescent="0.25">
      <c r="A8547" s="29">
        <v>42360.750488194448</v>
      </c>
      <c r="B8547" s="30">
        <v>1.03</v>
      </c>
      <c r="C8547" s="22" t="s">
        <v>197</v>
      </c>
      <c r="F8547" s="29">
        <v>42360.750488194448</v>
      </c>
      <c r="G8547" s="30"/>
      <c r="H8547" s="113"/>
      <c r="I8547" s="113"/>
    </row>
    <row r="8548" spans="1:9" ht="15" customHeight="1" x14ac:dyDescent="0.25">
      <c r="A8548" s="29">
        <v>42360.792154918985</v>
      </c>
      <c r="B8548" s="30">
        <v>1.02</v>
      </c>
      <c r="C8548" s="22" t="s">
        <v>197</v>
      </c>
      <c r="F8548" s="29">
        <v>42360.792154918985</v>
      </c>
      <c r="G8548" s="30"/>
      <c r="H8548" s="113"/>
      <c r="I8548" s="113"/>
    </row>
    <row r="8549" spans="1:9" ht="15" customHeight="1" x14ac:dyDescent="0.25">
      <c r="A8549" s="29">
        <v>42360.833821643515</v>
      </c>
      <c r="B8549" s="30">
        <v>1.03</v>
      </c>
      <c r="C8549" s="22" t="s">
        <v>197</v>
      </c>
      <c r="F8549" s="29">
        <v>42360.833821643515</v>
      </c>
      <c r="G8549" s="30"/>
      <c r="H8549" s="113"/>
      <c r="I8549" s="113"/>
    </row>
    <row r="8550" spans="1:9" ht="15" customHeight="1" x14ac:dyDescent="0.25">
      <c r="A8550" s="29">
        <v>42360.875488368052</v>
      </c>
      <c r="B8550" s="30">
        <v>1.02</v>
      </c>
      <c r="C8550" s="22" t="s">
        <v>197</v>
      </c>
      <c r="F8550" s="29">
        <v>42360.875488368052</v>
      </c>
      <c r="G8550" s="30"/>
      <c r="H8550" s="113"/>
      <c r="I8550" s="113"/>
    </row>
    <row r="8551" spans="1:9" ht="15" customHeight="1" x14ac:dyDescent="0.25">
      <c r="A8551" s="29">
        <v>42360.917155092589</v>
      </c>
      <c r="B8551" s="30">
        <v>1.01</v>
      </c>
      <c r="C8551" s="22" t="s">
        <v>197</v>
      </c>
      <c r="F8551" s="29">
        <v>42360.917155092589</v>
      </c>
      <c r="G8551" s="30"/>
      <c r="H8551" s="113"/>
      <c r="I8551" s="113"/>
    </row>
    <row r="8552" spans="1:9" ht="15" customHeight="1" x14ac:dyDescent="0.25">
      <c r="A8552" s="29">
        <v>42360.958821817127</v>
      </c>
      <c r="B8552" s="30">
        <v>1</v>
      </c>
      <c r="C8552" s="22" t="s">
        <v>197</v>
      </c>
      <c r="F8552" s="29">
        <v>42360.958821817127</v>
      </c>
      <c r="G8552" s="30"/>
      <c r="H8552" s="113"/>
      <c r="I8552" s="113"/>
    </row>
    <row r="8553" spans="1:9" ht="15" customHeight="1" x14ac:dyDescent="0.25">
      <c r="A8553" s="29">
        <v>42361.000488541664</v>
      </c>
      <c r="B8553" s="30">
        <v>1</v>
      </c>
      <c r="C8553" s="22" t="s">
        <v>197</v>
      </c>
      <c r="F8553" s="29">
        <v>42361.000488541664</v>
      </c>
      <c r="G8553" s="30"/>
      <c r="H8553" s="113"/>
      <c r="I8553" s="113"/>
    </row>
    <row r="8554" spans="1:9" ht="15" customHeight="1" x14ac:dyDescent="0.25">
      <c r="A8554" s="29">
        <v>42361.042155266201</v>
      </c>
      <c r="B8554" s="30">
        <v>1.02</v>
      </c>
      <c r="C8554" s="22" t="s">
        <v>197</v>
      </c>
      <c r="F8554" s="29">
        <v>42361.042155266201</v>
      </c>
      <c r="G8554" s="30"/>
      <c r="H8554" s="113"/>
      <c r="I8554" s="113"/>
    </row>
    <row r="8555" spans="1:9" ht="15" customHeight="1" x14ac:dyDescent="0.25">
      <c r="A8555" s="29">
        <v>42361.083821990738</v>
      </c>
      <c r="B8555" s="30">
        <v>1.01</v>
      </c>
      <c r="C8555" s="22" t="s">
        <v>197</v>
      </c>
      <c r="F8555" s="29">
        <v>42361.083821990738</v>
      </c>
      <c r="G8555" s="30"/>
      <c r="H8555" s="113"/>
      <c r="I8555" s="113"/>
    </row>
    <row r="8556" spans="1:9" ht="15" customHeight="1" x14ac:dyDescent="0.25">
      <c r="A8556" s="29">
        <v>42361.125488715275</v>
      </c>
      <c r="B8556" s="30">
        <v>1.02</v>
      </c>
      <c r="C8556" s="22" t="s">
        <v>197</v>
      </c>
      <c r="F8556" s="29">
        <v>42361.125488715275</v>
      </c>
      <c r="G8556" s="30"/>
      <c r="H8556" s="113"/>
      <c r="I8556" s="113"/>
    </row>
    <row r="8557" spans="1:9" ht="15" customHeight="1" x14ac:dyDescent="0.25">
      <c r="A8557" s="29">
        <v>42361.167155439813</v>
      </c>
      <c r="B8557" s="30">
        <v>1.06</v>
      </c>
      <c r="C8557" s="22" t="s">
        <v>197</v>
      </c>
      <c r="F8557" s="29">
        <v>42361.167155439813</v>
      </c>
      <c r="G8557" s="30"/>
      <c r="H8557" s="113"/>
      <c r="I8557" s="113"/>
    </row>
    <row r="8558" spans="1:9" ht="15" customHeight="1" x14ac:dyDescent="0.25">
      <c r="A8558" s="29">
        <v>42361.20882216435</v>
      </c>
      <c r="B8558" s="30">
        <v>1.04</v>
      </c>
      <c r="C8558" s="22" t="s">
        <v>197</v>
      </c>
      <c r="F8558" s="29">
        <v>42361.20882216435</v>
      </c>
      <c r="G8558" s="30"/>
      <c r="H8558" s="113"/>
      <c r="I8558" s="113"/>
    </row>
    <row r="8559" spans="1:9" ht="15" customHeight="1" x14ac:dyDescent="0.25">
      <c r="A8559" s="29">
        <v>42361.250488888887</v>
      </c>
      <c r="B8559" s="30">
        <v>1.04</v>
      </c>
      <c r="C8559" s="22" t="s">
        <v>197</v>
      </c>
      <c r="F8559" s="29">
        <v>42361.250488888887</v>
      </c>
      <c r="G8559" s="30"/>
      <c r="H8559" s="113"/>
      <c r="I8559" s="113"/>
    </row>
    <row r="8560" spans="1:9" ht="15" customHeight="1" x14ac:dyDescent="0.25">
      <c r="A8560" s="29">
        <v>42361.292155613424</v>
      </c>
      <c r="B8560" s="30">
        <v>1.03</v>
      </c>
      <c r="C8560" s="22" t="s">
        <v>197</v>
      </c>
      <c r="F8560" s="29">
        <v>42361.292155613424</v>
      </c>
      <c r="G8560" s="30"/>
      <c r="H8560" s="113"/>
      <c r="I8560" s="113"/>
    </row>
    <row r="8561" spans="1:9" ht="15" customHeight="1" x14ac:dyDescent="0.25">
      <c r="A8561" s="29">
        <v>42361.333822337961</v>
      </c>
      <c r="B8561" s="30">
        <v>1.29</v>
      </c>
      <c r="C8561" s="22" t="s">
        <v>197</v>
      </c>
      <c r="F8561" s="29">
        <v>42361.333822337961</v>
      </c>
      <c r="G8561" s="30"/>
      <c r="H8561" s="113"/>
      <c r="I8561" s="113"/>
    </row>
    <row r="8562" spans="1:9" ht="15" customHeight="1" x14ac:dyDescent="0.25">
      <c r="A8562" s="29">
        <v>42361.375489062499</v>
      </c>
      <c r="B8562" s="30">
        <v>1</v>
      </c>
      <c r="C8562" s="22" t="s">
        <v>197</v>
      </c>
      <c r="F8562" s="29">
        <v>42361.375489062499</v>
      </c>
      <c r="G8562" s="30"/>
      <c r="H8562" s="113"/>
      <c r="I8562" s="113"/>
    </row>
    <row r="8563" spans="1:9" ht="15" customHeight="1" x14ac:dyDescent="0.25">
      <c r="A8563" s="29">
        <v>42361.417155787036</v>
      </c>
      <c r="B8563" s="30">
        <v>1.04</v>
      </c>
      <c r="C8563" s="22" t="s">
        <v>197</v>
      </c>
      <c r="F8563" s="29">
        <v>42361.417155787036</v>
      </c>
      <c r="G8563" s="30"/>
      <c r="H8563" s="113"/>
      <c r="I8563" s="113"/>
    </row>
    <row r="8564" spans="1:9" ht="15" customHeight="1" x14ac:dyDescent="0.25">
      <c r="A8564" s="29">
        <v>42361.458822511573</v>
      </c>
      <c r="B8564" s="30">
        <v>1.68</v>
      </c>
      <c r="C8564" s="22" t="s">
        <v>197</v>
      </c>
      <c r="F8564" s="29">
        <v>42361.458822511573</v>
      </c>
      <c r="G8564" s="30"/>
      <c r="H8564" s="113"/>
      <c r="I8564" s="113"/>
    </row>
    <row r="8565" spans="1:9" ht="15" customHeight="1" x14ac:dyDescent="0.25">
      <c r="A8565" s="29">
        <v>42361.50048923611</v>
      </c>
      <c r="B8565" s="30">
        <v>1.33</v>
      </c>
      <c r="C8565" s="22" t="s">
        <v>197</v>
      </c>
      <c r="F8565" s="29">
        <v>42361.50048923611</v>
      </c>
      <c r="G8565" s="30"/>
      <c r="H8565" s="113"/>
      <c r="I8565" s="113"/>
    </row>
    <row r="8566" spans="1:9" ht="15" customHeight="1" x14ac:dyDescent="0.25">
      <c r="A8566" s="29">
        <v>42361.542155960648</v>
      </c>
      <c r="B8566" s="30">
        <v>1.17</v>
      </c>
      <c r="C8566" s="22" t="s">
        <v>197</v>
      </c>
      <c r="F8566" s="29">
        <v>42361.542155960648</v>
      </c>
      <c r="G8566" s="30"/>
      <c r="H8566" s="113"/>
      <c r="I8566" s="113"/>
    </row>
    <row r="8567" spans="1:9" ht="15" customHeight="1" x14ac:dyDescent="0.25">
      <c r="A8567" s="29">
        <v>42361.583822685185</v>
      </c>
      <c r="B8567" s="30">
        <v>1.52</v>
      </c>
      <c r="C8567" s="22" t="s">
        <v>197</v>
      </c>
      <c r="F8567" s="29">
        <v>42361.583822685185</v>
      </c>
      <c r="G8567" s="30"/>
      <c r="H8567" s="113"/>
      <c r="I8567" s="113"/>
    </row>
    <row r="8568" spans="1:9" ht="15" customHeight="1" x14ac:dyDescent="0.25">
      <c r="A8568" s="29">
        <v>42361.625489409722</v>
      </c>
      <c r="B8568" s="30">
        <v>1.66</v>
      </c>
      <c r="C8568" s="22" t="s">
        <v>197</v>
      </c>
      <c r="F8568" s="29">
        <v>42361.625489409722</v>
      </c>
      <c r="G8568" s="30"/>
      <c r="H8568" s="113"/>
      <c r="I8568" s="113"/>
    </row>
    <row r="8569" spans="1:9" ht="15" customHeight="1" x14ac:dyDescent="0.25">
      <c r="A8569" s="29">
        <v>42361.667156134259</v>
      </c>
      <c r="B8569" s="30">
        <v>1.39</v>
      </c>
      <c r="C8569" s="22" t="s">
        <v>197</v>
      </c>
      <c r="F8569" s="29">
        <v>42361.667156134259</v>
      </c>
      <c r="G8569" s="30"/>
      <c r="H8569" s="113"/>
      <c r="I8569" s="113"/>
    </row>
    <row r="8570" spans="1:9" ht="15" customHeight="1" x14ac:dyDescent="0.25">
      <c r="A8570" s="29">
        <v>42361.708822858796</v>
      </c>
      <c r="B8570" s="30">
        <v>1.05</v>
      </c>
      <c r="C8570" s="22" t="s">
        <v>197</v>
      </c>
      <c r="F8570" s="29">
        <v>42361.708822858796</v>
      </c>
      <c r="G8570" s="30"/>
      <c r="H8570" s="113"/>
      <c r="I8570" s="113"/>
    </row>
    <row r="8571" spans="1:9" ht="15" customHeight="1" x14ac:dyDescent="0.25">
      <c r="A8571" s="29">
        <v>42361.750489583334</v>
      </c>
      <c r="B8571" s="30">
        <v>1.04</v>
      </c>
      <c r="C8571" s="22" t="s">
        <v>197</v>
      </c>
      <c r="F8571" s="29">
        <v>42361.750489583334</v>
      </c>
      <c r="G8571" s="30"/>
      <c r="H8571" s="113"/>
      <c r="I8571" s="113"/>
    </row>
    <row r="8572" spans="1:9" ht="15" customHeight="1" x14ac:dyDescent="0.25">
      <c r="A8572" s="29">
        <v>42361.792156307871</v>
      </c>
      <c r="B8572" s="30">
        <v>1.04</v>
      </c>
      <c r="C8572" s="22" t="s">
        <v>197</v>
      </c>
      <c r="F8572" s="29">
        <v>42361.792156307871</v>
      </c>
      <c r="G8572" s="30"/>
      <c r="H8572" s="113"/>
      <c r="I8572" s="113"/>
    </row>
    <row r="8573" spans="1:9" ht="15" customHeight="1" x14ac:dyDescent="0.25">
      <c r="A8573" s="29">
        <v>42361.833823032408</v>
      </c>
      <c r="B8573" s="30">
        <v>1.03</v>
      </c>
      <c r="C8573" s="22" t="s">
        <v>197</v>
      </c>
      <c r="F8573" s="29">
        <v>42361.833823032408</v>
      </c>
      <c r="G8573" s="30"/>
      <c r="H8573" s="113"/>
      <c r="I8573" s="113"/>
    </row>
    <row r="8574" spans="1:9" ht="15" customHeight="1" x14ac:dyDescent="0.25">
      <c r="A8574" s="29">
        <v>42361.875489756945</v>
      </c>
      <c r="B8574" s="30">
        <v>1.03</v>
      </c>
      <c r="C8574" s="22" t="s">
        <v>197</v>
      </c>
      <c r="F8574" s="29">
        <v>42361.875489756945</v>
      </c>
      <c r="G8574" s="30"/>
      <c r="H8574" s="113"/>
      <c r="I8574" s="113"/>
    </row>
    <row r="8575" spans="1:9" ht="15" customHeight="1" x14ac:dyDescent="0.25">
      <c r="A8575" s="29">
        <v>42361.917156481482</v>
      </c>
      <c r="B8575" s="30">
        <v>1.05</v>
      </c>
      <c r="C8575" s="22" t="s">
        <v>197</v>
      </c>
      <c r="F8575" s="29">
        <v>42361.917156481482</v>
      </c>
      <c r="G8575" s="30"/>
      <c r="H8575" s="113"/>
      <c r="I8575" s="113"/>
    </row>
    <row r="8576" spans="1:9" ht="15" customHeight="1" x14ac:dyDescent="0.25">
      <c r="A8576" s="29">
        <v>42361.95882320602</v>
      </c>
      <c r="B8576" s="30">
        <v>1.1000000000000001</v>
      </c>
      <c r="C8576" s="22" t="s">
        <v>197</v>
      </c>
      <c r="F8576" s="29">
        <v>42361.95882320602</v>
      </c>
      <c r="G8576" s="30"/>
      <c r="H8576" s="113"/>
      <c r="I8576" s="113"/>
    </row>
    <row r="8577" spans="1:9" ht="15" customHeight="1" x14ac:dyDescent="0.25">
      <c r="A8577" s="29">
        <v>42362.000489930557</v>
      </c>
      <c r="B8577" s="30">
        <v>1.05</v>
      </c>
      <c r="C8577" s="22" t="s">
        <v>197</v>
      </c>
      <c r="F8577" s="29">
        <v>42362.000489930557</v>
      </c>
      <c r="G8577" s="30"/>
      <c r="H8577" s="113"/>
      <c r="I8577" s="113"/>
    </row>
    <row r="8578" spans="1:9" ht="15" customHeight="1" x14ac:dyDescent="0.25">
      <c r="A8578" s="29">
        <v>42362.042156655094</v>
      </c>
      <c r="B8578" s="30">
        <v>1.01</v>
      </c>
      <c r="C8578" s="22" t="s">
        <v>197</v>
      </c>
      <c r="F8578" s="29">
        <v>42362.042156655094</v>
      </c>
      <c r="G8578" s="30"/>
      <c r="H8578" s="113"/>
      <c r="I8578" s="113"/>
    </row>
    <row r="8579" spans="1:9" ht="15" customHeight="1" x14ac:dyDescent="0.25">
      <c r="A8579" s="29">
        <v>42362.083823379631</v>
      </c>
      <c r="B8579" s="30">
        <v>1.03</v>
      </c>
      <c r="C8579" s="22" t="s">
        <v>197</v>
      </c>
      <c r="F8579" s="29">
        <v>42362.083823379631</v>
      </c>
      <c r="G8579" s="30"/>
      <c r="H8579" s="113"/>
      <c r="I8579" s="113"/>
    </row>
    <row r="8580" spans="1:9" ht="15" customHeight="1" x14ac:dyDescent="0.25">
      <c r="A8580" s="29">
        <v>42362.125490104168</v>
      </c>
      <c r="B8580" s="30">
        <v>1.03</v>
      </c>
      <c r="C8580" s="22" t="s">
        <v>197</v>
      </c>
      <c r="F8580" s="29">
        <v>42362.125490104168</v>
      </c>
      <c r="G8580" s="30"/>
      <c r="H8580" s="113"/>
      <c r="I8580" s="113"/>
    </row>
    <row r="8581" spans="1:9" ht="15" customHeight="1" x14ac:dyDescent="0.25">
      <c r="A8581" s="29">
        <v>42362.167156828706</v>
      </c>
      <c r="B8581" s="30">
        <v>1.03</v>
      </c>
      <c r="C8581" s="22" t="s">
        <v>197</v>
      </c>
      <c r="F8581" s="29">
        <v>42362.167156828706</v>
      </c>
      <c r="G8581" s="30"/>
      <c r="H8581" s="113"/>
      <c r="I8581" s="113"/>
    </row>
    <row r="8582" spans="1:9" ht="15" customHeight="1" x14ac:dyDescent="0.25">
      <c r="A8582" s="29">
        <v>42362.208823553243</v>
      </c>
      <c r="B8582" s="30">
        <v>1.03</v>
      </c>
      <c r="C8582" s="22" t="s">
        <v>197</v>
      </c>
      <c r="F8582" s="29">
        <v>42362.208823553243</v>
      </c>
      <c r="G8582" s="30"/>
      <c r="H8582" s="113"/>
      <c r="I8582" s="113"/>
    </row>
    <row r="8583" spans="1:9" ht="15" customHeight="1" x14ac:dyDescent="0.25">
      <c r="A8583" s="29">
        <v>42362.25049027778</v>
      </c>
      <c r="B8583" s="30">
        <v>1.03</v>
      </c>
      <c r="C8583" s="22" t="s">
        <v>197</v>
      </c>
      <c r="F8583" s="29">
        <v>42362.25049027778</v>
      </c>
      <c r="G8583" s="30"/>
      <c r="H8583" s="113"/>
      <c r="I8583" s="113"/>
    </row>
    <row r="8584" spans="1:9" ht="15" customHeight="1" x14ac:dyDescent="0.25">
      <c r="A8584" s="29">
        <v>42362.292157002317</v>
      </c>
      <c r="B8584" s="30">
        <v>1.03</v>
      </c>
      <c r="C8584" s="22" t="s">
        <v>197</v>
      </c>
      <c r="F8584" s="29">
        <v>42362.292157002317</v>
      </c>
      <c r="G8584" s="30"/>
      <c r="H8584" s="113"/>
      <c r="I8584" s="113"/>
    </row>
    <row r="8585" spans="1:9" ht="15" customHeight="1" x14ac:dyDescent="0.25">
      <c r="A8585" s="29">
        <v>42362.333823726854</v>
      </c>
      <c r="B8585" s="30">
        <v>1.04</v>
      </c>
      <c r="C8585" s="22" t="s">
        <v>197</v>
      </c>
      <c r="F8585" s="29">
        <v>42362.333823726854</v>
      </c>
      <c r="G8585" s="30"/>
      <c r="H8585" s="113"/>
      <c r="I8585" s="113"/>
    </row>
    <row r="8586" spans="1:9" ht="15" customHeight="1" x14ac:dyDescent="0.25">
      <c r="A8586" s="29">
        <v>42362.375490451392</v>
      </c>
      <c r="B8586" s="30">
        <v>1.42</v>
      </c>
      <c r="C8586" s="22" t="s">
        <v>197</v>
      </c>
      <c r="F8586" s="29">
        <v>42362.375490451392</v>
      </c>
      <c r="G8586" s="30"/>
      <c r="H8586" s="113"/>
      <c r="I8586" s="113"/>
    </row>
    <row r="8587" spans="1:9" ht="15" customHeight="1" x14ac:dyDescent="0.25">
      <c r="A8587" s="29">
        <v>42362.417157175929</v>
      </c>
      <c r="B8587" s="30">
        <v>1.54</v>
      </c>
      <c r="C8587" s="22" t="s">
        <v>197</v>
      </c>
      <c r="F8587" s="29">
        <v>42362.417157175929</v>
      </c>
      <c r="G8587" s="30"/>
      <c r="H8587" s="113"/>
      <c r="I8587" s="113"/>
    </row>
    <row r="8588" spans="1:9" ht="15" customHeight="1" x14ac:dyDescent="0.25">
      <c r="A8588" s="29">
        <v>42362.458823900466</v>
      </c>
      <c r="B8588" s="30">
        <v>1.1299999999999999</v>
      </c>
      <c r="C8588" s="22" t="s">
        <v>197</v>
      </c>
      <c r="F8588" s="29">
        <v>42362.458823900466</v>
      </c>
      <c r="G8588" s="30"/>
      <c r="H8588" s="113"/>
      <c r="I8588" s="113"/>
    </row>
    <row r="8589" spans="1:9" ht="15" customHeight="1" x14ac:dyDescent="0.25">
      <c r="A8589" s="29">
        <v>42362.500490625003</v>
      </c>
      <c r="B8589" s="30">
        <v>1.1499999999999999</v>
      </c>
      <c r="C8589" s="22" t="s">
        <v>197</v>
      </c>
      <c r="F8589" s="29">
        <v>42362.500490625003</v>
      </c>
      <c r="G8589" s="30"/>
      <c r="H8589" s="113"/>
      <c r="I8589" s="113"/>
    </row>
    <row r="8590" spans="1:9" ht="15" customHeight="1" x14ac:dyDescent="0.25">
      <c r="A8590" s="29">
        <v>42362.542157349541</v>
      </c>
      <c r="B8590" s="30">
        <v>1.1399999999999999</v>
      </c>
      <c r="C8590" s="22" t="s">
        <v>197</v>
      </c>
      <c r="F8590" s="29">
        <v>42362.542157349541</v>
      </c>
      <c r="G8590" s="30"/>
      <c r="H8590" s="113"/>
      <c r="I8590" s="113"/>
    </row>
    <row r="8591" spans="1:9" ht="15" customHeight="1" x14ac:dyDescent="0.25">
      <c r="A8591" s="29">
        <v>42362.58382407407</v>
      </c>
      <c r="B8591" s="30">
        <v>1.1399999999999999</v>
      </c>
      <c r="C8591" s="22" t="s">
        <v>197</v>
      </c>
      <c r="F8591" s="29">
        <v>42362.58382407407</v>
      </c>
      <c r="G8591" s="30"/>
      <c r="H8591" s="113"/>
      <c r="I8591" s="113"/>
    </row>
    <row r="8592" spans="1:9" ht="15" customHeight="1" x14ac:dyDescent="0.25">
      <c r="A8592" s="29">
        <v>42362.625490798608</v>
      </c>
      <c r="B8592" s="30">
        <v>1.17</v>
      </c>
      <c r="C8592" s="22" t="s">
        <v>197</v>
      </c>
      <c r="F8592" s="29">
        <v>42362.625490798608</v>
      </c>
      <c r="G8592" s="30"/>
      <c r="H8592" s="113"/>
      <c r="I8592" s="113"/>
    </row>
    <row r="8593" spans="1:9" ht="15" customHeight="1" x14ac:dyDescent="0.25">
      <c r="A8593" s="29">
        <v>42362.667157523145</v>
      </c>
      <c r="B8593" s="30">
        <v>1.1399999999999999</v>
      </c>
      <c r="C8593" s="22" t="s">
        <v>197</v>
      </c>
      <c r="F8593" s="29">
        <v>42362.667157523145</v>
      </c>
      <c r="G8593" s="30"/>
      <c r="H8593" s="113"/>
      <c r="I8593" s="113"/>
    </row>
    <row r="8594" spans="1:9" ht="15" customHeight="1" x14ac:dyDescent="0.25">
      <c r="A8594" s="29">
        <v>42362.708824247682</v>
      </c>
      <c r="B8594" s="30">
        <v>1.0900000000000001</v>
      </c>
      <c r="C8594" s="22" t="s">
        <v>197</v>
      </c>
      <c r="F8594" s="29">
        <v>42362.708824247682</v>
      </c>
      <c r="G8594" s="30"/>
      <c r="H8594" s="113"/>
      <c r="I8594" s="113"/>
    </row>
    <row r="8595" spans="1:9" ht="15" customHeight="1" x14ac:dyDescent="0.25">
      <c r="A8595" s="29">
        <v>42362.750490972219</v>
      </c>
      <c r="B8595" s="30">
        <v>1.07</v>
      </c>
      <c r="C8595" s="22" t="s">
        <v>197</v>
      </c>
      <c r="F8595" s="29">
        <v>42362.750490972219</v>
      </c>
      <c r="G8595" s="30"/>
      <c r="H8595" s="113"/>
      <c r="I8595" s="113"/>
    </row>
    <row r="8596" spans="1:9" ht="15" customHeight="1" x14ac:dyDescent="0.25">
      <c r="A8596" s="29">
        <v>42362.792157696756</v>
      </c>
      <c r="B8596" s="30">
        <v>1.1000000000000001</v>
      </c>
      <c r="C8596" s="22" t="s">
        <v>197</v>
      </c>
      <c r="F8596" s="29">
        <v>42362.792157696756</v>
      </c>
      <c r="G8596" s="30"/>
      <c r="H8596" s="113"/>
      <c r="I8596" s="113"/>
    </row>
    <row r="8597" spans="1:9" ht="15" customHeight="1" x14ac:dyDescent="0.25">
      <c r="A8597" s="29">
        <v>42362.833824421294</v>
      </c>
      <c r="B8597" s="30">
        <v>1.0900000000000001</v>
      </c>
      <c r="C8597" s="22" t="s">
        <v>197</v>
      </c>
      <c r="F8597" s="29">
        <v>42362.833824421294</v>
      </c>
      <c r="G8597" s="30"/>
      <c r="H8597" s="113"/>
      <c r="I8597" s="113"/>
    </row>
    <row r="8598" spans="1:9" ht="15" customHeight="1" x14ac:dyDescent="0.25">
      <c r="A8598" s="29">
        <v>42362.875491145831</v>
      </c>
      <c r="B8598" s="30">
        <v>1.1100000000000001</v>
      </c>
      <c r="C8598" s="22" t="s">
        <v>197</v>
      </c>
      <c r="F8598" s="29">
        <v>42362.875491145831</v>
      </c>
      <c r="G8598" s="30"/>
      <c r="H8598" s="113"/>
      <c r="I8598" s="113"/>
    </row>
    <row r="8599" spans="1:9" ht="15" customHeight="1" x14ac:dyDescent="0.25">
      <c r="A8599" s="29">
        <v>42362.917157870368</v>
      </c>
      <c r="B8599" s="30">
        <v>1.08</v>
      </c>
      <c r="C8599" s="22" t="s">
        <v>197</v>
      </c>
      <c r="F8599" s="29">
        <v>42362.917157870368</v>
      </c>
      <c r="G8599" s="30"/>
      <c r="H8599" s="113"/>
      <c r="I8599" s="113"/>
    </row>
    <row r="8600" spans="1:9" ht="15" customHeight="1" x14ac:dyDescent="0.25">
      <c r="A8600" s="29">
        <v>42362.958824594905</v>
      </c>
      <c r="B8600" s="30">
        <v>1.07</v>
      </c>
      <c r="C8600" s="22" t="s">
        <v>197</v>
      </c>
      <c r="F8600" s="29">
        <v>42362.958824594905</v>
      </c>
      <c r="G8600" s="30"/>
      <c r="H8600" s="113"/>
      <c r="I8600" s="113"/>
    </row>
    <row r="8601" spans="1:9" ht="15" customHeight="1" x14ac:dyDescent="0.25">
      <c r="A8601" s="29">
        <v>42363.000491319443</v>
      </c>
      <c r="B8601" s="30">
        <v>1.0900000000000001</v>
      </c>
      <c r="C8601" s="22" t="s">
        <v>197</v>
      </c>
      <c r="F8601" s="29">
        <v>42363.000491319443</v>
      </c>
      <c r="G8601" s="30"/>
      <c r="H8601" s="113"/>
      <c r="I8601" s="113"/>
    </row>
    <row r="8602" spans="1:9" ht="15" customHeight="1" x14ac:dyDescent="0.25">
      <c r="A8602" s="29">
        <v>42363.04215804398</v>
      </c>
      <c r="B8602" s="30">
        <v>1.07</v>
      </c>
      <c r="C8602" s="22" t="s">
        <v>197</v>
      </c>
      <c r="F8602" s="29">
        <v>42363.04215804398</v>
      </c>
      <c r="G8602" s="30"/>
      <c r="H8602" s="113"/>
      <c r="I8602" s="113"/>
    </row>
    <row r="8603" spans="1:9" ht="15" customHeight="1" x14ac:dyDescent="0.25">
      <c r="A8603" s="29">
        <v>42363.083824768517</v>
      </c>
      <c r="B8603" s="30">
        <v>1.07</v>
      </c>
      <c r="C8603" s="22" t="s">
        <v>197</v>
      </c>
      <c r="F8603" s="29">
        <v>42363.083824768517</v>
      </c>
      <c r="G8603" s="30"/>
      <c r="H8603" s="113"/>
      <c r="I8603" s="113"/>
    </row>
    <row r="8604" spans="1:9" ht="15" customHeight="1" x14ac:dyDescent="0.25">
      <c r="A8604" s="29">
        <v>42363.125491493054</v>
      </c>
      <c r="B8604" s="30">
        <v>1.07</v>
      </c>
      <c r="C8604" s="22" t="s">
        <v>197</v>
      </c>
      <c r="F8604" s="29">
        <v>42363.125491493054</v>
      </c>
      <c r="G8604" s="30"/>
      <c r="H8604" s="113"/>
      <c r="I8604" s="113"/>
    </row>
    <row r="8605" spans="1:9" ht="15" customHeight="1" x14ac:dyDescent="0.25">
      <c r="A8605" s="29">
        <v>42363.167158217591</v>
      </c>
      <c r="B8605" s="30">
        <v>1.04</v>
      </c>
      <c r="C8605" s="22" t="s">
        <v>197</v>
      </c>
      <c r="F8605" s="29">
        <v>42363.167158217591</v>
      </c>
      <c r="G8605" s="30"/>
      <c r="H8605" s="113"/>
      <c r="I8605" s="113"/>
    </row>
    <row r="8606" spans="1:9" ht="15" customHeight="1" x14ac:dyDescent="0.25">
      <c r="A8606" s="29">
        <v>42363.208824942129</v>
      </c>
      <c r="B8606" s="30">
        <v>1.05</v>
      </c>
      <c r="C8606" s="22" t="s">
        <v>197</v>
      </c>
      <c r="F8606" s="29">
        <v>42363.208824942129</v>
      </c>
      <c r="G8606" s="30"/>
      <c r="H8606" s="113"/>
      <c r="I8606" s="113"/>
    </row>
    <row r="8607" spans="1:9" ht="15" customHeight="1" x14ac:dyDescent="0.25">
      <c r="A8607" s="29">
        <v>42363.250491666666</v>
      </c>
      <c r="B8607" s="30">
        <v>1.07</v>
      </c>
      <c r="C8607" s="22" t="s">
        <v>197</v>
      </c>
      <c r="F8607" s="29">
        <v>42363.250491666666</v>
      </c>
      <c r="G8607" s="30"/>
      <c r="H8607" s="113"/>
      <c r="I8607" s="113"/>
    </row>
    <row r="8608" spans="1:9" ht="15" customHeight="1" x14ac:dyDescent="0.25">
      <c r="A8608" s="29">
        <v>42363.292158391203</v>
      </c>
      <c r="B8608" s="30">
        <v>1.04</v>
      </c>
      <c r="C8608" s="22" t="s">
        <v>197</v>
      </c>
      <c r="F8608" s="29">
        <v>42363.292158391203</v>
      </c>
      <c r="G8608" s="30"/>
      <c r="H8608" s="113"/>
      <c r="I8608" s="113"/>
    </row>
    <row r="8609" spans="1:9" ht="15" customHeight="1" x14ac:dyDescent="0.25">
      <c r="A8609" s="29">
        <v>42363.33382511574</v>
      </c>
      <c r="B8609" s="30">
        <v>1.08</v>
      </c>
      <c r="C8609" s="22" t="s">
        <v>197</v>
      </c>
      <c r="F8609" s="29">
        <v>42363.33382511574</v>
      </c>
      <c r="G8609" s="30"/>
      <c r="H8609" s="113"/>
      <c r="I8609" s="113"/>
    </row>
    <row r="8610" spans="1:9" ht="15" customHeight="1" x14ac:dyDescent="0.25">
      <c r="A8610" s="29">
        <v>42363.375491840277</v>
      </c>
      <c r="B8610" s="30">
        <v>0</v>
      </c>
      <c r="C8610" s="22" t="s">
        <v>197</v>
      </c>
      <c r="F8610" s="29">
        <v>42363.375491840277</v>
      </c>
      <c r="G8610" s="30"/>
      <c r="H8610" s="113"/>
      <c r="I8610" s="113"/>
    </row>
    <row r="8611" spans="1:9" ht="15" customHeight="1" x14ac:dyDescent="0.25">
      <c r="A8611" s="29">
        <v>42363.417158564815</v>
      </c>
      <c r="B8611" s="30">
        <v>0</v>
      </c>
      <c r="C8611" s="22" t="s">
        <v>197</v>
      </c>
      <c r="F8611" s="29">
        <v>42363.417158564815</v>
      </c>
      <c r="G8611" s="30"/>
      <c r="H8611" s="113"/>
      <c r="I8611" s="113"/>
    </row>
    <row r="8612" spans="1:9" ht="15" customHeight="1" x14ac:dyDescent="0.25">
      <c r="A8612" s="29">
        <v>42363.458825289352</v>
      </c>
      <c r="B8612" s="30">
        <v>0</v>
      </c>
      <c r="C8612" s="22" t="s">
        <v>197</v>
      </c>
      <c r="F8612" s="29">
        <v>42363.458825289352</v>
      </c>
      <c r="G8612" s="30"/>
      <c r="H8612" s="113"/>
      <c r="I8612" s="113"/>
    </row>
    <row r="8613" spans="1:9" ht="15" customHeight="1" x14ac:dyDescent="0.25">
      <c r="A8613" s="29">
        <v>42363.500492013889</v>
      </c>
      <c r="B8613" s="30">
        <v>0</v>
      </c>
      <c r="C8613" s="22" t="s">
        <v>197</v>
      </c>
      <c r="F8613" s="29">
        <v>42363.500492013889</v>
      </c>
      <c r="G8613" s="30"/>
      <c r="H8613" s="113"/>
      <c r="I8613" s="113"/>
    </row>
    <row r="8614" spans="1:9" ht="15" customHeight="1" x14ac:dyDescent="0.25">
      <c r="A8614" s="29">
        <v>42363.542158738426</v>
      </c>
      <c r="B8614" s="30">
        <v>0</v>
      </c>
      <c r="C8614" s="22" t="s">
        <v>197</v>
      </c>
      <c r="F8614" s="29">
        <v>42363.542158738426</v>
      </c>
      <c r="G8614" s="30"/>
      <c r="H8614" s="113"/>
      <c r="I8614" s="113"/>
    </row>
    <row r="8615" spans="1:9" ht="15" customHeight="1" x14ac:dyDescent="0.25">
      <c r="A8615" s="29">
        <v>42363.583825462963</v>
      </c>
      <c r="B8615" s="30">
        <v>0</v>
      </c>
      <c r="C8615" s="22" t="s">
        <v>197</v>
      </c>
      <c r="F8615" s="29">
        <v>42363.583825462963</v>
      </c>
      <c r="G8615" s="30"/>
      <c r="H8615" s="113"/>
      <c r="I8615" s="113"/>
    </row>
    <row r="8616" spans="1:9" ht="15" customHeight="1" x14ac:dyDescent="0.25">
      <c r="A8616" s="29">
        <v>42363.625492187501</v>
      </c>
      <c r="B8616" s="30">
        <v>0</v>
      </c>
      <c r="C8616" s="22" t="s">
        <v>197</v>
      </c>
      <c r="F8616" s="29">
        <v>42363.625492187501</v>
      </c>
      <c r="G8616" s="30"/>
      <c r="H8616" s="113"/>
      <c r="I8616" s="113"/>
    </row>
    <row r="8617" spans="1:9" ht="15" customHeight="1" x14ac:dyDescent="0.25">
      <c r="A8617" s="29">
        <v>42363.667158912038</v>
      </c>
      <c r="B8617" s="30">
        <v>0</v>
      </c>
      <c r="C8617" s="22" t="s">
        <v>197</v>
      </c>
      <c r="F8617" s="29">
        <v>42363.667158912038</v>
      </c>
      <c r="G8617" s="30"/>
      <c r="H8617" s="113"/>
      <c r="I8617" s="113"/>
    </row>
    <row r="8618" spans="1:9" ht="15" customHeight="1" x14ac:dyDescent="0.25">
      <c r="A8618" s="29">
        <v>42363.708825636575</v>
      </c>
      <c r="B8618" s="30">
        <v>0</v>
      </c>
      <c r="C8618" s="22" t="s">
        <v>197</v>
      </c>
      <c r="F8618" s="29">
        <v>42363.708825636575</v>
      </c>
      <c r="G8618" s="30"/>
      <c r="H8618" s="113"/>
      <c r="I8618" s="113"/>
    </row>
    <row r="8619" spans="1:9" ht="15" customHeight="1" x14ac:dyDescent="0.25">
      <c r="A8619" s="29">
        <v>42363.750492361112</v>
      </c>
      <c r="B8619" s="30">
        <v>0</v>
      </c>
      <c r="C8619" s="22" t="s">
        <v>197</v>
      </c>
      <c r="F8619" s="29">
        <v>42363.750492361112</v>
      </c>
      <c r="G8619" s="30"/>
      <c r="H8619" s="113"/>
      <c r="I8619" s="113"/>
    </row>
    <row r="8620" spans="1:9" ht="15" customHeight="1" x14ac:dyDescent="0.25">
      <c r="A8620" s="29">
        <v>42363.792159085649</v>
      </c>
      <c r="B8620" s="30">
        <v>0</v>
      </c>
      <c r="C8620" s="22" t="s">
        <v>197</v>
      </c>
      <c r="F8620" s="29">
        <v>42363.792159085649</v>
      </c>
      <c r="G8620" s="30"/>
      <c r="H8620" s="113"/>
      <c r="I8620" s="113"/>
    </row>
    <row r="8621" spans="1:9" ht="15" customHeight="1" x14ac:dyDescent="0.25">
      <c r="A8621" s="29">
        <v>42363.833825810187</v>
      </c>
      <c r="B8621" s="30">
        <v>0</v>
      </c>
      <c r="C8621" s="22" t="s">
        <v>197</v>
      </c>
      <c r="F8621" s="29">
        <v>42363.833825810187</v>
      </c>
      <c r="G8621" s="30"/>
      <c r="H8621" s="113"/>
      <c r="I8621" s="113"/>
    </row>
    <row r="8622" spans="1:9" ht="15" customHeight="1" x14ac:dyDescent="0.25">
      <c r="A8622" s="29">
        <v>42363.875492534724</v>
      </c>
      <c r="B8622" s="30">
        <v>0</v>
      </c>
      <c r="C8622" s="22" t="s">
        <v>197</v>
      </c>
      <c r="F8622" s="29">
        <v>42363.875492534724</v>
      </c>
      <c r="G8622" s="30"/>
      <c r="H8622" s="113"/>
      <c r="I8622" s="113"/>
    </row>
    <row r="8623" spans="1:9" ht="15" customHeight="1" x14ac:dyDescent="0.25">
      <c r="A8623" s="29">
        <v>42363.917159259261</v>
      </c>
      <c r="B8623" s="30">
        <v>0</v>
      </c>
      <c r="C8623" s="22" t="s">
        <v>197</v>
      </c>
      <c r="F8623" s="29">
        <v>42363.917159259261</v>
      </c>
      <c r="G8623" s="30"/>
      <c r="H8623" s="113"/>
      <c r="I8623" s="113"/>
    </row>
    <row r="8624" spans="1:9" ht="15" customHeight="1" x14ac:dyDescent="0.25">
      <c r="A8624" s="29">
        <v>42363.958825983798</v>
      </c>
      <c r="B8624" s="30">
        <v>0</v>
      </c>
      <c r="C8624" s="22" t="s">
        <v>197</v>
      </c>
      <c r="F8624" s="29">
        <v>42363.958825983798</v>
      </c>
      <c r="G8624" s="30"/>
      <c r="H8624" s="113"/>
      <c r="I8624" s="113"/>
    </row>
    <row r="8625" spans="1:9" ht="15" customHeight="1" x14ac:dyDescent="0.25">
      <c r="A8625" s="29">
        <v>42364.000492708336</v>
      </c>
      <c r="B8625" s="30">
        <v>0</v>
      </c>
      <c r="C8625" s="22" t="s">
        <v>197</v>
      </c>
      <c r="F8625" s="29">
        <v>42364.000492708336</v>
      </c>
      <c r="G8625" s="30"/>
      <c r="H8625" s="113"/>
      <c r="I8625" s="113"/>
    </row>
    <row r="8626" spans="1:9" ht="15" customHeight="1" x14ac:dyDescent="0.25">
      <c r="A8626" s="29">
        <v>42364.042159432873</v>
      </c>
      <c r="B8626" s="30">
        <v>0</v>
      </c>
      <c r="C8626" s="22" t="s">
        <v>197</v>
      </c>
      <c r="F8626" s="29">
        <v>42364.042159432873</v>
      </c>
      <c r="G8626" s="30"/>
      <c r="H8626" s="113"/>
      <c r="I8626" s="113"/>
    </row>
    <row r="8627" spans="1:9" ht="15" customHeight="1" x14ac:dyDescent="0.25">
      <c r="A8627" s="29">
        <v>42364.08382615741</v>
      </c>
      <c r="B8627" s="30">
        <v>0</v>
      </c>
      <c r="C8627" s="22" t="s">
        <v>197</v>
      </c>
      <c r="F8627" s="29">
        <v>42364.08382615741</v>
      </c>
      <c r="G8627" s="30"/>
      <c r="H8627" s="113"/>
      <c r="I8627" s="113"/>
    </row>
    <row r="8628" spans="1:9" ht="15" customHeight="1" x14ac:dyDescent="0.25">
      <c r="A8628" s="29">
        <v>42364.125492881947</v>
      </c>
      <c r="B8628" s="30">
        <v>0</v>
      </c>
      <c r="C8628" s="22" t="s">
        <v>197</v>
      </c>
      <c r="F8628" s="29">
        <v>42364.125492881947</v>
      </c>
      <c r="G8628" s="30"/>
      <c r="H8628" s="113"/>
      <c r="I8628" s="113"/>
    </row>
    <row r="8629" spans="1:9" ht="15" customHeight="1" x14ac:dyDescent="0.25">
      <c r="A8629" s="29">
        <v>42364.167159606484</v>
      </c>
      <c r="B8629" s="30">
        <v>0</v>
      </c>
      <c r="C8629" s="22" t="s">
        <v>197</v>
      </c>
      <c r="F8629" s="29">
        <v>42364.167159606484</v>
      </c>
      <c r="G8629" s="30"/>
      <c r="H8629" s="113"/>
      <c r="I8629" s="113"/>
    </row>
    <row r="8630" spans="1:9" ht="15" customHeight="1" x14ac:dyDescent="0.25">
      <c r="A8630" s="29">
        <v>42364.208826331022</v>
      </c>
      <c r="B8630" s="30">
        <v>0</v>
      </c>
      <c r="C8630" s="22" t="s">
        <v>197</v>
      </c>
      <c r="F8630" s="29">
        <v>42364.208826331022</v>
      </c>
      <c r="G8630" s="30"/>
      <c r="H8630" s="113"/>
      <c r="I8630" s="113"/>
    </row>
    <row r="8631" spans="1:9" ht="15" customHeight="1" x14ac:dyDescent="0.25">
      <c r="A8631" s="29">
        <v>42364.250493055559</v>
      </c>
      <c r="B8631" s="30">
        <v>0</v>
      </c>
      <c r="C8631" s="22" t="s">
        <v>197</v>
      </c>
      <c r="F8631" s="29">
        <v>42364.250493055559</v>
      </c>
      <c r="G8631" s="30"/>
      <c r="H8631" s="113"/>
      <c r="I8631" s="113"/>
    </row>
    <row r="8632" spans="1:9" ht="15" customHeight="1" x14ac:dyDescent="0.25">
      <c r="A8632" s="29">
        <v>42364.292159780096</v>
      </c>
      <c r="B8632" s="30">
        <v>0</v>
      </c>
      <c r="C8632" s="22" t="s">
        <v>197</v>
      </c>
      <c r="F8632" s="29">
        <v>42364.292159780096</v>
      </c>
      <c r="G8632" s="30"/>
      <c r="H8632" s="113"/>
      <c r="I8632" s="113"/>
    </row>
    <row r="8633" spans="1:9" ht="15" customHeight="1" x14ac:dyDescent="0.25">
      <c r="A8633" s="29">
        <v>42364.333826504633</v>
      </c>
      <c r="B8633" s="30">
        <v>0</v>
      </c>
      <c r="C8633" s="22" t="s">
        <v>197</v>
      </c>
      <c r="F8633" s="29">
        <v>42364.333826504633</v>
      </c>
      <c r="G8633" s="30"/>
      <c r="H8633" s="113"/>
      <c r="I8633" s="113"/>
    </row>
    <row r="8634" spans="1:9" ht="15" customHeight="1" x14ac:dyDescent="0.25">
      <c r="A8634" s="29">
        <v>42364.375493229163</v>
      </c>
      <c r="B8634" s="30">
        <v>0</v>
      </c>
      <c r="C8634" s="22" t="s">
        <v>197</v>
      </c>
      <c r="F8634" s="29">
        <v>42364.375493229163</v>
      </c>
      <c r="G8634" s="30"/>
      <c r="H8634" s="113"/>
      <c r="I8634" s="113"/>
    </row>
    <row r="8635" spans="1:9" ht="15" customHeight="1" x14ac:dyDescent="0.25">
      <c r="A8635" s="29">
        <v>42364.4171599537</v>
      </c>
      <c r="B8635" s="30">
        <v>0</v>
      </c>
      <c r="C8635" s="22" t="s">
        <v>197</v>
      </c>
      <c r="F8635" s="29">
        <v>42364.4171599537</v>
      </c>
      <c r="G8635" s="30"/>
      <c r="H8635" s="113"/>
      <c r="I8635" s="113"/>
    </row>
    <row r="8636" spans="1:9" ht="15" customHeight="1" x14ac:dyDescent="0.25">
      <c r="A8636" s="29">
        <v>42364.458826678238</v>
      </c>
      <c r="B8636" s="30">
        <v>0</v>
      </c>
      <c r="C8636" s="22" t="s">
        <v>197</v>
      </c>
      <c r="F8636" s="29">
        <v>42364.458826678238</v>
      </c>
      <c r="G8636" s="30"/>
      <c r="H8636" s="113"/>
      <c r="I8636" s="113"/>
    </row>
    <row r="8637" spans="1:9" ht="15" customHeight="1" x14ac:dyDescent="0.25">
      <c r="A8637" s="29">
        <v>42364.500493402775</v>
      </c>
      <c r="B8637" s="30">
        <v>0</v>
      </c>
      <c r="C8637" s="22" t="s">
        <v>197</v>
      </c>
      <c r="F8637" s="29">
        <v>42364.500493402775</v>
      </c>
      <c r="G8637" s="30"/>
      <c r="H8637" s="113"/>
      <c r="I8637" s="113"/>
    </row>
    <row r="8638" spans="1:9" ht="15" customHeight="1" x14ac:dyDescent="0.25">
      <c r="A8638" s="29">
        <v>42364.542160127312</v>
      </c>
      <c r="B8638" s="30">
        <v>0</v>
      </c>
      <c r="C8638" s="22" t="s">
        <v>197</v>
      </c>
      <c r="F8638" s="29">
        <v>42364.542160127312</v>
      </c>
      <c r="G8638" s="30"/>
      <c r="H8638" s="113"/>
      <c r="I8638" s="113"/>
    </row>
    <row r="8639" spans="1:9" ht="15" customHeight="1" x14ac:dyDescent="0.25">
      <c r="A8639" s="29">
        <v>42364.583826851849</v>
      </c>
      <c r="B8639" s="30">
        <v>0</v>
      </c>
      <c r="C8639" s="22" t="s">
        <v>197</v>
      </c>
      <c r="F8639" s="29">
        <v>42364.583826851849</v>
      </c>
      <c r="G8639" s="30"/>
      <c r="H8639" s="113"/>
      <c r="I8639" s="113"/>
    </row>
    <row r="8640" spans="1:9" ht="15" customHeight="1" x14ac:dyDescent="0.25">
      <c r="A8640" s="29">
        <v>42364.625493576386</v>
      </c>
      <c r="B8640" s="30">
        <v>0</v>
      </c>
      <c r="C8640" s="22" t="s">
        <v>197</v>
      </c>
      <c r="F8640" s="29">
        <v>42364.625493576386</v>
      </c>
      <c r="G8640" s="30"/>
      <c r="H8640" s="113"/>
      <c r="I8640" s="113"/>
    </row>
    <row r="8641" spans="1:9" ht="15" customHeight="1" x14ac:dyDescent="0.25">
      <c r="A8641" s="29">
        <v>42364.667160300924</v>
      </c>
      <c r="B8641" s="30">
        <v>0</v>
      </c>
      <c r="C8641" s="22" t="s">
        <v>197</v>
      </c>
      <c r="F8641" s="29">
        <v>42364.667160300924</v>
      </c>
      <c r="G8641" s="30"/>
      <c r="H8641" s="113"/>
      <c r="I8641" s="113"/>
    </row>
    <row r="8642" spans="1:9" ht="15" customHeight="1" x14ac:dyDescent="0.25">
      <c r="A8642" s="29">
        <v>42364.708827025461</v>
      </c>
      <c r="B8642" s="30">
        <v>0</v>
      </c>
      <c r="C8642" s="22" t="s">
        <v>197</v>
      </c>
      <c r="F8642" s="29">
        <v>42364.708827025461</v>
      </c>
      <c r="G8642" s="30"/>
      <c r="H8642" s="113"/>
      <c r="I8642" s="113"/>
    </row>
    <row r="8643" spans="1:9" ht="15" customHeight="1" x14ac:dyDescent="0.25">
      <c r="A8643" s="29">
        <v>42364.750493749998</v>
      </c>
      <c r="B8643" s="30">
        <v>0</v>
      </c>
      <c r="C8643" s="22" t="s">
        <v>197</v>
      </c>
      <c r="F8643" s="29">
        <v>42364.750493749998</v>
      </c>
      <c r="G8643" s="30"/>
      <c r="H8643" s="113"/>
      <c r="I8643" s="113"/>
    </row>
    <row r="8644" spans="1:9" ht="15" customHeight="1" x14ac:dyDescent="0.25">
      <c r="A8644" s="29">
        <v>42364.792160474535</v>
      </c>
      <c r="B8644" s="30">
        <v>0</v>
      </c>
      <c r="C8644" s="22" t="s">
        <v>197</v>
      </c>
      <c r="F8644" s="29">
        <v>42364.792160474535</v>
      </c>
      <c r="G8644" s="30"/>
      <c r="H8644" s="113"/>
      <c r="I8644" s="113"/>
    </row>
    <row r="8645" spans="1:9" ht="15" customHeight="1" x14ac:dyDescent="0.25">
      <c r="A8645" s="29">
        <v>42364.833827199072</v>
      </c>
      <c r="B8645" s="30">
        <v>0</v>
      </c>
      <c r="C8645" s="22" t="s">
        <v>197</v>
      </c>
      <c r="F8645" s="29">
        <v>42364.833827199072</v>
      </c>
      <c r="G8645" s="30"/>
      <c r="H8645" s="113"/>
      <c r="I8645" s="113"/>
    </row>
    <row r="8646" spans="1:9" ht="15" customHeight="1" x14ac:dyDescent="0.25">
      <c r="A8646" s="29">
        <v>42364.87549392361</v>
      </c>
      <c r="B8646" s="30">
        <v>0</v>
      </c>
      <c r="C8646" s="22" t="s">
        <v>197</v>
      </c>
      <c r="F8646" s="29">
        <v>42364.87549392361</v>
      </c>
      <c r="G8646" s="30"/>
      <c r="H8646" s="113"/>
      <c r="I8646" s="113"/>
    </row>
    <row r="8647" spans="1:9" ht="15" customHeight="1" x14ac:dyDescent="0.25">
      <c r="A8647" s="29">
        <v>42364.917160648147</v>
      </c>
      <c r="B8647" s="30">
        <v>0</v>
      </c>
      <c r="C8647" s="22" t="s">
        <v>197</v>
      </c>
      <c r="F8647" s="29">
        <v>42364.917160648147</v>
      </c>
      <c r="G8647" s="30"/>
      <c r="H8647" s="113"/>
      <c r="I8647" s="113"/>
    </row>
    <row r="8648" spans="1:9" ht="15" customHeight="1" x14ac:dyDescent="0.25">
      <c r="A8648" s="29">
        <v>42364.958827372684</v>
      </c>
      <c r="B8648" s="30">
        <v>0</v>
      </c>
      <c r="C8648" s="22" t="s">
        <v>197</v>
      </c>
      <c r="F8648" s="29">
        <v>42364.958827372684</v>
      </c>
      <c r="G8648" s="30"/>
      <c r="H8648" s="113"/>
      <c r="I8648" s="113"/>
    </row>
    <row r="8649" spans="1:9" ht="15" customHeight="1" x14ac:dyDescent="0.25">
      <c r="A8649" s="29">
        <v>42365.000494097221</v>
      </c>
      <c r="B8649" s="30">
        <v>0</v>
      </c>
      <c r="C8649" s="22" t="s">
        <v>197</v>
      </c>
      <c r="F8649" s="29">
        <v>42365.000494097221</v>
      </c>
      <c r="G8649" s="30"/>
      <c r="H8649" s="113"/>
      <c r="I8649" s="113"/>
    </row>
    <row r="8650" spans="1:9" ht="15" customHeight="1" x14ac:dyDescent="0.25">
      <c r="A8650" s="29">
        <v>42365.042160821758</v>
      </c>
      <c r="B8650" s="30">
        <v>0</v>
      </c>
      <c r="C8650" s="22" t="s">
        <v>197</v>
      </c>
      <c r="F8650" s="29">
        <v>42365.042160821758</v>
      </c>
      <c r="G8650" s="30"/>
      <c r="H8650" s="113"/>
      <c r="I8650" s="113"/>
    </row>
    <row r="8651" spans="1:9" ht="15" customHeight="1" x14ac:dyDescent="0.25">
      <c r="A8651" s="29">
        <v>42365.083827546296</v>
      </c>
      <c r="B8651" s="30">
        <v>0</v>
      </c>
      <c r="C8651" s="22" t="s">
        <v>197</v>
      </c>
      <c r="F8651" s="29">
        <v>42365.083827546296</v>
      </c>
      <c r="G8651" s="30"/>
      <c r="H8651" s="113"/>
      <c r="I8651" s="113"/>
    </row>
    <row r="8652" spans="1:9" ht="15" customHeight="1" x14ac:dyDescent="0.25">
      <c r="A8652" s="29">
        <v>42365.125494270833</v>
      </c>
      <c r="B8652" s="30">
        <v>0</v>
      </c>
      <c r="C8652" s="22" t="s">
        <v>197</v>
      </c>
      <c r="F8652" s="29">
        <v>42365.125494270833</v>
      </c>
      <c r="G8652" s="30"/>
      <c r="H8652" s="113"/>
      <c r="I8652" s="113"/>
    </row>
    <row r="8653" spans="1:9" ht="15" customHeight="1" x14ac:dyDescent="0.25">
      <c r="A8653" s="29">
        <v>42365.16716099537</v>
      </c>
      <c r="B8653" s="30">
        <v>0</v>
      </c>
      <c r="C8653" s="22" t="s">
        <v>197</v>
      </c>
      <c r="F8653" s="29">
        <v>42365.16716099537</v>
      </c>
      <c r="G8653" s="30"/>
      <c r="H8653" s="113"/>
      <c r="I8653" s="113"/>
    </row>
    <row r="8654" spans="1:9" ht="15" customHeight="1" x14ac:dyDescent="0.25">
      <c r="A8654" s="29">
        <v>42365.208827719907</v>
      </c>
      <c r="B8654" s="30">
        <v>0</v>
      </c>
      <c r="C8654" s="22" t="s">
        <v>197</v>
      </c>
      <c r="F8654" s="29">
        <v>42365.208827719907</v>
      </c>
      <c r="G8654" s="30"/>
      <c r="H8654" s="113"/>
      <c r="I8654" s="113"/>
    </row>
    <row r="8655" spans="1:9" ht="15" customHeight="1" x14ac:dyDescent="0.25">
      <c r="A8655" s="29">
        <v>42365.250494444444</v>
      </c>
      <c r="B8655" s="30">
        <v>0</v>
      </c>
      <c r="C8655" s="22" t="s">
        <v>197</v>
      </c>
      <c r="F8655" s="29">
        <v>42365.250494444444</v>
      </c>
      <c r="G8655" s="30"/>
      <c r="H8655" s="113"/>
      <c r="I8655" s="113"/>
    </row>
    <row r="8656" spans="1:9" ht="15" customHeight="1" x14ac:dyDescent="0.25">
      <c r="A8656" s="29">
        <v>42365.292161168982</v>
      </c>
      <c r="B8656" s="30">
        <v>0</v>
      </c>
      <c r="C8656" s="22" t="s">
        <v>197</v>
      </c>
      <c r="F8656" s="29">
        <v>42365.292161168982</v>
      </c>
      <c r="G8656" s="30"/>
      <c r="H8656" s="113"/>
      <c r="I8656" s="113"/>
    </row>
    <row r="8657" spans="1:9" ht="15" customHeight="1" x14ac:dyDescent="0.25">
      <c r="A8657" s="29">
        <v>42365.333827893519</v>
      </c>
      <c r="B8657" s="30">
        <v>0</v>
      </c>
      <c r="C8657" s="22" t="s">
        <v>197</v>
      </c>
      <c r="F8657" s="29">
        <v>42365.333827893519</v>
      </c>
      <c r="G8657" s="30"/>
      <c r="H8657" s="113"/>
      <c r="I8657" s="113"/>
    </row>
    <row r="8658" spans="1:9" ht="15" customHeight="1" x14ac:dyDescent="0.25">
      <c r="A8658" s="29">
        <v>42365.375494618056</v>
      </c>
      <c r="B8658" s="30">
        <v>0</v>
      </c>
      <c r="C8658" s="22" t="s">
        <v>197</v>
      </c>
      <c r="F8658" s="29">
        <v>42365.375494618056</v>
      </c>
      <c r="G8658" s="30"/>
      <c r="H8658" s="113"/>
      <c r="I8658" s="113"/>
    </row>
    <row r="8659" spans="1:9" ht="15" customHeight="1" x14ac:dyDescent="0.25">
      <c r="A8659" s="29">
        <v>42365.417161342593</v>
      </c>
      <c r="B8659" s="30">
        <v>0</v>
      </c>
      <c r="C8659" s="22" t="s">
        <v>197</v>
      </c>
      <c r="F8659" s="29">
        <v>42365.417161342593</v>
      </c>
      <c r="G8659" s="30"/>
      <c r="H8659" s="113"/>
      <c r="I8659" s="113"/>
    </row>
    <row r="8660" spans="1:9" ht="15" customHeight="1" x14ac:dyDescent="0.25">
      <c r="A8660" s="29">
        <v>42365.458828067131</v>
      </c>
      <c r="B8660" s="30">
        <v>0</v>
      </c>
      <c r="C8660" s="22" t="s">
        <v>197</v>
      </c>
      <c r="F8660" s="29">
        <v>42365.458828067131</v>
      </c>
      <c r="G8660" s="30"/>
      <c r="H8660" s="113"/>
      <c r="I8660" s="113"/>
    </row>
    <row r="8661" spans="1:9" ht="15" customHeight="1" x14ac:dyDescent="0.25">
      <c r="A8661" s="29">
        <v>42365.500494791668</v>
      </c>
      <c r="B8661" s="30">
        <v>0</v>
      </c>
      <c r="C8661" s="22" t="s">
        <v>197</v>
      </c>
      <c r="F8661" s="29">
        <v>42365.500494791668</v>
      </c>
      <c r="G8661" s="30"/>
      <c r="H8661" s="113"/>
      <c r="I8661" s="113"/>
    </row>
    <row r="8662" spans="1:9" ht="15" customHeight="1" x14ac:dyDescent="0.25">
      <c r="A8662" s="29">
        <v>42365.542161516205</v>
      </c>
      <c r="B8662" s="30">
        <v>0</v>
      </c>
      <c r="C8662" s="22" t="s">
        <v>197</v>
      </c>
      <c r="F8662" s="29">
        <v>42365.542161516205</v>
      </c>
      <c r="G8662" s="30"/>
      <c r="H8662" s="113"/>
      <c r="I8662" s="113"/>
    </row>
    <row r="8663" spans="1:9" ht="15" customHeight="1" x14ac:dyDescent="0.25">
      <c r="A8663" s="29">
        <v>42365.583828240742</v>
      </c>
      <c r="B8663" s="30">
        <v>0</v>
      </c>
      <c r="C8663" s="22" t="s">
        <v>197</v>
      </c>
      <c r="F8663" s="29">
        <v>42365.583828240742</v>
      </c>
      <c r="G8663" s="30"/>
      <c r="H8663" s="113"/>
      <c r="I8663" s="113"/>
    </row>
    <row r="8664" spans="1:9" ht="15" customHeight="1" x14ac:dyDescent="0.25">
      <c r="A8664" s="29">
        <v>42365.625494965279</v>
      </c>
      <c r="B8664" s="30">
        <v>0</v>
      </c>
      <c r="C8664" s="22" t="s">
        <v>197</v>
      </c>
      <c r="F8664" s="29">
        <v>42365.625494965279</v>
      </c>
      <c r="G8664" s="30"/>
      <c r="H8664" s="113"/>
      <c r="I8664" s="113"/>
    </row>
    <row r="8665" spans="1:9" ht="15" customHeight="1" x14ac:dyDescent="0.25">
      <c r="A8665" s="29">
        <v>42365.667161689817</v>
      </c>
      <c r="B8665" s="30">
        <v>0</v>
      </c>
      <c r="C8665" s="22" t="s">
        <v>197</v>
      </c>
      <c r="F8665" s="29">
        <v>42365.667161689817</v>
      </c>
      <c r="G8665" s="30"/>
      <c r="H8665" s="113"/>
      <c r="I8665" s="113"/>
    </row>
    <row r="8666" spans="1:9" ht="15" customHeight="1" x14ac:dyDescent="0.25">
      <c r="A8666" s="29">
        <v>42365.708828414354</v>
      </c>
      <c r="B8666" s="30">
        <v>0</v>
      </c>
      <c r="C8666" s="22" t="s">
        <v>197</v>
      </c>
      <c r="F8666" s="29">
        <v>42365.708828414354</v>
      </c>
      <c r="G8666" s="30"/>
      <c r="H8666" s="113"/>
      <c r="I8666" s="113"/>
    </row>
    <row r="8667" spans="1:9" ht="15" customHeight="1" x14ac:dyDescent="0.25">
      <c r="A8667" s="29">
        <v>42365.750495138891</v>
      </c>
      <c r="B8667" s="30">
        <v>0</v>
      </c>
      <c r="C8667" s="22" t="s">
        <v>197</v>
      </c>
      <c r="F8667" s="29">
        <v>42365.750495138891</v>
      </c>
      <c r="G8667" s="30"/>
      <c r="H8667" s="113"/>
      <c r="I8667" s="113"/>
    </row>
    <row r="8668" spans="1:9" ht="15" customHeight="1" x14ac:dyDescent="0.25">
      <c r="A8668" s="29">
        <v>42365.792161863428</v>
      </c>
      <c r="B8668" s="30">
        <v>0</v>
      </c>
      <c r="C8668" s="22" t="s">
        <v>197</v>
      </c>
      <c r="F8668" s="29">
        <v>42365.792161863428</v>
      </c>
      <c r="G8668" s="30"/>
      <c r="H8668" s="113"/>
      <c r="I8668" s="113"/>
    </row>
    <row r="8669" spans="1:9" ht="15" customHeight="1" x14ac:dyDescent="0.25">
      <c r="A8669" s="29">
        <v>42365.833828587965</v>
      </c>
      <c r="B8669" s="30">
        <v>0</v>
      </c>
      <c r="C8669" s="22" t="s">
        <v>197</v>
      </c>
      <c r="F8669" s="29">
        <v>42365.833828587965</v>
      </c>
      <c r="G8669" s="30"/>
      <c r="H8669" s="113"/>
      <c r="I8669" s="113"/>
    </row>
    <row r="8670" spans="1:9" ht="15" customHeight="1" x14ac:dyDescent="0.25">
      <c r="A8670" s="29">
        <v>42365.875495312503</v>
      </c>
      <c r="B8670" s="30">
        <v>0</v>
      </c>
      <c r="C8670" s="22" t="s">
        <v>197</v>
      </c>
      <c r="F8670" s="29">
        <v>42365.875495312503</v>
      </c>
      <c r="G8670" s="30"/>
      <c r="H8670" s="113"/>
      <c r="I8670" s="113"/>
    </row>
    <row r="8671" spans="1:9" ht="15" customHeight="1" x14ac:dyDescent="0.25">
      <c r="A8671" s="29">
        <v>42365.91716203704</v>
      </c>
      <c r="B8671" s="30">
        <v>0</v>
      </c>
      <c r="C8671" s="22" t="s">
        <v>197</v>
      </c>
      <c r="F8671" s="29">
        <v>42365.91716203704</v>
      </c>
      <c r="G8671" s="30"/>
      <c r="H8671" s="113"/>
      <c r="I8671" s="113"/>
    </row>
    <row r="8672" spans="1:9" ht="15" customHeight="1" x14ac:dyDescent="0.25">
      <c r="A8672" s="29">
        <v>42365.958828761577</v>
      </c>
      <c r="B8672" s="30">
        <v>0</v>
      </c>
      <c r="C8672" s="22" t="s">
        <v>197</v>
      </c>
      <c r="F8672" s="29">
        <v>42365.958828761577</v>
      </c>
      <c r="G8672" s="30"/>
      <c r="H8672" s="113"/>
      <c r="I8672" s="113"/>
    </row>
    <row r="8673" spans="1:9" ht="15" customHeight="1" x14ac:dyDescent="0.25">
      <c r="A8673" s="29">
        <v>42366.000495486114</v>
      </c>
      <c r="B8673" s="30">
        <v>0</v>
      </c>
      <c r="C8673" s="22" t="s">
        <v>197</v>
      </c>
      <c r="F8673" s="29">
        <v>42366.000495486114</v>
      </c>
      <c r="G8673" s="30"/>
      <c r="H8673" s="113"/>
      <c r="I8673" s="113"/>
    </row>
    <row r="8674" spans="1:9" ht="15" customHeight="1" x14ac:dyDescent="0.25">
      <c r="A8674" s="29">
        <v>42366.042162210651</v>
      </c>
      <c r="B8674" s="30">
        <v>0</v>
      </c>
      <c r="C8674" s="22" t="s">
        <v>197</v>
      </c>
      <c r="F8674" s="29">
        <v>42366.042162210651</v>
      </c>
      <c r="G8674" s="30"/>
      <c r="H8674" s="113"/>
      <c r="I8674" s="113"/>
    </row>
    <row r="8675" spans="1:9" ht="15" customHeight="1" x14ac:dyDescent="0.25">
      <c r="A8675" s="29">
        <v>42366.083828935189</v>
      </c>
      <c r="B8675" s="30">
        <v>0</v>
      </c>
      <c r="C8675" s="22" t="s">
        <v>197</v>
      </c>
      <c r="F8675" s="29">
        <v>42366.083828935189</v>
      </c>
      <c r="G8675" s="30"/>
      <c r="H8675" s="113"/>
      <c r="I8675" s="113"/>
    </row>
    <row r="8676" spans="1:9" ht="15" customHeight="1" x14ac:dyDescent="0.25">
      <c r="A8676" s="29">
        <v>42366.125495659726</v>
      </c>
      <c r="B8676" s="30">
        <v>0</v>
      </c>
      <c r="C8676" s="22" t="s">
        <v>197</v>
      </c>
      <c r="F8676" s="29">
        <v>42366.125495659726</v>
      </c>
      <c r="G8676" s="30"/>
      <c r="H8676" s="113"/>
      <c r="I8676" s="113"/>
    </row>
    <row r="8677" spans="1:9" ht="15" customHeight="1" x14ac:dyDescent="0.25">
      <c r="A8677" s="29">
        <v>42366.167162384256</v>
      </c>
      <c r="B8677" s="30">
        <v>0</v>
      </c>
      <c r="C8677" s="22" t="s">
        <v>197</v>
      </c>
      <c r="F8677" s="29">
        <v>42366.167162384256</v>
      </c>
      <c r="G8677" s="30"/>
      <c r="H8677" s="113"/>
      <c r="I8677" s="113"/>
    </row>
    <row r="8678" spans="1:9" ht="15" customHeight="1" x14ac:dyDescent="0.25">
      <c r="A8678" s="29">
        <v>42366.208829108793</v>
      </c>
      <c r="B8678" s="30">
        <v>0</v>
      </c>
      <c r="C8678" s="22" t="s">
        <v>197</v>
      </c>
      <c r="F8678" s="29">
        <v>42366.208829108793</v>
      </c>
      <c r="G8678" s="30"/>
      <c r="H8678" s="113"/>
      <c r="I8678" s="113"/>
    </row>
    <row r="8679" spans="1:9" ht="15" customHeight="1" x14ac:dyDescent="0.25">
      <c r="A8679" s="29">
        <v>42366.25049583333</v>
      </c>
      <c r="B8679" s="30">
        <v>0</v>
      </c>
      <c r="C8679" s="22" t="s">
        <v>197</v>
      </c>
      <c r="F8679" s="29">
        <v>42366.25049583333</v>
      </c>
      <c r="G8679" s="30"/>
      <c r="H8679" s="113"/>
      <c r="I8679" s="113"/>
    </row>
    <row r="8680" spans="1:9" ht="15" customHeight="1" x14ac:dyDescent="0.25">
      <c r="A8680" s="29">
        <v>42366.292162557867</v>
      </c>
      <c r="B8680" s="30">
        <v>0</v>
      </c>
      <c r="C8680" s="22" t="s">
        <v>197</v>
      </c>
      <c r="F8680" s="29">
        <v>42366.292162557867</v>
      </c>
      <c r="G8680" s="30"/>
      <c r="H8680" s="113"/>
      <c r="I8680" s="113"/>
    </row>
    <row r="8681" spans="1:9" ht="15" customHeight="1" x14ac:dyDescent="0.25">
      <c r="A8681" s="29">
        <v>42366.333829282405</v>
      </c>
      <c r="B8681" s="30">
        <v>0</v>
      </c>
      <c r="C8681" s="22" t="s">
        <v>197</v>
      </c>
      <c r="F8681" s="29">
        <v>42366.333829282405</v>
      </c>
      <c r="G8681" s="30"/>
      <c r="H8681" s="113"/>
      <c r="I8681" s="113"/>
    </row>
    <row r="8682" spans="1:9" ht="15" customHeight="1" x14ac:dyDescent="0.25">
      <c r="A8682" s="29">
        <v>42366.375496006942</v>
      </c>
      <c r="B8682" s="30">
        <v>0</v>
      </c>
      <c r="C8682" s="22" t="s">
        <v>197</v>
      </c>
      <c r="F8682" s="29">
        <v>42366.375496006942</v>
      </c>
      <c r="G8682" s="30"/>
      <c r="H8682" s="113"/>
      <c r="I8682" s="113"/>
    </row>
    <row r="8683" spans="1:9" ht="15" customHeight="1" x14ac:dyDescent="0.25">
      <c r="A8683" s="29">
        <v>42366.417162731479</v>
      </c>
      <c r="B8683" s="30">
        <v>0</v>
      </c>
      <c r="C8683" s="22" t="s">
        <v>197</v>
      </c>
      <c r="F8683" s="29">
        <v>42366.417162731479</v>
      </c>
      <c r="G8683" s="30"/>
      <c r="H8683" s="113"/>
      <c r="I8683" s="113"/>
    </row>
    <row r="8684" spans="1:9" ht="15" customHeight="1" x14ac:dyDescent="0.25">
      <c r="A8684" s="29">
        <v>42366.458829456016</v>
      </c>
      <c r="B8684" s="30">
        <v>0</v>
      </c>
      <c r="C8684" s="22" t="s">
        <v>197</v>
      </c>
      <c r="F8684" s="29">
        <v>42366.458829456016</v>
      </c>
      <c r="G8684" s="30"/>
      <c r="H8684" s="113"/>
      <c r="I8684" s="113"/>
    </row>
    <row r="8685" spans="1:9" ht="15" customHeight="1" x14ac:dyDescent="0.25">
      <c r="A8685" s="29">
        <v>42366.500496180553</v>
      </c>
      <c r="B8685" s="30">
        <v>1.17</v>
      </c>
      <c r="C8685" s="22" t="s">
        <v>197</v>
      </c>
      <c r="F8685" s="29">
        <v>42366.500496180553</v>
      </c>
      <c r="G8685" s="30"/>
      <c r="H8685" s="113"/>
      <c r="I8685" s="113"/>
    </row>
    <row r="8686" spans="1:9" ht="15" customHeight="1" x14ac:dyDescent="0.25">
      <c r="A8686" s="29">
        <v>42366.542162905091</v>
      </c>
      <c r="B8686" s="30">
        <v>1.22</v>
      </c>
      <c r="C8686" s="22" t="s">
        <v>197</v>
      </c>
      <c r="F8686" s="29">
        <v>42366.542162905091</v>
      </c>
      <c r="G8686" s="30"/>
      <c r="H8686" s="113"/>
      <c r="I8686" s="113"/>
    </row>
    <row r="8687" spans="1:9" ht="15" customHeight="1" x14ac:dyDescent="0.25">
      <c r="A8687" s="29">
        <v>42366.583829629628</v>
      </c>
      <c r="B8687" s="30">
        <v>1.21</v>
      </c>
      <c r="C8687" s="22" t="s">
        <v>197</v>
      </c>
      <c r="F8687" s="29">
        <v>42366.583829629628</v>
      </c>
      <c r="G8687" s="30"/>
      <c r="H8687" s="113"/>
      <c r="I8687" s="113"/>
    </row>
    <row r="8688" spans="1:9" ht="15" customHeight="1" x14ac:dyDescent="0.25">
      <c r="A8688" s="29">
        <v>42366.625496354165</v>
      </c>
      <c r="B8688" s="30">
        <v>1.22</v>
      </c>
      <c r="C8688" s="22" t="s">
        <v>197</v>
      </c>
      <c r="F8688" s="29">
        <v>42366.625496354165</v>
      </c>
      <c r="G8688" s="30"/>
      <c r="H8688" s="113"/>
      <c r="I8688" s="113"/>
    </row>
    <row r="8689" spans="1:9" ht="15" customHeight="1" x14ac:dyDescent="0.25">
      <c r="A8689" s="29">
        <v>42366.667163078702</v>
      </c>
      <c r="B8689" s="30">
        <v>1.29</v>
      </c>
      <c r="C8689" s="22" t="s">
        <v>197</v>
      </c>
      <c r="F8689" s="29">
        <v>42366.667163078702</v>
      </c>
      <c r="G8689" s="30"/>
      <c r="H8689" s="113"/>
      <c r="I8689" s="113"/>
    </row>
    <row r="8690" spans="1:9" ht="15" customHeight="1" x14ac:dyDescent="0.25">
      <c r="A8690" s="29">
        <v>42366.708829803239</v>
      </c>
      <c r="B8690" s="30">
        <v>1.2</v>
      </c>
      <c r="C8690" s="22" t="s">
        <v>197</v>
      </c>
      <c r="F8690" s="29">
        <v>42366.708829803239</v>
      </c>
      <c r="G8690" s="30"/>
      <c r="H8690" s="113"/>
      <c r="I8690" s="113"/>
    </row>
    <row r="8691" spans="1:9" ht="15" customHeight="1" x14ac:dyDescent="0.25">
      <c r="A8691" s="29">
        <v>42366.750496527777</v>
      </c>
      <c r="B8691" s="30">
        <v>1.2</v>
      </c>
      <c r="C8691" s="22" t="s">
        <v>197</v>
      </c>
      <c r="F8691" s="29">
        <v>42366.750496527777</v>
      </c>
      <c r="G8691" s="30"/>
      <c r="H8691" s="113"/>
      <c r="I8691" s="113"/>
    </row>
    <row r="8692" spans="1:9" ht="15" customHeight="1" x14ac:dyDescent="0.25">
      <c r="A8692" s="29">
        <v>42366.792163252314</v>
      </c>
      <c r="B8692" s="30">
        <v>1.18</v>
      </c>
      <c r="C8692" s="22" t="s">
        <v>197</v>
      </c>
      <c r="F8692" s="29">
        <v>42366.792163252314</v>
      </c>
      <c r="G8692" s="30"/>
      <c r="H8692" s="113"/>
      <c r="I8692" s="113"/>
    </row>
    <row r="8693" spans="1:9" ht="15" customHeight="1" x14ac:dyDescent="0.25">
      <c r="A8693" s="29">
        <v>42366.833829976851</v>
      </c>
      <c r="B8693" s="30">
        <v>1.22</v>
      </c>
      <c r="C8693" s="22" t="s">
        <v>197</v>
      </c>
      <c r="F8693" s="29">
        <v>42366.833829976851</v>
      </c>
      <c r="G8693" s="30"/>
      <c r="H8693" s="113"/>
      <c r="I8693" s="113"/>
    </row>
    <row r="8694" spans="1:9" ht="15" customHeight="1" x14ac:dyDescent="0.25">
      <c r="A8694" s="29">
        <v>42366.875496701388</v>
      </c>
      <c r="B8694" s="30">
        <v>1.23</v>
      </c>
      <c r="C8694" s="22" t="s">
        <v>197</v>
      </c>
      <c r="F8694" s="29">
        <v>42366.875496701388</v>
      </c>
      <c r="G8694" s="30"/>
      <c r="H8694" s="113"/>
      <c r="I8694" s="113"/>
    </row>
    <row r="8695" spans="1:9" ht="15" customHeight="1" x14ac:dyDescent="0.25">
      <c r="A8695" s="29">
        <v>42366.917163425926</v>
      </c>
      <c r="B8695" s="30">
        <v>1.23</v>
      </c>
      <c r="C8695" s="22" t="s">
        <v>197</v>
      </c>
      <c r="F8695" s="29">
        <v>42366.917163425926</v>
      </c>
      <c r="G8695" s="30"/>
      <c r="H8695" s="113"/>
      <c r="I8695" s="113"/>
    </row>
    <row r="8696" spans="1:9" ht="15" customHeight="1" x14ac:dyDescent="0.25">
      <c r="A8696" s="29">
        <v>42366.958830150463</v>
      </c>
      <c r="B8696" s="30">
        <v>1.22</v>
      </c>
      <c r="C8696" s="22" t="s">
        <v>197</v>
      </c>
      <c r="F8696" s="29">
        <v>42366.958830150463</v>
      </c>
      <c r="G8696" s="30"/>
      <c r="H8696" s="113"/>
      <c r="I8696" s="113"/>
    </row>
    <row r="8697" spans="1:9" ht="15" customHeight="1" x14ac:dyDescent="0.25">
      <c r="A8697" s="29">
        <v>42367.000496875</v>
      </c>
      <c r="B8697" s="30">
        <v>1.21</v>
      </c>
      <c r="C8697" s="22" t="s">
        <v>197</v>
      </c>
      <c r="F8697" s="29">
        <v>42367.000496875</v>
      </c>
      <c r="G8697" s="30"/>
      <c r="H8697" s="113"/>
      <c r="I8697" s="113"/>
    </row>
    <row r="8698" spans="1:9" ht="15" customHeight="1" x14ac:dyDescent="0.25">
      <c r="A8698" s="29">
        <v>42367.042163599537</v>
      </c>
      <c r="B8698" s="30">
        <v>1.22</v>
      </c>
      <c r="C8698" s="22" t="s">
        <v>197</v>
      </c>
      <c r="F8698" s="29">
        <v>42367.042163599537</v>
      </c>
      <c r="G8698" s="30"/>
      <c r="H8698" s="113"/>
      <c r="I8698" s="113"/>
    </row>
    <row r="8699" spans="1:9" ht="15" customHeight="1" x14ac:dyDescent="0.25">
      <c r="A8699" s="29">
        <v>42367.083830324074</v>
      </c>
      <c r="B8699" s="30">
        <v>1.22</v>
      </c>
      <c r="C8699" s="22" t="s">
        <v>197</v>
      </c>
      <c r="F8699" s="29">
        <v>42367.083830324074</v>
      </c>
      <c r="G8699" s="30"/>
      <c r="H8699" s="113"/>
      <c r="I8699" s="113"/>
    </row>
    <row r="8700" spans="1:9" ht="15" customHeight="1" x14ac:dyDescent="0.25">
      <c r="A8700" s="29">
        <v>42367.125497048612</v>
      </c>
      <c r="B8700" s="30">
        <v>1.22</v>
      </c>
      <c r="C8700" s="22" t="s">
        <v>197</v>
      </c>
      <c r="F8700" s="29">
        <v>42367.125497048612</v>
      </c>
      <c r="G8700" s="30"/>
      <c r="H8700" s="113"/>
      <c r="I8700" s="113"/>
    </row>
    <row r="8701" spans="1:9" ht="15" customHeight="1" x14ac:dyDescent="0.25">
      <c r="A8701" s="29">
        <v>42367.167163773149</v>
      </c>
      <c r="B8701" s="30">
        <v>1.25</v>
      </c>
      <c r="C8701" s="22" t="s">
        <v>197</v>
      </c>
      <c r="F8701" s="29">
        <v>42367.167163773149</v>
      </c>
      <c r="G8701" s="30"/>
      <c r="H8701" s="113"/>
      <c r="I8701" s="113"/>
    </row>
    <row r="8702" spans="1:9" ht="15" customHeight="1" x14ac:dyDescent="0.25">
      <c r="A8702" s="29">
        <v>42367.208830497686</v>
      </c>
      <c r="B8702" s="30">
        <v>1.25</v>
      </c>
      <c r="C8702" s="22" t="s">
        <v>197</v>
      </c>
      <c r="F8702" s="29">
        <v>42367.208830497686</v>
      </c>
      <c r="G8702" s="30"/>
      <c r="H8702" s="113"/>
      <c r="I8702" s="113"/>
    </row>
    <row r="8703" spans="1:9" ht="15" customHeight="1" x14ac:dyDescent="0.25">
      <c r="A8703" s="29">
        <v>42367.250497222223</v>
      </c>
      <c r="B8703" s="30">
        <v>1.26</v>
      </c>
      <c r="C8703" s="22" t="s">
        <v>197</v>
      </c>
      <c r="F8703" s="29">
        <v>42367.250497222223</v>
      </c>
      <c r="G8703" s="30"/>
      <c r="H8703" s="113"/>
      <c r="I8703" s="113"/>
    </row>
    <row r="8704" spans="1:9" ht="15" customHeight="1" x14ac:dyDescent="0.25">
      <c r="A8704" s="29">
        <v>42367.29216394676</v>
      </c>
      <c r="B8704" s="30">
        <v>1.28</v>
      </c>
      <c r="C8704" s="22" t="s">
        <v>197</v>
      </c>
      <c r="F8704" s="29">
        <v>42367.29216394676</v>
      </c>
      <c r="G8704" s="30"/>
      <c r="H8704" s="113"/>
      <c r="I8704" s="113"/>
    </row>
    <row r="8705" spans="1:9" ht="15" customHeight="1" x14ac:dyDescent="0.25">
      <c r="A8705" s="29">
        <v>42367.333830671298</v>
      </c>
      <c r="B8705" s="30">
        <v>1.26</v>
      </c>
      <c r="C8705" s="22" t="s">
        <v>197</v>
      </c>
      <c r="F8705" s="29">
        <v>42367.333830671298</v>
      </c>
      <c r="G8705" s="30"/>
      <c r="H8705" s="113"/>
      <c r="I8705" s="113"/>
    </row>
    <row r="8706" spans="1:9" ht="15" customHeight="1" x14ac:dyDescent="0.25">
      <c r="A8706" s="29">
        <v>42367.375497395835</v>
      </c>
      <c r="B8706" s="30">
        <v>1.25</v>
      </c>
      <c r="C8706" s="22" t="s">
        <v>197</v>
      </c>
      <c r="F8706" s="29">
        <v>42367.375497395835</v>
      </c>
      <c r="G8706" s="30"/>
      <c r="H8706" s="113"/>
      <c r="I8706" s="113"/>
    </row>
    <row r="8707" spans="1:9" ht="15" customHeight="1" x14ac:dyDescent="0.25">
      <c r="A8707" s="29">
        <v>42367.417164120372</v>
      </c>
      <c r="B8707" s="30">
        <v>1.3</v>
      </c>
      <c r="C8707" s="22" t="s">
        <v>197</v>
      </c>
      <c r="F8707" s="29">
        <v>42367.417164120372</v>
      </c>
      <c r="G8707" s="30"/>
      <c r="H8707" s="113"/>
      <c r="I8707" s="113"/>
    </row>
    <row r="8708" spans="1:9" ht="15" customHeight="1" x14ac:dyDescent="0.25">
      <c r="A8708" s="29">
        <v>42367.458830844909</v>
      </c>
      <c r="B8708" s="30">
        <v>3.1</v>
      </c>
      <c r="C8708" s="22" t="s">
        <v>197</v>
      </c>
      <c r="F8708" s="29">
        <v>42367.458830844909</v>
      </c>
      <c r="G8708" s="30"/>
      <c r="H8708" s="113"/>
      <c r="I8708" s="113"/>
    </row>
    <row r="8709" spans="1:9" ht="15" customHeight="1" x14ac:dyDescent="0.25">
      <c r="A8709" s="29">
        <v>42367.500497569446</v>
      </c>
      <c r="B8709" s="30">
        <v>10.58</v>
      </c>
      <c r="C8709" s="22" t="s">
        <v>197</v>
      </c>
      <c r="F8709" s="29">
        <v>42367.500497569446</v>
      </c>
      <c r="G8709" s="30"/>
      <c r="H8709" s="113"/>
      <c r="I8709" s="113"/>
    </row>
    <row r="8710" spans="1:9" ht="15" customHeight="1" x14ac:dyDescent="0.25">
      <c r="A8710" s="29">
        <v>42367.542164293984</v>
      </c>
      <c r="B8710" s="30">
        <v>1.6</v>
      </c>
      <c r="C8710" s="22" t="s">
        <v>197</v>
      </c>
      <c r="F8710" s="29">
        <v>42367.542164293984</v>
      </c>
      <c r="G8710" s="30"/>
      <c r="H8710" s="113"/>
      <c r="I8710" s="113"/>
    </row>
    <row r="8711" spans="1:9" ht="15" customHeight="1" x14ac:dyDescent="0.25">
      <c r="A8711" s="29">
        <v>42367.583831018521</v>
      </c>
      <c r="B8711" s="30">
        <v>2.04</v>
      </c>
      <c r="C8711" s="22" t="s">
        <v>197</v>
      </c>
      <c r="F8711" s="29">
        <v>42367.583831018521</v>
      </c>
      <c r="G8711" s="30"/>
      <c r="H8711" s="113"/>
      <c r="I8711" s="113"/>
    </row>
    <row r="8712" spans="1:9" ht="15" customHeight="1" x14ac:dyDescent="0.25">
      <c r="A8712" s="29">
        <v>42367.625497743058</v>
      </c>
      <c r="B8712" s="30">
        <v>1.56</v>
      </c>
      <c r="C8712" s="22" t="s">
        <v>197</v>
      </c>
      <c r="F8712" s="29">
        <v>42367.625497743058</v>
      </c>
      <c r="G8712" s="30"/>
      <c r="H8712" s="113"/>
      <c r="I8712" s="113"/>
    </row>
    <row r="8713" spans="1:9" ht="15" customHeight="1" x14ac:dyDescent="0.25">
      <c r="A8713" s="29">
        <v>42367.667164467595</v>
      </c>
      <c r="B8713" s="30">
        <v>1.39</v>
      </c>
      <c r="C8713" s="22" t="s">
        <v>197</v>
      </c>
      <c r="F8713" s="29">
        <v>42367.667164467595</v>
      </c>
      <c r="G8713" s="30"/>
      <c r="H8713" s="113"/>
      <c r="I8713" s="113"/>
    </row>
    <row r="8714" spans="1:9" ht="15" customHeight="1" x14ac:dyDescent="0.25">
      <c r="A8714" s="29">
        <v>42367.708831192132</v>
      </c>
      <c r="B8714" s="30">
        <v>1.2</v>
      </c>
      <c r="C8714" s="22" t="s">
        <v>197</v>
      </c>
      <c r="F8714" s="29">
        <v>42367.708831192132</v>
      </c>
      <c r="G8714" s="30"/>
      <c r="H8714" s="113"/>
      <c r="I8714" s="113"/>
    </row>
    <row r="8715" spans="1:9" ht="15" customHeight="1" x14ac:dyDescent="0.25">
      <c r="A8715" s="29">
        <v>42367.75049791667</v>
      </c>
      <c r="B8715" s="30">
        <v>1.22</v>
      </c>
      <c r="C8715" s="22" t="s">
        <v>197</v>
      </c>
      <c r="F8715" s="29">
        <v>42367.75049791667</v>
      </c>
      <c r="G8715" s="30"/>
      <c r="H8715" s="113"/>
      <c r="I8715" s="113"/>
    </row>
    <row r="8716" spans="1:9" ht="15" customHeight="1" x14ac:dyDescent="0.25">
      <c r="A8716" s="29">
        <v>42367.792164641207</v>
      </c>
      <c r="B8716" s="30">
        <v>1.2</v>
      </c>
      <c r="C8716" s="22" t="s">
        <v>197</v>
      </c>
      <c r="F8716" s="29">
        <v>42367.792164641207</v>
      </c>
      <c r="G8716" s="30"/>
      <c r="H8716" s="113"/>
      <c r="I8716" s="113"/>
    </row>
    <row r="8717" spans="1:9" ht="15" customHeight="1" x14ac:dyDescent="0.25">
      <c r="A8717" s="29">
        <v>42367.833831365744</v>
      </c>
      <c r="B8717" s="30">
        <v>1.17</v>
      </c>
      <c r="C8717" s="22" t="s">
        <v>197</v>
      </c>
      <c r="F8717" s="29">
        <v>42367.833831365744</v>
      </c>
      <c r="G8717" s="30"/>
      <c r="H8717" s="113"/>
      <c r="I8717" s="113"/>
    </row>
    <row r="8718" spans="1:9" ht="15" customHeight="1" x14ac:dyDescent="0.25">
      <c r="A8718" s="29">
        <v>42367.875498090281</v>
      </c>
      <c r="B8718" s="30">
        <v>1.17</v>
      </c>
      <c r="C8718" s="22" t="s">
        <v>197</v>
      </c>
      <c r="F8718" s="29">
        <v>42367.875498090281</v>
      </c>
      <c r="G8718" s="30"/>
      <c r="H8718" s="113"/>
      <c r="I8718" s="113"/>
    </row>
    <row r="8719" spans="1:9" ht="15" customHeight="1" x14ac:dyDescent="0.25">
      <c r="A8719" s="29">
        <v>42367.917164814811</v>
      </c>
      <c r="B8719" s="30">
        <v>1.1599999999999999</v>
      </c>
      <c r="C8719" s="22" t="s">
        <v>197</v>
      </c>
      <c r="F8719" s="29">
        <v>42367.917164814811</v>
      </c>
      <c r="G8719" s="30"/>
      <c r="H8719" s="113"/>
      <c r="I8719" s="113"/>
    </row>
    <row r="8720" spans="1:9" ht="15" customHeight="1" x14ac:dyDescent="0.25">
      <c r="A8720" s="29">
        <v>42367.958831539348</v>
      </c>
      <c r="B8720" s="30">
        <v>1.1499999999999999</v>
      </c>
      <c r="C8720" s="22" t="s">
        <v>197</v>
      </c>
      <c r="F8720" s="29">
        <v>42367.958831539348</v>
      </c>
      <c r="G8720" s="30"/>
      <c r="H8720" s="113"/>
      <c r="I8720" s="113"/>
    </row>
    <row r="8721" spans="1:9" ht="15" customHeight="1" x14ac:dyDescent="0.25">
      <c r="A8721" s="29">
        <v>42368.000498263886</v>
      </c>
      <c r="B8721" s="30">
        <v>1.1499999999999999</v>
      </c>
      <c r="C8721" s="22" t="s">
        <v>197</v>
      </c>
      <c r="F8721" s="29">
        <v>42368.000498263886</v>
      </c>
      <c r="G8721" s="30"/>
      <c r="H8721" s="113"/>
      <c r="I8721" s="113"/>
    </row>
    <row r="8722" spans="1:9" ht="15" customHeight="1" x14ac:dyDescent="0.25">
      <c r="A8722" s="29">
        <v>42368.042164988423</v>
      </c>
      <c r="B8722" s="30">
        <v>1.1599999999999999</v>
      </c>
      <c r="C8722" s="22" t="s">
        <v>197</v>
      </c>
      <c r="F8722" s="29">
        <v>42368.042164988423</v>
      </c>
      <c r="G8722" s="30"/>
      <c r="H8722" s="113"/>
      <c r="I8722" s="113"/>
    </row>
    <row r="8723" spans="1:9" ht="15" customHeight="1" x14ac:dyDescent="0.25">
      <c r="A8723" s="29">
        <v>42368.08383171296</v>
      </c>
      <c r="B8723" s="30">
        <v>1.1599999999999999</v>
      </c>
      <c r="C8723" s="22" t="s">
        <v>197</v>
      </c>
      <c r="F8723" s="29">
        <v>42368.08383171296</v>
      </c>
      <c r="G8723" s="30"/>
      <c r="H8723" s="113"/>
      <c r="I8723" s="113"/>
    </row>
    <row r="8724" spans="1:9" ht="15" customHeight="1" x14ac:dyDescent="0.25">
      <c r="A8724" s="29">
        <v>42368.125498437497</v>
      </c>
      <c r="B8724" s="30">
        <v>1.17</v>
      </c>
      <c r="C8724" s="22" t="s">
        <v>197</v>
      </c>
      <c r="F8724" s="29">
        <v>42368.125498437497</v>
      </c>
      <c r="G8724" s="30"/>
      <c r="H8724" s="113"/>
      <c r="I8724" s="113"/>
    </row>
    <row r="8725" spans="1:9" ht="15" customHeight="1" x14ac:dyDescent="0.25">
      <c r="A8725" s="29">
        <v>42368.167165162035</v>
      </c>
      <c r="B8725" s="30">
        <v>1.1599999999999999</v>
      </c>
      <c r="C8725" s="22" t="s">
        <v>197</v>
      </c>
      <c r="F8725" s="29">
        <v>42368.167165162035</v>
      </c>
      <c r="G8725" s="30"/>
      <c r="H8725" s="113"/>
      <c r="I8725" s="113"/>
    </row>
    <row r="8726" spans="1:9" ht="15" customHeight="1" x14ac:dyDescent="0.25">
      <c r="A8726" s="29">
        <v>42368.208831886572</v>
      </c>
      <c r="B8726" s="30">
        <v>1.1599999999999999</v>
      </c>
      <c r="C8726" s="22" t="s">
        <v>197</v>
      </c>
      <c r="F8726" s="29">
        <v>42368.208831886572</v>
      </c>
      <c r="G8726" s="30"/>
      <c r="H8726" s="113"/>
      <c r="I8726" s="113"/>
    </row>
    <row r="8727" spans="1:9" ht="15" customHeight="1" x14ac:dyDescent="0.25">
      <c r="A8727" s="29">
        <v>42368.250498611109</v>
      </c>
      <c r="B8727" s="30">
        <v>1.17</v>
      </c>
      <c r="C8727" s="22" t="s">
        <v>197</v>
      </c>
      <c r="F8727" s="29">
        <v>42368.250498611109</v>
      </c>
      <c r="G8727" s="30"/>
      <c r="H8727" s="113"/>
      <c r="I8727" s="113"/>
    </row>
    <row r="8728" spans="1:9" ht="15" customHeight="1" x14ac:dyDescent="0.25">
      <c r="A8728" s="29">
        <v>42368.292165335646</v>
      </c>
      <c r="B8728" s="30">
        <v>0</v>
      </c>
      <c r="C8728" s="22" t="s">
        <v>197</v>
      </c>
      <c r="F8728" s="29">
        <v>42368.292165335646</v>
      </c>
      <c r="G8728" s="30"/>
      <c r="H8728" s="113"/>
      <c r="I8728" s="113"/>
    </row>
    <row r="8729" spans="1:9" ht="15" customHeight="1" x14ac:dyDescent="0.25">
      <c r="A8729" s="29">
        <v>42368.333832060183</v>
      </c>
      <c r="B8729" s="30">
        <v>0</v>
      </c>
      <c r="C8729" s="22" t="s">
        <v>197</v>
      </c>
      <c r="F8729" s="29">
        <v>42368.333832060183</v>
      </c>
      <c r="G8729" s="30"/>
      <c r="H8729" s="113"/>
      <c r="I8729" s="113"/>
    </row>
    <row r="8730" spans="1:9" ht="15" customHeight="1" x14ac:dyDescent="0.25">
      <c r="A8730" s="29">
        <v>42368.375498784721</v>
      </c>
      <c r="B8730" s="30">
        <v>0</v>
      </c>
      <c r="C8730" s="22" t="s">
        <v>197</v>
      </c>
      <c r="F8730" s="29">
        <v>42368.375498784721</v>
      </c>
      <c r="G8730" s="30"/>
      <c r="H8730" s="113"/>
      <c r="I8730" s="113"/>
    </row>
    <row r="8731" spans="1:9" ht="15" customHeight="1" x14ac:dyDescent="0.25">
      <c r="A8731" s="29">
        <v>42368.417165509258</v>
      </c>
      <c r="B8731" s="30">
        <v>0</v>
      </c>
      <c r="C8731" s="22" t="s">
        <v>197</v>
      </c>
      <c r="F8731" s="29">
        <v>42368.417165509258</v>
      </c>
      <c r="G8731" s="30"/>
      <c r="H8731" s="113"/>
      <c r="I8731" s="113"/>
    </row>
    <row r="8732" spans="1:9" ht="15" customHeight="1" x14ac:dyDescent="0.25">
      <c r="A8732" s="29">
        <v>42368.458832233795</v>
      </c>
      <c r="B8732" s="30">
        <v>0</v>
      </c>
      <c r="C8732" s="22" t="s">
        <v>197</v>
      </c>
      <c r="F8732" s="29">
        <v>42368.458832233795</v>
      </c>
      <c r="G8732" s="30"/>
      <c r="H8732" s="113"/>
      <c r="I8732" s="113"/>
    </row>
    <row r="8733" spans="1:9" ht="15" customHeight="1" x14ac:dyDescent="0.25">
      <c r="A8733" s="29">
        <v>42368.500498958332</v>
      </c>
      <c r="B8733" s="30">
        <v>0</v>
      </c>
      <c r="C8733" s="22" t="s">
        <v>197</v>
      </c>
      <c r="F8733" s="29">
        <v>42368.500498958332</v>
      </c>
      <c r="G8733" s="30"/>
      <c r="H8733" s="113"/>
      <c r="I8733" s="113"/>
    </row>
    <row r="8734" spans="1:9" ht="15" customHeight="1" x14ac:dyDescent="0.25">
      <c r="A8734" s="29">
        <v>42368.542165682869</v>
      </c>
      <c r="B8734" s="30">
        <v>0</v>
      </c>
      <c r="C8734" s="22" t="s">
        <v>197</v>
      </c>
      <c r="F8734" s="29">
        <v>42368.542165682869</v>
      </c>
      <c r="G8734" s="30"/>
      <c r="H8734" s="113"/>
      <c r="I8734" s="113"/>
    </row>
    <row r="8735" spans="1:9" ht="15" customHeight="1" x14ac:dyDescent="0.25">
      <c r="A8735" s="29">
        <v>42368.583832407407</v>
      </c>
      <c r="B8735" s="30">
        <v>0</v>
      </c>
      <c r="C8735" s="22" t="s">
        <v>197</v>
      </c>
      <c r="F8735" s="29">
        <v>42368.583832407407</v>
      </c>
      <c r="G8735" s="30"/>
      <c r="H8735" s="113"/>
      <c r="I8735" s="113"/>
    </row>
    <row r="8736" spans="1:9" ht="15" customHeight="1" x14ac:dyDescent="0.25">
      <c r="A8736" s="29">
        <v>42368.625499131944</v>
      </c>
      <c r="B8736" s="30">
        <v>0</v>
      </c>
      <c r="C8736" s="22" t="s">
        <v>197</v>
      </c>
      <c r="F8736" s="29">
        <v>42368.625499131944</v>
      </c>
      <c r="G8736" s="30"/>
      <c r="H8736" s="113"/>
      <c r="I8736" s="113"/>
    </row>
    <row r="8737" spans="1:9" ht="15" customHeight="1" x14ac:dyDescent="0.25">
      <c r="A8737" s="29">
        <v>42368.667165856481</v>
      </c>
      <c r="B8737" s="30">
        <v>0</v>
      </c>
      <c r="C8737" s="22" t="s">
        <v>197</v>
      </c>
      <c r="F8737" s="29">
        <v>42368.667165856481</v>
      </c>
      <c r="G8737" s="30"/>
      <c r="H8737" s="113"/>
      <c r="I8737" s="113"/>
    </row>
    <row r="8738" spans="1:9" ht="15" customHeight="1" x14ac:dyDescent="0.25">
      <c r="A8738" s="29">
        <v>42368.708832581018</v>
      </c>
      <c r="B8738" s="30">
        <v>0</v>
      </c>
      <c r="C8738" s="22" t="s">
        <v>197</v>
      </c>
      <c r="F8738" s="29">
        <v>42368.708832581018</v>
      </c>
      <c r="G8738" s="30"/>
      <c r="H8738" s="113"/>
      <c r="I8738" s="113"/>
    </row>
    <row r="8739" spans="1:9" ht="15" customHeight="1" x14ac:dyDescent="0.25">
      <c r="A8739" s="29">
        <v>42368.750499305555</v>
      </c>
      <c r="B8739" s="30">
        <v>0</v>
      </c>
      <c r="C8739" s="22" t="s">
        <v>197</v>
      </c>
      <c r="F8739" s="29">
        <v>42368.750499305555</v>
      </c>
      <c r="G8739" s="30"/>
      <c r="H8739" s="113"/>
      <c r="I8739" s="113"/>
    </row>
    <row r="8740" spans="1:9" ht="15" customHeight="1" x14ac:dyDescent="0.25">
      <c r="A8740" s="29">
        <v>42368.792166030093</v>
      </c>
      <c r="B8740" s="30">
        <v>0</v>
      </c>
      <c r="C8740" s="22" t="s">
        <v>197</v>
      </c>
      <c r="F8740" s="29">
        <v>42368.792166030093</v>
      </c>
      <c r="G8740" s="30"/>
      <c r="H8740" s="113"/>
      <c r="I8740" s="113"/>
    </row>
    <row r="8741" spans="1:9" ht="15" customHeight="1" x14ac:dyDescent="0.25">
      <c r="A8741" s="29">
        <v>42368.83383275463</v>
      </c>
      <c r="B8741" s="30">
        <v>0</v>
      </c>
      <c r="C8741" s="22" t="s">
        <v>197</v>
      </c>
      <c r="F8741" s="29">
        <v>42368.83383275463</v>
      </c>
      <c r="G8741" s="30"/>
      <c r="H8741" s="113"/>
      <c r="I8741" s="113"/>
    </row>
    <row r="8742" spans="1:9" ht="15" customHeight="1" x14ac:dyDescent="0.25">
      <c r="A8742" s="29">
        <v>42368.875499479167</v>
      </c>
      <c r="B8742" s="30">
        <v>0</v>
      </c>
      <c r="C8742" s="22" t="s">
        <v>197</v>
      </c>
      <c r="F8742" s="29">
        <v>42368.875499479167</v>
      </c>
      <c r="G8742" s="30"/>
      <c r="H8742" s="113"/>
      <c r="I8742" s="113"/>
    </row>
    <row r="8743" spans="1:9" ht="15" customHeight="1" x14ac:dyDescent="0.25">
      <c r="A8743" s="29">
        <v>42368.917166203704</v>
      </c>
      <c r="B8743" s="30">
        <v>0</v>
      </c>
      <c r="C8743" s="22" t="s">
        <v>197</v>
      </c>
      <c r="F8743" s="29">
        <v>42368.917166203704</v>
      </c>
      <c r="G8743" s="30"/>
      <c r="H8743" s="113"/>
      <c r="I8743" s="113"/>
    </row>
    <row r="8744" spans="1:9" ht="15" customHeight="1" x14ac:dyDescent="0.25">
      <c r="A8744" s="29">
        <v>42368.958832928241</v>
      </c>
      <c r="B8744" s="30">
        <v>0</v>
      </c>
      <c r="C8744" s="22" t="s">
        <v>197</v>
      </c>
      <c r="F8744" s="29">
        <v>42368.958832928241</v>
      </c>
      <c r="G8744" s="30"/>
      <c r="H8744" s="113"/>
      <c r="I8744" s="113"/>
    </row>
    <row r="8745" spans="1:9" ht="15" customHeight="1" x14ac:dyDescent="0.25">
      <c r="A8745" s="29">
        <v>42369.000499652779</v>
      </c>
      <c r="B8745" s="30">
        <v>0</v>
      </c>
      <c r="C8745" s="22" t="s">
        <v>197</v>
      </c>
      <c r="F8745" s="29">
        <v>42369.000499652779</v>
      </c>
      <c r="G8745" s="30"/>
      <c r="H8745" s="113"/>
      <c r="I8745" s="113"/>
    </row>
    <row r="8746" spans="1:9" ht="15" customHeight="1" x14ac:dyDescent="0.25">
      <c r="A8746" s="29">
        <v>42369.042166377316</v>
      </c>
      <c r="B8746" s="30">
        <v>0</v>
      </c>
      <c r="C8746" s="22" t="s">
        <v>197</v>
      </c>
      <c r="F8746" s="29">
        <v>42369.042166377316</v>
      </c>
      <c r="G8746" s="30"/>
      <c r="H8746" s="113"/>
      <c r="I8746" s="113"/>
    </row>
    <row r="8747" spans="1:9" ht="15" customHeight="1" x14ac:dyDescent="0.25">
      <c r="A8747" s="29">
        <v>42369.083833101853</v>
      </c>
      <c r="B8747" s="30">
        <v>0</v>
      </c>
      <c r="C8747" s="22" t="s">
        <v>197</v>
      </c>
      <c r="F8747" s="29">
        <v>42369.083833101853</v>
      </c>
      <c r="G8747" s="30"/>
      <c r="H8747" s="113"/>
      <c r="I8747" s="113"/>
    </row>
    <row r="8748" spans="1:9" ht="15" customHeight="1" x14ac:dyDescent="0.25">
      <c r="A8748" s="29">
        <v>42369.12549982639</v>
      </c>
      <c r="B8748" s="30">
        <v>0</v>
      </c>
      <c r="C8748" s="22" t="s">
        <v>197</v>
      </c>
      <c r="F8748" s="29">
        <v>42369.12549982639</v>
      </c>
      <c r="G8748" s="30"/>
      <c r="H8748" s="113"/>
      <c r="I8748" s="113"/>
    </row>
    <row r="8749" spans="1:9" ht="15" customHeight="1" x14ac:dyDescent="0.25">
      <c r="A8749" s="29">
        <v>42369.167166550928</v>
      </c>
      <c r="B8749" s="30">
        <v>0</v>
      </c>
      <c r="C8749" s="22" t="s">
        <v>197</v>
      </c>
      <c r="F8749" s="29">
        <v>42369.167166550928</v>
      </c>
      <c r="G8749" s="30"/>
      <c r="H8749" s="113"/>
      <c r="I8749" s="113"/>
    </row>
    <row r="8750" spans="1:9" ht="15" customHeight="1" x14ac:dyDescent="0.25">
      <c r="A8750" s="29">
        <v>42369.208833275465</v>
      </c>
      <c r="B8750" s="30">
        <v>0</v>
      </c>
      <c r="C8750" s="22" t="s">
        <v>197</v>
      </c>
      <c r="F8750" s="29">
        <v>42369.208833275465</v>
      </c>
      <c r="G8750" s="30"/>
      <c r="H8750" s="113"/>
      <c r="I8750" s="113"/>
    </row>
    <row r="8751" spans="1:9" ht="15" customHeight="1" x14ac:dyDescent="0.25">
      <c r="A8751" s="29">
        <v>42369.250500000002</v>
      </c>
      <c r="B8751" s="30">
        <v>0</v>
      </c>
      <c r="C8751" s="22" t="s">
        <v>197</v>
      </c>
      <c r="F8751" s="29">
        <v>42369.250500000002</v>
      </c>
      <c r="G8751" s="30"/>
      <c r="H8751" s="113"/>
      <c r="I8751" s="113"/>
    </row>
    <row r="8752" spans="1:9" ht="15" customHeight="1" x14ac:dyDescent="0.25">
      <c r="A8752" s="29">
        <v>42369.292166724539</v>
      </c>
      <c r="B8752" s="30">
        <v>0</v>
      </c>
      <c r="C8752" s="22" t="s">
        <v>197</v>
      </c>
      <c r="F8752" s="29">
        <v>42369.292166724539</v>
      </c>
      <c r="G8752" s="30"/>
      <c r="H8752" s="113"/>
      <c r="I8752" s="113"/>
    </row>
    <row r="8753" spans="1:9" ht="15" customHeight="1" x14ac:dyDescent="0.25">
      <c r="A8753" s="29">
        <v>42369.333833449076</v>
      </c>
      <c r="B8753" s="30">
        <v>0</v>
      </c>
      <c r="C8753" s="22" t="s">
        <v>197</v>
      </c>
      <c r="F8753" s="29">
        <v>42369.333833449076</v>
      </c>
      <c r="G8753" s="30"/>
      <c r="H8753" s="113"/>
      <c r="I8753" s="113"/>
    </row>
    <row r="8754" spans="1:9" ht="15" customHeight="1" x14ac:dyDescent="0.25">
      <c r="A8754" s="29">
        <v>42369.375500173614</v>
      </c>
      <c r="B8754" s="30">
        <v>0</v>
      </c>
      <c r="C8754" s="22" t="s">
        <v>197</v>
      </c>
      <c r="F8754" s="29">
        <v>42369.375500173614</v>
      </c>
      <c r="G8754" s="30"/>
      <c r="H8754" s="113"/>
      <c r="I8754" s="113"/>
    </row>
    <row r="8755" spans="1:9" ht="15" customHeight="1" x14ac:dyDescent="0.25">
      <c r="A8755" s="29">
        <v>42369.417166898151</v>
      </c>
      <c r="B8755" s="30">
        <v>0</v>
      </c>
      <c r="C8755" s="22" t="s">
        <v>197</v>
      </c>
      <c r="F8755" s="29">
        <v>42369.417166898151</v>
      </c>
      <c r="G8755" s="30"/>
      <c r="H8755" s="113"/>
      <c r="I8755" s="113"/>
    </row>
    <row r="8756" spans="1:9" ht="15" customHeight="1" x14ac:dyDescent="0.25">
      <c r="A8756" s="29">
        <v>42369.458833622688</v>
      </c>
      <c r="B8756" s="30">
        <v>0</v>
      </c>
      <c r="C8756" s="22" t="s">
        <v>197</v>
      </c>
      <c r="F8756" s="29">
        <v>42369.458833622688</v>
      </c>
      <c r="G8756" s="30"/>
      <c r="H8756" s="113"/>
      <c r="I8756" s="113"/>
    </row>
    <row r="8757" spans="1:9" ht="15" customHeight="1" x14ac:dyDescent="0.25">
      <c r="A8757" s="29">
        <v>42369.500500347225</v>
      </c>
      <c r="B8757" s="30">
        <v>0</v>
      </c>
      <c r="C8757" s="22" t="s">
        <v>197</v>
      </c>
      <c r="F8757" s="29">
        <v>42369.500500347225</v>
      </c>
      <c r="G8757" s="30"/>
      <c r="H8757" s="113"/>
      <c r="I8757" s="113"/>
    </row>
    <row r="8758" spans="1:9" ht="15" customHeight="1" x14ac:dyDescent="0.25">
      <c r="A8758" s="29">
        <v>42369.542167071762</v>
      </c>
      <c r="B8758" s="30">
        <v>0</v>
      </c>
      <c r="C8758" s="22" t="s">
        <v>197</v>
      </c>
      <c r="F8758" s="29">
        <v>42369.542167071762</v>
      </c>
      <c r="G8758" s="30"/>
      <c r="H8758" s="113"/>
      <c r="I8758" s="113"/>
    </row>
    <row r="8759" spans="1:9" ht="15" customHeight="1" x14ac:dyDescent="0.25">
      <c r="A8759" s="29">
        <v>42369.5838337963</v>
      </c>
      <c r="B8759" s="30">
        <v>0</v>
      </c>
      <c r="C8759" s="22" t="s">
        <v>197</v>
      </c>
      <c r="F8759" s="29">
        <v>42369.5838337963</v>
      </c>
      <c r="G8759" s="30"/>
      <c r="H8759" s="113"/>
      <c r="I8759" s="113"/>
    </row>
    <row r="8760" spans="1:9" ht="15" customHeight="1" x14ac:dyDescent="0.25">
      <c r="A8760" s="29">
        <v>42369.625500520837</v>
      </c>
      <c r="B8760" s="30">
        <v>0</v>
      </c>
      <c r="C8760" s="22" t="s">
        <v>197</v>
      </c>
      <c r="F8760" s="29">
        <v>42369.625500520837</v>
      </c>
      <c r="G8760" s="30"/>
      <c r="H8760" s="113"/>
      <c r="I8760" s="113"/>
    </row>
    <row r="8761" spans="1:9" ht="15" customHeight="1" x14ac:dyDescent="0.25">
      <c r="A8761" s="29">
        <v>42369.667167245367</v>
      </c>
      <c r="B8761" s="30">
        <v>0</v>
      </c>
      <c r="C8761" s="22" t="s">
        <v>197</v>
      </c>
      <c r="F8761" s="29">
        <v>42369.667167245367</v>
      </c>
      <c r="G8761" s="30"/>
      <c r="H8761" s="113"/>
      <c r="I8761" s="113"/>
    </row>
    <row r="8762" spans="1:9" ht="15" customHeight="1" x14ac:dyDescent="0.25">
      <c r="A8762" s="29">
        <v>42369.708833969904</v>
      </c>
      <c r="B8762" s="30">
        <v>0</v>
      </c>
      <c r="C8762" s="22" t="s">
        <v>197</v>
      </c>
      <c r="F8762" s="29">
        <v>42369.708833969904</v>
      </c>
      <c r="G8762" s="30"/>
      <c r="H8762" s="113"/>
      <c r="I8762" s="113"/>
    </row>
    <row r="8763" spans="1:9" ht="15" customHeight="1" x14ac:dyDescent="0.25">
      <c r="A8763" s="29">
        <v>42369.750500694441</v>
      </c>
      <c r="B8763" s="30">
        <v>0</v>
      </c>
      <c r="C8763" s="22" t="s">
        <v>197</v>
      </c>
      <c r="F8763" s="29">
        <v>42369.750500694441</v>
      </c>
      <c r="G8763" s="30"/>
      <c r="H8763" s="113"/>
      <c r="I8763" s="113"/>
    </row>
    <row r="8764" spans="1:9" ht="15" customHeight="1" x14ac:dyDescent="0.25">
      <c r="A8764" s="29">
        <v>42369.792167418978</v>
      </c>
      <c r="B8764" s="30">
        <v>0</v>
      </c>
      <c r="C8764" s="22" t="s">
        <v>197</v>
      </c>
      <c r="F8764" s="29">
        <v>42369.792167418978</v>
      </c>
      <c r="G8764" s="30"/>
      <c r="H8764" s="113"/>
      <c r="I8764" s="113"/>
    </row>
    <row r="8765" spans="1:9" ht="15" customHeight="1" x14ac:dyDescent="0.25">
      <c r="A8765" s="29">
        <v>42369.833834143516</v>
      </c>
      <c r="B8765" s="30">
        <v>0</v>
      </c>
      <c r="C8765" s="22" t="s">
        <v>197</v>
      </c>
      <c r="F8765" s="29">
        <v>42369.833834143516</v>
      </c>
      <c r="G8765" s="30"/>
      <c r="H8765" s="113"/>
      <c r="I8765" s="113"/>
    </row>
    <row r="8766" spans="1:9" ht="15" customHeight="1" x14ac:dyDescent="0.25">
      <c r="A8766" s="29">
        <v>42369.875500868053</v>
      </c>
      <c r="B8766" s="30">
        <v>0</v>
      </c>
      <c r="C8766" s="22" t="s">
        <v>197</v>
      </c>
      <c r="F8766" s="29">
        <v>42369.875500868053</v>
      </c>
      <c r="G8766" s="30"/>
      <c r="H8766" s="113"/>
      <c r="I8766" s="113"/>
    </row>
    <row r="8767" spans="1:9" ht="15" customHeight="1" x14ac:dyDescent="0.25">
      <c r="A8767" s="29">
        <v>42369.91716759259</v>
      </c>
      <c r="B8767" s="30">
        <v>0</v>
      </c>
      <c r="C8767" s="22" t="s">
        <v>197</v>
      </c>
      <c r="F8767" s="29">
        <v>42369.91716759259</v>
      </c>
      <c r="G8767" s="30"/>
      <c r="H8767" s="113"/>
      <c r="I8767" s="113"/>
    </row>
    <row r="8768" spans="1:9" ht="15" customHeight="1" x14ac:dyDescent="0.25">
      <c r="A8768" s="29">
        <v>42369.958834317127</v>
      </c>
      <c r="B8768" s="30">
        <v>0</v>
      </c>
      <c r="C8768" s="22" t="s">
        <v>197</v>
      </c>
      <c r="F8768" s="29">
        <v>42369.958834317127</v>
      </c>
      <c r="G8768" s="30"/>
      <c r="H8768" s="113"/>
      <c r="I8768" s="113"/>
    </row>
    <row r="8769" spans="1:9" ht="15" customHeight="1" x14ac:dyDescent="0.25">
      <c r="A8769" s="47" t="s">
        <v>2</v>
      </c>
      <c r="B8769" s="48">
        <f>AVERAGE(B9:B8768)</f>
        <v>8.4983652968036889</v>
      </c>
      <c r="F8769" s="47" t="s">
        <v>2</v>
      </c>
      <c r="G8769" s="48">
        <f>AVERAGE(G9:G8768)</f>
        <v>15.778153796236246</v>
      </c>
      <c r="I8769" s="113"/>
    </row>
    <row r="8770" spans="1:9" ht="15" customHeight="1" x14ac:dyDescent="0.25">
      <c r="G8770" s="113">
        <f>SUM(G9:G8768)</f>
        <v>48628.270000000113</v>
      </c>
    </row>
    <row r="8771" spans="1:9" ht="15" customHeight="1" x14ac:dyDescent="0.25"/>
    <row r="8772" spans="1:9" ht="15" customHeight="1" x14ac:dyDescent="0.25"/>
    <row r="8773" spans="1:9" ht="15" customHeight="1" x14ac:dyDescent="0.25"/>
    <row r="8774" spans="1:9" ht="15" customHeight="1" x14ac:dyDescent="0.25"/>
    <row r="8775" spans="1:9" ht="15" customHeight="1" x14ac:dyDescent="0.25"/>
    <row r="8776" spans="1:9" ht="15" customHeight="1" x14ac:dyDescent="0.25"/>
    <row r="8777" spans="1:9" ht="15" customHeight="1" x14ac:dyDescent="0.25"/>
    <row r="8778" spans="1:9" ht="15" customHeight="1" x14ac:dyDescent="0.25"/>
    <row r="8779" spans="1:9" ht="15" customHeight="1" x14ac:dyDescent="0.25"/>
    <row r="8780" spans="1:9" ht="15" customHeight="1" x14ac:dyDescent="0.25"/>
    <row r="8781" spans="1:9" ht="15" customHeight="1" x14ac:dyDescent="0.25"/>
    <row r="8782" spans="1:9" ht="15" customHeight="1" x14ac:dyDescent="0.25"/>
    <row r="8783" spans="1:9" ht="15" customHeight="1" x14ac:dyDescent="0.25"/>
    <row r="8784" spans="1:9" ht="15" customHeight="1" x14ac:dyDescent="0.25"/>
    <row r="8785" ht="15" customHeight="1" x14ac:dyDescent="0.25"/>
    <row r="8786" ht="15" customHeight="1" x14ac:dyDescent="0.25"/>
    <row r="8787" ht="15" customHeight="1" x14ac:dyDescent="0.25"/>
    <row r="8788" ht="15" customHeight="1" x14ac:dyDescent="0.25"/>
    <row r="8789" ht="15" customHeight="1" x14ac:dyDescent="0.25"/>
    <row r="8790" ht="15" customHeight="1" x14ac:dyDescent="0.25"/>
    <row r="8791" ht="15" customHeight="1" x14ac:dyDescent="0.25"/>
    <row r="8792" ht="15" customHeight="1" x14ac:dyDescent="0.25"/>
    <row r="8793" ht="15" customHeight="1" x14ac:dyDescent="0.25"/>
    <row r="8794" ht="15" customHeight="1" x14ac:dyDescent="0.25"/>
    <row r="8795" ht="15" customHeight="1" x14ac:dyDescent="0.25"/>
    <row r="8796" ht="15" customHeight="1" x14ac:dyDescent="0.25"/>
    <row r="8797" ht="15" customHeight="1" x14ac:dyDescent="0.25"/>
    <row r="8798" ht="15" customHeight="1" x14ac:dyDescent="0.25"/>
    <row r="8799" ht="15" customHeight="1" x14ac:dyDescent="0.25"/>
    <row r="8800" ht="15" customHeight="1" x14ac:dyDescent="0.25"/>
    <row r="8801" ht="15" customHeight="1" x14ac:dyDescent="0.25"/>
    <row r="8802" ht="15" customHeight="1" x14ac:dyDescent="0.25"/>
    <row r="8803" ht="15" customHeight="1" x14ac:dyDescent="0.25"/>
    <row r="8804" ht="15" customHeight="1" x14ac:dyDescent="0.25"/>
    <row r="8805" ht="15" customHeight="1" x14ac:dyDescent="0.25"/>
    <row r="8806" ht="15" customHeight="1" x14ac:dyDescent="0.25"/>
    <row r="8807" ht="15" customHeight="1" x14ac:dyDescent="0.25"/>
    <row r="8808" ht="15" customHeight="1" x14ac:dyDescent="0.25"/>
    <row r="8809" ht="15" customHeight="1" x14ac:dyDescent="0.25"/>
    <row r="8810" ht="15" customHeight="1" x14ac:dyDescent="0.25"/>
    <row r="8811" ht="15" customHeight="1" x14ac:dyDescent="0.25"/>
    <row r="8812" ht="15" customHeight="1" x14ac:dyDescent="0.25"/>
    <row r="8813" ht="15" customHeight="1" x14ac:dyDescent="0.25"/>
    <row r="8814" ht="15" customHeight="1" x14ac:dyDescent="0.25"/>
    <row r="8815" ht="15" customHeight="1" x14ac:dyDescent="0.25"/>
    <row r="8816" ht="15" customHeight="1" x14ac:dyDescent="0.25"/>
  </sheetData>
  <sheetProtection algorithmName="SHA-512" hashValue="h4Umxv9/I8fdA86mP3Ftv9Z209i1z0X1PVqRoGZ15+rBUgIYfB4zSxq8lNWIMLVSXv8zZMhWOkAMaDgOmKklnQ==" saltValue="+4/C/esIp/9HQSxtL+MTwA==" spinCount="100000" sheet="1" objects="1" scenarios="1"/>
  <mergeCells count="1">
    <mergeCell ref="A7:C7"/>
  </mergeCells>
  <pageMargins left="0.511811024" right="0.511811024" top="0.78740157499999996" bottom="0.78740157499999996" header="0.31496062000000002" footer="0.31496062000000002"/>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H4" sqref="H4:H5"/>
    </sheetView>
  </sheetViews>
  <sheetFormatPr defaultRowHeight="15" customHeight="1" x14ac:dyDescent="0.25"/>
  <cols>
    <col min="1" max="1" width="27.85546875" style="21" bestFit="1" customWidth="1"/>
    <col min="2" max="2" width="7.42578125" style="21" customWidth="1"/>
    <col min="3" max="7" width="9.140625" style="21"/>
    <col min="8" max="8" width="27.85546875" style="21" bestFit="1" customWidth="1"/>
    <col min="9" max="9" width="9.7109375" style="21" customWidth="1"/>
    <col min="10" max="14" width="9.140625" style="21"/>
    <col min="15" max="15" width="27.85546875" style="21" bestFit="1" customWidth="1"/>
    <col min="16" max="21" width="9.140625" style="21"/>
    <col min="22" max="22" width="28.42578125" style="21" bestFit="1" customWidth="1"/>
    <col min="23" max="23" width="9.140625" style="21"/>
    <col min="24" max="27" width="10" style="21" bestFit="1" customWidth="1"/>
    <col min="28" max="16384" width="9.140625" style="21"/>
  </cols>
  <sheetData>
    <row r="1" spans="1:27" ht="15" customHeight="1" x14ac:dyDescent="0.25">
      <c r="A1" s="156" t="s">
        <v>25</v>
      </c>
      <c r="B1" s="156" t="s">
        <v>26</v>
      </c>
      <c r="C1" s="156"/>
      <c r="D1" s="156"/>
      <c r="H1" s="156" t="s">
        <v>25</v>
      </c>
      <c r="I1" s="156" t="s">
        <v>28</v>
      </c>
      <c r="J1" s="156"/>
      <c r="K1" s="156"/>
      <c r="O1" s="156" t="s">
        <v>25</v>
      </c>
      <c r="P1" s="156" t="s">
        <v>41</v>
      </c>
      <c r="Q1" s="156"/>
      <c r="R1" s="156"/>
      <c r="V1" s="156" t="s">
        <v>25</v>
      </c>
      <c r="W1" s="156" t="s">
        <v>41</v>
      </c>
      <c r="X1" s="156"/>
      <c r="Y1" s="156"/>
    </row>
    <row r="2" spans="1:27" ht="15" customHeight="1" x14ac:dyDescent="0.25">
      <c r="A2" s="272" t="s">
        <v>424</v>
      </c>
      <c r="B2" s="272"/>
      <c r="C2" s="272"/>
      <c r="D2" s="272"/>
      <c r="E2" s="272"/>
      <c r="F2" s="272"/>
      <c r="H2" s="272" t="s">
        <v>425</v>
      </c>
      <c r="I2" s="272"/>
      <c r="J2" s="272"/>
      <c r="K2" s="272"/>
      <c r="L2" s="272"/>
      <c r="M2" s="272"/>
      <c r="O2" s="272" t="s">
        <v>424</v>
      </c>
      <c r="P2" s="272"/>
      <c r="Q2" s="272"/>
      <c r="R2" s="272"/>
      <c r="S2" s="272"/>
      <c r="T2" s="272"/>
      <c r="V2" s="272" t="s">
        <v>425</v>
      </c>
      <c r="W2" s="272"/>
      <c r="X2" s="272"/>
      <c r="Y2" s="272"/>
      <c r="Z2" s="272"/>
      <c r="AA2" s="272"/>
    </row>
    <row r="3" spans="1:27" ht="15" customHeight="1" x14ac:dyDescent="0.25">
      <c r="A3" s="157" t="s">
        <v>6</v>
      </c>
      <c r="B3" s="158" t="s">
        <v>4</v>
      </c>
      <c r="C3" s="157" t="s">
        <v>421</v>
      </c>
      <c r="D3" s="157" t="s">
        <v>422</v>
      </c>
      <c r="E3" s="157" t="s">
        <v>423</v>
      </c>
      <c r="F3" s="157" t="s">
        <v>2</v>
      </c>
      <c r="H3" s="157" t="s">
        <v>6</v>
      </c>
      <c r="I3" s="158" t="s">
        <v>4</v>
      </c>
      <c r="J3" s="157" t="s">
        <v>421</v>
      </c>
      <c r="K3" s="157" t="s">
        <v>422</v>
      </c>
      <c r="L3" s="157" t="s">
        <v>423</v>
      </c>
      <c r="M3" s="157" t="s">
        <v>2</v>
      </c>
      <c r="O3" s="157" t="s">
        <v>6</v>
      </c>
      <c r="P3" s="158" t="s">
        <v>4</v>
      </c>
      <c r="Q3" s="157" t="s">
        <v>421</v>
      </c>
      <c r="R3" s="157" t="s">
        <v>422</v>
      </c>
      <c r="S3" s="157" t="s">
        <v>423</v>
      </c>
      <c r="T3" s="157" t="s">
        <v>2</v>
      </c>
      <c r="V3" s="157" t="s">
        <v>6</v>
      </c>
      <c r="W3" s="158" t="s">
        <v>4</v>
      </c>
      <c r="X3" s="157" t="s">
        <v>421</v>
      </c>
      <c r="Y3" s="157" t="s">
        <v>422</v>
      </c>
      <c r="Z3" s="157" t="s">
        <v>423</v>
      </c>
      <c r="AA3" s="157" t="s">
        <v>2</v>
      </c>
    </row>
    <row r="4" spans="1:27" ht="15" customHeight="1" x14ac:dyDescent="0.25">
      <c r="A4" s="271" t="s">
        <v>7</v>
      </c>
      <c r="B4" s="158" t="s">
        <v>8</v>
      </c>
      <c r="C4" s="159">
        <v>23.6</v>
      </c>
      <c r="D4" s="159">
        <v>19</v>
      </c>
      <c r="E4" s="159">
        <v>21.3</v>
      </c>
      <c r="F4" s="159">
        <f>AVERAGE(C4:E4)</f>
        <v>21.3</v>
      </c>
      <c r="H4" s="271" t="s">
        <v>27</v>
      </c>
      <c r="I4" s="158" t="s">
        <v>8</v>
      </c>
      <c r="J4" s="159">
        <v>0.28000000000000003</v>
      </c>
      <c r="K4" s="159">
        <v>1.82</v>
      </c>
      <c r="L4" s="159">
        <v>3.01</v>
      </c>
      <c r="M4" s="160">
        <f>AVERAGE(J4:L4)</f>
        <v>1.7033333333333331</v>
      </c>
      <c r="O4" s="271" t="s">
        <v>7</v>
      </c>
      <c r="P4" s="158" t="s">
        <v>8</v>
      </c>
      <c r="Q4" s="159">
        <v>31.6</v>
      </c>
      <c r="R4" s="159">
        <v>34.6</v>
      </c>
      <c r="S4" s="159">
        <v>35.799999999999997</v>
      </c>
      <c r="T4" s="160">
        <f>AVERAGE(Q4:S4)</f>
        <v>34</v>
      </c>
      <c r="V4" s="271" t="s">
        <v>27</v>
      </c>
      <c r="W4" s="158" t="s">
        <v>8</v>
      </c>
      <c r="X4" s="159">
        <v>0.48</v>
      </c>
      <c r="Y4" s="159">
        <v>0.08</v>
      </c>
      <c r="Z4" s="159">
        <v>0.89</v>
      </c>
      <c r="AA4" s="160">
        <f>AVERAGE(X4:Z4)</f>
        <v>0.48333333333333334</v>
      </c>
    </row>
    <row r="5" spans="1:27" ht="15" customHeight="1" x14ac:dyDescent="0.25">
      <c r="A5" s="271"/>
      <c r="B5" s="158" t="s">
        <v>9</v>
      </c>
      <c r="C5" s="159">
        <v>20.07</v>
      </c>
      <c r="D5" s="159">
        <v>16.28</v>
      </c>
      <c r="E5" s="159">
        <v>18.22</v>
      </c>
      <c r="F5" s="159">
        <f>AVERAGE(C5:E5)</f>
        <v>18.190000000000001</v>
      </c>
      <c r="H5" s="271"/>
      <c r="I5" s="158" t="s">
        <v>9</v>
      </c>
      <c r="J5" s="159">
        <v>0.13</v>
      </c>
      <c r="K5" s="159">
        <v>0.85</v>
      </c>
      <c r="L5" s="159">
        <v>1.39</v>
      </c>
      <c r="M5" s="159">
        <f>AVERAGE(J5:L5)</f>
        <v>0.79</v>
      </c>
      <c r="O5" s="271"/>
      <c r="P5" s="158" t="s">
        <v>9</v>
      </c>
      <c r="Q5" s="159">
        <v>29.02</v>
      </c>
      <c r="R5" s="159">
        <v>31.63</v>
      </c>
      <c r="S5" s="159">
        <v>32.909999999999997</v>
      </c>
      <c r="T5" s="160">
        <f>AVERAGE(Q5:S5)</f>
        <v>31.186666666666667</v>
      </c>
      <c r="V5" s="271"/>
      <c r="W5" s="158" t="s">
        <v>9</v>
      </c>
      <c r="X5" s="159">
        <v>0.54</v>
      </c>
      <c r="Y5" s="159">
        <v>0.09</v>
      </c>
      <c r="Z5" s="160">
        <v>1</v>
      </c>
      <c r="AA5" s="160">
        <f>AVERAGE(X5:Z5)</f>
        <v>0.54333333333333333</v>
      </c>
    </row>
    <row r="6" spans="1:27" ht="15" customHeight="1" x14ac:dyDescent="0.25">
      <c r="A6" s="271" t="s">
        <v>10</v>
      </c>
      <c r="B6" s="158" t="s">
        <v>8</v>
      </c>
      <c r="C6" s="159" t="s">
        <v>11</v>
      </c>
      <c r="D6" s="159" t="s">
        <v>11</v>
      </c>
      <c r="E6" s="159">
        <v>5.0999999999999996</v>
      </c>
      <c r="F6" s="159" t="s">
        <v>11</v>
      </c>
      <c r="H6" s="271" t="s">
        <v>17</v>
      </c>
      <c r="I6" s="271"/>
      <c r="J6" s="271"/>
      <c r="K6" s="271"/>
      <c r="L6" s="271"/>
      <c r="M6" s="271"/>
      <c r="O6" s="271" t="s">
        <v>10</v>
      </c>
      <c r="P6" s="158" t="s">
        <v>8</v>
      </c>
      <c r="Q6" s="159" t="s">
        <v>11</v>
      </c>
      <c r="R6" s="159" t="s">
        <v>11</v>
      </c>
      <c r="S6" s="159">
        <v>7.2</v>
      </c>
      <c r="T6" s="159" t="s">
        <v>11</v>
      </c>
      <c r="V6" s="271" t="s">
        <v>17</v>
      </c>
      <c r="W6" s="271"/>
      <c r="X6" s="271"/>
      <c r="Y6" s="271"/>
      <c r="Z6" s="271"/>
      <c r="AA6" s="271"/>
    </row>
    <row r="7" spans="1:27" ht="15" customHeight="1" x14ac:dyDescent="0.25">
      <c r="A7" s="271"/>
      <c r="B7" s="158" t="s">
        <v>9</v>
      </c>
      <c r="C7" s="159" t="s">
        <v>12</v>
      </c>
      <c r="D7" s="159" t="s">
        <v>12</v>
      </c>
      <c r="E7" s="159">
        <v>24.17</v>
      </c>
      <c r="F7" s="159" t="s">
        <v>12</v>
      </c>
      <c r="H7" s="157" t="s">
        <v>6</v>
      </c>
      <c r="I7" s="158" t="s">
        <v>4</v>
      </c>
      <c r="J7" s="157" t="s">
        <v>421</v>
      </c>
      <c r="K7" s="157" t="s">
        <v>422</v>
      </c>
      <c r="L7" s="157" t="s">
        <v>423</v>
      </c>
      <c r="M7" s="157" t="s">
        <v>2</v>
      </c>
      <c r="O7" s="271"/>
      <c r="P7" s="158" t="s">
        <v>9</v>
      </c>
      <c r="Q7" s="159" t="s">
        <v>12</v>
      </c>
      <c r="R7" s="159" t="s">
        <v>12</v>
      </c>
      <c r="S7" s="159">
        <v>6.6</v>
      </c>
      <c r="T7" s="159" t="s">
        <v>12</v>
      </c>
      <c r="V7" s="157" t="s">
        <v>6</v>
      </c>
      <c r="W7" s="158" t="s">
        <v>4</v>
      </c>
      <c r="X7" s="157" t="s">
        <v>421</v>
      </c>
      <c r="Y7" s="157" t="s">
        <v>422</v>
      </c>
      <c r="Z7" s="157" t="s">
        <v>423</v>
      </c>
      <c r="AA7" s="157" t="s">
        <v>2</v>
      </c>
    </row>
    <row r="8" spans="1:27" ht="15" customHeight="1" x14ac:dyDescent="0.25">
      <c r="A8" s="271" t="s">
        <v>13</v>
      </c>
      <c r="B8" s="158" t="s">
        <v>8</v>
      </c>
      <c r="C8" s="157">
        <v>16.3</v>
      </c>
      <c r="D8" s="157">
        <v>38.1</v>
      </c>
      <c r="E8" s="157">
        <v>28.2</v>
      </c>
      <c r="F8" s="161">
        <f>AVERAGE(C8:E8)</f>
        <v>27.533333333333335</v>
      </c>
      <c r="H8" s="157" t="s">
        <v>29</v>
      </c>
      <c r="I8" s="157" t="s">
        <v>21</v>
      </c>
      <c r="J8" s="157">
        <v>95.4</v>
      </c>
      <c r="K8" s="157">
        <v>92.6</v>
      </c>
      <c r="L8" s="157">
        <v>98.2</v>
      </c>
      <c r="M8" s="162">
        <f>AVERAGE(J8:L8)</f>
        <v>95.399999999999991</v>
      </c>
      <c r="O8" s="271" t="s">
        <v>13</v>
      </c>
      <c r="P8" s="158" t="s">
        <v>8</v>
      </c>
      <c r="Q8" s="157">
        <v>34.9</v>
      </c>
      <c r="R8" s="157">
        <v>36.6</v>
      </c>
      <c r="S8" s="157">
        <v>28.2</v>
      </c>
      <c r="T8" s="161">
        <f>AVERAGE(Q8:S8)</f>
        <v>33.233333333333334</v>
      </c>
      <c r="V8" s="157" t="s">
        <v>29</v>
      </c>
      <c r="W8" s="157" t="s">
        <v>21</v>
      </c>
      <c r="X8" s="157">
        <v>93</v>
      </c>
      <c r="Y8" s="157">
        <v>94.8</v>
      </c>
      <c r="Z8" s="157">
        <v>94.8</v>
      </c>
      <c r="AA8" s="162">
        <f>AVERAGE(X8:Z8)</f>
        <v>94.2</v>
      </c>
    </row>
    <row r="9" spans="1:27" ht="15" customHeight="1" x14ac:dyDescent="0.25">
      <c r="A9" s="271"/>
      <c r="B9" s="158" t="s">
        <v>9</v>
      </c>
      <c r="C9" s="157">
        <v>13.9</v>
      </c>
      <c r="D9" s="157">
        <v>32.6</v>
      </c>
      <c r="E9" s="157">
        <v>24.2</v>
      </c>
      <c r="F9" s="161">
        <f>AVERAGE(C9:E9)</f>
        <v>23.566666666666666</v>
      </c>
      <c r="H9" s="157" t="s">
        <v>30</v>
      </c>
      <c r="I9" s="157" t="s">
        <v>22</v>
      </c>
      <c r="J9" s="157">
        <v>13.67</v>
      </c>
      <c r="K9" s="157">
        <v>13.62</v>
      </c>
      <c r="L9" s="157">
        <v>13.72</v>
      </c>
      <c r="M9" s="162">
        <f>AVERAGE(J9:L9)</f>
        <v>13.67</v>
      </c>
      <c r="O9" s="271"/>
      <c r="P9" s="158" t="s">
        <v>9</v>
      </c>
      <c r="Q9" s="157">
        <v>32.03</v>
      </c>
      <c r="R9" s="157">
        <v>33.47</v>
      </c>
      <c r="S9" s="157">
        <v>25.93</v>
      </c>
      <c r="T9" s="161">
        <f>AVERAGE(Q9:S9)</f>
        <v>30.47666666666667</v>
      </c>
      <c r="V9" s="157" t="s">
        <v>30</v>
      </c>
      <c r="W9" s="157" t="s">
        <v>22</v>
      </c>
      <c r="X9" s="162">
        <v>16.39</v>
      </c>
      <c r="Y9" s="162">
        <v>16.440000000000001</v>
      </c>
      <c r="Z9" s="162">
        <v>16.59</v>
      </c>
      <c r="AA9" s="163">
        <f>AVERAGE(X9:Z9)</f>
        <v>16.473333333333333</v>
      </c>
    </row>
    <row r="10" spans="1:27" ht="15" customHeight="1" x14ac:dyDescent="0.25">
      <c r="A10" s="157" t="s">
        <v>14</v>
      </c>
      <c r="B10" s="157" t="s">
        <v>16</v>
      </c>
      <c r="C10" s="163">
        <v>1221796</v>
      </c>
      <c r="D10" s="163">
        <v>1202200</v>
      </c>
      <c r="E10" s="163">
        <v>1207892</v>
      </c>
      <c r="F10" s="163">
        <f>AVERAGE(C10:E10)</f>
        <v>1210629.3333333333</v>
      </c>
      <c r="H10" s="157" t="s">
        <v>14</v>
      </c>
      <c r="I10" s="157" t="s">
        <v>16</v>
      </c>
      <c r="J10" s="163">
        <v>1255546</v>
      </c>
      <c r="K10" s="163">
        <v>1251139</v>
      </c>
      <c r="L10" s="163">
        <v>1260684</v>
      </c>
      <c r="M10" s="163">
        <f>AVERAGE(J10:L10)</f>
        <v>1255789.6666666667</v>
      </c>
      <c r="O10" s="157" t="s">
        <v>14</v>
      </c>
      <c r="P10" s="157" t="s">
        <v>16</v>
      </c>
      <c r="Q10" s="163">
        <v>1293023</v>
      </c>
      <c r="R10" s="163">
        <v>1296369</v>
      </c>
      <c r="S10" s="163">
        <v>1294449</v>
      </c>
      <c r="T10" s="163">
        <f>AVERAGE(Q10:S10)</f>
        <v>1294613.6666666667</v>
      </c>
      <c r="V10" s="157" t="s">
        <v>14</v>
      </c>
      <c r="W10" s="157" t="s">
        <v>16</v>
      </c>
      <c r="X10" s="163">
        <v>1505802</v>
      </c>
      <c r="Y10" s="163">
        <v>1509962</v>
      </c>
      <c r="Z10" s="163">
        <v>1523858</v>
      </c>
      <c r="AA10" s="163">
        <f>AVERAGE(X10:Z10)</f>
        <v>1513207.3333333333</v>
      </c>
    </row>
    <row r="11" spans="1:27" ht="15" customHeight="1" x14ac:dyDescent="0.25">
      <c r="A11" s="157" t="s">
        <v>20</v>
      </c>
      <c r="B11" s="157" t="s">
        <v>15</v>
      </c>
      <c r="C11" s="163">
        <v>850628</v>
      </c>
      <c r="D11" s="163">
        <v>857038</v>
      </c>
      <c r="E11" s="163">
        <v>856062</v>
      </c>
      <c r="F11" s="163">
        <f>AVERAGE(C11:E11)</f>
        <v>854576</v>
      </c>
      <c r="H11" s="157" t="s">
        <v>20</v>
      </c>
      <c r="I11" s="157" t="s">
        <v>15</v>
      </c>
      <c r="J11" s="163">
        <v>464281</v>
      </c>
      <c r="K11" s="163">
        <v>466195</v>
      </c>
      <c r="L11" s="163">
        <v>462665</v>
      </c>
      <c r="M11" s="163">
        <f>AVERAGE(J11:L11)</f>
        <v>464380.33333333331</v>
      </c>
      <c r="O11" s="157" t="s">
        <v>20</v>
      </c>
      <c r="P11" s="157" t="s">
        <v>15</v>
      </c>
      <c r="Q11" s="163">
        <v>917746</v>
      </c>
      <c r="R11" s="163">
        <v>913289</v>
      </c>
      <c r="S11" s="163">
        <v>918608</v>
      </c>
      <c r="T11" s="163">
        <f>AVERAGE(Q11:S11)</f>
        <v>916547.66666666663</v>
      </c>
      <c r="V11" s="157" t="s">
        <v>20</v>
      </c>
      <c r="W11" s="157" t="s">
        <v>15</v>
      </c>
      <c r="X11" s="163">
        <v>1114327</v>
      </c>
      <c r="Y11" s="163">
        <v>1112161</v>
      </c>
      <c r="Z11" s="163">
        <v>1121945</v>
      </c>
      <c r="AA11" s="163">
        <f>AVERAGE(X11:Z11)</f>
        <v>1116144.3333333333</v>
      </c>
    </row>
    <row r="12" spans="1:27" ht="15" customHeight="1" x14ac:dyDescent="0.25">
      <c r="A12" s="271" t="s">
        <v>17</v>
      </c>
      <c r="B12" s="271"/>
      <c r="C12" s="271"/>
      <c r="D12" s="271"/>
      <c r="E12" s="271"/>
      <c r="F12" s="271"/>
      <c r="H12" s="157" t="s">
        <v>23</v>
      </c>
      <c r="I12" s="157" t="s">
        <v>9</v>
      </c>
      <c r="J12" s="163">
        <v>71417</v>
      </c>
      <c r="K12" s="163">
        <v>71417</v>
      </c>
      <c r="L12" s="163">
        <v>71417</v>
      </c>
      <c r="M12" s="163">
        <f>AVERAGE(J12:L12)</f>
        <v>71417</v>
      </c>
      <c r="O12" s="271" t="s">
        <v>17</v>
      </c>
      <c r="P12" s="271"/>
      <c r="Q12" s="271"/>
      <c r="R12" s="271"/>
      <c r="S12" s="271"/>
      <c r="T12" s="271"/>
      <c r="V12" s="157" t="s">
        <v>23</v>
      </c>
      <c r="W12" s="157" t="s">
        <v>9</v>
      </c>
      <c r="X12" s="163">
        <v>78585</v>
      </c>
      <c r="Y12" s="163">
        <v>78585</v>
      </c>
      <c r="Z12" s="163">
        <v>79313</v>
      </c>
      <c r="AA12" s="163">
        <f>AVERAGE(X12:Z12)</f>
        <v>78827.666666666672</v>
      </c>
    </row>
    <row r="13" spans="1:27" ht="15" customHeight="1" x14ac:dyDescent="0.25">
      <c r="A13" s="157" t="s">
        <v>6</v>
      </c>
      <c r="B13" s="158" t="s">
        <v>4</v>
      </c>
      <c r="C13" s="157" t="s">
        <v>421</v>
      </c>
      <c r="D13" s="157" t="s">
        <v>422</v>
      </c>
      <c r="E13" s="157" t="s">
        <v>423</v>
      </c>
      <c r="F13" s="157" t="s">
        <v>2</v>
      </c>
      <c r="O13" s="157" t="s">
        <v>6</v>
      </c>
      <c r="P13" s="158" t="s">
        <v>4</v>
      </c>
      <c r="Q13" s="157" t="s">
        <v>421</v>
      </c>
      <c r="R13" s="157" t="s">
        <v>422</v>
      </c>
      <c r="S13" s="157" t="s">
        <v>423</v>
      </c>
      <c r="T13" s="157" t="s">
        <v>2</v>
      </c>
    </row>
    <row r="14" spans="1:27" ht="15" customHeight="1" x14ac:dyDescent="0.25">
      <c r="A14" s="157" t="s">
        <v>18</v>
      </c>
      <c r="B14" s="157" t="s">
        <v>21</v>
      </c>
      <c r="C14" s="157">
        <v>101</v>
      </c>
      <c r="D14" s="157">
        <v>91</v>
      </c>
      <c r="E14" s="157">
        <v>94</v>
      </c>
      <c r="F14" s="163">
        <f>AVERAGE(C14:E14)</f>
        <v>95.333333333333329</v>
      </c>
      <c r="O14" s="157" t="s">
        <v>18</v>
      </c>
      <c r="P14" s="157" t="s">
        <v>21</v>
      </c>
      <c r="Q14" s="157">
        <v>92</v>
      </c>
      <c r="R14" s="157">
        <v>94</v>
      </c>
      <c r="S14" s="157">
        <v>92</v>
      </c>
      <c r="T14" s="163">
        <f>AVERAGE(Q14:S14)</f>
        <v>92.666666666666671</v>
      </c>
    </row>
    <row r="15" spans="1:27" ht="15" customHeight="1" x14ac:dyDescent="0.25">
      <c r="A15" s="157" t="s">
        <v>19</v>
      </c>
      <c r="B15" s="157" t="s">
        <v>22</v>
      </c>
      <c r="C15" s="157">
        <v>13.3</v>
      </c>
      <c r="D15" s="157">
        <v>13.1</v>
      </c>
      <c r="E15" s="157">
        <v>13.1</v>
      </c>
      <c r="F15" s="164">
        <f>AVERAGE(C15:E15)</f>
        <v>13.166666666666666</v>
      </c>
      <c r="G15" s="165"/>
      <c r="H15" s="165"/>
      <c r="I15" s="165"/>
      <c r="O15" s="157" t="s">
        <v>19</v>
      </c>
      <c r="P15" s="157" t="s">
        <v>22</v>
      </c>
      <c r="Q15" s="157">
        <v>14.1</v>
      </c>
      <c r="R15" s="157">
        <v>14.1</v>
      </c>
      <c r="S15" s="157">
        <v>14.1</v>
      </c>
      <c r="T15" s="164">
        <f>AVERAGE(Q15:S15)</f>
        <v>14.1</v>
      </c>
    </row>
    <row r="16" spans="1:27" ht="15" customHeight="1" x14ac:dyDescent="0.25">
      <c r="A16" s="157" t="s">
        <v>394</v>
      </c>
      <c r="B16" s="157" t="s">
        <v>395</v>
      </c>
      <c r="C16" s="157">
        <v>164</v>
      </c>
      <c r="D16" s="157">
        <v>120</v>
      </c>
      <c r="E16" s="157">
        <v>191</v>
      </c>
      <c r="F16" s="161">
        <f>AVERAGE(C16:E16)</f>
        <v>158.33333333333334</v>
      </c>
      <c r="H16" s="166"/>
      <c r="O16" s="157" t="s">
        <v>394</v>
      </c>
      <c r="P16" s="157" t="s">
        <v>395</v>
      </c>
      <c r="Q16" s="157">
        <v>104</v>
      </c>
      <c r="R16" s="157">
        <v>129</v>
      </c>
      <c r="S16" s="157">
        <v>110</v>
      </c>
      <c r="T16" s="161">
        <f>AVERAGE(Q16:S16)</f>
        <v>114.33333333333333</v>
      </c>
    </row>
    <row r="17" spans="1:20" ht="15" customHeight="1" x14ac:dyDescent="0.25">
      <c r="A17" s="157" t="s">
        <v>23</v>
      </c>
      <c r="B17" s="157" t="s">
        <v>9</v>
      </c>
      <c r="C17" s="163">
        <v>80244</v>
      </c>
      <c r="D17" s="163">
        <v>77698</v>
      </c>
      <c r="E17" s="163">
        <v>80388</v>
      </c>
      <c r="F17" s="163">
        <f>AVERAGE(C17:E17)</f>
        <v>79443.333333333328</v>
      </c>
      <c r="G17" s="166"/>
      <c r="H17" s="166"/>
      <c r="L17" s="165"/>
      <c r="O17" s="157" t="s">
        <v>23</v>
      </c>
      <c r="P17" s="157" t="s">
        <v>9</v>
      </c>
      <c r="Q17" s="163">
        <v>78468</v>
      </c>
      <c r="R17" s="163">
        <v>79997</v>
      </c>
      <c r="S17" s="163">
        <v>84580</v>
      </c>
      <c r="T17" s="163">
        <f>AVERAGE(Q17:S17)</f>
        <v>81015</v>
      </c>
    </row>
    <row r="18" spans="1:20" ht="15" customHeight="1" x14ac:dyDescent="0.25">
      <c r="A18" s="167" t="s">
        <v>24</v>
      </c>
    </row>
    <row r="21" spans="1:20" ht="15" customHeight="1" x14ac:dyDescent="0.25">
      <c r="A21" s="156" t="s">
        <v>31</v>
      </c>
      <c r="D21" s="156" t="s">
        <v>32</v>
      </c>
      <c r="H21" s="156" t="s">
        <v>31</v>
      </c>
      <c r="K21" s="156" t="s">
        <v>42</v>
      </c>
    </row>
    <row r="22" spans="1:20" ht="15" customHeight="1" x14ac:dyDescent="0.25">
      <c r="A22" s="272" t="s">
        <v>424</v>
      </c>
      <c r="B22" s="272"/>
      <c r="C22" s="272"/>
      <c r="D22" s="272"/>
      <c r="E22" s="272"/>
      <c r="F22" s="272"/>
      <c r="H22" s="272" t="s">
        <v>424</v>
      </c>
      <c r="I22" s="272"/>
      <c r="J22" s="272"/>
      <c r="K22" s="272"/>
      <c r="L22" s="272"/>
      <c r="M22" s="272"/>
    </row>
    <row r="23" spans="1:20" ht="15" customHeight="1" x14ac:dyDescent="0.25">
      <c r="A23" s="157" t="s">
        <v>6</v>
      </c>
      <c r="B23" s="158" t="s">
        <v>4</v>
      </c>
      <c r="C23" s="157" t="s">
        <v>421</v>
      </c>
      <c r="D23" s="157" t="s">
        <v>422</v>
      </c>
      <c r="E23" s="157" t="s">
        <v>423</v>
      </c>
      <c r="F23" s="157" t="s">
        <v>2</v>
      </c>
      <c r="H23" s="157" t="s">
        <v>6</v>
      </c>
      <c r="I23" s="158" t="s">
        <v>4</v>
      </c>
      <c r="J23" s="157" t="s">
        <v>421</v>
      </c>
      <c r="K23" s="157" t="s">
        <v>422</v>
      </c>
      <c r="L23" s="157" t="s">
        <v>423</v>
      </c>
      <c r="M23" s="157" t="s">
        <v>2</v>
      </c>
    </row>
    <row r="24" spans="1:20" ht="15" customHeight="1" x14ac:dyDescent="0.25">
      <c r="A24" s="271" t="s">
        <v>7</v>
      </c>
      <c r="B24" s="158" t="s">
        <v>8</v>
      </c>
      <c r="C24" s="159">
        <v>27.6</v>
      </c>
      <c r="D24" s="159">
        <v>17.399999999999999</v>
      </c>
      <c r="E24" s="159">
        <v>16.3</v>
      </c>
      <c r="F24" s="168">
        <f>AVERAGE(C24:E24)</f>
        <v>20.433333333333334</v>
      </c>
      <c r="H24" s="271" t="s">
        <v>7</v>
      </c>
      <c r="I24" s="158" t="s">
        <v>8</v>
      </c>
      <c r="J24" s="159">
        <v>24.6</v>
      </c>
      <c r="K24" s="159">
        <v>20.8</v>
      </c>
      <c r="L24" s="159">
        <v>20.6</v>
      </c>
      <c r="M24" s="168">
        <f>AVERAGE(J24:L24)</f>
        <v>22</v>
      </c>
    </row>
    <row r="25" spans="1:20" ht="15" customHeight="1" x14ac:dyDescent="0.25">
      <c r="A25" s="271"/>
      <c r="B25" s="158" t="s">
        <v>9</v>
      </c>
      <c r="C25" s="159">
        <v>0.47</v>
      </c>
      <c r="D25" s="159">
        <v>0.3</v>
      </c>
      <c r="E25" s="159">
        <v>0.28000000000000003</v>
      </c>
      <c r="F25" s="169">
        <f>AVERAGE(C25:E25)</f>
        <v>0.35000000000000003</v>
      </c>
      <c r="H25" s="271"/>
      <c r="I25" s="158" t="s">
        <v>9</v>
      </c>
      <c r="J25" s="159">
        <v>0.44</v>
      </c>
      <c r="K25" s="159">
        <v>0.36</v>
      </c>
      <c r="L25" s="159">
        <v>0.34</v>
      </c>
      <c r="M25" s="168">
        <f>AVERAGE(J25:L25)</f>
        <v>0.38000000000000006</v>
      </c>
    </row>
    <row r="26" spans="1:20" ht="15" customHeight="1" x14ac:dyDescent="0.25">
      <c r="A26" s="271" t="s">
        <v>10</v>
      </c>
      <c r="B26" s="158" t="s">
        <v>8</v>
      </c>
      <c r="C26" s="159" t="s">
        <v>11</v>
      </c>
      <c r="D26" s="159">
        <v>4.5</v>
      </c>
      <c r="E26" s="159">
        <v>4.9000000000000004</v>
      </c>
      <c r="F26" s="168">
        <f>AVERAGE(D26:E26)</f>
        <v>4.7</v>
      </c>
      <c r="H26" s="271" t="s">
        <v>10</v>
      </c>
      <c r="I26" s="158" t="s">
        <v>8</v>
      </c>
      <c r="J26" s="159" t="s">
        <v>43</v>
      </c>
      <c r="K26" s="159" t="s">
        <v>43</v>
      </c>
      <c r="L26" s="159" t="s">
        <v>43</v>
      </c>
      <c r="M26" s="159" t="s">
        <v>43</v>
      </c>
    </row>
    <row r="27" spans="1:20" ht="15" customHeight="1" x14ac:dyDescent="0.25">
      <c r="A27" s="271"/>
      <c r="B27" s="158" t="s">
        <v>9</v>
      </c>
      <c r="C27" s="159" t="s">
        <v>12</v>
      </c>
      <c r="D27" s="159">
        <v>0.08</v>
      </c>
      <c r="E27" s="159">
        <v>0.08</v>
      </c>
      <c r="F27" s="169">
        <f>AVERAGE(D27:E27)</f>
        <v>0.08</v>
      </c>
      <c r="H27" s="271"/>
      <c r="I27" s="158" t="s">
        <v>9</v>
      </c>
      <c r="J27" s="159" t="s">
        <v>12</v>
      </c>
      <c r="K27" s="159" t="s">
        <v>12</v>
      </c>
      <c r="L27" s="159" t="s">
        <v>12</v>
      </c>
      <c r="M27" s="159" t="s">
        <v>12</v>
      </c>
    </row>
    <row r="28" spans="1:20" ht="15" customHeight="1" x14ac:dyDescent="0.25">
      <c r="A28" s="271" t="s">
        <v>13</v>
      </c>
      <c r="B28" s="158" t="s">
        <v>8</v>
      </c>
      <c r="C28" s="157">
        <v>40.9</v>
      </c>
      <c r="D28" s="157">
        <v>33.200000000000003</v>
      </c>
      <c r="E28" s="157">
        <v>35.9</v>
      </c>
      <c r="F28" s="168">
        <f>AVERAGE(C28:E28)</f>
        <v>36.666666666666664</v>
      </c>
      <c r="H28" s="271" t="s">
        <v>13</v>
      </c>
      <c r="I28" s="158" t="s">
        <v>8</v>
      </c>
      <c r="J28" s="157">
        <v>94.1</v>
      </c>
      <c r="K28" s="157">
        <v>97.6</v>
      </c>
      <c r="L28" s="157">
        <v>88.5</v>
      </c>
      <c r="M28" s="168">
        <v>93.4</v>
      </c>
    </row>
    <row r="29" spans="1:20" ht="15" customHeight="1" x14ac:dyDescent="0.25">
      <c r="A29" s="271"/>
      <c r="B29" s="158" t="s">
        <v>9</v>
      </c>
      <c r="C29" s="157">
        <v>0.69</v>
      </c>
      <c r="D29" s="157">
        <v>0.56999999999999995</v>
      </c>
      <c r="E29" s="157">
        <v>0.59</v>
      </c>
      <c r="F29" s="169">
        <f>AVERAGE(C29:E29)</f>
        <v>0.61666666666666659</v>
      </c>
      <c r="H29" s="271"/>
      <c r="I29" s="158" t="s">
        <v>9</v>
      </c>
      <c r="J29" s="157">
        <v>1.7</v>
      </c>
      <c r="K29" s="157">
        <v>1.71</v>
      </c>
      <c r="L29" s="157">
        <v>1.45</v>
      </c>
      <c r="M29" s="169">
        <f>AVERAGE(J29:L29)</f>
        <v>1.62</v>
      </c>
    </row>
    <row r="30" spans="1:20" ht="15" customHeight="1" x14ac:dyDescent="0.25">
      <c r="A30" s="157" t="s">
        <v>14</v>
      </c>
      <c r="B30" s="157" t="s">
        <v>16</v>
      </c>
      <c r="C30" s="163">
        <v>29995</v>
      </c>
      <c r="D30" s="163">
        <v>30226</v>
      </c>
      <c r="E30" s="163">
        <v>30719</v>
      </c>
      <c r="F30" s="163">
        <f>AVERAGE(C30:E30)</f>
        <v>30313.333333333332</v>
      </c>
      <c r="H30" s="157" t="s">
        <v>14</v>
      </c>
      <c r="I30" s="157" t="s">
        <v>16</v>
      </c>
      <c r="J30" s="163">
        <v>42710</v>
      </c>
      <c r="K30" s="163">
        <v>42480</v>
      </c>
      <c r="L30" s="163">
        <v>34449</v>
      </c>
      <c r="M30" s="163">
        <f>AVERAGE(J30:L30)</f>
        <v>39879.666666666664</v>
      </c>
    </row>
    <row r="31" spans="1:20" ht="15" customHeight="1" x14ac:dyDescent="0.25">
      <c r="A31" s="157" t="s">
        <v>20</v>
      </c>
      <c r="B31" s="157" t="s">
        <v>15</v>
      </c>
      <c r="C31" s="163">
        <v>16989</v>
      </c>
      <c r="D31" s="163">
        <v>17329</v>
      </c>
      <c r="E31" s="163">
        <v>17420</v>
      </c>
      <c r="F31" s="163">
        <f>AVERAGE(C31:E31)</f>
        <v>17246</v>
      </c>
      <c r="H31" s="157" t="s">
        <v>20</v>
      </c>
      <c r="I31" s="157" t="s">
        <v>15</v>
      </c>
      <c r="J31" s="163">
        <v>18099</v>
      </c>
      <c r="K31" s="163">
        <v>17475</v>
      </c>
      <c r="L31" s="163">
        <v>16415</v>
      </c>
      <c r="M31" s="163">
        <f>AVERAGE(J31:L31)</f>
        <v>17329.666666666668</v>
      </c>
    </row>
    <row r="32" spans="1:20" ht="15" customHeight="1" x14ac:dyDescent="0.25">
      <c r="A32" s="271" t="s">
        <v>17</v>
      </c>
      <c r="B32" s="271"/>
      <c r="C32" s="271"/>
      <c r="D32" s="271"/>
      <c r="E32" s="271"/>
      <c r="F32" s="271"/>
      <c r="H32" s="271" t="s">
        <v>17</v>
      </c>
      <c r="I32" s="271"/>
      <c r="J32" s="271"/>
      <c r="K32" s="271"/>
      <c r="L32" s="271"/>
      <c r="M32" s="271"/>
    </row>
    <row r="33" spans="1:13" ht="15" customHeight="1" x14ac:dyDescent="0.25">
      <c r="A33" s="157" t="s">
        <v>6</v>
      </c>
      <c r="B33" s="158" t="s">
        <v>4</v>
      </c>
      <c r="C33" s="157" t="s">
        <v>421</v>
      </c>
      <c r="D33" s="157" t="s">
        <v>422</v>
      </c>
      <c r="E33" s="157" t="s">
        <v>423</v>
      </c>
      <c r="F33" s="157" t="s">
        <v>2</v>
      </c>
      <c r="H33" s="157" t="s">
        <v>6</v>
      </c>
      <c r="I33" s="158" t="s">
        <v>4</v>
      </c>
      <c r="J33" s="157" t="s">
        <v>421</v>
      </c>
      <c r="K33" s="157" t="s">
        <v>422</v>
      </c>
      <c r="L33" s="157" t="s">
        <v>423</v>
      </c>
      <c r="M33" s="157" t="s">
        <v>2</v>
      </c>
    </row>
    <row r="34" spans="1:13" ht="15" customHeight="1" x14ac:dyDescent="0.25">
      <c r="A34" s="157" t="s">
        <v>18</v>
      </c>
      <c r="B34" s="157" t="s">
        <v>21</v>
      </c>
      <c r="C34" s="157">
        <v>162</v>
      </c>
      <c r="D34" s="157">
        <v>156</v>
      </c>
      <c r="E34" s="157">
        <v>164</v>
      </c>
      <c r="F34" s="163">
        <f>AVERAGE(C34:E34)</f>
        <v>160.66666666666666</v>
      </c>
      <c r="H34" s="157" t="s">
        <v>18</v>
      </c>
      <c r="I34" s="157" t="s">
        <v>21</v>
      </c>
      <c r="J34" s="157">
        <v>311</v>
      </c>
      <c r="K34" s="157">
        <v>329</v>
      </c>
      <c r="L34" s="157">
        <v>243</v>
      </c>
      <c r="M34" s="163">
        <f>AVERAGE(J34:L34)</f>
        <v>294.33333333333331</v>
      </c>
    </row>
    <row r="35" spans="1:13" ht="15" customHeight="1" x14ac:dyDescent="0.25">
      <c r="A35" s="157" t="s">
        <v>19</v>
      </c>
      <c r="B35" s="157" t="s">
        <v>22</v>
      </c>
      <c r="C35" s="157">
        <v>11.3</v>
      </c>
      <c r="D35" s="157">
        <v>11.4</v>
      </c>
      <c r="E35" s="157">
        <v>11.5</v>
      </c>
      <c r="F35" s="164">
        <f>AVERAGE(C35:E35)</f>
        <v>11.4</v>
      </c>
      <c r="H35" s="157" t="s">
        <v>19</v>
      </c>
      <c r="I35" s="157" t="s">
        <v>22</v>
      </c>
      <c r="J35" s="157">
        <v>16.100000000000001</v>
      </c>
      <c r="K35" s="157">
        <v>16</v>
      </c>
      <c r="L35" s="157">
        <v>12.9</v>
      </c>
      <c r="M35" s="164">
        <f>AVERAGE(J35:L35)</f>
        <v>15</v>
      </c>
    </row>
    <row r="36" spans="1:13" ht="15" customHeight="1" x14ac:dyDescent="0.25">
      <c r="A36" s="157" t="s">
        <v>394</v>
      </c>
      <c r="B36" s="157" t="s">
        <v>395</v>
      </c>
      <c r="C36" s="157">
        <v>16.899999999999999</v>
      </c>
      <c r="D36" s="157">
        <v>18</v>
      </c>
      <c r="E36" s="157">
        <v>22.7</v>
      </c>
      <c r="F36" s="161">
        <f>AVERAGE(C36:E36)</f>
        <v>19.2</v>
      </c>
      <c r="H36" s="157" t="s">
        <v>394</v>
      </c>
      <c r="I36" s="157" t="s">
        <v>395</v>
      </c>
      <c r="J36" s="157">
        <v>54</v>
      </c>
      <c r="K36" s="157">
        <v>54</v>
      </c>
      <c r="L36" s="157">
        <v>45</v>
      </c>
      <c r="M36" s="161">
        <f>AVERAGE(J36:L36)</f>
        <v>51</v>
      </c>
    </row>
    <row r="37" spans="1:13" ht="15" customHeight="1" x14ac:dyDescent="0.25">
      <c r="A37" s="157" t="s">
        <v>23</v>
      </c>
      <c r="B37" s="157" t="s">
        <v>35</v>
      </c>
      <c r="C37" s="164">
        <v>21.5</v>
      </c>
      <c r="D37" s="164">
        <v>34</v>
      </c>
      <c r="E37" s="164">
        <v>33</v>
      </c>
      <c r="F37" s="164">
        <f>AVERAGE(C37:E37)</f>
        <v>29.5</v>
      </c>
      <c r="H37" s="157" t="s">
        <v>23</v>
      </c>
      <c r="I37" s="157" t="s">
        <v>35</v>
      </c>
      <c r="J37" s="164">
        <v>26.18</v>
      </c>
      <c r="K37" s="164">
        <v>26.18</v>
      </c>
      <c r="L37" s="164">
        <v>26.18</v>
      </c>
      <c r="M37" s="164">
        <f>AVERAGE(J37:L37)</f>
        <v>26.179999999999996</v>
      </c>
    </row>
    <row r="40" spans="1:13" ht="15" customHeight="1" x14ac:dyDescent="0.25">
      <c r="A40" s="156" t="s">
        <v>33</v>
      </c>
      <c r="D40" s="156" t="s">
        <v>34</v>
      </c>
      <c r="H40" s="156" t="s">
        <v>33</v>
      </c>
      <c r="K40" s="156" t="s">
        <v>44</v>
      </c>
    </row>
    <row r="41" spans="1:13" ht="15" customHeight="1" x14ac:dyDescent="0.25">
      <c r="A41" s="272" t="s">
        <v>424</v>
      </c>
      <c r="B41" s="272"/>
      <c r="C41" s="272"/>
      <c r="D41" s="272"/>
      <c r="E41" s="272"/>
      <c r="F41" s="272"/>
      <c r="H41" s="272" t="s">
        <v>424</v>
      </c>
      <c r="I41" s="272"/>
      <c r="J41" s="272"/>
      <c r="K41" s="272"/>
      <c r="L41" s="272"/>
      <c r="M41" s="272"/>
    </row>
    <row r="42" spans="1:13" ht="15" customHeight="1" x14ac:dyDescent="0.25">
      <c r="A42" s="157" t="s">
        <v>6</v>
      </c>
      <c r="B42" s="158" t="s">
        <v>4</v>
      </c>
      <c r="C42" s="157" t="s">
        <v>421</v>
      </c>
      <c r="D42" s="157" t="s">
        <v>422</v>
      </c>
      <c r="E42" s="157" t="s">
        <v>423</v>
      </c>
      <c r="F42" s="157" t="s">
        <v>2</v>
      </c>
      <c r="H42" s="157" t="s">
        <v>6</v>
      </c>
      <c r="I42" s="158" t="s">
        <v>4</v>
      </c>
      <c r="J42" s="157" t="s">
        <v>421</v>
      </c>
      <c r="K42" s="157" t="s">
        <v>422</v>
      </c>
      <c r="L42" s="157" t="s">
        <v>423</v>
      </c>
      <c r="M42" s="157" t="s">
        <v>2</v>
      </c>
    </row>
    <row r="43" spans="1:13" ht="15" customHeight="1" x14ac:dyDescent="0.25">
      <c r="A43" s="271" t="s">
        <v>7</v>
      </c>
      <c r="B43" s="158" t="s">
        <v>8</v>
      </c>
      <c r="C43" s="159">
        <v>9.9</v>
      </c>
      <c r="D43" s="159">
        <v>9.1</v>
      </c>
      <c r="E43" s="159">
        <v>11.8</v>
      </c>
      <c r="F43" s="168">
        <f>AVERAGE(C43:E43)</f>
        <v>10.266666666666667</v>
      </c>
      <c r="H43" s="271" t="s">
        <v>7</v>
      </c>
      <c r="I43" s="158" t="s">
        <v>8</v>
      </c>
      <c r="J43" s="159">
        <v>6.3</v>
      </c>
      <c r="K43" s="159">
        <v>6.4</v>
      </c>
      <c r="L43" s="159">
        <v>6.9</v>
      </c>
      <c r="M43" s="168">
        <f>AVERAGE(J43:L43)</f>
        <v>6.5333333333333341</v>
      </c>
    </row>
    <row r="44" spans="1:13" ht="15" customHeight="1" x14ac:dyDescent="0.25">
      <c r="A44" s="271"/>
      <c r="B44" s="158" t="s">
        <v>9</v>
      </c>
      <c r="C44" s="159">
        <v>0.28000000000000003</v>
      </c>
      <c r="D44" s="159">
        <v>0.26</v>
      </c>
      <c r="E44" s="159">
        <v>0.34</v>
      </c>
      <c r="F44" s="169">
        <f>AVERAGE(C44:E44)</f>
        <v>0.29333333333333339</v>
      </c>
      <c r="H44" s="271"/>
      <c r="I44" s="158" t="s">
        <v>9</v>
      </c>
      <c r="J44" s="159">
        <v>0.2</v>
      </c>
      <c r="K44" s="159">
        <v>0.21</v>
      </c>
      <c r="L44" s="159">
        <v>0.22</v>
      </c>
      <c r="M44" s="169">
        <f>AVERAGE(J44:L44)</f>
        <v>0.21</v>
      </c>
    </row>
    <row r="45" spans="1:13" ht="15" customHeight="1" x14ac:dyDescent="0.25">
      <c r="A45" s="271" t="s">
        <v>10</v>
      </c>
      <c r="B45" s="158" t="s">
        <v>8</v>
      </c>
      <c r="C45" s="159" t="s">
        <v>11</v>
      </c>
      <c r="D45" s="159" t="s">
        <v>11</v>
      </c>
      <c r="E45" s="159" t="s">
        <v>11</v>
      </c>
      <c r="F45" s="159" t="s">
        <v>11</v>
      </c>
      <c r="H45" s="271" t="s">
        <v>10</v>
      </c>
      <c r="I45" s="158" t="s">
        <v>8</v>
      </c>
      <c r="J45" s="159" t="s">
        <v>11</v>
      </c>
      <c r="K45" s="159" t="s">
        <v>11</v>
      </c>
      <c r="L45" s="159" t="s">
        <v>11</v>
      </c>
      <c r="M45" s="159" t="s">
        <v>11</v>
      </c>
    </row>
    <row r="46" spans="1:13" ht="15" customHeight="1" x14ac:dyDescent="0.25">
      <c r="A46" s="271"/>
      <c r="B46" s="158" t="s">
        <v>9</v>
      </c>
      <c r="C46" s="159" t="s">
        <v>12</v>
      </c>
      <c r="D46" s="159" t="s">
        <v>12</v>
      </c>
      <c r="E46" s="159" t="s">
        <v>12</v>
      </c>
      <c r="F46" s="159" t="s">
        <v>12</v>
      </c>
      <c r="H46" s="271"/>
      <c r="I46" s="158" t="s">
        <v>9</v>
      </c>
      <c r="J46" s="159" t="s">
        <v>12</v>
      </c>
      <c r="K46" s="159" t="s">
        <v>12</v>
      </c>
      <c r="L46" s="159" t="s">
        <v>12</v>
      </c>
      <c r="M46" s="159" t="s">
        <v>12</v>
      </c>
    </row>
    <row r="47" spans="1:13" ht="15" customHeight="1" x14ac:dyDescent="0.25">
      <c r="A47" s="271" t="s">
        <v>13</v>
      </c>
      <c r="B47" s="158" t="s">
        <v>8</v>
      </c>
      <c r="C47" s="157">
        <v>25.4</v>
      </c>
      <c r="D47" s="157">
        <v>18.3</v>
      </c>
      <c r="E47" s="157">
        <v>14.5</v>
      </c>
      <c r="F47" s="168">
        <f>AVERAGE(C47:E47)</f>
        <v>19.400000000000002</v>
      </c>
      <c r="H47" s="271" t="s">
        <v>13</v>
      </c>
      <c r="I47" s="158" t="s">
        <v>8</v>
      </c>
      <c r="J47" s="157">
        <v>35.200000000000003</v>
      </c>
      <c r="K47" s="157">
        <v>41.9</v>
      </c>
      <c r="L47" s="157">
        <v>60</v>
      </c>
      <c r="M47" s="168">
        <f>AVERAGE(J47:L47)</f>
        <v>45.699999999999996</v>
      </c>
    </row>
    <row r="48" spans="1:13" ht="15" customHeight="1" x14ac:dyDescent="0.25">
      <c r="A48" s="271"/>
      <c r="B48" s="158" t="s">
        <v>9</v>
      </c>
      <c r="C48" s="157">
        <v>0.73</v>
      </c>
      <c r="D48" s="157">
        <v>0.52</v>
      </c>
      <c r="E48" s="157">
        <v>0.41</v>
      </c>
      <c r="F48" s="169">
        <f>AVERAGE(C48:E48)</f>
        <v>0.55333333333333334</v>
      </c>
      <c r="H48" s="271"/>
      <c r="I48" s="158" t="s">
        <v>9</v>
      </c>
      <c r="J48" s="157">
        <v>1.1299999999999999</v>
      </c>
      <c r="K48" s="157">
        <v>1.35</v>
      </c>
      <c r="L48" s="157">
        <v>1.94</v>
      </c>
      <c r="M48" s="169">
        <f>AVERAGE(J48:L48)</f>
        <v>1.4733333333333334</v>
      </c>
    </row>
    <row r="49" spans="1:13" ht="15" customHeight="1" x14ac:dyDescent="0.25">
      <c r="A49" s="157" t="s">
        <v>14</v>
      </c>
      <c r="B49" s="157" t="s">
        <v>16</v>
      </c>
      <c r="C49" s="163">
        <v>43189</v>
      </c>
      <c r="D49" s="163">
        <v>42958</v>
      </c>
      <c r="E49" s="163">
        <v>42864</v>
      </c>
      <c r="F49" s="163">
        <f>AVERAGE(C49:E49)</f>
        <v>43003.666666666664</v>
      </c>
      <c r="H49" s="157" t="s">
        <v>14</v>
      </c>
      <c r="I49" s="157" t="s">
        <v>16</v>
      </c>
      <c r="J49" s="163">
        <v>52461</v>
      </c>
      <c r="K49" s="163">
        <v>51692</v>
      </c>
      <c r="L49" s="163">
        <v>51662</v>
      </c>
      <c r="M49" s="163">
        <f>AVERAGE(J49:L49)</f>
        <v>51938.333333333336</v>
      </c>
    </row>
    <row r="50" spans="1:13" ht="15" customHeight="1" x14ac:dyDescent="0.25">
      <c r="A50" s="157" t="s">
        <v>20</v>
      </c>
      <c r="B50" s="157" t="s">
        <v>15</v>
      </c>
      <c r="C50" s="163">
        <v>28529</v>
      </c>
      <c r="D50" s="163">
        <v>28547</v>
      </c>
      <c r="E50" s="163">
        <v>28422</v>
      </c>
      <c r="F50" s="163">
        <f>AVERAGE(C50:E50)</f>
        <v>28499.333333333332</v>
      </c>
      <c r="H50" s="157" t="s">
        <v>20</v>
      </c>
      <c r="I50" s="157" t="s">
        <v>15</v>
      </c>
      <c r="J50" s="163">
        <v>32083</v>
      </c>
      <c r="K50" s="163">
        <v>32245</v>
      </c>
      <c r="L50" s="163">
        <v>32355</v>
      </c>
      <c r="M50" s="163">
        <f>AVERAGE(J50:L50)</f>
        <v>32227.666666666668</v>
      </c>
    </row>
    <row r="51" spans="1:13" ht="15" customHeight="1" x14ac:dyDescent="0.25">
      <c r="A51" s="271" t="s">
        <v>17</v>
      </c>
      <c r="B51" s="271"/>
      <c r="C51" s="271"/>
      <c r="D51" s="271"/>
      <c r="E51" s="271"/>
      <c r="F51" s="271"/>
      <c r="H51" s="271" t="s">
        <v>17</v>
      </c>
      <c r="I51" s="271"/>
      <c r="J51" s="271"/>
      <c r="K51" s="271"/>
      <c r="L51" s="271"/>
      <c r="M51" s="271"/>
    </row>
    <row r="52" spans="1:13" ht="15" customHeight="1" x14ac:dyDescent="0.25">
      <c r="A52" s="157" t="s">
        <v>6</v>
      </c>
      <c r="B52" s="158" t="s">
        <v>4</v>
      </c>
      <c r="C52" s="157" t="s">
        <v>421</v>
      </c>
      <c r="D52" s="157" t="s">
        <v>422</v>
      </c>
      <c r="E52" s="157" t="s">
        <v>423</v>
      </c>
      <c r="F52" s="157" t="s">
        <v>2</v>
      </c>
      <c r="H52" s="157" t="s">
        <v>6</v>
      </c>
      <c r="I52" s="158" t="s">
        <v>4</v>
      </c>
      <c r="J52" s="157" t="s">
        <v>421</v>
      </c>
      <c r="K52" s="157" t="s">
        <v>422</v>
      </c>
      <c r="L52" s="157" t="s">
        <v>423</v>
      </c>
      <c r="M52" s="157" t="s">
        <v>2</v>
      </c>
    </row>
    <row r="53" spans="1:13" ht="15" customHeight="1" x14ac:dyDescent="0.25">
      <c r="A53" s="157" t="s">
        <v>18</v>
      </c>
      <c r="B53" s="157" t="s">
        <v>21</v>
      </c>
      <c r="C53" s="157">
        <v>104</v>
      </c>
      <c r="D53" s="157">
        <v>104</v>
      </c>
      <c r="E53" s="157">
        <v>101</v>
      </c>
      <c r="F53" s="163">
        <f>AVERAGE(C53:E53)</f>
        <v>103</v>
      </c>
      <c r="H53" s="157" t="s">
        <v>18</v>
      </c>
      <c r="I53" s="157" t="s">
        <v>21</v>
      </c>
      <c r="J53" s="157">
        <v>140</v>
      </c>
      <c r="K53" s="157">
        <v>131</v>
      </c>
      <c r="L53" s="157">
        <v>129</v>
      </c>
      <c r="M53" s="163">
        <f>AVERAGE(J53:L53)</f>
        <v>133.33333333333334</v>
      </c>
    </row>
    <row r="54" spans="1:13" ht="15" customHeight="1" x14ac:dyDescent="0.25">
      <c r="A54" s="157" t="s">
        <v>19</v>
      </c>
      <c r="B54" s="157" t="s">
        <v>22</v>
      </c>
      <c r="C54" s="157">
        <v>18</v>
      </c>
      <c r="D54" s="157">
        <v>18</v>
      </c>
      <c r="E54" s="157">
        <v>17.899999999999999</v>
      </c>
      <c r="F54" s="164">
        <f>AVERAGE(C54:E54)</f>
        <v>17.966666666666665</v>
      </c>
      <c r="H54" s="157" t="s">
        <v>19</v>
      </c>
      <c r="I54" s="157" t="s">
        <v>22</v>
      </c>
      <c r="J54" s="157">
        <v>21.9</v>
      </c>
      <c r="K54" s="157">
        <v>21.9</v>
      </c>
      <c r="L54" s="157">
        <v>21.6</v>
      </c>
      <c r="M54" s="164">
        <f>AVERAGE(J54:L54)</f>
        <v>21.8</v>
      </c>
    </row>
    <row r="55" spans="1:13" ht="15" customHeight="1" x14ac:dyDescent="0.25">
      <c r="A55" s="157" t="s">
        <v>394</v>
      </c>
      <c r="B55" s="157" t="s">
        <v>395</v>
      </c>
      <c r="C55" s="157">
        <v>134</v>
      </c>
      <c r="D55" s="157">
        <v>115</v>
      </c>
      <c r="E55" s="157">
        <v>155</v>
      </c>
      <c r="F55" s="161">
        <f>AVERAGE(C55:E55)</f>
        <v>134.66666666666666</v>
      </c>
      <c r="H55" s="157" t="s">
        <v>394</v>
      </c>
      <c r="I55" s="157" t="s">
        <v>395</v>
      </c>
      <c r="J55" s="157">
        <v>300</v>
      </c>
      <c r="K55" s="157">
        <v>276</v>
      </c>
      <c r="L55" s="157">
        <v>239</v>
      </c>
      <c r="M55" s="170">
        <f>AVERAGE(J55:L55)</f>
        <v>271.66666666666669</v>
      </c>
    </row>
    <row r="56" spans="1:13" ht="15" customHeight="1" x14ac:dyDescent="0.25">
      <c r="A56" s="157" t="s">
        <v>23</v>
      </c>
      <c r="B56" s="157" t="s">
        <v>35</v>
      </c>
      <c r="C56" s="164">
        <v>19</v>
      </c>
      <c r="D56" s="164">
        <v>16.5</v>
      </c>
      <c r="E56" s="164">
        <v>22</v>
      </c>
      <c r="F56" s="164">
        <f>AVERAGE(C56:E56)</f>
        <v>19.166666666666668</v>
      </c>
      <c r="H56" s="157" t="s">
        <v>23</v>
      </c>
      <c r="I56" s="157" t="s">
        <v>35</v>
      </c>
      <c r="J56" s="164">
        <v>24.9</v>
      </c>
      <c r="K56" s="164">
        <v>24.9</v>
      </c>
      <c r="L56" s="164">
        <v>24.9</v>
      </c>
      <c r="M56" s="164">
        <f>AVERAGE(J56:L56)</f>
        <v>24.899999999999995</v>
      </c>
    </row>
  </sheetData>
  <sheetProtection algorithmName="SHA-512" hashValue="OhwdfZ93s61g3qgCABwO7HsOazSOLvOqI0bS8zXjoIn5lMlGhFesQTXjMVKJGNz/A5aMbeDurF7FuTMTS2Yn3A==" saltValue="tvqaSXUOeDwZeRKBzgKOAQ==" spinCount="100000" sheet="1" objects="1" scenarios="1"/>
  <mergeCells count="36">
    <mergeCell ref="A4:A5"/>
    <mergeCell ref="A6:A7"/>
    <mergeCell ref="A8:A9"/>
    <mergeCell ref="A2:F2"/>
    <mergeCell ref="A12:F12"/>
    <mergeCell ref="A22:F22"/>
    <mergeCell ref="A24:A25"/>
    <mergeCell ref="A26:A27"/>
    <mergeCell ref="A28:A29"/>
    <mergeCell ref="A32:F32"/>
    <mergeCell ref="A41:F41"/>
    <mergeCell ref="A43:A44"/>
    <mergeCell ref="A45:A46"/>
    <mergeCell ref="A47:A48"/>
    <mergeCell ref="A51:F51"/>
    <mergeCell ref="V2:AA2"/>
    <mergeCell ref="V4:V5"/>
    <mergeCell ref="V6:AA6"/>
    <mergeCell ref="H22:M22"/>
    <mergeCell ref="H24:H25"/>
    <mergeCell ref="O2:T2"/>
    <mergeCell ref="O4:O5"/>
    <mergeCell ref="O6:O7"/>
    <mergeCell ref="O8:O9"/>
    <mergeCell ref="O12:T12"/>
    <mergeCell ref="H2:M2"/>
    <mergeCell ref="H4:H5"/>
    <mergeCell ref="H6:M6"/>
    <mergeCell ref="H45:H46"/>
    <mergeCell ref="H47:H48"/>
    <mergeCell ref="H51:M51"/>
    <mergeCell ref="H26:H27"/>
    <mergeCell ref="H28:H29"/>
    <mergeCell ref="H32:M32"/>
    <mergeCell ref="H41:M41"/>
    <mergeCell ref="H43:H44"/>
  </mergeCells>
  <pageMargins left="0.511811024" right="0.511811024" top="0.78740157499999996" bottom="0.78740157499999996" header="0.31496062000000002" footer="0.31496062000000002"/>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topLeftCell="B1" workbookViewId="0">
      <selection activeCell="I23" sqref="I23"/>
    </sheetView>
  </sheetViews>
  <sheetFormatPr defaultRowHeight="15" customHeight="1" x14ac:dyDescent="0.25"/>
  <cols>
    <col min="1" max="1" width="40.85546875" style="1" customWidth="1"/>
    <col min="2" max="2" width="14.28515625" style="1" customWidth="1"/>
    <col min="3" max="3" width="12.42578125" style="1" customWidth="1"/>
    <col min="4" max="4" width="11.85546875" style="1" customWidth="1"/>
    <col min="5" max="5" width="10.42578125" style="1" customWidth="1"/>
    <col min="6" max="6" width="10.5703125" style="1" customWidth="1"/>
    <col min="7" max="7" width="12.42578125" style="1" customWidth="1"/>
    <col min="8" max="8" width="14.28515625" style="1" customWidth="1"/>
    <col min="9" max="9" width="14.85546875" style="1" customWidth="1"/>
    <col min="10" max="10" width="9.7109375" style="1" customWidth="1"/>
    <col min="11" max="12" width="11.7109375" style="1" customWidth="1"/>
    <col min="13" max="13" width="9.140625" style="1"/>
    <col min="14" max="14" width="11.5703125" style="1" customWidth="1"/>
    <col min="15" max="16384" width="9.140625" style="1"/>
  </cols>
  <sheetData>
    <row r="1" spans="1:24" ht="15" customHeight="1" x14ac:dyDescent="0.25">
      <c r="A1" s="1" t="s">
        <v>276</v>
      </c>
      <c r="B1" s="109">
        <v>45</v>
      </c>
      <c r="C1" s="107">
        <f>B1/(B1+B2)</f>
        <v>0.61192176342750693</v>
      </c>
      <c r="D1" s="107"/>
    </row>
    <row r="2" spans="1:24" ht="15" customHeight="1" x14ac:dyDescent="0.25">
      <c r="A2" s="1" t="s">
        <v>277</v>
      </c>
      <c r="B2" s="105">
        <f>250000/8760</f>
        <v>28.538812785388128</v>
      </c>
      <c r="C2" s="107">
        <f>B2/(B1+B2)</f>
        <v>0.38807823657249302</v>
      </c>
      <c r="D2" s="107"/>
      <c r="E2" s="49"/>
    </row>
    <row r="3" spans="1:24" ht="15" customHeight="1" x14ac:dyDescent="0.25">
      <c r="A3" s="1" t="s">
        <v>278</v>
      </c>
      <c r="B3" s="105">
        <f>276032.83/8760</f>
        <v>31.510597031963471</v>
      </c>
      <c r="E3" s="106"/>
      <c r="F3" s="49"/>
    </row>
    <row r="5" spans="1:24" s="59" customFormat="1" ht="15" customHeight="1" x14ac:dyDescent="0.25">
      <c r="A5" s="273" t="s">
        <v>36</v>
      </c>
      <c r="B5" s="276" t="s">
        <v>454</v>
      </c>
      <c r="C5" s="276" t="s">
        <v>455</v>
      </c>
      <c r="D5" s="273" t="s">
        <v>400</v>
      </c>
      <c r="E5" s="273" t="s">
        <v>231</v>
      </c>
      <c r="F5" s="273"/>
      <c r="G5" s="273" t="s">
        <v>5</v>
      </c>
      <c r="H5" s="273" t="s">
        <v>279</v>
      </c>
      <c r="I5" s="273" t="s">
        <v>37</v>
      </c>
      <c r="J5" s="275" t="s">
        <v>401</v>
      </c>
      <c r="K5" s="275"/>
      <c r="L5" s="275"/>
      <c r="M5" s="273" t="s">
        <v>428</v>
      </c>
      <c r="N5" s="273" t="s">
        <v>400</v>
      </c>
      <c r="O5" s="273" t="s">
        <v>429</v>
      </c>
      <c r="P5" s="273"/>
      <c r="Q5" s="273" t="s">
        <v>430</v>
      </c>
      <c r="R5" s="273" t="s">
        <v>210</v>
      </c>
      <c r="S5" s="273"/>
      <c r="T5" s="273"/>
      <c r="U5" s="273"/>
      <c r="V5" s="273"/>
      <c r="W5" s="273"/>
      <c r="X5" s="273"/>
    </row>
    <row r="6" spans="1:24" s="59" customFormat="1" ht="15" customHeight="1" x14ac:dyDescent="0.25">
      <c r="A6" s="273"/>
      <c r="B6" s="277"/>
      <c r="C6" s="277"/>
      <c r="D6" s="273"/>
      <c r="E6" s="151" t="s">
        <v>232</v>
      </c>
      <c r="F6" s="151" t="s">
        <v>233</v>
      </c>
      <c r="G6" s="273"/>
      <c r="H6" s="273"/>
      <c r="I6" s="273"/>
      <c r="J6" s="152" t="s">
        <v>208</v>
      </c>
      <c r="K6" s="152" t="s">
        <v>173</v>
      </c>
      <c r="L6" s="152" t="s">
        <v>227</v>
      </c>
      <c r="M6" s="273"/>
      <c r="N6" s="273"/>
      <c r="O6" s="151" t="s">
        <v>232</v>
      </c>
      <c r="P6" s="151" t="s">
        <v>233</v>
      </c>
      <c r="Q6" s="273"/>
      <c r="R6" s="151" t="s">
        <v>176</v>
      </c>
      <c r="S6" s="151" t="s">
        <v>206</v>
      </c>
      <c r="T6" s="151" t="s">
        <v>207</v>
      </c>
      <c r="U6" s="151" t="s">
        <v>209</v>
      </c>
      <c r="V6" s="151" t="s">
        <v>208</v>
      </c>
      <c r="W6" s="151" t="s">
        <v>173</v>
      </c>
      <c r="X6" s="151" t="s">
        <v>227</v>
      </c>
    </row>
    <row r="7" spans="1:24" ht="15" customHeight="1" x14ac:dyDescent="0.25">
      <c r="A7" s="150" t="s">
        <v>187</v>
      </c>
      <c r="B7" s="198">
        <v>-20.348099999999999</v>
      </c>
      <c r="C7" s="198">
        <v>-40.360354999999998</v>
      </c>
      <c r="D7" s="199">
        <f>AVERAGE(Monitoramento_Manual!F14,Monitoramento_Manual!M8,Monitoramento_Manual!T14,Monitoramento_Manual!AA8)</f>
        <v>94.399999999999991</v>
      </c>
      <c r="E7" s="199">
        <f>(AVERAGE(Dados!C36:N36)*1000)/(30*24)</f>
        <v>178.07986111111111</v>
      </c>
      <c r="F7" s="199">
        <f>E7*(273.15+D7)/273.15</f>
        <v>239.62384386377042</v>
      </c>
      <c r="G7" s="148" t="s">
        <v>1</v>
      </c>
      <c r="H7" s="199">
        <f>276032.83/8760</f>
        <v>31.510597031963471</v>
      </c>
      <c r="I7" s="148" t="s">
        <v>38</v>
      </c>
      <c r="J7" s="54"/>
      <c r="K7" s="200"/>
      <c r="L7" s="54"/>
      <c r="M7" s="148">
        <v>5.7</v>
      </c>
      <c r="N7" s="200">
        <f>AVERAGE(Monitoramento_Manual!F14,Monitoramento_Manual!M8,Monitoramento_Manual!T14,Monitoramento_Manual!AA8)</f>
        <v>94.399999999999991</v>
      </c>
      <c r="O7" s="200">
        <f>AVERAGE(Monitoramento_Manual!F11,Monitoramento_Manual!M11,Monitoramento_Manual!T11,Monitoramento_Manual!AA11)</f>
        <v>837912.08333333326</v>
      </c>
      <c r="P7" s="200">
        <f>AVERAGE(Monitoramento_Manual!F10,Monitoramento_Manual!M10,Monitoramento_Manual!T10,Monitoramento_Manual!AA10)</f>
        <v>1318560</v>
      </c>
      <c r="Q7" s="201">
        <v>19</v>
      </c>
      <c r="R7" s="58">
        <f>(Monitoramento_Contínuo!G8769*'Emissão Chaminés'!O7)/10^6</f>
        <v>13.220705718558055</v>
      </c>
      <c r="S7" s="58">
        <f>R7</f>
        <v>13.220705718558055</v>
      </c>
      <c r="T7" s="58">
        <f>S7</f>
        <v>13.220705718558055</v>
      </c>
      <c r="U7" s="58">
        <f>AVERAGE(Monitoramento_Manual!F9,Monitoramento_Manual!T9)</f>
        <v>27.021666666666668</v>
      </c>
      <c r="V7" s="58">
        <f>AVERAGE(Monitoramento_Manual!E7,Monitoramento_Manual!S7)</f>
        <v>15.385000000000002</v>
      </c>
      <c r="W7" s="120">
        <f>(P7*'ppm para mg.m-3'!K13)/10^6</f>
        <v>167.1132855368713</v>
      </c>
      <c r="X7" s="98">
        <f>AVERAGE(Monitoramento_Manual!M5,Monitoramento_Manual!AA5)</f>
        <v>0.66666666666666674</v>
      </c>
    </row>
    <row r="8" spans="1:24" ht="15" customHeight="1" x14ac:dyDescent="0.25">
      <c r="A8" s="150" t="s">
        <v>188</v>
      </c>
      <c r="B8" s="198">
        <v>-20.342206999999998</v>
      </c>
      <c r="C8" s="198">
        <v>-40.360666999999999</v>
      </c>
      <c r="D8" s="199">
        <f>AVERAGE(Monitoramento_Manual!F34,Monitoramento_Manual!M34)</f>
        <v>227.5</v>
      </c>
      <c r="E8" s="199">
        <f>(AVERAGE(Dados!C38:N38*1000)*C2)/(30*24)</f>
        <v>437.12539670219735</v>
      </c>
      <c r="F8" s="199">
        <f>E8*(273.15+D8)/273.15</f>
        <v>801.19652154111327</v>
      </c>
      <c r="G8" s="148" t="s">
        <v>3</v>
      </c>
      <c r="H8" s="58">
        <f>C2*B3</f>
        <v>12.228576929510815</v>
      </c>
      <c r="I8" s="148" t="s">
        <v>39</v>
      </c>
      <c r="J8" s="202"/>
      <c r="K8" s="200">
        <f>'FE-Combustao'!F6</f>
        <v>1344</v>
      </c>
      <c r="L8" s="203">
        <f>'FE-Combustao'!K6</f>
        <v>88</v>
      </c>
      <c r="M8" s="199">
        <v>0.98</v>
      </c>
      <c r="N8" s="200">
        <f>AVERAGE(Monitoramento_Manual!F34,Monitoramento_Manual!M34)</f>
        <v>227.5</v>
      </c>
      <c r="O8" s="200">
        <f>AVERAGE(Monitoramento_Manual!F31,Monitoramento_Manual!M31)</f>
        <v>17287.833333333336</v>
      </c>
      <c r="P8" s="200">
        <f>AVERAGE(Monitoramento_Manual!F30,Monitoramento_Manual!M30)</f>
        <v>35096.5</v>
      </c>
      <c r="Q8" s="58">
        <v>25.95</v>
      </c>
      <c r="R8" s="58">
        <f>AVERAGE(Monitoramento_Manual!F25,Monitoramento_Manual!M25)</f>
        <v>0.36500000000000005</v>
      </c>
      <c r="S8" s="58">
        <f>R8</f>
        <v>0.36500000000000005</v>
      </c>
      <c r="T8" s="58">
        <f>R8</f>
        <v>0.36500000000000005</v>
      </c>
      <c r="U8" s="58">
        <f>AVERAGE(Monitoramento_Manual!F29,Monitoramento_Manual!M29)</f>
        <v>1.1183333333333334</v>
      </c>
      <c r="V8" s="120">
        <f>AVERAGE(Monitoramento_Manual!F27)</f>
        <v>0.08</v>
      </c>
      <c r="W8" s="58">
        <f>(P8*'ppm para mg.m-3'!K14)/10^6</f>
        <v>0.83982590142983116</v>
      </c>
      <c r="X8" s="98">
        <f>(L8*F8)/10^6</f>
        <v>7.0505293895617965E-2</v>
      </c>
    </row>
    <row r="9" spans="1:24" ht="15" customHeight="1" x14ac:dyDescent="0.25">
      <c r="A9" s="150" t="s">
        <v>189</v>
      </c>
      <c r="B9" s="198">
        <v>-20.341809999999999</v>
      </c>
      <c r="C9" s="198">
        <v>-40.360626000000003</v>
      </c>
      <c r="D9" s="199">
        <f>AVERAGE(Monitoramento_Manual!F53,Monitoramento_Manual!M53)</f>
        <v>118.16666666666667</v>
      </c>
      <c r="E9" s="199">
        <f>(AVERAGE(Dados!C38:N38*1000)*C1)/(30*24)</f>
        <v>689.25932552002473</v>
      </c>
      <c r="F9" s="199">
        <f>E9*(273.15+D9)/273.15</f>
        <v>987.43789760721586</v>
      </c>
      <c r="G9" s="148" t="s">
        <v>3</v>
      </c>
      <c r="H9" s="58">
        <f>C1*B3</f>
        <v>19.282020102452652</v>
      </c>
      <c r="I9" s="148" t="s">
        <v>39</v>
      </c>
      <c r="J9" s="199">
        <f>'FE-Combustao'!K5</f>
        <v>9.6</v>
      </c>
      <c r="K9" s="200">
        <f>'FE-Combustao'!F6</f>
        <v>1344</v>
      </c>
      <c r="L9" s="203">
        <f>'FE-Combustao'!K6</f>
        <v>88</v>
      </c>
      <c r="M9" s="199">
        <v>0.92</v>
      </c>
      <c r="N9" s="200">
        <f>AVERAGE(Monitoramento_Manual!F53,Monitoramento_Manual!M53)</f>
        <v>118.16666666666667</v>
      </c>
      <c r="O9" s="200">
        <f>AVERAGE(Monitoramento_Manual!F50,Monitoramento_Manual!M50)</f>
        <v>30363.5</v>
      </c>
      <c r="P9" s="200">
        <f>AVERAGE(Monitoramento_Manual!F49,Monitoramento_Manual!M49)</f>
        <v>47471</v>
      </c>
      <c r="Q9" s="58">
        <v>22.5</v>
      </c>
      <c r="R9" s="58">
        <f>AVERAGE(Monitoramento_Manual!F44,Monitoramento_Manual!M44)</f>
        <v>0.25166666666666671</v>
      </c>
      <c r="S9" s="58">
        <f>R9</f>
        <v>0.25166666666666671</v>
      </c>
      <c r="T9" s="58">
        <f>R9</f>
        <v>0.25166666666666671</v>
      </c>
      <c r="U9" s="58">
        <f>AVERAGE(Monitoramento_Manual!F48,Monitoramento_Manual!M48)</f>
        <v>1.0133333333333334</v>
      </c>
      <c r="V9" s="58">
        <f>(J9*F9)/10^6</f>
        <v>9.4794038170292715E-3</v>
      </c>
      <c r="W9" s="58">
        <f>(P9*'ppm para mg.m-3'!K15)/10^6</f>
        <v>8.4121120802862279</v>
      </c>
      <c r="X9" s="98">
        <f>(L9*F9)/10^6</f>
        <v>8.6894534989434988E-2</v>
      </c>
    </row>
    <row r="10" spans="1:24" ht="15" customHeight="1" x14ac:dyDescent="0.25">
      <c r="A10" s="274" t="s">
        <v>426</v>
      </c>
      <c r="B10" s="274"/>
      <c r="C10" s="274"/>
      <c r="D10" s="274"/>
      <c r="E10" s="274"/>
      <c r="F10" s="274"/>
      <c r="G10" s="274"/>
      <c r="H10" s="274"/>
      <c r="I10" s="274"/>
      <c r="J10" s="274"/>
      <c r="K10" s="274"/>
      <c r="L10" s="274"/>
      <c r="M10" s="274"/>
      <c r="N10" s="274"/>
      <c r="O10" s="274"/>
      <c r="P10" s="274"/>
      <c r="Q10" s="274"/>
      <c r="R10" s="197">
        <f>SUM(R7:R9)</f>
        <v>13.837372385224722</v>
      </c>
      <c r="S10" s="197">
        <f t="shared" ref="S10:X10" si="0">SUM(S7:S9)</f>
        <v>13.837372385224722</v>
      </c>
      <c r="T10" s="197">
        <f t="shared" si="0"/>
        <v>13.837372385224722</v>
      </c>
      <c r="U10" s="197">
        <f>SUM(U7:U9)</f>
        <v>29.153333333333332</v>
      </c>
      <c r="V10" s="197">
        <f t="shared" si="0"/>
        <v>15.47447940381703</v>
      </c>
      <c r="W10" s="197">
        <f t="shared" si="0"/>
        <v>176.36522351858736</v>
      </c>
      <c r="X10" s="197">
        <f t="shared" si="0"/>
        <v>0.82406649555171974</v>
      </c>
    </row>
    <row r="11" spans="1:24" ht="15" customHeight="1" x14ac:dyDescent="0.25">
      <c r="A11" s="1" t="s">
        <v>427</v>
      </c>
    </row>
    <row r="12" spans="1:24" ht="15" customHeight="1" x14ac:dyDescent="0.25">
      <c r="P12" s="5"/>
    </row>
    <row r="14" spans="1:24" ht="15" customHeight="1" x14ac:dyDescent="0.25">
      <c r="R14" s="106"/>
    </row>
    <row r="15" spans="1:24" ht="15" customHeight="1" x14ac:dyDescent="0.25">
      <c r="B15" s="12"/>
    </row>
  </sheetData>
  <sheetProtection algorithmName="SHA-512" hashValue="kRnxFdL9pzE1OWTnfI01XdxyD3ahlZkxlsWegZY+qNFbv/QC6S+tcyGJFDPGIfGtPRHrTxPjRZ3L4zlWFAlo8g==" saltValue="mxxDJNtVHYi1B04nkjMgkA==" spinCount="100000" sheet="1" objects="1" scenarios="1"/>
  <mergeCells count="15">
    <mergeCell ref="R5:X5"/>
    <mergeCell ref="E5:F5"/>
    <mergeCell ref="A10:Q10"/>
    <mergeCell ref="A5:A6"/>
    <mergeCell ref="G5:G6"/>
    <mergeCell ref="I5:I6"/>
    <mergeCell ref="M5:M6"/>
    <mergeCell ref="D5:D6"/>
    <mergeCell ref="N5:N6"/>
    <mergeCell ref="Q5:Q6"/>
    <mergeCell ref="H5:H6"/>
    <mergeCell ref="J5:L5"/>
    <mergeCell ref="O5:P5"/>
    <mergeCell ref="B5:B6"/>
    <mergeCell ref="C5:C6"/>
  </mergeCells>
  <pageMargins left="0.511811024" right="0.511811024" top="0.78740157499999996" bottom="0.78740157499999996" header="0.31496062000000002" footer="0.31496062000000002"/>
  <pageSetup paperSize="9" orientation="portrait" horizontalDpi="0" verticalDpi="0" r:id="rId1"/>
  <ignoredErrors>
    <ignoredError sqref="E7" formulaRang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8"/>
  <sheetViews>
    <sheetView workbookViewId="0">
      <pane xSplit="1" ySplit="6" topLeftCell="I25" activePane="bottomRight" state="frozen"/>
      <selection pane="topRight" activeCell="B1" sqref="B1"/>
      <selection pane="bottomLeft" activeCell="A7" sqref="A7"/>
      <selection pane="bottomRight" activeCell="V44" sqref="V44"/>
    </sheetView>
  </sheetViews>
  <sheetFormatPr defaultRowHeight="15" customHeight="1" x14ac:dyDescent="0.25"/>
  <cols>
    <col min="1" max="1" width="24.5703125" style="1" customWidth="1"/>
    <col min="2" max="2" width="13.140625" style="1" customWidth="1"/>
    <col min="3" max="3" width="10.7109375" style="1" customWidth="1"/>
    <col min="4" max="4" width="10.85546875" style="1" customWidth="1"/>
    <col min="5" max="5" width="11.42578125" style="1" customWidth="1"/>
    <col min="6" max="6" width="16.42578125" style="1" customWidth="1"/>
    <col min="7" max="7" width="15.85546875" style="1" customWidth="1"/>
    <col min="8" max="8" width="16.28515625" style="1" customWidth="1"/>
    <col min="9" max="9" width="25.5703125" style="1" bestFit="1" customWidth="1"/>
    <col min="10" max="14" width="11.28515625" style="1" customWidth="1"/>
    <col min="15" max="21" width="9.85546875" style="1" customWidth="1"/>
    <col min="22" max="16384" width="9.140625" style="1"/>
  </cols>
  <sheetData>
    <row r="1" spans="1:21" ht="15" customHeight="1" x14ac:dyDescent="0.25">
      <c r="A1" s="1" t="s">
        <v>270</v>
      </c>
      <c r="B1" s="109">
        <v>0.85299999999999998</v>
      </c>
      <c r="C1" s="278" t="s">
        <v>273</v>
      </c>
      <c r="D1" s="278"/>
      <c r="E1" s="278"/>
      <c r="F1" s="279"/>
    </row>
    <row r="2" spans="1:21" ht="15" customHeight="1" x14ac:dyDescent="0.25">
      <c r="A2" s="1" t="s">
        <v>271</v>
      </c>
      <c r="B2" s="99">
        <v>500</v>
      </c>
      <c r="C2" s="172" t="s">
        <v>274</v>
      </c>
      <c r="D2" s="173" t="s">
        <v>173</v>
      </c>
      <c r="E2" s="173" t="s">
        <v>214</v>
      </c>
      <c r="F2" s="173" t="s">
        <v>176</v>
      </c>
    </row>
    <row r="3" spans="1:21" ht="15" customHeight="1" x14ac:dyDescent="0.25">
      <c r="A3" s="1" t="s">
        <v>272</v>
      </c>
      <c r="B3" s="109">
        <v>234</v>
      </c>
      <c r="C3" s="175">
        <v>0.14000000000000001</v>
      </c>
      <c r="D3" s="175">
        <v>0.59</v>
      </c>
      <c r="E3" s="175">
        <v>4.6399999999999997</v>
      </c>
      <c r="F3" s="175">
        <v>0.06</v>
      </c>
    </row>
    <row r="5" spans="1:21" ht="15" customHeight="1" x14ac:dyDescent="0.25">
      <c r="A5" s="280" t="s">
        <v>133</v>
      </c>
      <c r="B5" s="280" t="s">
        <v>134</v>
      </c>
      <c r="C5" s="280" t="s">
        <v>135</v>
      </c>
      <c r="D5" s="280" t="s">
        <v>136</v>
      </c>
      <c r="E5" s="280" t="s">
        <v>431</v>
      </c>
      <c r="F5" s="280" t="s">
        <v>432</v>
      </c>
      <c r="G5" s="280" t="s">
        <v>433</v>
      </c>
      <c r="H5" s="280" t="s">
        <v>172</v>
      </c>
      <c r="I5" s="282" t="s">
        <v>235</v>
      </c>
      <c r="J5" s="280" t="s">
        <v>234</v>
      </c>
      <c r="K5" s="280"/>
      <c r="L5" s="280"/>
      <c r="M5" s="280"/>
      <c r="N5" s="280"/>
      <c r="O5" s="283" t="s">
        <v>210</v>
      </c>
      <c r="P5" s="284"/>
      <c r="Q5" s="284"/>
      <c r="R5" s="284"/>
      <c r="S5" s="284"/>
      <c r="T5" s="284"/>
      <c r="U5" s="285"/>
    </row>
    <row r="6" spans="1:21" ht="15" customHeight="1" x14ac:dyDescent="0.25">
      <c r="A6" s="281"/>
      <c r="B6" s="281"/>
      <c r="C6" s="281"/>
      <c r="D6" s="281"/>
      <c r="E6" s="281"/>
      <c r="F6" s="281"/>
      <c r="G6" s="281"/>
      <c r="H6" s="281"/>
      <c r="I6" s="282"/>
      <c r="J6" s="110" t="s">
        <v>176</v>
      </c>
      <c r="K6" s="61" t="s">
        <v>209</v>
      </c>
      <c r="L6" s="61" t="s">
        <v>208</v>
      </c>
      <c r="M6" s="61" t="s">
        <v>173</v>
      </c>
      <c r="N6" s="61" t="s">
        <v>227</v>
      </c>
      <c r="O6" s="111" t="s">
        <v>176</v>
      </c>
      <c r="P6" s="111" t="s">
        <v>206</v>
      </c>
      <c r="Q6" s="111" t="s">
        <v>207</v>
      </c>
      <c r="R6" s="111" t="s">
        <v>209</v>
      </c>
      <c r="S6" s="111" t="s">
        <v>208</v>
      </c>
      <c r="T6" s="111" t="s">
        <v>173</v>
      </c>
      <c r="U6" s="111" t="s">
        <v>227</v>
      </c>
    </row>
    <row r="7" spans="1:21" s="3" customFormat="1" ht="15" customHeight="1" x14ac:dyDescent="0.25">
      <c r="A7" s="71" t="s">
        <v>137</v>
      </c>
      <c r="B7" s="72" t="s">
        <v>138</v>
      </c>
      <c r="C7" s="72">
        <v>1</v>
      </c>
      <c r="D7" s="72" t="s">
        <v>139</v>
      </c>
      <c r="E7" s="72">
        <v>306</v>
      </c>
      <c r="F7" s="73">
        <v>444.25</v>
      </c>
      <c r="G7" s="73">
        <f>F7/30</f>
        <v>14.808333333333334</v>
      </c>
      <c r="H7" s="73">
        <v>21.45</v>
      </c>
      <c r="I7" s="73" t="s">
        <v>180</v>
      </c>
      <c r="J7" s="74">
        <f>'FE-Equipamentos'!C20</f>
        <v>3.5177022359501507E-2</v>
      </c>
      <c r="K7" s="74">
        <f>'FE-Equipamentos'!E20</f>
        <v>0.64524457408919411</v>
      </c>
      <c r="L7" s="74">
        <f>'FE-Equipamentos'!D20</f>
        <v>5.9665023638693835E-4</v>
      </c>
      <c r="M7" s="74">
        <f>'FE-Equipamentos'!F20</f>
        <v>0.27109214170787038</v>
      </c>
      <c r="N7" s="74">
        <f>'FE-Equipamentos'!G20</f>
        <v>8.2388840822282747E-2</v>
      </c>
      <c r="O7" s="174">
        <f>J7*$C7*($G7/24)</f>
        <v>2.1704711365567422E-2</v>
      </c>
      <c r="P7" s="174">
        <f>O7</f>
        <v>2.1704711365567422E-2</v>
      </c>
      <c r="Q7" s="174">
        <f>P7</f>
        <v>2.1704711365567422E-2</v>
      </c>
      <c r="R7" s="174">
        <f t="shared" ref="R7:R31" si="0">K7*$C7*($G7/24)</f>
        <v>0.39812486394322844</v>
      </c>
      <c r="S7" s="174">
        <f t="shared" ref="S7:S31" si="1">L7*$C7*($G7/24)</f>
        <v>3.6814148265957967E-4</v>
      </c>
      <c r="T7" s="174">
        <f t="shared" ref="T7:T31" si="2">M7*$C7*($G7/24)</f>
        <v>0.16726761660239084</v>
      </c>
      <c r="U7" s="174">
        <f t="shared" ref="U7:U31" si="3">N7*$C7*($G7/24)</f>
        <v>5.0835059076804315E-2</v>
      </c>
    </row>
    <row r="8" spans="1:21" s="3" customFormat="1" ht="15" customHeight="1" x14ac:dyDescent="0.25">
      <c r="A8" s="68" t="s">
        <v>137</v>
      </c>
      <c r="B8" s="70" t="s">
        <v>140</v>
      </c>
      <c r="C8" s="70">
        <v>1</v>
      </c>
      <c r="D8" s="70" t="s">
        <v>141</v>
      </c>
      <c r="E8" s="70">
        <v>173</v>
      </c>
      <c r="F8" s="69">
        <v>169.8125</v>
      </c>
      <c r="G8" s="73">
        <f t="shared" ref="G8:G31" si="4">F8/30</f>
        <v>5.6604166666666664</v>
      </c>
      <c r="H8" s="69">
        <v>19.34</v>
      </c>
      <c r="I8" s="73" t="s">
        <v>236</v>
      </c>
      <c r="J8" s="74">
        <f>'FE-Equipamentos'!C16</f>
        <v>3.6023154684608628E-2</v>
      </c>
      <c r="K8" s="74">
        <f>'FE-Equipamentos'!E16</f>
        <v>0.63034815463312366</v>
      </c>
      <c r="L8" s="74">
        <f>'FE-Equipamentos'!D16</f>
        <v>5.7274397999067218E-4</v>
      </c>
      <c r="M8" s="74">
        <f>'FE-Equipamentos'!F16</f>
        <v>0.30652652990664653</v>
      </c>
      <c r="N8" s="74">
        <f>'FE-Equipamentos'!G16</f>
        <v>8.1297557226803041E-2</v>
      </c>
      <c r="O8" s="174">
        <f t="shared" ref="O8:O31" si="5">J8*$C8*($G8/24)</f>
        <v>8.4960860484445868E-3</v>
      </c>
      <c r="P8" s="174">
        <f t="shared" ref="P8:Q23" si="6">O8</f>
        <v>8.4960860484445868E-3</v>
      </c>
      <c r="Q8" s="174">
        <f t="shared" si="6"/>
        <v>8.4960860484445868E-3</v>
      </c>
      <c r="R8" s="174">
        <f t="shared" si="0"/>
        <v>0.14866805001199626</v>
      </c>
      <c r="S8" s="174">
        <f t="shared" si="1"/>
        <v>1.3508206541967501E-4</v>
      </c>
      <c r="T8" s="174">
        <f t="shared" si="2"/>
        <v>7.2294494944128346E-2</v>
      </c>
      <c r="U8" s="174">
        <f t="shared" si="3"/>
        <v>1.917408532857846E-2</v>
      </c>
    </row>
    <row r="9" spans="1:21" s="3" customFormat="1" ht="15" customHeight="1" x14ac:dyDescent="0.25">
      <c r="A9" s="68" t="s">
        <v>137</v>
      </c>
      <c r="B9" s="70" t="s">
        <v>140</v>
      </c>
      <c r="C9" s="70">
        <v>1</v>
      </c>
      <c r="D9" s="70" t="s">
        <v>141</v>
      </c>
      <c r="E9" s="70">
        <v>173</v>
      </c>
      <c r="F9" s="69">
        <v>59.25</v>
      </c>
      <c r="G9" s="73">
        <f t="shared" si="4"/>
        <v>1.9750000000000001</v>
      </c>
      <c r="H9" s="69">
        <v>22.98</v>
      </c>
      <c r="I9" s="73" t="s">
        <v>236</v>
      </c>
      <c r="J9" s="74">
        <f>'FE-Equipamentos'!C16</f>
        <v>3.6023154684608628E-2</v>
      </c>
      <c r="K9" s="74">
        <f>'FE-Equipamentos'!E16</f>
        <v>0.63034815463312366</v>
      </c>
      <c r="L9" s="74">
        <f>'FE-Equipamentos'!D16</f>
        <v>5.7274397999067218E-4</v>
      </c>
      <c r="M9" s="74">
        <f>'FE-Equipamentos'!F16</f>
        <v>0.30652652990664653</v>
      </c>
      <c r="N9" s="74">
        <f>'FE-Equipamentos'!G16</f>
        <v>8.1297557226803041E-2</v>
      </c>
      <c r="O9" s="174">
        <f t="shared" si="5"/>
        <v>2.9644054375875849E-3</v>
      </c>
      <c r="P9" s="174">
        <f t="shared" si="6"/>
        <v>2.9644054375875849E-3</v>
      </c>
      <c r="Q9" s="174">
        <f t="shared" si="6"/>
        <v>2.9644054375875849E-3</v>
      </c>
      <c r="R9" s="174">
        <f t="shared" si="0"/>
        <v>5.1872400225017469E-2</v>
      </c>
      <c r="S9" s="174">
        <f t="shared" si="1"/>
        <v>4.7132056686732398E-5</v>
      </c>
      <c r="T9" s="174">
        <f t="shared" si="2"/>
        <v>2.5224579023567787E-2</v>
      </c>
      <c r="U9" s="174">
        <f t="shared" si="3"/>
        <v>6.6901114801223337E-3</v>
      </c>
    </row>
    <row r="10" spans="1:21" s="3" customFormat="1" ht="15" customHeight="1" x14ac:dyDescent="0.25">
      <c r="A10" s="68" t="s">
        <v>137</v>
      </c>
      <c r="B10" s="70" t="s">
        <v>140</v>
      </c>
      <c r="C10" s="70">
        <v>1</v>
      </c>
      <c r="D10" s="70" t="s">
        <v>141</v>
      </c>
      <c r="E10" s="70">
        <v>173</v>
      </c>
      <c r="F10" s="69">
        <v>513</v>
      </c>
      <c r="G10" s="73">
        <f t="shared" si="4"/>
        <v>17.100000000000001</v>
      </c>
      <c r="H10" s="69">
        <v>17.82</v>
      </c>
      <c r="I10" s="73" t="s">
        <v>236</v>
      </c>
      <c r="J10" s="74">
        <f>'FE-Equipamentos'!C16</f>
        <v>3.6023154684608628E-2</v>
      </c>
      <c r="K10" s="74">
        <f>'FE-Equipamentos'!E16</f>
        <v>0.63034815463312366</v>
      </c>
      <c r="L10" s="74">
        <f>'FE-Equipamentos'!D16</f>
        <v>5.7274397999067218E-4</v>
      </c>
      <c r="M10" s="74">
        <f>'FE-Equipamentos'!F16</f>
        <v>0.30652652990664653</v>
      </c>
      <c r="N10" s="74">
        <f>'FE-Equipamentos'!G16</f>
        <v>8.1297557226803041E-2</v>
      </c>
      <c r="O10" s="174">
        <f t="shared" si="5"/>
        <v>2.5666497712783648E-2</v>
      </c>
      <c r="P10" s="174">
        <f t="shared" si="6"/>
        <v>2.5666497712783648E-2</v>
      </c>
      <c r="Q10" s="174">
        <f t="shared" si="6"/>
        <v>2.5666497712783648E-2</v>
      </c>
      <c r="R10" s="174">
        <f t="shared" si="0"/>
        <v>0.4491230601761006</v>
      </c>
      <c r="S10" s="174">
        <f t="shared" si="1"/>
        <v>4.0808008574335394E-4</v>
      </c>
      <c r="T10" s="174">
        <f t="shared" si="2"/>
        <v>0.21840015255848566</v>
      </c>
      <c r="U10" s="174">
        <f t="shared" si="3"/>
        <v>5.7924509524097167E-2</v>
      </c>
    </row>
    <row r="11" spans="1:21" s="3" customFormat="1" ht="22.5" x14ac:dyDescent="0.25">
      <c r="A11" s="68" t="s">
        <v>137</v>
      </c>
      <c r="B11" s="70" t="s">
        <v>142</v>
      </c>
      <c r="C11" s="70">
        <v>1</v>
      </c>
      <c r="D11" s="70" t="s">
        <v>143</v>
      </c>
      <c r="E11" s="70">
        <v>130</v>
      </c>
      <c r="F11" s="69">
        <v>83.45</v>
      </c>
      <c r="G11" s="73">
        <f t="shared" si="4"/>
        <v>2.7816666666666667</v>
      </c>
      <c r="H11" s="69">
        <v>15.13</v>
      </c>
      <c r="I11" s="73" t="s">
        <v>237</v>
      </c>
      <c r="J11" s="74">
        <f>'FE-Equipamentos'!C15</f>
        <v>4.3689955953397884E-2</v>
      </c>
      <c r="K11" s="74">
        <f>'FE-Equipamentos'!E15</f>
        <v>0.46744735992116221</v>
      </c>
      <c r="L11" s="74">
        <f>'FE-Equipamentos'!D15</f>
        <v>3.9173850602458582E-4</v>
      </c>
      <c r="M11" s="74">
        <f>'FE-Equipamentos'!F15</f>
        <v>0.24966648844319658</v>
      </c>
      <c r="N11" s="74">
        <f>'FE-Equipamentos'!G15</f>
        <v>8.1017998911048009E-2</v>
      </c>
      <c r="O11" s="174">
        <f t="shared" si="5"/>
        <v>5.0637872559875742E-3</v>
      </c>
      <c r="P11" s="174">
        <f t="shared" si="6"/>
        <v>5.0637872559875742E-3</v>
      </c>
      <c r="Q11" s="174">
        <f t="shared" si="6"/>
        <v>5.0637872559875742E-3</v>
      </c>
      <c r="R11" s="174">
        <f t="shared" si="0"/>
        <v>5.4178447479751375E-2</v>
      </c>
      <c r="S11" s="174">
        <f t="shared" si="1"/>
        <v>4.5403581010766237E-5</v>
      </c>
      <c r="T11" s="174">
        <f t="shared" si="2"/>
        <v>2.893703952858994E-2</v>
      </c>
      <c r="U11" s="174">
        <f t="shared" si="3"/>
        <v>9.3902111237874394E-3</v>
      </c>
    </row>
    <row r="12" spans="1:21" s="3" customFormat="1" ht="15" customHeight="1" x14ac:dyDescent="0.25">
      <c r="A12" s="68" t="s">
        <v>148</v>
      </c>
      <c r="B12" s="70" t="s">
        <v>149</v>
      </c>
      <c r="C12" s="70">
        <v>1</v>
      </c>
      <c r="D12" s="70" t="s">
        <v>150</v>
      </c>
      <c r="E12" s="70">
        <v>27.4</v>
      </c>
      <c r="F12" s="69">
        <v>20.9</v>
      </c>
      <c r="G12" s="73">
        <f t="shared" si="4"/>
        <v>0.69666666666666666</v>
      </c>
      <c r="H12" s="69">
        <v>4.5</v>
      </c>
      <c r="I12" s="73" t="s">
        <v>238</v>
      </c>
      <c r="J12" s="74">
        <f>'FE-Equipamentos'!C13</f>
        <v>3.9890165496478201E-3</v>
      </c>
      <c r="K12" s="74">
        <f>'FE-Equipamentos'!E13</f>
        <v>6.1369251319822266E-2</v>
      </c>
      <c r="L12" s="74">
        <f>'FE-Equipamentos'!D13</f>
        <v>9.4616446621996876E-5</v>
      </c>
      <c r="M12" s="74">
        <f>'FE-Equipamentos'!F13</f>
        <v>3.0704922620167548E-2</v>
      </c>
      <c r="N12" s="74">
        <f>'FE-Equipamentos'!G13</f>
        <v>9.3252305785236807E-3</v>
      </c>
      <c r="O12" s="174">
        <f t="shared" si="5"/>
        <v>1.1579228595505478E-4</v>
      </c>
      <c r="P12" s="174">
        <f t="shared" si="6"/>
        <v>1.1579228595505478E-4</v>
      </c>
      <c r="Q12" s="174">
        <f t="shared" si="6"/>
        <v>1.1579228595505478E-4</v>
      </c>
      <c r="R12" s="174">
        <f t="shared" si="0"/>
        <v>1.7814129897003963E-3</v>
      </c>
      <c r="S12" s="174">
        <f t="shared" si="1"/>
        <v>2.746505186666298E-6</v>
      </c>
      <c r="T12" s="174">
        <f t="shared" si="2"/>
        <v>8.9129567050208578E-4</v>
      </c>
      <c r="U12" s="174">
        <f t="shared" si="3"/>
        <v>2.7069072095992351E-4</v>
      </c>
    </row>
    <row r="13" spans="1:21" s="3" customFormat="1" ht="15" customHeight="1" x14ac:dyDescent="0.25">
      <c r="A13" s="68" t="s">
        <v>148</v>
      </c>
      <c r="B13" s="70" t="s">
        <v>149</v>
      </c>
      <c r="C13" s="70">
        <v>1</v>
      </c>
      <c r="D13" s="70" t="s">
        <v>150</v>
      </c>
      <c r="E13" s="70">
        <v>27.4</v>
      </c>
      <c r="F13" s="69">
        <v>37.4375</v>
      </c>
      <c r="G13" s="73">
        <f t="shared" si="4"/>
        <v>1.2479166666666666</v>
      </c>
      <c r="H13" s="69">
        <v>4.1100000000000003</v>
      </c>
      <c r="I13" s="73" t="s">
        <v>238</v>
      </c>
      <c r="J13" s="74">
        <f>'FE-Equipamentos'!C13</f>
        <v>3.9890165496478201E-3</v>
      </c>
      <c r="K13" s="74">
        <f>'FE-Equipamentos'!E13</f>
        <v>6.1369251319822266E-2</v>
      </c>
      <c r="L13" s="74">
        <f>'FE-Equipamentos'!D13</f>
        <v>9.4616446621996876E-5</v>
      </c>
      <c r="M13" s="74">
        <f>'FE-Equipamentos'!F13</f>
        <v>3.0704922620167548E-2</v>
      </c>
      <c r="N13" s="74">
        <f>'FE-Equipamentos'!G13</f>
        <v>9.3252305785236807E-3</v>
      </c>
      <c r="O13" s="174">
        <f t="shared" si="5"/>
        <v>2.0741500982977812E-4</v>
      </c>
      <c r="P13" s="174">
        <f t="shared" si="6"/>
        <v>2.0741500982977812E-4</v>
      </c>
      <c r="Q13" s="174">
        <f t="shared" si="6"/>
        <v>2.0741500982977812E-4</v>
      </c>
      <c r="R13" s="174">
        <f t="shared" si="0"/>
        <v>3.1909879809525637E-3</v>
      </c>
      <c r="S13" s="174">
        <f t="shared" si="1"/>
        <v>4.9197266950152886E-6</v>
      </c>
      <c r="T13" s="174">
        <f t="shared" si="2"/>
        <v>1.596549361934059E-3</v>
      </c>
      <c r="U13" s="174">
        <f t="shared" si="3"/>
        <v>4.8487961081038926E-4</v>
      </c>
    </row>
    <row r="14" spans="1:21" s="3" customFormat="1" ht="15" customHeight="1" x14ac:dyDescent="0.25">
      <c r="A14" s="68" t="s">
        <v>137</v>
      </c>
      <c r="B14" s="70" t="s">
        <v>165</v>
      </c>
      <c r="C14" s="70">
        <v>1</v>
      </c>
      <c r="D14" s="70" t="s">
        <v>166</v>
      </c>
      <c r="E14" s="100">
        <f>110*1.34102</f>
        <v>147.51220000000001</v>
      </c>
      <c r="F14" s="69">
        <v>93.75</v>
      </c>
      <c r="G14" s="73">
        <f t="shared" si="4"/>
        <v>3.125</v>
      </c>
      <c r="H14" s="69">
        <v>28.61</v>
      </c>
      <c r="I14" s="73" t="s">
        <v>236</v>
      </c>
      <c r="J14" s="75">
        <f>'FE-Equipamentos'!C16</f>
        <v>3.6023154684608628E-2</v>
      </c>
      <c r="K14" s="75">
        <f>'FE-Equipamentos'!E16</f>
        <v>0.63034815463312366</v>
      </c>
      <c r="L14" s="75">
        <f>'FE-Equipamentos'!D16</f>
        <v>5.7274397999067218E-4</v>
      </c>
      <c r="M14" s="75">
        <f>'FE-Equipamentos'!F16</f>
        <v>0.30652652990664653</v>
      </c>
      <c r="N14" s="75">
        <f>'FE-Equipamentos'!G16</f>
        <v>8.1297557226803041E-2</v>
      </c>
      <c r="O14" s="174">
        <f t="shared" si="5"/>
        <v>4.6905149328917489E-3</v>
      </c>
      <c r="P14" s="174">
        <f t="shared" si="6"/>
        <v>4.6905149328917489E-3</v>
      </c>
      <c r="Q14" s="174">
        <f t="shared" si="6"/>
        <v>4.6905149328917489E-3</v>
      </c>
      <c r="R14" s="174">
        <f t="shared" si="0"/>
        <v>8.207658263452132E-2</v>
      </c>
      <c r="S14" s="174">
        <f t="shared" si="1"/>
        <v>7.4576039061285441E-5</v>
      </c>
      <c r="T14" s="174">
        <f t="shared" si="2"/>
        <v>3.9912308581594599E-2</v>
      </c>
      <c r="U14" s="174">
        <f t="shared" si="3"/>
        <v>1.0585619430573314E-2</v>
      </c>
    </row>
    <row r="15" spans="1:21" s="3" customFormat="1" ht="15" customHeight="1" x14ac:dyDescent="0.25">
      <c r="A15" s="68" t="s">
        <v>144</v>
      </c>
      <c r="B15" s="70" t="s">
        <v>145</v>
      </c>
      <c r="C15" s="70">
        <v>1</v>
      </c>
      <c r="D15" s="70" t="s">
        <v>40</v>
      </c>
      <c r="E15" s="100">
        <v>103</v>
      </c>
      <c r="F15" s="69">
        <v>7.5</v>
      </c>
      <c r="G15" s="73">
        <f t="shared" si="4"/>
        <v>0.25</v>
      </c>
      <c r="H15" s="69">
        <v>13.37</v>
      </c>
      <c r="I15" s="69" t="s">
        <v>239</v>
      </c>
      <c r="J15" s="75">
        <f>'FE-Equipamentos'!C22</f>
        <v>1.9432717920016346E-2</v>
      </c>
      <c r="K15" s="75">
        <f>'FE-Equipamentos'!E22</f>
        <v>0.19770476916405869</v>
      </c>
      <c r="L15" s="75">
        <f>'FE-Equipamentos'!D22</f>
        <v>1.6614354833010314E-4</v>
      </c>
      <c r="M15" s="75">
        <f>'FE-Equipamentos'!F22</f>
        <v>0.10602299202233414</v>
      </c>
      <c r="N15" s="75">
        <f>'FE-Equipamentos'!G22</f>
        <v>3.5663485612068627E-2</v>
      </c>
      <c r="O15" s="174">
        <f t="shared" si="5"/>
        <v>2.0242414500017028E-4</v>
      </c>
      <c r="P15" s="174">
        <f t="shared" si="6"/>
        <v>2.0242414500017028E-4</v>
      </c>
      <c r="Q15" s="174">
        <f t="shared" si="6"/>
        <v>2.0242414500017028E-4</v>
      </c>
      <c r="R15" s="174">
        <f t="shared" si="0"/>
        <v>2.0594246787922778E-3</v>
      </c>
      <c r="S15" s="174">
        <f t="shared" si="1"/>
        <v>1.7306619617719077E-6</v>
      </c>
      <c r="T15" s="174">
        <f t="shared" si="2"/>
        <v>1.1044061668993139E-3</v>
      </c>
      <c r="U15" s="174">
        <f t="shared" si="3"/>
        <v>3.7149464179238149E-4</v>
      </c>
    </row>
    <row r="16" spans="1:21" s="3" customFormat="1" ht="15" customHeight="1" x14ac:dyDescent="0.25">
      <c r="A16" s="68" t="s">
        <v>144</v>
      </c>
      <c r="B16" s="70" t="s">
        <v>145</v>
      </c>
      <c r="C16" s="70">
        <v>1</v>
      </c>
      <c r="D16" s="70" t="s">
        <v>40</v>
      </c>
      <c r="E16" s="100">
        <v>103</v>
      </c>
      <c r="F16" s="69">
        <v>6.25</v>
      </c>
      <c r="G16" s="73">
        <f t="shared" si="4"/>
        <v>0.20833333333333334</v>
      </c>
      <c r="H16" s="69">
        <v>8.57</v>
      </c>
      <c r="I16" s="69" t="s">
        <v>239</v>
      </c>
      <c r="J16" s="75">
        <f>'FE-Equipamentos'!C22</f>
        <v>1.9432717920016346E-2</v>
      </c>
      <c r="K16" s="75">
        <f>'FE-Equipamentos'!E22</f>
        <v>0.19770476916405869</v>
      </c>
      <c r="L16" s="75">
        <f>'FE-Equipamentos'!D22</f>
        <v>1.6614354833010314E-4</v>
      </c>
      <c r="M16" s="75">
        <f>'FE-Equipamentos'!F22</f>
        <v>0.10602299202233414</v>
      </c>
      <c r="N16" s="75">
        <f>'FE-Equipamentos'!G22</f>
        <v>3.5663485612068627E-2</v>
      </c>
      <c r="O16" s="174">
        <f t="shared" si="5"/>
        <v>1.686867875001419E-4</v>
      </c>
      <c r="P16" s="174">
        <f t="shared" si="6"/>
        <v>1.686867875001419E-4</v>
      </c>
      <c r="Q16" s="174">
        <f t="shared" si="6"/>
        <v>1.686867875001419E-4</v>
      </c>
      <c r="R16" s="174">
        <f t="shared" si="0"/>
        <v>1.7161872323268985E-3</v>
      </c>
      <c r="S16" s="174">
        <f t="shared" si="1"/>
        <v>1.4422183014765898E-6</v>
      </c>
      <c r="T16" s="174">
        <f t="shared" si="2"/>
        <v>9.20338472416095E-4</v>
      </c>
      <c r="U16" s="174">
        <f t="shared" si="3"/>
        <v>3.0957886816031796E-4</v>
      </c>
    </row>
    <row r="17" spans="1:24" s="3" customFormat="1" ht="15" customHeight="1" x14ac:dyDescent="0.25">
      <c r="A17" s="68" t="s">
        <v>144</v>
      </c>
      <c r="B17" s="70" t="s">
        <v>146</v>
      </c>
      <c r="C17" s="70">
        <v>1</v>
      </c>
      <c r="D17" s="70" t="s">
        <v>408</v>
      </c>
      <c r="E17" s="100">
        <v>78</v>
      </c>
      <c r="F17" s="69">
        <v>13.125</v>
      </c>
      <c r="G17" s="73">
        <f t="shared" si="4"/>
        <v>0.4375</v>
      </c>
      <c r="H17" s="69">
        <v>5.07</v>
      </c>
      <c r="I17" s="69" t="s">
        <v>182</v>
      </c>
      <c r="J17" s="75">
        <f>'FE-Equipamentos'!C26</f>
        <v>1.5679217258560096E-2</v>
      </c>
      <c r="K17" s="75">
        <f>'FE-Equipamentos'!E26</f>
        <v>0.29166478621703318</v>
      </c>
      <c r="L17" s="75">
        <f>'FE-Equipamentos'!D26</f>
        <v>2.7344430397525926E-4</v>
      </c>
      <c r="M17" s="75">
        <f>'FE-Equipamentos'!F26</f>
        <v>0.11318837071254896</v>
      </c>
      <c r="N17" s="75">
        <f>'FE-Equipamentos'!G26</f>
        <v>3.9051256187841339E-2</v>
      </c>
      <c r="O17" s="174">
        <f t="shared" si="5"/>
        <v>2.8581906460916842E-4</v>
      </c>
      <c r="P17" s="174">
        <f t="shared" si="6"/>
        <v>2.8581906460916842E-4</v>
      </c>
      <c r="Q17" s="174">
        <f t="shared" si="6"/>
        <v>2.8581906460916842E-4</v>
      </c>
      <c r="R17" s="174">
        <f t="shared" si="0"/>
        <v>5.3168059987480009E-3</v>
      </c>
      <c r="S17" s="174">
        <f t="shared" si="1"/>
        <v>4.9846617912156638E-6</v>
      </c>
      <c r="T17" s="174">
        <f t="shared" si="2"/>
        <v>2.0633296744475074E-3</v>
      </c>
      <c r="U17" s="174">
        <f t="shared" si="3"/>
        <v>7.118718575908578E-4</v>
      </c>
      <c r="W17" s="18"/>
    </row>
    <row r="18" spans="1:24" s="3" customFormat="1" ht="15" customHeight="1" x14ac:dyDescent="0.25">
      <c r="A18" s="68" t="s">
        <v>144</v>
      </c>
      <c r="B18" s="70" t="s">
        <v>147</v>
      </c>
      <c r="C18" s="70">
        <v>1</v>
      </c>
      <c r="D18" s="70" t="s">
        <v>40</v>
      </c>
      <c r="E18" s="100">
        <v>155</v>
      </c>
      <c r="F18" s="69">
        <v>84.125</v>
      </c>
      <c r="G18" s="73">
        <f t="shared" si="4"/>
        <v>2.8041666666666667</v>
      </c>
      <c r="H18" s="69">
        <v>6.34</v>
      </c>
      <c r="I18" s="69" t="s">
        <v>240</v>
      </c>
      <c r="J18" s="75">
        <f>'FE-Equipamentos'!C23</f>
        <v>1.8879850739384012E-2</v>
      </c>
      <c r="K18" s="75">
        <f>'FE-Equipamentos'!E23</f>
        <v>0.31861247152656436</v>
      </c>
      <c r="L18" s="75">
        <f>'FE-Equipamentos'!D23</f>
        <v>2.8608393717488665E-4</v>
      </c>
      <c r="M18" s="75">
        <f>'FE-Equipamentos'!F23</f>
        <v>0.15162091846570119</v>
      </c>
      <c r="N18" s="75">
        <f>'FE-Equipamentos'!G23</f>
        <v>4.2373566784726938E-2</v>
      </c>
      <c r="O18" s="174">
        <f t="shared" si="5"/>
        <v>2.2059270047926111E-3</v>
      </c>
      <c r="P18" s="174">
        <f t="shared" si="6"/>
        <v>2.2059270047926111E-3</v>
      </c>
      <c r="Q18" s="174">
        <f t="shared" si="6"/>
        <v>2.2059270047926111E-3</v>
      </c>
      <c r="R18" s="174">
        <f t="shared" si="0"/>
        <v>3.7226769676628094E-2</v>
      </c>
      <c r="S18" s="174">
        <f t="shared" si="1"/>
        <v>3.3426126687274083E-5</v>
      </c>
      <c r="T18" s="174">
        <f t="shared" si="2"/>
        <v>1.7715430230454323E-2</v>
      </c>
      <c r="U18" s="174">
        <f t="shared" si="3"/>
        <v>4.9509393135627137E-3</v>
      </c>
    </row>
    <row r="19" spans="1:24" s="3" customFormat="1" ht="15" customHeight="1" x14ac:dyDescent="0.25">
      <c r="A19" s="68" t="s">
        <v>144</v>
      </c>
      <c r="B19" s="70" t="s">
        <v>152</v>
      </c>
      <c r="C19" s="70">
        <v>1</v>
      </c>
      <c r="D19" s="70" t="s">
        <v>153</v>
      </c>
      <c r="E19" s="100">
        <v>65</v>
      </c>
      <c r="F19" s="69">
        <v>61.875</v>
      </c>
      <c r="G19" s="73">
        <f t="shared" si="4"/>
        <v>2.0625</v>
      </c>
      <c r="H19" s="69">
        <v>3.25</v>
      </c>
      <c r="I19" s="69" t="s">
        <v>241</v>
      </c>
      <c r="J19" s="75">
        <f>'FE-Equipamentos'!C21</f>
        <v>9.3630013476799761E-3</v>
      </c>
      <c r="K19" s="75">
        <f>'FE-Equipamentos'!E21</f>
        <v>7.4519991808693467E-2</v>
      </c>
      <c r="L19" s="75">
        <f>'FE-Equipamentos'!D21</f>
        <v>8.6033551570891521E-5</v>
      </c>
      <c r="M19" s="75">
        <f>'FE-Equipamentos'!F21</f>
        <v>9.6138212535283471E-2</v>
      </c>
      <c r="N19" s="75">
        <f>'FE-Equipamentos'!G21</f>
        <v>4.226926262316423E-2</v>
      </c>
      <c r="O19" s="176">
        <f t="shared" si="5"/>
        <v>8.0463292831624799E-4</v>
      </c>
      <c r="P19" s="176">
        <f t="shared" si="6"/>
        <v>8.0463292831624799E-4</v>
      </c>
      <c r="Q19" s="176">
        <f t="shared" si="6"/>
        <v>8.0463292831624799E-4</v>
      </c>
      <c r="R19" s="176">
        <f t="shared" si="0"/>
        <v>6.4040617960595949E-3</v>
      </c>
      <c r="S19" s="176">
        <f t="shared" si="1"/>
        <v>7.3935083381234898E-6</v>
      </c>
      <c r="T19" s="176">
        <f t="shared" si="2"/>
        <v>8.2618776397509232E-3</v>
      </c>
      <c r="U19" s="176">
        <f t="shared" si="3"/>
        <v>3.6325147566781762E-3</v>
      </c>
    </row>
    <row r="20" spans="1:24" s="3" customFormat="1" ht="15" customHeight="1" x14ac:dyDescent="0.25">
      <c r="A20" s="68" t="s">
        <v>144</v>
      </c>
      <c r="B20" s="70" t="s">
        <v>152</v>
      </c>
      <c r="C20" s="70">
        <v>1</v>
      </c>
      <c r="D20" s="70" t="s">
        <v>154</v>
      </c>
      <c r="E20" s="100">
        <v>65</v>
      </c>
      <c r="F20" s="69">
        <v>89.75</v>
      </c>
      <c r="G20" s="73">
        <f t="shared" si="4"/>
        <v>2.9916666666666667</v>
      </c>
      <c r="H20" s="69">
        <v>2.86</v>
      </c>
      <c r="I20" s="69" t="s">
        <v>241</v>
      </c>
      <c r="J20" s="75">
        <f>'FE-Equipamentos'!C21</f>
        <v>9.3630013476799761E-3</v>
      </c>
      <c r="K20" s="75">
        <f>'FE-Equipamentos'!E21</f>
        <v>7.4519991808693467E-2</v>
      </c>
      <c r="L20" s="75">
        <f>'FE-Equipamentos'!D21</f>
        <v>8.6033551570891521E-5</v>
      </c>
      <c r="M20" s="75">
        <f>'FE-Equipamentos'!F21</f>
        <v>9.6138212535283471E-2</v>
      </c>
      <c r="N20" s="75">
        <f>'FE-Equipamentos'!G21</f>
        <v>4.226926262316423E-2</v>
      </c>
      <c r="O20" s="176">
        <f t="shared" si="5"/>
        <v>1.167124126325386E-3</v>
      </c>
      <c r="P20" s="176">
        <f t="shared" si="6"/>
        <v>1.167124126325386E-3</v>
      </c>
      <c r="Q20" s="176">
        <f t="shared" si="6"/>
        <v>1.167124126325386E-3</v>
      </c>
      <c r="R20" s="176">
        <f t="shared" si="0"/>
        <v>9.2891239789308876E-3</v>
      </c>
      <c r="S20" s="176">
        <f t="shared" si="1"/>
        <v>1.0724321185399324E-5</v>
      </c>
      <c r="T20" s="176">
        <f t="shared" si="2"/>
        <v>1.1983895243113461E-2</v>
      </c>
      <c r="U20" s="176">
        <f t="shared" si="3"/>
        <v>5.2689810005958192E-3</v>
      </c>
      <c r="X20" s="19"/>
    </row>
    <row r="21" spans="1:24" s="3" customFormat="1" ht="15" customHeight="1" x14ac:dyDescent="0.25">
      <c r="A21" s="68" t="s">
        <v>144</v>
      </c>
      <c r="B21" s="70" t="s">
        <v>155</v>
      </c>
      <c r="C21" s="70">
        <v>1</v>
      </c>
      <c r="D21" s="70" t="s">
        <v>40</v>
      </c>
      <c r="E21" s="100">
        <v>100</v>
      </c>
      <c r="F21" s="69">
        <v>39.875</v>
      </c>
      <c r="G21" s="73">
        <f t="shared" si="4"/>
        <v>1.3291666666666666</v>
      </c>
      <c r="H21" s="69">
        <v>4.33</v>
      </c>
      <c r="I21" s="69" t="s">
        <v>242</v>
      </c>
      <c r="J21" s="75">
        <f>'FE-Equipamentos'!C22</f>
        <v>1.9432717920016346E-2</v>
      </c>
      <c r="K21" s="75">
        <f>'FE-Equipamentos'!E22</f>
        <v>0.19770476916405869</v>
      </c>
      <c r="L21" s="75">
        <f>'FE-Equipamentos'!D22</f>
        <v>1.6614354833010314E-4</v>
      </c>
      <c r="M21" s="75">
        <f>'FE-Equipamentos'!F22</f>
        <v>0.10602299202233414</v>
      </c>
      <c r="N21" s="75">
        <f>'FE-Equipamentos'!G22</f>
        <v>3.5663485612068627E-2</v>
      </c>
      <c r="O21" s="176">
        <f t="shared" si="5"/>
        <v>1.0762217042509052E-3</v>
      </c>
      <c r="P21" s="176">
        <f t="shared" si="6"/>
        <v>1.0762217042509052E-3</v>
      </c>
      <c r="Q21" s="176">
        <f t="shared" si="6"/>
        <v>1.0762217042509052E-3</v>
      </c>
      <c r="R21" s="176">
        <f t="shared" si="0"/>
        <v>1.0949274542245611E-2</v>
      </c>
      <c r="S21" s="176">
        <f t="shared" si="1"/>
        <v>9.2013527634206412E-6</v>
      </c>
      <c r="T21" s="176">
        <f t="shared" si="2"/>
        <v>5.8717594540146859E-3</v>
      </c>
      <c r="U21" s="176">
        <f t="shared" si="3"/>
        <v>1.9751131788628283E-3</v>
      </c>
      <c r="X21" s="19"/>
    </row>
    <row r="22" spans="1:24" s="3" customFormat="1" ht="15" customHeight="1" x14ac:dyDescent="0.25">
      <c r="A22" s="68" t="s">
        <v>158</v>
      </c>
      <c r="B22" s="70" t="s">
        <v>159</v>
      </c>
      <c r="C22" s="70">
        <v>1</v>
      </c>
      <c r="D22" s="70" t="s">
        <v>160</v>
      </c>
      <c r="E22" s="100">
        <v>196</v>
      </c>
      <c r="F22" s="69">
        <v>68.325000000000003</v>
      </c>
      <c r="G22" s="73">
        <f t="shared" si="4"/>
        <v>2.2775000000000003</v>
      </c>
      <c r="H22" s="69">
        <v>17.440000000000001</v>
      </c>
      <c r="I22" s="69" t="s">
        <v>244</v>
      </c>
      <c r="J22" s="75">
        <f>'FE-Equipamentos'!C37</f>
        <v>2.9155253425145213E-2</v>
      </c>
      <c r="K22" s="75">
        <f>'FE-Equipamentos'!E37</f>
        <v>0.87589188757724734</v>
      </c>
      <c r="L22" s="75">
        <f>'FE-Equipamentos'!D37</f>
        <v>8.7649223561064675E-4</v>
      </c>
      <c r="M22" s="75">
        <f>'FE-Equipamentos'!F37</f>
        <v>0.21389105427558991</v>
      </c>
      <c r="N22" s="75">
        <f>'FE-Equipamentos'!G37</f>
        <v>7.7732208449766999E-2</v>
      </c>
      <c r="O22" s="176">
        <f t="shared" si="5"/>
        <v>2.7667120698236765E-3</v>
      </c>
      <c r="P22" s="176">
        <f t="shared" si="6"/>
        <v>2.7667120698236765E-3</v>
      </c>
      <c r="Q22" s="176">
        <f t="shared" si="6"/>
        <v>2.7667120698236765E-3</v>
      </c>
      <c r="R22" s="176">
        <f t="shared" si="0"/>
        <v>8.3118490581549215E-2</v>
      </c>
      <c r="S22" s="176">
        <f t="shared" si="1"/>
        <v>8.3175461108468671E-5</v>
      </c>
      <c r="T22" s="176">
        <f t="shared" si="2"/>
        <v>2.0297369838027338E-2</v>
      </c>
      <c r="U22" s="176">
        <f t="shared" si="3"/>
        <v>7.3764626976810148E-3</v>
      </c>
    </row>
    <row r="23" spans="1:24" s="3" customFormat="1" ht="15" customHeight="1" x14ac:dyDescent="0.25">
      <c r="A23" s="68" t="s">
        <v>158</v>
      </c>
      <c r="B23" s="70" t="s">
        <v>159</v>
      </c>
      <c r="C23" s="70">
        <v>1</v>
      </c>
      <c r="D23" s="70" t="s">
        <v>160</v>
      </c>
      <c r="E23" s="100">
        <v>196</v>
      </c>
      <c r="F23" s="69">
        <v>209.21250000000001</v>
      </c>
      <c r="G23" s="73">
        <f t="shared" si="4"/>
        <v>6.9737499999999999</v>
      </c>
      <c r="H23" s="69">
        <v>16.75</v>
      </c>
      <c r="I23" s="69" t="s">
        <v>244</v>
      </c>
      <c r="J23" s="75">
        <f>'FE-Equipamentos'!C37</f>
        <v>2.9155253425145213E-2</v>
      </c>
      <c r="K23" s="75">
        <f>'FE-Equipamentos'!E37</f>
        <v>0.87589188757724734</v>
      </c>
      <c r="L23" s="75">
        <f>'FE-Equipamentos'!D37</f>
        <v>8.7649223561064675E-4</v>
      </c>
      <c r="M23" s="75">
        <f>'FE-Equipamentos'!F37</f>
        <v>0.21389105427558991</v>
      </c>
      <c r="N23" s="75">
        <f>'FE-Equipamentos'!G37</f>
        <v>7.7732208449766999E-2</v>
      </c>
      <c r="O23" s="176">
        <f t="shared" si="5"/>
        <v>8.471727023900269E-3</v>
      </c>
      <c r="P23" s="176">
        <f t="shared" si="6"/>
        <v>8.471727023900269E-3</v>
      </c>
      <c r="Q23" s="176">
        <f t="shared" si="6"/>
        <v>8.471727023900269E-3</v>
      </c>
      <c r="R23" s="176">
        <f t="shared" si="0"/>
        <v>0.25451046045799286</v>
      </c>
      <c r="S23" s="176">
        <f t="shared" si="1"/>
        <v>2.5468490533707286E-4</v>
      </c>
      <c r="T23" s="176">
        <f t="shared" si="2"/>
        <v>6.2150947489766468E-2</v>
      </c>
      <c r="U23" s="176">
        <f t="shared" si="3"/>
        <v>2.258687452819011E-2</v>
      </c>
    </row>
    <row r="24" spans="1:24" s="3" customFormat="1" ht="15" customHeight="1" x14ac:dyDescent="0.25">
      <c r="A24" s="68" t="s">
        <v>158</v>
      </c>
      <c r="B24" s="70" t="s">
        <v>161</v>
      </c>
      <c r="C24" s="70">
        <v>1</v>
      </c>
      <c r="D24" s="70" t="s">
        <v>162</v>
      </c>
      <c r="E24" s="100">
        <v>172</v>
      </c>
      <c r="F24" s="69">
        <v>101.075</v>
      </c>
      <c r="G24" s="73">
        <f t="shared" si="4"/>
        <v>3.3691666666666666</v>
      </c>
      <c r="H24" s="69">
        <v>13.54</v>
      </c>
      <c r="I24" s="69" t="s">
        <v>243</v>
      </c>
      <c r="J24" s="75">
        <f>'FE-Equipamentos'!C36</f>
        <v>3.0494186982476291E-2</v>
      </c>
      <c r="K24" s="75">
        <f>'FE-Equipamentos'!E36</f>
        <v>0.54817627070056141</v>
      </c>
      <c r="L24" s="75">
        <f>'FE-Equipamentos'!D36</f>
        <v>5.1744728478251136E-4</v>
      </c>
      <c r="M24" s="75">
        <f>'FE-Equipamentos'!F36</f>
        <v>0.26843458796213893</v>
      </c>
      <c r="N24" s="75">
        <f>'FE-Equipamentos'!G36</f>
        <v>6.8627539491954881E-2</v>
      </c>
      <c r="O24" s="176">
        <f t="shared" si="5"/>
        <v>4.2808332628524876E-3</v>
      </c>
      <c r="P24" s="176">
        <f t="shared" ref="P24:Q31" si="7">O24</f>
        <v>4.2808332628524876E-3</v>
      </c>
      <c r="Q24" s="176">
        <f t="shared" si="7"/>
        <v>4.2808332628524876E-3</v>
      </c>
      <c r="R24" s="176">
        <f t="shared" si="0"/>
        <v>7.6954050779248939E-2</v>
      </c>
      <c r="S24" s="176">
        <f t="shared" si="1"/>
        <v>7.2640255985267132E-5</v>
      </c>
      <c r="T24" s="176">
        <f t="shared" si="2"/>
        <v>3.7683369414268322E-2</v>
      </c>
      <c r="U24" s="176">
        <f t="shared" si="3"/>
        <v>9.6340674363185261E-3</v>
      </c>
    </row>
    <row r="25" spans="1:24" s="3" customFormat="1" ht="15" customHeight="1" x14ac:dyDescent="0.25">
      <c r="A25" s="68" t="s">
        <v>158</v>
      </c>
      <c r="B25" s="70" t="s">
        <v>167</v>
      </c>
      <c r="C25" s="70">
        <v>1</v>
      </c>
      <c r="D25" s="70" t="s">
        <v>402</v>
      </c>
      <c r="E25" s="100">
        <v>209</v>
      </c>
      <c r="F25" s="69">
        <v>139.5</v>
      </c>
      <c r="G25" s="73">
        <f t="shared" si="4"/>
        <v>4.6500000000000004</v>
      </c>
      <c r="H25" s="69">
        <v>14.68</v>
      </c>
      <c r="I25" s="69" t="s">
        <v>244</v>
      </c>
      <c r="J25" s="75">
        <f>'FE-Equipamentos'!C37</f>
        <v>2.9155253425145213E-2</v>
      </c>
      <c r="K25" s="75">
        <f>'FE-Equipamentos'!E37</f>
        <v>0.87589188757724734</v>
      </c>
      <c r="L25" s="75">
        <f>'FE-Equipamentos'!D37</f>
        <v>8.7649223561064675E-4</v>
      </c>
      <c r="M25" s="75">
        <f>'FE-Equipamentos'!F37</f>
        <v>0.21389105427558991</v>
      </c>
      <c r="N25" s="75">
        <f>'FE-Equipamentos'!G37</f>
        <v>7.7732208449766999E-2</v>
      </c>
      <c r="O25" s="176">
        <f t="shared" si="5"/>
        <v>5.6488303511218856E-3</v>
      </c>
      <c r="P25" s="176">
        <f t="shared" si="7"/>
        <v>5.6488303511218856E-3</v>
      </c>
      <c r="Q25" s="176">
        <f t="shared" si="7"/>
        <v>5.6488303511218856E-3</v>
      </c>
      <c r="R25" s="176">
        <f t="shared" si="0"/>
        <v>0.16970405321809168</v>
      </c>
      <c r="S25" s="176">
        <f t="shared" si="1"/>
        <v>1.6982037064956282E-4</v>
      </c>
      <c r="T25" s="176">
        <f t="shared" si="2"/>
        <v>4.1441391765895549E-2</v>
      </c>
      <c r="U25" s="176">
        <f t="shared" si="3"/>
        <v>1.5060615387142356E-2</v>
      </c>
    </row>
    <row r="26" spans="1:24" s="3" customFormat="1" ht="15" customHeight="1" x14ac:dyDescent="0.25">
      <c r="A26" s="68" t="s">
        <v>163</v>
      </c>
      <c r="B26" s="70" t="s">
        <v>164</v>
      </c>
      <c r="C26" s="70">
        <v>1</v>
      </c>
      <c r="D26" s="70" t="s">
        <v>403</v>
      </c>
      <c r="E26" s="100">
        <v>200</v>
      </c>
      <c r="F26" s="69">
        <v>14.75</v>
      </c>
      <c r="G26" s="73">
        <f t="shared" si="4"/>
        <v>0.49166666666666664</v>
      </c>
      <c r="H26" s="69">
        <v>16.66</v>
      </c>
      <c r="I26" s="69" t="s">
        <v>409</v>
      </c>
      <c r="J26" s="75">
        <f>'FE-Equipamentos'!C8</f>
        <v>2.5897455243749198E-2</v>
      </c>
      <c r="K26" s="75">
        <f>'FE-Equipamentos'!E8</f>
        <v>0.66517064787851554</v>
      </c>
      <c r="L26" s="75">
        <f>'FE-Equipamentos'!D8</f>
        <v>5.7242406322174488E-4</v>
      </c>
      <c r="M26" s="75">
        <f>'FE-Equipamentos'!F8</f>
        <v>0.18683152696532357</v>
      </c>
      <c r="N26" s="75">
        <f>'FE-Equipamentos'!G8</f>
        <v>6.7039754434552359E-2</v>
      </c>
      <c r="O26" s="176">
        <f t="shared" si="5"/>
        <v>5.3053814561847311E-4</v>
      </c>
      <c r="P26" s="176">
        <f t="shared" si="7"/>
        <v>5.3053814561847311E-4</v>
      </c>
      <c r="Q26" s="176">
        <f t="shared" si="7"/>
        <v>5.3053814561847311E-4</v>
      </c>
      <c r="R26" s="176">
        <f t="shared" si="0"/>
        <v>1.3626759800289033E-2</v>
      </c>
      <c r="S26" s="176">
        <f t="shared" si="1"/>
        <v>1.1726742961834357E-5</v>
      </c>
      <c r="T26" s="176">
        <f t="shared" si="2"/>
        <v>3.8274514204701703E-3</v>
      </c>
      <c r="U26" s="176">
        <f t="shared" si="3"/>
        <v>1.3733838582078435E-3</v>
      </c>
    </row>
    <row r="27" spans="1:24" s="3" customFormat="1" ht="15" customHeight="1" x14ac:dyDescent="0.25">
      <c r="A27" s="68" t="s">
        <v>168</v>
      </c>
      <c r="B27" s="70" t="s">
        <v>169</v>
      </c>
      <c r="C27" s="70">
        <v>1</v>
      </c>
      <c r="D27" s="70" t="s">
        <v>404</v>
      </c>
      <c r="E27" s="100">
        <v>330</v>
      </c>
      <c r="F27" s="69">
        <v>30</v>
      </c>
      <c r="G27" s="73">
        <f t="shared" si="4"/>
        <v>1</v>
      </c>
      <c r="H27" s="69">
        <v>7.08</v>
      </c>
      <c r="I27" s="69" t="s">
        <v>245</v>
      </c>
      <c r="J27" s="75">
        <f>'FE-Equipamentos'!C29</f>
        <v>4.7676126851125378E-2</v>
      </c>
      <c r="K27" s="75">
        <f>'FE-Equipamentos'!E29</f>
        <v>1.2940951927135393</v>
      </c>
      <c r="L27" s="75">
        <f>'FE-Equipamentos'!D29</f>
        <v>1.2124722181121495E-3</v>
      </c>
      <c r="M27" s="75">
        <f>'FE-Equipamentos'!F29</f>
        <v>0.42868325450315364</v>
      </c>
      <c r="N27" s="75">
        <f>'FE-Equipamentos'!G29</f>
        <v>0.13017026498177298</v>
      </c>
      <c r="O27" s="176">
        <f t="shared" si="5"/>
        <v>1.9865052854635573E-3</v>
      </c>
      <c r="P27" s="176">
        <f>O27</f>
        <v>1.9865052854635573E-3</v>
      </c>
      <c r="Q27" s="176">
        <f>P27</f>
        <v>1.9865052854635573E-3</v>
      </c>
      <c r="R27" s="176">
        <f t="shared" si="0"/>
        <v>5.3920633029730804E-2</v>
      </c>
      <c r="S27" s="176">
        <f t="shared" si="1"/>
        <v>5.051967575467289E-5</v>
      </c>
      <c r="T27" s="176">
        <f t="shared" si="2"/>
        <v>1.7861802270964733E-2</v>
      </c>
      <c r="U27" s="176">
        <f t="shared" si="3"/>
        <v>5.4237610409072073E-3</v>
      </c>
    </row>
    <row r="28" spans="1:24" s="3" customFormat="1" ht="15" customHeight="1" x14ac:dyDescent="0.25">
      <c r="A28" s="68" t="s">
        <v>151</v>
      </c>
      <c r="B28" s="70">
        <v>13180</v>
      </c>
      <c r="C28" s="70">
        <v>1</v>
      </c>
      <c r="D28" s="70" t="s">
        <v>405</v>
      </c>
      <c r="E28" s="100">
        <f>173*0.98632</f>
        <v>170.63335999999998</v>
      </c>
      <c r="F28" s="69">
        <v>75.75</v>
      </c>
      <c r="G28" s="73">
        <f t="shared" si="4"/>
        <v>2.5249999999999999</v>
      </c>
      <c r="H28" s="69">
        <v>2.73</v>
      </c>
      <c r="I28" s="69"/>
      <c r="J28" s="75"/>
      <c r="K28" s="75"/>
      <c r="L28" s="75"/>
      <c r="M28" s="75"/>
      <c r="N28" s="75"/>
      <c r="O28" s="176">
        <f t="shared" si="5"/>
        <v>0</v>
      </c>
      <c r="P28" s="177">
        <f t="shared" si="7"/>
        <v>0</v>
      </c>
      <c r="Q28" s="177">
        <f t="shared" si="7"/>
        <v>0</v>
      </c>
      <c r="R28" s="176">
        <f t="shared" si="0"/>
        <v>0</v>
      </c>
      <c r="S28" s="176">
        <f t="shared" si="1"/>
        <v>0</v>
      </c>
      <c r="T28" s="176">
        <f t="shared" si="2"/>
        <v>0</v>
      </c>
      <c r="U28" s="176">
        <f t="shared" si="3"/>
        <v>0</v>
      </c>
    </row>
    <row r="29" spans="1:24" s="3" customFormat="1" ht="14.25" customHeight="1" x14ac:dyDescent="0.25">
      <c r="A29" s="68" t="s">
        <v>156</v>
      </c>
      <c r="B29" s="70">
        <v>15180</v>
      </c>
      <c r="C29" s="70">
        <v>1</v>
      </c>
      <c r="D29" s="70" t="s">
        <v>406</v>
      </c>
      <c r="E29" s="100">
        <f>180*0.98632</f>
        <v>177.5376</v>
      </c>
      <c r="F29" s="69">
        <v>215.375</v>
      </c>
      <c r="G29" s="73">
        <f>F29/30</f>
        <v>7.1791666666666663</v>
      </c>
      <c r="H29" s="69">
        <v>2.57</v>
      </c>
      <c r="I29" s="69"/>
      <c r="J29" s="75"/>
      <c r="K29" s="75"/>
      <c r="L29" s="75"/>
      <c r="M29" s="75"/>
      <c r="N29" s="75"/>
      <c r="O29" s="176">
        <f t="shared" si="5"/>
        <v>0</v>
      </c>
      <c r="P29" s="177">
        <f t="shared" si="7"/>
        <v>0</v>
      </c>
      <c r="Q29" s="177">
        <f t="shared" si="7"/>
        <v>0</v>
      </c>
      <c r="R29" s="176">
        <f t="shared" si="0"/>
        <v>0</v>
      </c>
      <c r="S29" s="176">
        <f t="shared" si="1"/>
        <v>0</v>
      </c>
      <c r="T29" s="176">
        <f t="shared" si="2"/>
        <v>0</v>
      </c>
      <c r="U29" s="176">
        <f t="shared" si="3"/>
        <v>0</v>
      </c>
      <c r="X29" s="19"/>
    </row>
    <row r="30" spans="1:24" s="3" customFormat="1" ht="15" customHeight="1" x14ac:dyDescent="0.25">
      <c r="A30" s="68" t="s">
        <v>170</v>
      </c>
      <c r="B30" s="70" t="s">
        <v>171</v>
      </c>
      <c r="C30" s="70">
        <v>1</v>
      </c>
      <c r="D30" s="70" t="s">
        <v>407</v>
      </c>
      <c r="E30" s="100">
        <f>69*0.98632</f>
        <v>68.056079999999994</v>
      </c>
      <c r="F30" s="69">
        <v>87.125</v>
      </c>
      <c r="G30" s="73">
        <f t="shared" si="4"/>
        <v>2.9041666666666668</v>
      </c>
      <c r="H30" s="69">
        <v>1.86</v>
      </c>
      <c r="I30" s="69"/>
      <c r="J30" s="75"/>
      <c r="K30" s="75"/>
      <c r="L30" s="75"/>
      <c r="M30" s="75"/>
      <c r="N30" s="75"/>
      <c r="O30" s="176">
        <f t="shared" si="5"/>
        <v>0</v>
      </c>
      <c r="P30" s="177">
        <f>O30</f>
        <v>0</v>
      </c>
      <c r="Q30" s="177">
        <f t="shared" si="7"/>
        <v>0</v>
      </c>
      <c r="R30" s="176">
        <f t="shared" si="0"/>
        <v>0</v>
      </c>
      <c r="S30" s="176">
        <f t="shared" si="1"/>
        <v>0</v>
      </c>
      <c r="T30" s="176">
        <f t="shared" si="2"/>
        <v>0</v>
      </c>
      <c r="U30" s="176">
        <f t="shared" si="3"/>
        <v>0</v>
      </c>
    </row>
    <row r="31" spans="1:24" s="3" customFormat="1" ht="15" customHeight="1" x14ac:dyDescent="0.25">
      <c r="A31" s="68" t="s">
        <v>157</v>
      </c>
      <c r="B31" s="70">
        <v>15180</v>
      </c>
      <c r="C31" s="70">
        <v>1</v>
      </c>
      <c r="D31" s="70" t="s">
        <v>406</v>
      </c>
      <c r="E31" s="100">
        <f>180*0.98632</f>
        <v>177.5376</v>
      </c>
      <c r="F31" s="69">
        <v>181.25</v>
      </c>
      <c r="G31" s="73">
        <f t="shared" si="4"/>
        <v>6.041666666666667</v>
      </c>
      <c r="H31" s="69">
        <v>3.68</v>
      </c>
      <c r="I31" s="69"/>
      <c r="J31" s="75"/>
      <c r="K31" s="75"/>
      <c r="L31" s="75"/>
      <c r="M31" s="75"/>
      <c r="N31" s="75"/>
      <c r="O31" s="176">
        <f t="shared" si="5"/>
        <v>0</v>
      </c>
      <c r="P31" s="177">
        <f>O31</f>
        <v>0</v>
      </c>
      <c r="Q31" s="177">
        <f t="shared" si="7"/>
        <v>0</v>
      </c>
      <c r="R31" s="176">
        <f t="shared" si="0"/>
        <v>0</v>
      </c>
      <c r="S31" s="176">
        <f t="shared" si="1"/>
        <v>0</v>
      </c>
      <c r="T31" s="176">
        <f t="shared" si="2"/>
        <v>0</v>
      </c>
      <c r="U31" s="176">
        <f t="shared" si="3"/>
        <v>0</v>
      </c>
      <c r="X31" s="19"/>
    </row>
    <row r="32" spans="1:24" ht="15" customHeight="1" x14ac:dyDescent="0.25">
      <c r="A32" s="286" t="s">
        <v>426</v>
      </c>
      <c r="B32" s="286"/>
      <c r="C32" s="286"/>
      <c r="D32" s="286"/>
      <c r="E32" s="286"/>
      <c r="F32" s="286"/>
      <c r="G32" s="286"/>
      <c r="H32" s="286"/>
      <c r="I32" s="286"/>
      <c r="J32" s="286"/>
      <c r="K32" s="286"/>
      <c r="L32" s="286"/>
      <c r="M32" s="286"/>
      <c r="N32" s="286"/>
      <c r="O32" s="171">
        <f>SUM(O7:O31)</f>
        <v>9.8505191948622367E-2</v>
      </c>
      <c r="P32" s="171">
        <f t="shared" ref="P32:T32" si="8">SUM(P7:P31)</f>
        <v>9.8505191948622367E-2</v>
      </c>
      <c r="Q32" s="171">
        <f t="shared" si="8"/>
        <v>9.8505191948622367E-2</v>
      </c>
      <c r="R32" s="171">
        <f>SUM(R7:R31)</f>
        <v>1.9138119012119028</v>
      </c>
      <c r="S32" s="171">
        <f>SUM(S7:S31)</f>
        <v>1.7975518052886347E-3</v>
      </c>
      <c r="T32" s="171">
        <f t="shared" si="8"/>
        <v>0.78570740535168215</v>
      </c>
      <c r="U32" s="171">
        <f>SUM(U7:U31)</f>
        <v>0.23403082486142351</v>
      </c>
    </row>
    <row r="34" spans="18:21" ht="15" customHeight="1" x14ac:dyDescent="0.25">
      <c r="R34" s="20"/>
      <c r="T34" s="20"/>
    </row>
    <row r="38" spans="18:21" ht="15" customHeight="1" x14ac:dyDescent="0.25">
      <c r="R38" s="20"/>
      <c r="T38" s="20"/>
      <c r="U38" s="20"/>
    </row>
  </sheetData>
  <sheetProtection algorithmName="SHA-512" hashValue="EvdxkEDFLEMP4A/tNSyTk/kse74Gt1E2AjCklaDH6LDpjs7Na+kGBinTbWE+ixftCAFtEdot1frMltzWHOVjoQ==" saltValue="efU3KKr1Jr07vTo+ZTemaw==" spinCount="100000" sheet="1" objects="1" scenarios="1"/>
  <mergeCells count="13">
    <mergeCell ref="O5:U5"/>
    <mergeCell ref="J5:N5"/>
    <mergeCell ref="A32:N32"/>
    <mergeCell ref="C5:C6"/>
    <mergeCell ref="D5:D6"/>
    <mergeCell ref="E5:E6"/>
    <mergeCell ref="F5:F6"/>
    <mergeCell ref="G5:G6"/>
    <mergeCell ref="C1:F1"/>
    <mergeCell ref="A5:A6"/>
    <mergeCell ref="B5:B6"/>
    <mergeCell ref="H5:H6"/>
    <mergeCell ref="I5:I6"/>
  </mergeCells>
  <pageMargins left="0.511811024" right="0.511811024" top="0.78740157499999996" bottom="0.78740157499999996" header="0.31496062000000002" footer="0.31496062000000002"/>
  <pageSetup paperSize="9" orientation="portrait" horizontalDpi="0" verticalDpi="0" r:id="rId1"/>
  <ignoredErrors>
    <ignoredError sqref="J24:N24 E30"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ppm para mg.m-3</vt:lpstr>
      <vt:lpstr>FE-Equipamentos</vt:lpstr>
      <vt:lpstr>FE-Vias</vt:lpstr>
      <vt:lpstr>FE-Combustao</vt:lpstr>
      <vt:lpstr>Dados</vt:lpstr>
      <vt:lpstr>Monitoramento_Contínuo</vt:lpstr>
      <vt:lpstr>Monitoramento_Manual</vt:lpstr>
      <vt:lpstr>Emissão Chaminés</vt:lpstr>
      <vt:lpstr>Emissão Maq e Equip</vt:lpstr>
      <vt:lpstr>Emissão Vias</vt:lpstr>
      <vt:lpstr>Emissão Transferências</vt:lpstr>
      <vt:lpstr>Resumo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Tatiane Jardim Morais</dc:creator>
  <cp:lastModifiedBy>Tatiane Jardim Morais</cp:lastModifiedBy>
  <dcterms:created xsi:type="dcterms:W3CDTF">2017-03-21T18:13:02Z</dcterms:created>
  <dcterms:modified xsi:type="dcterms:W3CDTF">2019-06-06T19:03:10Z</dcterms:modified>
</cp:coreProperties>
</file>