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rcelorMittal Tubarão\"/>
    </mc:Choice>
  </mc:AlternateContent>
  <bookViews>
    <workbookView xWindow="0" yWindow="0" windowWidth="24000" windowHeight="9135" firstSheet="4" activeTab="8"/>
  </bookViews>
  <sheets>
    <sheet name="Parâmetros" sheetId="2" state="hidden" r:id="rId1"/>
    <sheet name="CH Coqueria_Monit Cont" sheetId="1" r:id="rId2"/>
    <sheet name="CH Sinterização_Monit Cont" sheetId="27" r:id="rId3"/>
    <sheet name="CH AF_Monit Cont" sheetId="28" r:id="rId4"/>
    <sheet name="CH Aciaria_Monit Cont" sheetId="30" r:id="rId5"/>
    <sheet name="CH LTQ_Monit Cont" sheetId="31" r:id="rId6"/>
    <sheet name="CH Monit Isocinético" sheetId="33" r:id="rId7"/>
    <sheet name="CH Outras" sheetId="34" r:id="rId8"/>
    <sheet name="CH CTEs_Monit Cont" sheetId="32" r:id="rId9"/>
  </sheets>
  <externalReferences>
    <externalReference r:id="rId10"/>
  </externalReferences>
  <definedNames>
    <definedName name="a">[1]Parâmetros!$G$5:$G$9</definedName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31" l="1"/>
  <c r="B77" i="1"/>
  <c r="B46" i="1"/>
  <c r="B145" i="34" l="1"/>
  <c r="F149" i="34" s="1"/>
  <c r="B138" i="34"/>
  <c r="F142" i="34" s="1"/>
  <c r="D155" i="34"/>
  <c r="B155" i="34"/>
  <c r="D154" i="34"/>
  <c r="B154" i="34"/>
  <c r="D153" i="34"/>
  <c r="B153" i="34"/>
  <c r="D152" i="34"/>
  <c r="B152" i="34"/>
  <c r="F156" i="34" s="1"/>
  <c r="D148" i="34"/>
  <c r="B148" i="34"/>
  <c r="D147" i="34"/>
  <c r="B147" i="34"/>
  <c r="D146" i="34"/>
  <c r="B146" i="34"/>
  <c r="D145" i="34"/>
  <c r="D141" i="34"/>
  <c r="B141" i="34"/>
  <c r="D140" i="34"/>
  <c r="B140" i="34"/>
  <c r="D139" i="34"/>
  <c r="B139" i="34"/>
  <c r="D138" i="34"/>
  <c r="D134" i="34"/>
  <c r="B134" i="34"/>
  <c r="D133" i="34"/>
  <c r="B133" i="34"/>
  <c r="D132" i="34"/>
  <c r="B132" i="34"/>
  <c r="D131" i="34"/>
  <c r="B131" i="34"/>
  <c r="F135" i="34" s="1"/>
  <c r="B121" i="34"/>
  <c r="F125" i="34" s="1"/>
  <c r="D124" i="34"/>
  <c r="B124" i="34"/>
  <c r="D123" i="34"/>
  <c r="B123" i="34"/>
  <c r="D122" i="34"/>
  <c r="B122" i="34"/>
  <c r="D121" i="34"/>
  <c r="D117" i="34"/>
  <c r="B117" i="34"/>
  <c r="D116" i="34"/>
  <c r="B116" i="34"/>
  <c r="D115" i="34"/>
  <c r="B115" i="34"/>
  <c r="D114" i="34"/>
  <c r="B114" i="34"/>
  <c r="F118" i="34" s="1"/>
  <c r="D110" i="34"/>
  <c r="B110" i="34"/>
  <c r="D109" i="34"/>
  <c r="B109" i="34"/>
  <c r="D108" i="34"/>
  <c r="B108" i="34"/>
  <c r="D107" i="34"/>
  <c r="B107" i="34"/>
  <c r="F111" i="34" s="1"/>
  <c r="D103" i="34"/>
  <c r="B103" i="34"/>
  <c r="D102" i="34"/>
  <c r="B102" i="34"/>
  <c r="D101" i="34"/>
  <c r="B101" i="34"/>
  <c r="D100" i="34"/>
  <c r="B100" i="34"/>
  <c r="F104" i="34" s="1"/>
  <c r="B90" i="34"/>
  <c r="B83" i="34"/>
  <c r="D93" i="34"/>
  <c r="B93" i="34"/>
  <c r="D92" i="34"/>
  <c r="B92" i="34"/>
  <c r="D91" i="34"/>
  <c r="B91" i="34"/>
  <c r="D90" i="34"/>
  <c r="D86" i="34"/>
  <c r="B86" i="34"/>
  <c r="D85" i="34"/>
  <c r="B85" i="34"/>
  <c r="D84" i="34"/>
  <c r="B84" i="34"/>
  <c r="D83" i="34"/>
  <c r="D79" i="34"/>
  <c r="B79" i="34"/>
  <c r="D78" i="34"/>
  <c r="B78" i="34"/>
  <c r="D77" i="34"/>
  <c r="B77" i="34"/>
  <c r="D76" i="34"/>
  <c r="B76" i="34"/>
  <c r="B66" i="34"/>
  <c r="B59" i="34"/>
  <c r="D69" i="34"/>
  <c r="B69" i="34"/>
  <c r="D68" i="34"/>
  <c r="B68" i="34"/>
  <c r="D67" i="34"/>
  <c r="B67" i="34"/>
  <c r="D66" i="34"/>
  <c r="D62" i="34"/>
  <c r="B62" i="34"/>
  <c r="D61" i="34"/>
  <c r="B61" i="34"/>
  <c r="D60" i="34"/>
  <c r="B60" i="34"/>
  <c r="D59" i="34"/>
  <c r="D55" i="34"/>
  <c r="B55" i="34"/>
  <c r="D54" i="34"/>
  <c r="B54" i="34"/>
  <c r="D53" i="34"/>
  <c r="B53" i="34"/>
  <c r="D52" i="34"/>
  <c r="B52" i="34"/>
  <c r="F56" i="34" s="1"/>
  <c r="D45" i="34"/>
  <c r="B45" i="34"/>
  <c r="D44" i="34"/>
  <c r="B44" i="34"/>
  <c r="D43" i="34"/>
  <c r="B43" i="34"/>
  <c r="D42" i="34"/>
  <c r="B42" i="34"/>
  <c r="F46" i="34" s="1"/>
  <c r="D38" i="34"/>
  <c r="B38" i="34"/>
  <c r="D37" i="34"/>
  <c r="B37" i="34"/>
  <c r="D36" i="34"/>
  <c r="B36" i="34"/>
  <c r="D35" i="34"/>
  <c r="B35" i="34"/>
  <c r="F39" i="34" s="1"/>
  <c r="D28" i="34"/>
  <c r="D29" i="34"/>
  <c r="D30" i="34"/>
  <c r="D31" i="34"/>
  <c r="B31" i="34"/>
  <c r="B30" i="34"/>
  <c r="B29" i="34"/>
  <c r="B28" i="34"/>
  <c r="F80" i="34" l="1"/>
  <c r="F87" i="34"/>
  <c r="F94" i="34"/>
  <c r="F63" i="34"/>
  <c r="F70" i="34"/>
  <c r="F32" i="34" l="1"/>
  <c r="D21" i="34" l="1"/>
  <c r="B21" i="34"/>
  <c r="D20" i="34"/>
  <c r="B20" i="34"/>
  <c r="D19" i="34"/>
  <c r="B19" i="34"/>
  <c r="D18" i="34"/>
  <c r="B18" i="34"/>
  <c r="D14" i="34"/>
  <c r="B14" i="34"/>
  <c r="D13" i="34"/>
  <c r="B13" i="34"/>
  <c r="D12" i="34"/>
  <c r="B12" i="34"/>
  <c r="D11" i="34"/>
  <c r="B11" i="34"/>
  <c r="D7" i="34"/>
  <c r="B7" i="34"/>
  <c r="D6" i="34"/>
  <c r="B6" i="34"/>
  <c r="D5" i="34"/>
  <c r="B5" i="34"/>
  <c r="D4" i="34"/>
  <c r="B4" i="34"/>
  <c r="F8" i="34" s="1"/>
  <c r="F22" i="34" l="1"/>
  <c r="F15" i="34"/>
  <c r="B63" i="32"/>
  <c r="D63" i="32"/>
  <c r="B64" i="32"/>
  <c r="D64" i="32"/>
  <c r="F67" i="32" s="1"/>
  <c r="B65" i="32"/>
  <c r="D65" i="32"/>
  <c r="B66" i="32"/>
  <c r="D66" i="32"/>
  <c r="B70" i="32"/>
  <c r="D70" i="32"/>
  <c r="B71" i="32"/>
  <c r="F74" i="32" s="1"/>
  <c r="D71" i="32"/>
  <c r="B72" i="32"/>
  <c r="D72" i="32"/>
  <c r="B73" i="32"/>
  <c r="D73" i="32"/>
  <c r="B77" i="32"/>
  <c r="D77" i="32"/>
  <c r="F81" i="32" s="1"/>
  <c r="B78" i="32"/>
  <c r="D78" i="32"/>
  <c r="B79" i="32"/>
  <c r="D79" i="32"/>
  <c r="B80" i="32"/>
  <c r="D80" i="32"/>
  <c r="B84" i="32"/>
  <c r="F88" i="32" s="1"/>
  <c r="D84" i="32"/>
  <c r="B85" i="32"/>
  <c r="D85" i="32"/>
  <c r="B86" i="32"/>
  <c r="D86" i="32"/>
  <c r="B87" i="32"/>
  <c r="D87" i="32"/>
  <c r="D21" i="33"/>
  <c r="B21" i="33"/>
  <c r="D20" i="33"/>
  <c r="B20" i="33"/>
  <c r="D19" i="33"/>
  <c r="B19" i="33"/>
  <c r="D18" i="33"/>
  <c r="B18" i="33"/>
  <c r="D14" i="33"/>
  <c r="B14" i="33"/>
  <c r="D13" i="33"/>
  <c r="B13" i="33"/>
  <c r="D12" i="33"/>
  <c r="B12" i="33"/>
  <c r="D11" i="33"/>
  <c r="B11" i="33"/>
  <c r="D7" i="33"/>
  <c r="B7" i="33"/>
  <c r="D6" i="33"/>
  <c r="B6" i="33"/>
  <c r="D5" i="33"/>
  <c r="B5" i="33"/>
  <c r="D4" i="33"/>
  <c r="B4" i="33"/>
  <c r="D59" i="32"/>
  <c r="B59" i="32"/>
  <c r="D58" i="32"/>
  <c r="B58" i="32"/>
  <c r="D57" i="32"/>
  <c r="B57" i="32"/>
  <c r="D56" i="32"/>
  <c r="B56" i="32"/>
  <c r="D52" i="32"/>
  <c r="B52" i="32"/>
  <c r="D51" i="32"/>
  <c r="B51" i="32"/>
  <c r="D50" i="32"/>
  <c r="B50" i="32"/>
  <c r="D49" i="32"/>
  <c r="B49" i="32"/>
  <c r="B25" i="32"/>
  <c r="D25" i="32"/>
  <c r="B26" i="32"/>
  <c r="D26" i="32"/>
  <c r="B27" i="32"/>
  <c r="D27" i="32"/>
  <c r="B28" i="32"/>
  <c r="D28" i="32"/>
  <c r="B32" i="32"/>
  <c r="D32" i="32"/>
  <c r="B33" i="32"/>
  <c r="D33" i="32"/>
  <c r="B34" i="32"/>
  <c r="D34" i="32"/>
  <c r="B35" i="32"/>
  <c r="D35" i="32"/>
  <c r="B39" i="32"/>
  <c r="D39" i="32"/>
  <c r="B40" i="32"/>
  <c r="D40" i="32"/>
  <c r="B41" i="32"/>
  <c r="D41" i="32"/>
  <c r="B42" i="32"/>
  <c r="D42" i="32"/>
  <c r="D49" i="31"/>
  <c r="B49" i="31"/>
  <c r="D48" i="31"/>
  <c r="B48" i="31"/>
  <c r="D47" i="31"/>
  <c r="B47" i="31"/>
  <c r="D46" i="31"/>
  <c r="D42" i="31"/>
  <c r="B42" i="31"/>
  <c r="D41" i="31"/>
  <c r="B41" i="31"/>
  <c r="D40" i="31"/>
  <c r="B40" i="31"/>
  <c r="D39" i="31"/>
  <c r="B39" i="31"/>
  <c r="F43" i="31" s="1"/>
  <c r="D35" i="31"/>
  <c r="B35" i="31"/>
  <c r="D34" i="31"/>
  <c r="B34" i="31"/>
  <c r="D33" i="31"/>
  <c r="B33" i="31"/>
  <c r="D32" i="31"/>
  <c r="B32" i="31"/>
  <c r="F36" i="31" s="1"/>
  <c r="D28" i="31"/>
  <c r="B28" i="31"/>
  <c r="D27" i="31"/>
  <c r="B27" i="31"/>
  <c r="D26" i="31"/>
  <c r="B26" i="31"/>
  <c r="D25" i="31"/>
  <c r="B25" i="31"/>
  <c r="F29" i="31" s="1"/>
  <c r="D21" i="31"/>
  <c r="B21" i="31"/>
  <c r="D20" i="31"/>
  <c r="B20" i="31"/>
  <c r="D19" i="31"/>
  <c r="B19" i="31"/>
  <c r="D18" i="31"/>
  <c r="B18" i="31"/>
  <c r="F22" i="31" s="1"/>
  <c r="D14" i="31"/>
  <c r="B14" i="31"/>
  <c r="D13" i="31"/>
  <c r="B13" i="31"/>
  <c r="D12" i="31"/>
  <c r="B12" i="31"/>
  <c r="D11" i="31"/>
  <c r="B11" i="31"/>
  <c r="F15" i="31" s="1"/>
  <c r="D7" i="31"/>
  <c r="B7" i="31"/>
  <c r="D6" i="31"/>
  <c r="B6" i="31"/>
  <c r="D5" i="31"/>
  <c r="B5" i="31"/>
  <c r="D4" i="31"/>
  <c r="B4" i="31"/>
  <c r="F8" i="31" s="1"/>
  <c r="D21" i="32"/>
  <c r="B21" i="32"/>
  <c r="D20" i="32"/>
  <c r="B20" i="32"/>
  <c r="D19" i="32"/>
  <c r="B19" i="32"/>
  <c r="D18" i="32"/>
  <c r="B18" i="32"/>
  <c r="D14" i="32"/>
  <c r="B14" i="32"/>
  <c r="D13" i="32"/>
  <c r="B13" i="32"/>
  <c r="D12" i="32"/>
  <c r="B12" i="32"/>
  <c r="D11" i="32"/>
  <c r="B11" i="32"/>
  <c r="D7" i="32"/>
  <c r="B7" i="32"/>
  <c r="D6" i="32"/>
  <c r="B6" i="32"/>
  <c r="D5" i="32"/>
  <c r="B5" i="32"/>
  <c r="D4" i="32"/>
  <c r="B4" i="32"/>
  <c r="D45" i="30"/>
  <c r="B45" i="30"/>
  <c r="D44" i="30"/>
  <c r="B44" i="30"/>
  <c r="D43" i="30"/>
  <c r="B43" i="30"/>
  <c r="D42" i="30"/>
  <c r="B42" i="30"/>
  <c r="F46" i="30" s="1"/>
  <c r="D38" i="30"/>
  <c r="B38" i="30"/>
  <c r="D37" i="30"/>
  <c r="B37" i="30"/>
  <c r="D36" i="30"/>
  <c r="B36" i="30"/>
  <c r="D35" i="30"/>
  <c r="B35" i="30"/>
  <c r="F39" i="30" s="1"/>
  <c r="D31" i="30"/>
  <c r="B31" i="30"/>
  <c r="D30" i="30"/>
  <c r="B30" i="30"/>
  <c r="D29" i="30"/>
  <c r="B29" i="30"/>
  <c r="D28" i="30"/>
  <c r="B28" i="30"/>
  <c r="F32" i="30" s="1"/>
  <c r="D21" i="30"/>
  <c r="B21" i="30"/>
  <c r="D20" i="30"/>
  <c r="B20" i="30"/>
  <c r="D19" i="30"/>
  <c r="B19" i="30"/>
  <c r="D18" i="30"/>
  <c r="B18" i="30"/>
  <c r="F22" i="30" s="1"/>
  <c r="D14" i="30"/>
  <c r="B14" i="30"/>
  <c r="D13" i="30"/>
  <c r="B13" i="30"/>
  <c r="D12" i="30"/>
  <c r="B12" i="30"/>
  <c r="D11" i="30"/>
  <c r="B11" i="30"/>
  <c r="F15" i="30" s="1"/>
  <c r="D7" i="30"/>
  <c r="B7" i="30"/>
  <c r="D6" i="30"/>
  <c r="B6" i="30"/>
  <c r="D5" i="30"/>
  <c r="B5" i="30"/>
  <c r="D4" i="30"/>
  <c r="B4" i="30"/>
  <c r="F8" i="30" s="1"/>
  <c r="D66" i="28"/>
  <c r="B66" i="28"/>
  <c r="D65" i="28"/>
  <c r="B65" i="28"/>
  <c r="D64" i="28"/>
  <c r="B64" i="28"/>
  <c r="D63" i="28"/>
  <c r="B63" i="28"/>
  <c r="F67" i="28" s="1"/>
  <c r="D59" i="28"/>
  <c r="B59" i="28"/>
  <c r="D58" i="28"/>
  <c r="B58" i="28"/>
  <c r="D57" i="28"/>
  <c r="B57" i="28"/>
  <c r="D56" i="28"/>
  <c r="B56" i="28"/>
  <c r="F60" i="28" s="1"/>
  <c r="D52" i="28"/>
  <c r="B52" i="28"/>
  <c r="D51" i="28"/>
  <c r="B51" i="28"/>
  <c r="D50" i="28"/>
  <c r="B50" i="28"/>
  <c r="D49" i="28"/>
  <c r="B49" i="28"/>
  <c r="F53" i="28" s="1"/>
  <c r="D21" i="28"/>
  <c r="D20" i="28"/>
  <c r="D19" i="28"/>
  <c r="D18" i="28"/>
  <c r="D14" i="28"/>
  <c r="D13" i="28"/>
  <c r="D12" i="28"/>
  <c r="D11" i="28"/>
  <c r="D90" i="28"/>
  <c r="B90" i="28"/>
  <c r="D89" i="28"/>
  <c r="B89" i="28"/>
  <c r="D88" i="28"/>
  <c r="B88" i="28"/>
  <c r="D87" i="28"/>
  <c r="B87" i="28"/>
  <c r="F91" i="28" s="1"/>
  <c r="D83" i="28"/>
  <c r="B83" i="28"/>
  <c r="D82" i="28"/>
  <c r="B82" i="28"/>
  <c r="D81" i="28"/>
  <c r="B81" i="28"/>
  <c r="D80" i="28"/>
  <c r="B80" i="28"/>
  <c r="F84" i="28" s="1"/>
  <c r="D76" i="28"/>
  <c r="B76" i="28"/>
  <c r="D75" i="28"/>
  <c r="B75" i="28"/>
  <c r="D74" i="28"/>
  <c r="B74" i="28"/>
  <c r="D73" i="28"/>
  <c r="B73" i="28"/>
  <c r="F77" i="28" s="1"/>
  <c r="D42" i="28"/>
  <c r="B42" i="28"/>
  <c r="D41" i="28"/>
  <c r="B41" i="28"/>
  <c r="D40" i="28"/>
  <c r="B40" i="28"/>
  <c r="D39" i="28"/>
  <c r="B39" i="28"/>
  <c r="F43" i="28" s="1"/>
  <c r="D35" i="28"/>
  <c r="B35" i="28"/>
  <c r="D34" i="28"/>
  <c r="B34" i="28"/>
  <c r="D33" i="28"/>
  <c r="B33" i="28"/>
  <c r="D32" i="28"/>
  <c r="B32" i="28"/>
  <c r="F36" i="28" s="1"/>
  <c r="D28" i="28"/>
  <c r="B28" i="28"/>
  <c r="D27" i="28"/>
  <c r="B27" i="28"/>
  <c r="D26" i="28"/>
  <c r="B26" i="28"/>
  <c r="D25" i="28"/>
  <c r="B25" i="28"/>
  <c r="F29" i="28" s="1"/>
  <c r="B21" i="28"/>
  <c r="B20" i="28"/>
  <c r="B19" i="28"/>
  <c r="B18" i="28"/>
  <c r="B14" i="28"/>
  <c r="B13" i="28"/>
  <c r="B12" i="28"/>
  <c r="B11" i="28"/>
  <c r="F15" i="28" s="1"/>
  <c r="D7" i="28"/>
  <c r="B7" i="28"/>
  <c r="D6" i="28"/>
  <c r="B6" i="28"/>
  <c r="D5" i="28"/>
  <c r="B5" i="28"/>
  <c r="D4" i="28"/>
  <c r="B4" i="28"/>
  <c r="D66" i="27"/>
  <c r="B66" i="27"/>
  <c r="D65" i="27"/>
  <c r="B65" i="27"/>
  <c r="D64" i="27"/>
  <c r="B64" i="27"/>
  <c r="D63" i="27"/>
  <c r="B63" i="27"/>
  <c r="F67" i="27" s="1"/>
  <c r="D59" i="27"/>
  <c r="B59" i="27"/>
  <c r="D58" i="27"/>
  <c r="B58" i="27"/>
  <c r="D57" i="27"/>
  <c r="B57" i="27"/>
  <c r="D56" i="27"/>
  <c r="B56" i="27"/>
  <c r="F60" i="27" s="1"/>
  <c r="D52" i="27"/>
  <c r="B52" i="27"/>
  <c r="D51" i="27"/>
  <c r="B51" i="27"/>
  <c r="D50" i="27"/>
  <c r="B50" i="27"/>
  <c r="D49" i="27"/>
  <c r="B49" i="27"/>
  <c r="F53" i="27" s="1"/>
  <c r="D42" i="27"/>
  <c r="B42" i="27"/>
  <c r="D41" i="27"/>
  <c r="B41" i="27"/>
  <c r="D40" i="27"/>
  <c r="B40" i="27"/>
  <c r="D39" i="27"/>
  <c r="B39" i="27"/>
  <c r="F43" i="27" s="1"/>
  <c r="D35" i="27"/>
  <c r="B35" i="27"/>
  <c r="D34" i="27"/>
  <c r="B34" i="27"/>
  <c r="D33" i="27"/>
  <c r="B33" i="27"/>
  <c r="D32" i="27"/>
  <c r="B32" i="27"/>
  <c r="F36" i="27" s="1"/>
  <c r="D28" i="27"/>
  <c r="B28" i="27"/>
  <c r="D27" i="27"/>
  <c r="B27" i="27"/>
  <c r="D26" i="27"/>
  <c r="B26" i="27"/>
  <c r="D25" i="27"/>
  <c r="B25" i="27"/>
  <c r="F29" i="27" s="1"/>
  <c r="D21" i="27"/>
  <c r="B21" i="27"/>
  <c r="D20" i="27"/>
  <c r="B20" i="27"/>
  <c r="D19" i="27"/>
  <c r="B19" i="27"/>
  <c r="D18" i="27"/>
  <c r="B18" i="27"/>
  <c r="F22" i="27" s="1"/>
  <c r="D14" i="27"/>
  <c r="B14" i="27"/>
  <c r="D13" i="27"/>
  <c r="B13" i="27"/>
  <c r="D12" i="27"/>
  <c r="B12" i="27"/>
  <c r="D11" i="27"/>
  <c r="B11" i="27"/>
  <c r="F15" i="27" s="1"/>
  <c r="D7" i="27"/>
  <c r="B7" i="27"/>
  <c r="D6" i="27"/>
  <c r="B6" i="27"/>
  <c r="D5" i="27"/>
  <c r="B5" i="27"/>
  <c r="D4" i="27"/>
  <c r="B4" i="27"/>
  <c r="F8" i="27" s="1"/>
  <c r="F53" i="32" l="1"/>
  <c r="F60" i="32"/>
  <c r="F8" i="33"/>
  <c r="F15" i="33"/>
  <c r="F22" i="33"/>
  <c r="F29" i="32"/>
  <c r="F36" i="32"/>
  <c r="F43" i="32"/>
  <c r="F8" i="32"/>
  <c r="F15" i="32"/>
  <c r="F22" i="32"/>
  <c r="F50" i="31"/>
  <c r="F22" i="28"/>
  <c r="F8" i="28"/>
  <c r="B153" i="1"/>
  <c r="F157" i="1" s="1"/>
  <c r="B139" i="1"/>
  <c r="B146" i="1"/>
  <c r="D142" i="1"/>
  <c r="B142" i="1"/>
  <c r="D141" i="1"/>
  <c r="B141" i="1"/>
  <c r="D140" i="1"/>
  <c r="B140" i="1"/>
  <c r="D149" i="1"/>
  <c r="B149" i="1"/>
  <c r="D148" i="1"/>
  <c r="B148" i="1"/>
  <c r="D147" i="1"/>
  <c r="B147" i="1"/>
  <c r="B132" i="1"/>
  <c r="F136" i="1" s="1"/>
  <c r="D156" i="1"/>
  <c r="B156" i="1"/>
  <c r="D155" i="1"/>
  <c r="B155" i="1"/>
  <c r="D154" i="1"/>
  <c r="B154" i="1"/>
  <c r="D153" i="1"/>
  <c r="D146" i="1"/>
  <c r="D139" i="1"/>
  <c r="D135" i="1"/>
  <c r="B135" i="1"/>
  <c r="D134" i="1"/>
  <c r="B134" i="1"/>
  <c r="D133" i="1"/>
  <c r="B133" i="1"/>
  <c r="D132" i="1"/>
  <c r="D128" i="1"/>
  <c r="B128" i="1"/>
  <c r="D127" i="1"/>
  <c r="B127" i="1"/>
  <c r="D126" i="1"/>
  <c r="B126" i="1"/>
  <c r="D125" i="1"/>
  <c r="B125" i="1"/>
  <c r="F129" i="1" s="1"/>
  <c r="D121" i="1"/>
  <c r="B121" i="1"/>
  <c r="D120" i="1"/>
  <c r="B120" i="1"/>
  <c r="D119" i="1"/>
  <c r="B119" i="1"/>
  <c r="D118" i="1"/>
  <c r="B118" i="1"/>
  <c r="F122" i="1" s="1"/>
  <c r="D114" i="1"/>
  <c r="B114" i="1"/>
  <c r="D113" i="1"/>
  <c r="B113" i="1"/>
  <c r="D112" i="1"/>
  <c r="B112" i="1"/>
  <c r="D111" i="1"/>
  <c r="B111" i="1"/>
  <c r="F115" i="1" s="1"/>
  <c r="D104" i="1"/>
  <c r="B104" i="1"/>
  <c r="D103" i="1"/>
  <c r="B103" i="1"/>
  <c r="D102" i="1"/>
  <c r="B102" i="1"/>
  <c r="D101" i="1"/>
  <c r="B101" i="1"/>
  <c r="D97" i="1"/>
  <c r="B97" i="1"/>
  <c r="D96" i="1"/>
  <c r="B96" i="1"/>
  <c r="D95" i="1"/>
  <c r="B95" i="1"/>
  <c r="D94" i="1"/>
  <c r="B94" i="1"/>
  <c r="D90" i="1"/>
  <c r="B90" i="1"/>
  <c r="D89" i="1"/>
  <c r="B89" i="1"/>
  <c r="D88" i="1"/>
  <c r="B88" i="1"/>
  <c r="D87" i="1"/>
  <c r="B87" i="1"/>
  <c r="F143" i="1" l="1"/>
  <c r="F150" i="1"/>
  <c r="F91" i="1"/>
  <c r="F98" i="1"/>
  <c r="F105" i="1"/>
  <c r="D80" i="1"/>
  <c r="B80" i="1"/>
  <c r="D79" i="1"/>
  <c r="B79" i="1"/>
  <c r="D78" i="1"/>
  <c r="B78" i="1"/>
  <c r="D77" i="1"/>
  <c r="D73" i="1"/>
  <c r="B73" i="1"/>
  <c r="D72" i="1"/>
  <c r="B72" i="1"/>
  <c r="D71" i="1"/>
  <c r="B71" i="1"/>
  <c r="D70" i="1"/>
  <c r="B70" i="1"/>
  <c r="D66" i="1"/>
  <c r="B66" i="1"/>
  <c r="D65" i="1"/>
  <c r="B65" i="1"/>
  <c r="D64" i="1"/>
  <c r="B64" i="1"/>
  <c r="D63" i="1"/>
  <c r="B63" i="1"/>
  <c r="D59" i="1"/>
  <c r="B59" i="1"/>
  <c r="D58" i="1"/>
  <c r="B58" i="1"/>
  <c r="D57" i="1"/>
  <c r="B57" i="1"/>
  <c r="D56" i="1"/>
  <c r="B56" i="1"/>
  <c r="F67" i="1" l="1"/>
  <c r="F81" i="1"/>
  <c r="F60" i="1"/>
  <c r="F74" i="1"/>
  <c r="D42" i="1"/>
  <c r="B42" i="1"/>
  <c r="D41" i="1"/>
  <c r="B41" i="1"/>
  <c r="D40" i="1"/>
  <c r="B40" i="1"/>
  <c r="D39" i="1"/>
  <c r="B39" i="1"/>
  <c r="D21" i="1" l="1"/>
  <c r="B21" i="1"/>
  <c r="D20" i="1"/>
  <c r="B20" i="1"/>
  <c r="D19" i="1"/>
  <c r="B19" i="1"/>
  <c r="D18" i="1"/>
  <c r="B18" i="1"/>
  <c r="B11" i="1"/>
  <c r="D35" i="1"/>
  <c r="B35" i="1"/>
  <c r="D34" i="1"/>
  <c r="B34" i="1"/>
  <c r="D33" i="1"/>
  <c r="B33" i="1"/>
  <c r="D32" i="1"/>
  <c r="B32" i="1"/>
  <c r="D28" i="1"/>
  <c r="B28" i="1"/>
  <c r="D27" i="1"/>
  <c r="B27" i="1"/>
  <c r="D26" i="1"/>
  <c r="B26" i="1"/>
  <c r="D25" i="1"/>
  <c r="B25" i="1"/>
  <c r="B4" i="1"/>
  <c r="D49" i="1" l="1"/>
  <c r="D48" i="1"/>
  <c r="D47" i="1"/>
  <c r="D46" i="1"/>
  <c r="D14" i="1"/>
  <c r="D13" i="1"/>
  <c r="D12" i="1"/>
  <c r="D11" i="1"/>
  <c r="D7" i="1"/>
  <c r="D6" i="1"/>
  <c r="D5" i="1"/>
  <c r="D4" i="1"/>
  <c r="B49" i="1"/>
  <c r="B48" i="1"/>
  <c r="B47" i="1"/>
  <c r="B14" i="1"/>
  <c r="B13" i="1"/>
  <c r="B12" i="1"/>
  <c r="B7" i="1"/>
  <c r="B6" i="1"/>
  <c r="B5" i="1"/>
  <c r="F36" i="1" l="1"/>
  <c r="F22" i="1" l="1"/>
  <c r="F15" i="1"/>
  <c r="F29" i="1" l="1"/>
  <c r="F8" i="1"/>
  <c r="F50" i="1" l="1"/>
  <c r="F43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 xml:space="preserve">Dados Monitoramento Contínuo
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B37" authorId="0" shapeId="0">
      <text>
        <r>
          <rPr>
            <sz val="9"/>
            <color indexed="81"/>
            <rFont val="Segoe UI"/>
            <family val="2"/>
          </rPr>
          <t xml:space="preserve">Dados Monitoramento Contínuo
</t>
        </r>
      </text>
    </comment>
    <comment ref="B54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63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70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B85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94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10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B109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1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125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 xml:space="preserve">Dados Monitoramento Contínuo
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B37" authorId="0" shapeId="0">
      <text>
        <r>
          <rPr>
            <sz val="9"/>
            <color indexed="81"/>
            <rFont val="Segoe UI"/>
            <family val="2"/>
          </rPr>
          <t xml:space="preserve">Dados Monitoramento Contínuo
</t>
        </r>
      </text>
    </comment>
    <comment ref="B47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56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63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 xml:space="preserve">Dados Monitoramento Contínuo
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B37" authorId="0" shapeId="0">
      <text>
        <r>
          <rPr>
            <sz val="9"/>
            <color indexed="81"/>
            <rFont val="Segoe UI"/>
            <family val="2"/>
          </rPr>
          <t xml:space="preserve">Dados Monitoramento Contínuo
</t>
        </r>
      </text>
    </comment>
    <comment ref="B47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56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63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B71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80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87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B26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35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42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</commentList>
</comments>
</file>

<file path=xl/comments6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 xml:space="preserve">Dados Monitoramento Contínuo
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B37" authorId="0" shapeId="0">
      <text>
        <r>
          <rPr>
            <sz val="9"/>
            <color indexed="81"/>
            <rFont val="Segoe UI"/>
            <family val="2"/>
          </rPr>
          <t xml:space="preserve">Dados Monitoramento Contínuo
</t>
        </r>
      </text>
    </comment>
  </commentList>
</comments>
</file>

<file path=xl/comments7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</commentList>
</comments>
</file>

<file path=xl/comments8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59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66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138" authorId="0" shapeId="0">
      <text>
        <r>
          <rPr>
            <sz val="9"/>
            <color indexed="81"/>
            <rFont val="Segoe UI"/>
            <family val="2"/>
          </rPr>
          <t xml:space="preserve">Considerado que PM=PM10=PM2.5
</t>
        </r>
      </text>
    </comment>
    <comment ref="C145" authorId="0" shapeId="0">
      <text>
        <r>
          <rPr>
            <sz val="9"/>
            <color indexed="81"/>
            <rFont val="Segoe UI"/>
            <family val="2"/>
          </rPr>
          <t>Considerado que PM=PM10=PM2.5</t>
        </r>
      </text>
    </comment>
  </commentList>
</comments>
</file>

<file path=xl/comments9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 xml:space="preserve">Dados Monitoramento Contínuo
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B37" authorId="0" shapeId="0">
      <text>
        <r>
          <rPr>
            <sz val="9"/>
            <color indexed="81"/>
            <rFont val="Segoe UI"/>
            <family val="2"/>
          </rPr>
          <t xml:space="preserve">Dados Monitoramento Contínuo
</t>
        </r>
      </text>
    </comment>
    <comment ref="B47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56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C63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conforme a particularidade de cada fonte</t>
        </r>
      </text>
    </comment>
    <comment ref="B68" authorId="0" shapeId="0">
      <text>
        <r>
          <rPr>
            <sz val="9"/>
            <color indexed="81"/>
            <rFont val="Segoe UI"/>
            <family val="2"/>
          </rPr>
          <t xml:space="preserve">Dados Monitoramento Contínuo
</t>
        </r>
      </text>
    </comment>
    <comment ref="B75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B82" authorId="0" shapeId="0">
      <text>
        <r>
          <rPr>
            <sz val="9"/>
            <color indexed="81"/>
            <rFont val="Segoe UI"/>
            <family val="2"/>
          </rPr>
          <t xml:space="preserve">Dados Monitoramento Contínuo
</t>
        </r>
      </text>
    </comment>
  </commentList>
</comments>
</file>

<file path=xl/sharedStrings.xml><?xml version="1.0" encoding="utf-8"?>
<sst xmlns="http://schemas.openxmlformats.org/spreadsheetml/2006/main" count="1983" uniqueCount="115">
  <si>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</si>
  <si>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</si>
  <si>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</si>
  <si>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</si>
  <si>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</si>
  <si>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</si>
  <si>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</si>
  <si>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</si>
  <si>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</si>
  <si>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</si>
  <si>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</si>
  <si>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</si>
  <si>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</si>
  <si>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</si>
  <si>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</si>
  <si>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</si>
  <si>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</si>
  <si>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</si>
  <si>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</si>
  <si>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</si>
  <si>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</si>
  <si>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</si>
  <si>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</si>
  <si>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</si>
  <si>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</si>
  <si>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</si>
  <si>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</si>
  <si>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</si>
  <si>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</si>
  <si>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</si>
  <si>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</si>
  <si>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</si>
  <si>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</si>
  <si>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</si>
  <si>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</si>
  <si>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</si>
  <si>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</si>
  <si>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</si>
  <si>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</si>
  <si>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</si>
  <si>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</si>
  <si>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</si>
  <si>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</si>
  <si>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</si>
  <si>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</si>
  <si>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</si>
  <si>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</si>
  <si>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</si>
  <si>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</si>
  <si>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</si>
  <si>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</si>
  <si>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</si>
  <si>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</si>
  <si>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</si>
  <si>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</si>
  <si>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</si>
  <si>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</si>
  <si>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</si>
  <si>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</si>
  <si>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</si>
  <si>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</si>
  <si>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</si>
  <si>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</si>
  <si>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</si>
  <si>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</si>
  <si>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</si>
  <si>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</si>
  <si>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</si>
  <si>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</si>
  <si>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</si>
  <si>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</si>
  <si>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</si>
  <si>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</si>
  <si>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</si>
  <si>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</si>
  <si>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</si>
  <si>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</si>
  <si>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</si>
  <si>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</si>
  <si>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</si>
  <si>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</si>
  <si>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</si>
  <si>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</si>
  <si>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</si>
  <si>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</si>
  <si>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</si>
  <si>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</si>
  <si>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</si>
  <si>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</si>
  <si>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</si>
  <si>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</si>
  <si>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</si>
  <si>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</si>
  <si>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Chaminés 1 e 2 da Coqueria</t>
  </si>
  <si>
    <t>Chaminés F. Mangas da Carga do CDQ e F. Mangas da Descarga do CDQ</t>
  </si>
  <si>
    <t>Chaminés F. Mangas Sistema 9 - Tratamento de Coque e F. Mangas Sistema 11 - Tratamento de Coque</t>
  </si>
  <si>
    <t>Chaminé F. Mangas do Desenfornamento de Coque</t>
  </si>
  <si>
    <t xml:space="preserve">Precipitador Eletrostático Principal </t>
  </si>
  <si>
    <t>Chaminés Precipitador Eletrostático Secundário, F. Mangas de Matérias Primas da Sinter, F. Mangas Planta Combustíveis - Coque e Antracito, F. Mangas Sistema 1 Abastecimento AF3 e F. Mangas Sistema 2 Abastecimento AF3</t>
  </si>
  <si>
    <t>Chaminé dos Regeneradores AF 1, AF2 e AF3</t>
  </si>
  <si>
    <t xml:space="preserve">Chaminés - Outras dos AF com monitoramento contínuo </t>
  </si>
  <si>
    <r>
      <t>PM</t>
    </r>
    <r>
      <rPr>
        <vertAlign val="subscript"/>
        <sz val="8"/>
        <rFont val="Arial"/>
        <family val="2"/>
      </rPr>
      <t>10</t>
    </r>
  </si>
  <si>
    <t>Chaminé F. Mangas PCI 1 - AF1</t>
  </si>
  <si>
    <t>Chaminés da Aciaria</t>
  </si>
  <si>
    <t>F. Mangas Secundário 4</t>
  </si>
  <si>
    <t>Chaminé das Centrais Termelétricas 1 e 2</t>
  </si>
  <si>
    <t>Chaminés dos Fornos de Reaquecimento de Placas 1 e 2</t>
  </si>
  <si>
    <t>Chaminé das Centrais Termelétricas 3 e 4</t>
  </si>
  <si>
    <t>Chaminés - Monitoramento Isocinético</t>
  </si>
  <si>
    <t>Chaminés - F. Mangas Sistema 2 do Tratamento de Coque, F. Mangas do Laboratório Coqueria, Chaminés dos Bleeder's do CDQ (10), F. Mangas 3/4 Transporte Pneumático CDQ, F. Mangas Silos de Retorno AF2 , F. Mangas Moagem PCI 2 e F. Mangas Secundário 1, F. Mangas da Casa de Corrida 1 - AF 1, F. Mangas da Casa de Corrida 2 - AF 1, F. Mangas da Fundição de Peças, F. Mangas Rec. Areia e Fundição de Potes, F. Mangas Alívio Fundição de Peças</t>
  </si>
  <si>
    <t>Torre de Apagamento a Úmido (CWQ)</t>
  </si>
  <si>
    <t>F. Mangas Silos de Cal (02 filtros)</t>
  </si>
  <si>
    <t>F. Mangas da Dessulfuração de Gusa 1</t>
  </si>
  <si>
    <t>Chaminé do Lavador do Convertedor 1, 2 e 3</t>
  </si>
  <si>
    <t>Torre de Queima de COG / BFG (Flare)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</si>
</sst>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  <font>
      <sz val="7"/>
      <name val="Arial"/>
      <family val="2"/>
    </font>
    <font>
      <vertAlign val="subscript"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2" fillId="0" borderId="22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es\Vale\PRJ1301096-Estudo%20QAr%20RGV\Invent&#225;rio\Memorial%20de%20C&#225;lculo\Vipasa-OK\DARS_Vipa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Caldeiras"/>
      <sheetName val="Empilhadeira"/>
    </sheetNames>
    <sheetDataSet>
      <sheetData sheetId="0">
        <row r="5">
          <cell r="G5" t="str">
            <v>AP42 Factor Rating - A</v>
          </cell>
        </row>
        <row r="6">
          <cell r="G6" t="str">
            <v>AP42 Factor Rating - B</v>
          </cell>
        </row>
        <row r="7">
          <cell r="G7" t="str">
            <v>AP42 Factor Rating - C</v>
          </cell>
        </row>
        <row r="8">
          <cell r="G8" t="str">
            <v>AP42 Factor Rating - D</v>
          </cell>
        </row>
        <row r="9">
          <cell r="G9" t="str">
            <v>AP42 Factor Rating - 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J5" sqref="J5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2" t="s">
        <v>30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5" customHeight="1" x14ac:dyDescent="0.25">
      <c r="A2" s="40" t="s">
        <v>73</v>
      </c>
      <c r="B2" s="40"/>
      <c r="C2" s="4"/>
      <c r="D2" s="40" t="s">
        <v>74</v>
      </c>
      <c r="E2" s="40"/>
      <c r="G2" s="40" t="s">
        <v>25</v>
      </c>
      <c r="H2" s="40"/>
      <c r="I2" s="40"/>
      <c r="J2" s="40"/>
      <c r="K2" s="40"/>
    </row>
    <row r="3" spans="1:11" ht="15" customHeight="1" x14ac:dyDescent="0.25">
      <c r="A3" s="1" t="s">
        <v>16</v>
      </c>
      <c r="B3" s="23">
        <v>10</v>
      </c>
      <c r="D3" s="1" t="s">
        <v>27</v>
      </c>
      <c r="E3" s="23">
        <v>10</v>
      </c>
      <c r="G3" s="41" t="s">
        <v>21</v>
      </c>
      <c r="H3" s="41" t="s">
        <v>22</v>
      </c>
      <c r="I3" s="41"/>
      <c r="J3" s="41"/>
      <c r="K3" s="41"/>
    </row>
    <row r="4" spans="1:11" ht="15" customHeight="1" x14ac:dyDescent="0.25">
      <c r="A4" s="1" t="s">
        <v>17</v>
      </c>
      <c r="B4" s="23">
        <v>9</v>
      </c>
      <c r="D4" s="1" t="s">
        <v>26</v>
      </c>
      <c r="E4" s="23">
        <v>9</v>
      </c>
      <c r="G4" s="41"/>
      <c r="H4" s="23" t="s">
        <v>23</v>
      </c>
      <c r="I4" s="23" t="s">
        <v>10</v>
      </c>
      <c r="J4" s="23" t="s">
        <v>15</v>
      </c>
      <c r="K4" s="23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3">
        <v>6</v>
      </c>
      <c r="G5" s="23" t="s">
        <v>67</v>
      </c>
      <c r="H5" s="23">
        <v>6</v>
      </c>
      <c r="I5" s="23">
        <v>6</v>
      </c>
      <c r="J5" s="23">
        <v>5</v>
      </c>
      <c r="K5" s="23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3">
        <v>3</v>
      </c>
      <c r="G6" s="23" t="s">
        <v>68</v>
      </c>
      <c r="H6" s="23">
        <v>6</v>
      </c>
      <c r="I6" s="23">
        <v>6</v>
      </c>
      <c r="J6" s="23">
        <v>5</v>
      </c>
      <c r="K6" s="23">
        <v>5</v>
      </c>
    </row>
    <row r="7" spans="1:11" ht="22.5" x14ac:dyDescent="0.25">
      <c r="A7" s="2" t="s">
        <v>78</v>
      </c>
      <c r="B7" s="23">
        <v>5</v>
      </c>
      <c r="D7" s="1" t="s">
        <v>29</v>
      </c>
      <c r="E7" s="23">
        <v>1</v>
      </c>
      <c r="G7" s="23" t="s">
        <v>69</v>
      </c>
      <c r="H7" s="23">
        <v>5</v>
      </c>
      <c r="I7" s="23">
        <v>5</v>
      </c>
      <c r="J7" s="23">
        <v>4</v>
      </c>
      <c r="K7" s="23">
        <v>4</v>
      </c>
    </row>
    <row r="8" spans="1:11" ht="15" customHeight="1" x14ac:dyDescent="0.25">
      <c r="A8" s="1" t="s">
        <v>20</v>
      </c>
      <c r="B8" s="23">
        <v>3</v>
      </c>
      <c r="G8" s="23" t="s">
        <v>70</v>
      </c>
      <c r="H8" s="23">
        <v>5</v>
      </c>
      <c r="I8" s="23">
        <v>5</v>
      </c>
      <c r="J8" s="23">
        <v>4</v>
      </c>
      <c r="K8" s="23">
        <v>4</v>
      </c>
    </row>
    <row r="9" spans="1:11" ht="15" customHeight="1" x14ac:dyDescent="0.25">
      <c r="A9" s="1" t="s">
        <v>60</v>
      </c>
      <c r="B9" s="23">
        <v>1</v>
      </c>
      <c r="G9" s="23" t="s">
        <v>71</v>
      </c>
      <c r="H9" s="23">
        <v>4</v>
      </c>
      <c r="I9" s="23">
        <v>4</v>
      </c>
      <c r="J9" s="23">
        <v>3</v>
      </c>
      <c r="K9" s="23">
        <v>3</v>
      </c>
    </row>
    <row r="11" spans="1:11" ht="15" customHeight="1" x14ac:dyDescent="0.25">
      <c r="A11" s="42" t="s">
        <v>50</v>
      </c>
      <c r="B11" s="42"/>
      <c r="C11" s="42"/>
      <c r="D11" s="42"/>
      <c r="E11" s="42"/>
    </row>
    <row r="12" spans="1:11" ht="15" customHeight="1" x14ac:dyDescent="0.25">
      <c r="A12" s="40" t="s">
        <v>79</v>
      </c>
      <c r="B12" s="40"/>
      <c r="D12" s="40" t="s">
        <v>80</v>
      </c>
      <c r="E12" s="40"/>
    </row>
    <row r="13" spans="1:11" ht="15" customHeight="1" x14ac:dyDescent="0.25">
      <c r="A13" s="1" t="s">
        <v>81</v>
      </c>
      <c r="B13" s="23">
        <v>10</v>
      </c>
      <c r="D13" s="1" t="s">
        <v>37</v>
      </c>
      <c r="E13" s="23">
        <v>10</v>
      </c>
    </row>
    <row r="14" spans="1:11" ht="15" customHeight="1" x14ac:dyDescent="0.25">
      <c r="A14" s="1" t="s">
        <v>31</v>
      </c>
      <c r="B14" s="23">
        <v>9</v>
      </c>
      <c r="D14" s="1" t="s">
        <v>38</v>
      </c>
      <c r="E14" s="23">
        <v>9</v>
      </c>
    </row>
    <row r="15" spans="1:11" ht="15" customHeight="1" x14ac:dyDescent="0.25">
      <c r="A15" s="1" t="s">
        <v>32</v>
      </c>
      <c r="B15" s="23">
        <v>8</v>
      </c>
      <c r="D15" s="1" t="s">
        <v>39</v>
      </c>
      <c r="E15" s="23">
        <v>7</v>
      </c>
    </row>
    <row r="16" spans="1:11" ht="15" customHeight="1" x14ac:dyDescent="0.25">
      <c r="A16" s="1" t="s">
        <v>33</v>
      </c>
      <c r="B16" s="23">
        <v>7</v>
      </c>
      <c r="D16" s="1" t="s">
        <v>40</v>
      </c>
      <c r="E16" s="23">
        <v>5</v>
      </c>
    </row>
    <row r="17" spans="1:5" ht="15" customHeight="1" x14ac:dyDescent="0.25">
      <c r="A17" s="1" t="s">
        <v>72</v>
      </c>
      <c r="B17" s="23">
        <v>6</v>
      </c>
      <c r="D17" s="1" t="s">
        <v>91</v>
      </c>
      <c r="E17" s="23">
        <v>3</v>
      </c>
    </row>
    <row r="18" spans="1:5" ht="15" customHeight="1" x14ac:dyDescent="0.25">
      <c r="A18" s="1" t="s">
        <v>34</v>
      </c>
      <c r="B18" s="23">
        <v>5</v>
      </c>
      <c r="D18" s="1" t="s">
        <v>41</v>
      </c>
      <c r="E18" s="23">
        <v>1</v>
      </c>
    </row>
    <row r="19" spans="1:5" ht="15" customHeight="1" x14ac:dyDescent="0.25">
      <c r="A19" s="1" t="s">
        <v>35</v>
      </c>
      <c r="B19" s="23">
        <v>3</v>
      </c>
      <c r="E19" s="23"/>
    </row>
    <row r="20" spans="1:5" ht="15" customHeight="1" x14ac:dyDescent="0.25">
      <c r="A20" s="1" t="s">
        <v>36</v>
      </c>
      <c r="B20" s="23">
        <v>1</v>
      </c>
      <c r="E20" s="23"/>
    </row>
    <row r="21" spans="1:5" ht="15" customHeight="1" x14ac:dyDescent="0.25">
      <c r="E21" s="23"/>
    </row>
    <row r="22" spans="1:5" ht="15" customHeight="1" x14ac:dyDescent="0.25">
      <c r="A22" s="42" t="s">
        <v>42</v>
      </c>
      <c r="B22" s="42"/>
      <c r="C22" s="42"/>
      <c r="D22" s="42"/>
      <c r="E22" s="42"/>
    </row>
    <row r="23" spans="1:5" ht="15" customHeight="1" x14ac:dyDescent="0.25">
      <c r="A23" s="40" t="s">
        <v>82</v>
      </c>
      <c r="B23" s="40"/>
      <c r="D23" s="40" t="s">
        <v>83</v>
      </c>
      <c r="E23" s="40"/>
    </row>
    <row r="24" spans="1:5" ht="15" customHeight="1" x14ac:dyDescent="0.25">
      <c r="A24" s="1" t="s">
        <v>84</v>
      </c>
      <c r="B24" s="23">
        <v>10</v>
      </c>
      <c r="D24" s="1" t="s">
        <v>66</v>
      </c>
      <c r="E24" s="23">
        <v>10</v>
      </c>
    </row>
    <row r="25" spans="1:5" ht="22.5" x14ac:dyDescent="0.25">
      <c r="A25" s="2" t="s">
        <v>85</v>
      </c>
      <c r="B25" s="23">
        <v>9</v>
      </c>
      <c r="D25" s="2" t="s">
        <v>92</v>
      </c>
      <c r="E25" s="23">
        <v>9</v>
      </c>
    </row>
    <row r="26" spans="1:5" ht="15" customHeight="1" x14ac:dyDescent="0.25">
      <c r="A26" s="1" t="s">
        <v>53</v>
      </c>
      <c r="B26" s="23">
        <v>7</v>
      </c>
      <c r="D26" s="1" t="s">
        <v>54</v>
      </c>
      <c r="E26" s="23">
        <v>7</v>
      </c>
    </row>
    <row r="27" spans="1:5" ht="15" customHeight="1" x14ac:dyDescent="0.25">
      <c r="A27" s="1" t="s">
        <v>44</v>
      </c>
      <c r="B27" s="23">
        <v>5</v>
      </c>
      <c r="D27" s="1" t="s">
        <v>47</v>
      </c>
      <c r="E27" s="23">
        <v>5</v>
      </c>
    </row>
    <row r="28" spans="1:5" ht="15" customHeight="1" x14ac:dyDescent="0.25">
      <c r="A28" s="1" t="s">
        <v>45</v>
      </c>
      <c r="B28" s="23">
        <v>3</v>
      </c>
      <c r="D28" s="1" t="s">
        <v>48</v>
      </c>
      <c r="E28" s="23">
        <v>3</v>
      </c>
    </row>
    <row r="29" spans="1:5" ht="15" customHeight="1" x14ac:dyDescent="0.25">
      <c r="A29" s="2" t="s">
        <v>43</v>
      </c>
      <c r="B29" s="23">
        <v>1</v>
      </c>
      <c r="D29" s="1" t="s">
        <v>46</v>
      </c>
      <c r="E29" s="23">
        <v>1</v>
      </c>
    </row>
    <row r="30" spans="1:5" ht="15" customHeight="1" x14ac:dyDescent="0.25">
      <c r="B30" s="23"/>
      <c r="E30" s="23"/>
    </row>
    <row r="31" spans="1:5" ht="15" customHeight="1" x14ac:dyDescent="0.25">
      <c r="A31" s="42" t="s">
        <v>49</v>
      </c>
      <c r="B31" s="42"/>
      <c r="C31" s="42"/>
      <c r="D31" s="42"/>
      <c r="E31" s="42"/>
    </row>
    <row r="32" spans="1:5" ht="15" customHeight="1" x14ac:dyDescent="0.25">
      <c r="A32" s="40" t="s">
        <v>86</v>
      </c>
      <c r="B32" s="40"/>
      <c r="C32" s="22"/>
      <c r="D32" s="40" t="s">
        <v>87</v>
      </c>
      <c r="E32" s="40"/>
    </row>
    <row r="33" spans="1:5" ht="15" customHeight="1" x14ac:dyDescent="0.25">
      <c r="A33" s="1" t="s">
        <v>51</v>
      </c>
      <c r="B33" s="23">
        <v>10</v>
      </c>
      <c r="D33" s="1" t="s">
        <v>56</v>
      </c>
      <c r="E33" s="23">
        <v>10</v>
      </c>
    </row>
    <row r="34" spans="1:5" ht="22.5" x14ac:dyDescent="0.25">
      <c r="A34" s="1" t="s">
        <v>52</v>
      </c>
      <c r="B34" s="23">
        <v>9</v>
      </c>
      <c r="D34" s="2" t="s">
        <v>57</v>
      </c>
      <c r="E34" s="23">
        <v>9</v>
      </c>
    </row>
    <row r="35" spans="1:5" ht="22.5" x14ac:dyDescent="0.25">
      <c r="A35" s="1" t="s">
        <v>88</v>
      </c>
      <c r="B35" s="23">
        <v>8</v>
      </c>
      <c r="D35" s="2" t="s">
        <v>58</v>
      </c>
      <c r="E35" s="23">
        <v>8</v>
      </c>
    </row>
    <row r="36" spans="1:5" ht="15" customHeight="1" x14ac:dyDescent="0.25">
      <c r="A36" s="1" t="s">
        <v>64</v>
      </c>
      <c r="B36" s="23">
        <v>7</v>
      </c>
      <c r="D36" s="1" t="s">
        <v>64</v>
      </c>
      <c r="E36" s="23">
        <v>7</v>
      </c>
    </row>
    <row r="37" spans="1:5" ht="15" customHeight="1" x14ac:dyDescent="0.25">
      <c r="A37" s="1" t="s">
        <v>65</v>
      </c>
      <c r="B37" s="23">
        <v>5</v>
      </c>
      <c r="D37" s="1" t="s">
        <v>65</v>
      </c>
      <c r="E37" s="23">
        <v>5</v>
      </c>
    </row>
    <row r="38" spans="1:5" ht="15" customHeight="1" x14ac:dyDescent="0.25">
      <c r="A38" s="1" t="s">
        <v>55</v>
      </c>
      <c r="B38" s="23">
        <v>3</v>
      </c>
      <c r="D38" s="1" t="s">
        <v>55</v>
      </c>
      <c r="E38" s="23">
        <v>3</v>
      </c>
    </row>
    <row r="39" spans="1:5" ht="15" customHeight="1" x14ac:dyDescent="0.25">
      <c r="A39" s="1" t="s">
        <v>89</v>
      </c>
      <c r="B39" s="23">
        <v>1</v>
      </c>
      <c r="D39" s="1" t="s">
        <v>59</v>
      </c>
      <c r="E39" s="23">
        <v>1</v>
      </c>
    </row>
    <row r="40" spans="1:5" ht="15" customHeight="1" x14ac:dyDescent="0.25">
      <c r="B40" s="23"/>
      <c r="E40" s="23"/>
    </row>
    <row r="41" spans="1:5" ht="15" customHeight="1" x14ac:dyDescent="0.25">
      <c r="B41" s="23"/>
      <c r="E41" s="23"/>
    </row>
    <row r="42" spans="1:5" ht="15" customHeight="1" x14ac:dyDescent="0.25">
      <c r="B42" s="23"/>
    </row>
    <row r="43" spans="1:5" ht="15" customHeight="1" x14ac:dyDescent="0.25">
      <c r="B43" s="23"/>
    </row>
    <row r="44" spans="1:5" ht="15" customHeight="1" x14ac:dyDescent="0.25">
      <c r="B44" s="23"/>
    </row>
    <row r="45" spans="1:5" ht="15" customHeight="1" x14ac:dyDescent="0.25">
      <c r="B45" s="23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57"/>
  <sheetViews>
    <sheetView topLeftCell="A91" workbookViewId="0">
      <selection activeCell="C101" sqref="C101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15" customHeight="1" x14ac:dyDescent="0.25">
      <c r="A1" s="5" t="s">
        <v>7</v>
      </c>
      <c r="B1" s="55" t="s">
        <v>93</v>
      </c>
      <c r="C1" s="56"/>
      <c r="D1" s="56"/>
      <c r="E1" s="56"/>
      <c r="F1" s="31"/>
      <c r="G1" s="6"/>
    </row>
    <row r="2" spans="1:29" ht="15" customHeight="1" x14ac:dyDescent="0.25">
      <c r="A2" s="7" t="s">
        <v>8</v>
      </c>
      <c r="B2" s="8" t="s">
        <v>9</v>
      </c>
      <c r="C2" s="45"/>
      <c r="D2" s="46"/>
      <c r="E2" s="57"/>
      <c r="F2" s="9"/>
      <c r="G2" s="6"/>
    </row>
    <row r="3" spans="1:29" ht="15" customHeight="1" x14ac:dyDescent="0.25">
      <c r="A3" s="10" t="s">
        <v>0</v>
      </c>
      <c r="B3" s="10" t="s">
        <v>1</v>
      </c>
      <c r="C3" s="10" t="s">
        <v>6</v>
      </c>
      <c r="D3" s="10" t="s">
        <v>2</v>
      </c>
      <c r="E3" s="10" t="s">
        <v>6</v>
      </c>
      <c r="F3" s="47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VLOOKUP(C4,Parâmetros!$A$3:$B$9,2,FALSE)/10</f>
        <v>1</v>
      </c>
      <c r="C4" s="29" t="s">
        <v>16</v>
      </c>
      <c r="D4" s="25">
        <f>VLOOKUP(E4,Parâmetros!$D$3:$E$7,2,FALSE)/10</f>
        <v>1</v>
      </c>
      <c r="E4" s="26" t="s">
        <v>27</v>
      </c>
      <c r="F4" s="48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0.9</v>
      </c>
      <c r="C5" s="26" t="s">
        <v>31</v>
      </c>
      <c r="D5" s="25">
        <f>VLOOKUP(E5,Parâmetros!$D$13:$E$18,2,FALSE)/10</f>
        <v>1</v>
      </c>
      <c r="E5" s="26" t="s">
        <v>37</v>
      </c>
      <c r="F5" s="48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1</v>
      </c>
      <c r="C6" s="26" t="s">
        <v>84</v>
      </c>
      <c r="D6" s="25">
        <f>VLOOKUP(E6,Parâmetros!$D$24:$E$29,2,FALSE)/10</f>
        <v>1</v>
      </c>
      <c r="E6" s="26" t="s">
        <v>66</v>
      </c>
      <c r="F6" s="48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1</v>
      </c>
      <c r="C7" s="26" t="s">
        <v>51</v>
      </c>
      <c r="D7" s="25">
        <f>VLOOKUP(E7,Parâmetros!$D$33:$E$39,2,FALSE)/10</f>
        <v>1</v>
      </c>
      <c r="E7" s="26" t="s">
        <v>56</v>
      </c>
      <c r="F7" s="49"/>
      <c r="AC7" s="1" t="s">
        <v>23</v>
      </c>
    </row>
    <row r="8" spans="1:29" ht="15" customHeight="1" x14ac:dyDescent="0.25">
      <c r="A8" s="50"/>
      <c r="B8" s="50"/>
      <c r="C8" s="50"/>
      <c r="D8" s="50"/>
      <c r="E8" s="50"/>
      <c r="F8" s="28">
        <f>((B4*D4)+(B5*D5)+(B6*D6)+(B7*D7))/4</f>
        <v>0.97499999999999998</v>
      </c>
      <c r="AC8" s="1" t="s">
        <v>62</v>
      </c>
    </row>
    <row r="9" spans="1:29" ht="15" customHeight="1" x14ac:dyDescent="0.25">
      <c r="A9" s="12" t="s">
        <v>8</v>
      </c>
      <c r="B9" s="13" t="s">
        <v>11</v>
      </c>
      <c r="C9" s="45"/>
      <c r="D9" s="46"/>
      <c r="E9" s="46"/>
      <c r="F9" s="14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7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0.5</v>
      </c>
      <c r="C11" s="29" t="s">
        <v>78</v>
      </c>
      <c r="D11" s="25">
        <f>VLOOKUP(E11,Parâmetros!$D$3:$E$7,2,FALSE)/10</f>
        <v>1</v>
      </c>
      <c r="E11" s="26" t="s">
        <v>27</v>
      </c>
      <c r="F11" s="48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1</v>
      </c>
      <c r="E12" s="26" t="s">
        <v>37</v>
      </c>
      <c r="F12" s="48"/>
    </row>
    <row r="13" spans="1:29" ht="15" customHeight="1" x14ac:dyDescent="0.25">
      <c r="A13" s="24" t="s">
        <v>63</v>
      </c>
      <c r="B13" s="25">
        <f>VLOOKUP(C13,Parâmetros!$A$24:$B$29,2,FALSE)/10</f>
        <v>0.5</v>
      </c>
      <c r="C13" s="26" t="s">
        <v>44</v>
      </c>
      <c r="D13" s="25">
        <f>VLOOKUP(E13,Parâmetros!$D$24:$E$29,2,FALSE)/10</f>
        <v>1</v>
      </c>
      <c r="E13" s="26" t="s">
        <v>66</v>
      </c>
      <c r="F13" s="48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9"/>
    </row>
    <row r="15" spans="1:29" ht="15" customHeight="1" x14ac:dyDescent="0.25">
      <c r="A15" s="50"/>
      <c r="B15" s="50"/>
      <c r="C15" s="50"/>
      <c r="D15" s="50"/>
      <c r="E15" s="50"/>
      <c r="F15" s="28">
        <f>((B11*D11)+(B12*D12)+(B13*D13)+(B14*D14))/4</f>
        <v>0.52500000000000002</v>
      </c>
    </row>
    <row r="16" spans="1:29" ht="15" customHeight="1" x14ac:dyDescent="0.25">
      <c r="A16" s="15" t="s">
        <v>8</v>
      </c>
      <c r="B16" s="16" t="s">
        <v>12</v>
      </c>
      <c r="C16" s="52"/>
      <c r="D16" s="53"/>
      <c r="E16" s="54"/>
      <c r="F16" s="17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7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0.5</v>
      </c>
      <c r="C18" s="29" t="s">
        <v>78</v>
      </c>
      <c r="D18" s="25">
        <f>VLOOKUP(E18,Parâmetros!$D$3:$E$7,2,FALSE)/10</f>
        <v>1</v>
      </c>
      <c r="E18" s="26" t="s">
        <v>27</v>
      </c>
      <c r="F18" s="48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1</v>
      </c>
      <c r="E19" s="26" t="s">
        <v>37</v>
      </c>
      <c r="F19" s="48"/>
    </row>
    <row r="20" spans="1:6" ht="15" customHeight="1" x14ac:dyDescent="0.25">
      <c r="A20" s="24" t="s">
        <v>63</v>
      </c>
      <c r="B20" s="25">
        <f>VLOOKUP(C20,Parâmetros!$A$24:$B$29,2,FALSE)/10</f>
        <v>0.5</v>
      </c>
      <c r="C20" s="26" t="s">
        <v>44</v>
      </c>
      <c r="D20" s="25">
        <f>VLOOKUP(E20,Parâmetros!$D$24:$E$29,2,FALSE)/10</f>
        <v>1</v>
      </c>
      <c r="E20" s="26" t="s">
        <v>66</v>
      </c>
      <c r="F20" s="48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9"/>
    </row>
    <row r="22" spans="1:6" ht="15" customHeight="1" x14ac:dyDescent="0.25">
      <c r="A22" s="50"/>
      <c r="B22" s="50"/>
      <c r="C22" s="50"/>
      <c r="D22" s="50"/>
      <c r="E22" s="51"/>
      <c r="F22" s="28">
        <f>((B18*D18)+(B19*D19)+(B20*D20)+(B21*D21))/4</f>
        <v>0.52500000000000002</v>
      </c>
    </row>
    <row r="23" spans="1:6" ht="15" customHeight="1" x14ac:dyDescent="0.25">
      <c r="A23" s="12" t="s">
        <v>8</v>
      </c>
      <c r="B23" s="13" t="s">
        <v>13</v>
      </c>
      <c r="C23" s="45"/>
      <c r="D23" s="46"/>
      <c r="E23" s="46"/>
      <c r="F23" s="14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7" t="s">
        <v>90</v>
      </c>
    </row>
    <row r="25" spans="1:6" ht="15" customHeight="1" x14ac:dyDescent="0.25">
      <c r="A25" s="24" t="s">
        <v>3</v>
      </c>
      <c r="B25" s="25">
        <f>VLOOKUP(C25,Parâmetros!$A$3:$B$9,2,FALSE)/10</f>
        <v>1</v>
      </c>
      <c r="C25" s="29" t="s">
        <v>16</v>
      </c>
      <c r="D25" s="25">
        <f>VLOOKUP(E25,Parâmetros!$D$3:$E$7,2,FALSE)/10</f>
        <v>1</v>
      </c>
      <c r="E25" s="26" t="s">
        <v>27</v>
      </c>
      <c r="F25" s="48"/>
    </row>
    <row r="26" spans="1:6" ht="15" customHeight="1" x14ac:dyDescent="0.25">
      <c r="A26" s="24" t="s">
        <v>4</v>
      </c>
      <c r="B26" s="25">
        <f>VLOOKUP(C26,Parâmetros!$A$13:$B$20,2,FALSE)/10</f>
        <v>0.9</v>
      </c>
      <c r="C26" s="26" t="s">
        <v>31</v>
      </c>
      <c r="D26" s="25">
        <f>VLOOKUP(E26,Parâmetros!$D$13:$E$18,2,FALSE)/10</f>
        <v>1</v>
      </c>
      <c r="E26" s="26" t="s">
        <v>37</v>
      </c>
      <c r="F26" s="48"/>
    </row>
    <row r="27" spans="1:6" ht="15" customHeight="1" x14ac:dyDescent="0.25">
      <c r="A27" s="11" t="s">
        <v>63</v>
      </c>
      <c r="B27" s="25">
        <f>VLOOKUP(C27,Parâmetros!$A$24:$B$29,2,FALSE)/10</f>
        <v>1</v>
      </c>
      <c r="C27" s="26" t="s">
        <v>84</v>
      </c>
      <c r="D27" s="25">
        <f>VLOOKUP(E27,Parâmetros!$D$24:$E$29,2,FALSE)/10</f>
        <v>1</v>
      </c>
      <c r="E27" s="26" t="s">
        <v>66</v>
      </c>
      <c r="F27" s="48"/>
    </row>
    <row r="28" spans="1:6" ht="15" customHeight="1" x14ac:dyDescent="0.25">
      <c r="A28" s="11" t="s">
        <v>5</v>
      </c>
      <c r="B28" s="25">
        <f>VLOOKUP(C28,Parâmetros!$A$33:$B$39,2,FALSE)/10</f>
        <v>1</v>
      </c>
      <c r="C28" s="26" t="s">
        <v>51</v>
      </c>
      <c r="D28" s="25">
        <f>VLOOKUP(E28,Parâmetros!$D$33:$E$39,2,FALSE)/10</f>
        <v>1</v>
      </c>
      <c r="E28" s="26" t="s">
        <v>56</v>
      </c>
      <c r="F28" s="49"/>
    </row>
    <row r="29" spans="1:6" ht="15" customHeight="1" x14ac:dyDescent="0.25">
      <c r="A29" s="43"/>
      <c r="B29" s="43"/>
      <c r="C29" s="43"/>
      <c r="D29" s="43"/>
      <c r="E29" s="44"/>
      <c r="F29" s="28">
        <f>((B25*D25)+(B26*D26)+(B27*D27)+(B28*D28))/4</f>
        <v>0.97499999999999998</v>
      </c>
    </row>
    <row r="30" spans="1:6" ht="15" customHeight="1" x14ac:dyDescent="0.25">
      <c r="A30" s="12" t="s">
        <v>8</v>
      </c>
      <c r="B30" s="13" t="s">
        <v>14</v>
      </c>
      <c r="C30" s="45"/>
      <c r="D30" s="46"/>
      <c r="E30" s="46"/>
      <c r="F30" s="17"/>
    </row>
    <row r="31" spans="1:6" ht="15" customHeight="1" x14ac:dyDescent="0.25">
      <c r="A31" s="10" t="s">
        <v>0</v>
      </c>
      <c r="B31" s="10" t="s">
        <v>1</v>
      </c>
      <c r="C31" s="10" t="s">
        <v>6</v>
      </c>
      <c r="D31" s="10" t="s">
        <v>2</v>
      </c>
      <c r="E31" s="10" t="s">
        <v>6</v>
      </c>
      <c r="F31" s="47" t="s">
        <v>90</v>
      </c>
    </row>
    <row r="32" spans="1:6" ht="15" customHeight="1" x14ac:dyDescent="0.25">
      <c r="A32" s="11" t="s">
        <v>3</v>
      </c>
      <c r="B32" s="25">
        <f>VLOOKUP(C32,Parâmetros!$A$3:$B$9,2,FALSE)/10</f>
        <v>1</v>
      </c>
      <c r="C32" s="29" t="s">
        <v>16</v>
      </c>
      <c r="D32" s="25">
        <f>VLOOKUP(E32,Parâmetros!$D$3:$E$7,2,FALSE)/10</f>
        <v>1</v>
      </c>
      <c r="E32" s="26" t="s">
        <v>27</v>
      </c>
      <c r="F32" s="48"/>
    </row>
    <row r="33" spans="1:6" ht="15" customHeight="1" x14ac:dyDescent="0.25">
      <c r="A33" s="11" t="s">
        <v>4</v>
      </c>
      <c r="B33" s="25">
        <f>VLOOKUP(C33,Parâmetros!$A$13:$B$20,2,FALSE)/10</f>
        <v>0.9</v>
      </c>
      <c r="C33" s="26" t="s">
        <v>31</v>
      </c>
      <c r="D33" s="25">
        <f>VLOOKUP(E33,Parâmetros!$D$13:$E$18,2,FALSE)/10</f>
        <v>1</v>
      </c>
      <c r="E33" s="26" t="s">
        <v>37</v>
      </c>
      <c r="F33" s="48"/>
    </row>
    <row r="34" spans="1:6" ht="15" customHeight="1" x14ac:dyDescent="0.25">
      <c r="A34" s="11" t="s">
        <v>63</v>
      </c>
      <c r="B34" s="25">
        <f>VLOOKUP(C34,Parâmetros!$A$24:$B$29,2,FALSE)/10</f>
        <v>1</v>
      </c>
      <c r="C34" s="26" t="s">
        <v>84</v>
      </c>
      <c r="D34" s="25">
        <f>VLOOKUP(E34,Parâmetros!$D$24:$E$29,2,FALSE)/10</f>
        <v>1</v>
      </c>
      <c r="E34" s="26" t="s">
        <v>66</v>
      </c>
      <c r="F34" s="48"/>
    </row>
    <row r="35" spans="1:6" ht="15" customHeight="1" x14ac:dyDescent="0.25">
      <c r="A35" s="11" t="s">
        <v>5</v>
      </c>
      <c r="B35" s="25">
        <f>VLOOKUP(C35,Parâmetros!$A$33:$B$39,2,FALSE)/10</f>
        <v>1</v>
      </c>
      <c r="C35" s="26" t="s">
        <v>51</v>
      </c>
      <c r="D35" s="25">
        <f>VLOOKUP(E35,Parâmetros!$D$33:$E$39,2,FALSE)/10</f>
        <v>1</v>
      </c>
      <c r="E35" s="26" t="s">
        <v>56</v>
      </c>
      <c r="F35" s="49"/>
    </row>
    <row r="36" spans="1:6" ht="15" customHeight="1" x14ac:dyDescent="0.25">
      <c r="A36" s="43"/>
      <c r="B36" s="43"/>
      <c r="C36" s="43"/>
      <c r="D36" s="43"/>
      <c r="E36" s="44"/>
      <c r="F36" s="28">
        <f>((B32*D32)+(B33*D33)+(B34*D34)+(B35*D35))/4</f>
        <v>0.97499999999999998</v>
      </c>
    </row>
    <row r="37" spans="1:6" ht="15" customHeight="1" x14ac:dyDescent="0.25">
      <c r="A37" s="12" t="s">
        <v>8</v>
      </c>
      <c r="B37" s="13" t="s">
        <v>10</v>
      </c>
      <c r="C37" s="45"/>
      <c r="D37" s="46"/>
      <c r="E37" s="46"/>
      <c r="F37" s="17"/>
    </row>
    <row r="38" spans="1:6" ht="15" customHeight="1" x14ac:dyDescent="0.25">
      <c r="A38" s="10" t="s">
        <v>0</v>
      </c>
      <c r="B38" s="10" t="s">
        <v>1</v>
      </c>
      <c r="C38" s="10" t="s">
        <v>6</v>
      </c>
      <c r="D38" s="10" t="s">
        <v>2</v>
      </c>
      <c r="E38" s="10" t="s">
        <v>6</v>
      </c>
      <c r="F38" s="47" t="s">
        <v>90</v>
      </c>
    </row>
    <row r="39" spans="1:6" ht="15" customHeight="1" x14ac:dyDescent="0.25">
      <c r="A39" s="11" t="s">
        <v>3</v>
      </c>
      <c r="B39" s="25">
        <f>VLOOKUP(C39,Parâmetros!$A$3:$B$9,2,FALSE)/10</f>
        <v>1</v>
      </c>
      <c r="C39" s="29" t="s">
        <v>16</v>
      </c>
      <c r="D39" s="25">
        <f>VLOOKUP(E39,Parâmetros!$D$3:$E$7,2,FALSE)/10</f>
        <v>1</v>
      </c>
      <c r="E39" s="26" t="s">
        <v>27</v>
      </c>
      <c r="F39" s="48"/>
    </row>
    <row r="40" spans="1:6" ht="15" customHeight="1" x14ac:dyDescent="0.25">
      <c r="A40" s="11" t="s">
        <v>4</v>
      </c>
      <c r="B40" s="25">
        <f>VLOOKUP(C40,Parâmetros!$A$13:$B$20,2,FALSE)/10</f>
        <v>0.9</v>
      </c>
      <c r="C40" s="26" t="s">
        <v>31</v>
      </c>
      <c r="D40" s="25">
        <f>VLOOKUP(E40,Parâmetros!$D$13:$E$18,2,FALSE)/10</f>
        <v>1</v>
      </c>
      <c r="E40" s="26" t="s">
        <v>37</v>
      </c>
      <c r="F40" s="48"/>
    </row>
    <row r="41" spans="1:6" ht="15" customHeight="1" x14ac:dyDescent="0.25">
      <c r="A41" s="11" t="s">
        <v>63</v>
      </c>
      <c r="B41" s="25">
        <f>VLOOKUP(C41,Parâmetros!$A$24:$B$29,2,FALSE)/10</f>
        <v>1</v>
      </c>
      <c r="C41" s="26" t="s">
        <v>84</v>
      </c>
      <c r="D41" s="25">
        <f>VLOOKUP(E41,Parâmetros!$D$24:$E$29,2,FALSE)/10</f>
        <v>1</v>
      </c>
      <c r="E41" s="26" t="s">
        <v>66</v>
      </c>
      <c r="F41" s="48"/>
    </row>
    <row r="42" spans="1:6" ht="15" customHeight="1" x14ac:dyDescent="0.25">
      <c r="A42" s="11" t="s">
        <v>5</v>
      </c>
      <c r="B42" s="25">
        <f>VLOOKUP(C42,Parâmetros!$A$33:$B$39,2,FALSE)/10</f>
        <v>1</v>
      </c>
      <c r="C42" s="26" t="s">
        <v>51</v>
      </c>
      <c r="D42" s="25">
        <f>VLOOKUP(E42,Parâmetros!$D$33:$E$39,2,FALSE)/10</f>
        <v>1</v>
      </c>
      <c r="E42" s="26" t="s">
        <v>56</v>
      </c>
      <c r="F42" s="49"/>
    </row>
    <row r="43" spans="1:6" ht="15" customHeight="1" x14ac:dyDescent="0.25">
      <c r="A43" s="43"/>
      <c r="B43" s="43"/>
      <c r="C43" s="43"/>
      <c r="D43" s="43"/>
      <c r="E43" s="44"/>
      <c r="F43" s="28">
        <f>((B39*D39)+(B40*D40)+(B41*D41)+(B42*D42))/4</f>
        <v>0.97499999999999998</v>
      </c>
    </row>
    <row r="44" spans="1:6" ht="15" customHeight="1" x14ac:dyDescent="0.25">
      <c r="A44" s="12" t="s">
        <v>8</v>
      </c>
      <c r="B44" s="13" t="s">
        <v>15</v>
      </c>
      <c r="C44" s="45"/>
      <c r="D44" s="46"/>
      <c r="E44" s="46"/>
      <c r="F44" s="17"/>
    </row>
    <row r="45" spans="1:6" ht="15" customHeight="1" x14ac:dyDescent="0.25">
      <c r="A45" s="10" t="s">
        <v>0</v>
      </c>
      <c r="B45" s="10" t="s">
        <v>1</v>
      </c>
      <c r="C45" s="10" t="s">
        <v>6</v>
      </c>
      <c r="D45" s="10" t="s">
        <v>2</v>
      </c>
      <c r="E45" s="10" t="s">
        <v>6</v>
      </c>
      <c r="F45" s="47" t="s">
        <v>90</v>
      </c>
    </row>
    <row r="46" spans="1:6" ht="15" customHeight="1" x14ac:dyDescent="0.25">
      <c r="A46" s="11" t="s">
        <v>3</v>
      </c>
      <c r="B46" s="25">
        <f>VLOOKUP(C46,Parâmetros!$G$5:$K$9,4,FALSE)/10</f>
        <v>0.3</v>
      </c>
      <c r="C46" s="21" t="s">
        <v>71</v>
      </c>
      <c r="D46" s="25">
        <f>VLOOKUP(E46,Parâmetros!$D$3:$E$7,2,FALSE)/10</f>
        <v>0.6</v>
      </c>
      <c r="E46" s="21" t="s">
        <v>76</v>
      </c>
      <c r="F46" s="48"/>
    </row>
    <row r="47" spans="1:6" ht="15" customHeight="1" x14ac:dyDescent="0.25">
      <c r="A47" s="11" t="s">
        <v>4</v>
      </c>
      <c r="B47" s="25">
        <f>VLOOKUP(C47,Parâmetros!$A$13:$B$20,2,FALSE)/10</f>
        <v>0.6</v>
      </c>
      <c r="C47" s="21" t="s">
        <v>72</v>
      </c>
      <c r="D47" s="25">
        <f>VLOOKUP(E47,Parâmetros!$D$13:$E$18,2,FALSE)/10</f>
        <v>0.9</v>
      </c>
      <c r="E47" s="21" t="s">
        <v>38</v>
      </c>
      <c r="F47" s="48"/>
    </row>
    <row r="48" spans="1:6" ht="15" customHeight="1" x14ac:dyDescent="0.25">
      <c r="A48" s="11" t="s">
        <v>63</v>
      </c>
      <c r="B48" s="25">
        <f>VLOOKUP(C48,Parâmetros!$A$24:$B$29,2,FALSE)/10</f>
        <v>0.1</v>
      </c>
      <c r="C48" s="21" t="s">
        <v>43</v>
      </c>
      <c r="D48" s="25">
        <f>VLOOKUP(E48,Parâmetros!$D$24:$E$29,2,FALSE)/10</f>
        <v>1</v>
      </c>
      <c r="E48" s="21" t="s">
        <v>66</v>
      </c>
      <c r="F48" s="48"/>
    </row>
    <row r="49" spans="1:9" ht="15" customHeight="1" x14ac:dyDescent="0.25">
      <c r="A49" s="11" t="s">
        <v>5</v>
      </c>
      <c r="B49" s="25">
        <f>VLOOKUP(C49,Parâmetros!$A$33:$B$39,2,FALSE)/10</f>
        <v>0.5</v>
      </c>
      <c r="C49" s="21" t="s">
        <v>65</v>
      </c>
      <c r="D49" s="25">
        <f>VLOOKUP(E49,Parâmetros!$D$33:$E$39,2,FALSE)/10</f>
        <v>1</v>
      </c>
      <c r="E49" s="21" t="s">
        <v>56</v>
      </c>
      <c r="F49" s="49"/>
      <c r="I49" s="18"/>
    </row>
    <row r="50" spans="1:9" ht="15" customHeight="1" x14ac:dyDescent="0.25">
      <c r="A50" s="19"/>
      <c r="C50" s="20"/>
      <c r="D50" s="20"/>
      <c r="E50" s="20"/>
      <c r="F50" s="28">
        <f>((B46*D46)+(B47*D47)+(B48*D48)+(B49*D49))/4</f>
        <v>0.32999999999999996</v>
      </c>
      <c r="I50" s="18"/>
    </row>
    <row r="53" spans="1:9" ht="15" customHeight="1" x14ac:dyDescent="0.25">
      <c r="A53" s="5" t="s">
        <v>7</v>
      </c>
      <c r="B53" s="55" t="s">
        <v>94</v>
      </c>
      <c r="C53" s="56"/>
      <c r="D53" s="56"/>
      <c r="E53" s="56"/>
      <c r="F53" s="31"/>
    </row>
    <row r="54" spans="1:9" ht="15" customHeight="1" x14ac:dyDescent="0.25">
      <c r="A54" s="7" t="s">
        <v>8</v>
      </c>
      <c r="B54" s="8" t="s">
        <v>9</v>
      </c>
      <c r="C54" s="45"/>
      <c r="D54" s="46"/>
      <c r="E54" s="57"/>
      <c r="F54" s="9"/>
    </row>
    <row r="55" spans="1:9" ht="15" customHeight="1" x14ac:dyDescent="0.25">
      <c r="A55" s="10" t="s">
        <v>0</v>
      </c>
      <c r="B55" s="10" t="s">
        <v>1</v>
      </c>
      <c r="C55" s="10" t="s">
        <v>6</v>
      </c>
      <c r="D55" s="10" t="s">
        <v>2</v>
      </c>
      <c r="E55" s="10" t="s">
        <v>6</v>
      </c>
      <c r="F55" s="47" t="s">
        <v>90</v>
      </c>
    </row>
    <row r="56" spans="1:9" ht="15" customHeight="1" x14ac:dyDescent="0.25">
      <c r="A56" s="24" t="s">
        <v>3</v>
      </c>
      <c r="B56" s="25">
        <f>VLOOKUP(C56,Parâmetros!$A$3:$B$9,2,FALSE)/10</f>
        <v>1</v>
      </c>
      <c r="C56" s="29" t="s">
        <v>16</v>
      </c>
      <c r="D56" s="25">
        <f>VLOOKUP(E56,Parâmetros!$D$3:$E$7,2,FALSE)/10</f>
        <v>1</v>
      </c>
      <c r="E56" s="26" t="s">
        <v>27</v>
      </c>
      <c r="F56" s="48"/>
    </row>
    <row r="57" spans="1:9" ht="15" customHeight="1" x14ac:dyDescent="0.25">
      <c r="A57" s="24" t="s">
        <v>4</v>
      </c>
      <c r="B57" s="25">
        <f>VLOOKUP(C57,Parâmetros!$A$13:$B$20,2,FALSE)/10</f>
        <v>0.9</v>
      </c>
      <c r="C57" s="26" t="s">
        <v>31</v>
      </c>
      <c r="D57" s="25">
        <f>VLOOKUP(E57,Parâmetros!$D$13:$E$18,2,FALSE)/10</f>
        <v>1</v>
      </c>
      <c r="E57" s="26" t="s">
        <v>37</v>
      </c>
      <c r="F57" s="48"/>
    </row>
    <row r="58" spans="1:9" ht="15" customHeight="1" x14ac:dyDescent="0.25">
      <c r="A58" s="24" t="s">
        <v>63</v>
      </c>
      <c r="B58" s="25">
        <f>VLOOKUP(C58,Parâmetros!$A$24:$B$29,2,FALSE)/10</f>
        <v>1</v>
      </c>
      <c r="C58" s="26" t="s">
        <v>84</v>
      </c>
      <c r="D58" s="25">
        <f>VLOOKUP(E58,Parâmetros!$D$24:$E$29,2,FALSE)/10</f>
        <v>1</v>
      </c>
      <c r="E58" s="26" t="s">
        <v>66</v>
      </c>
      <c r="F58" s="48"/>
    </row>
    <row r="59" spans="1:9" ht="15" customHeight="1" x14ac:dyDescent="0.25">
      <c r="A59" s="24" t="s">
        <v>5</v>
      </c>
      <c r="B59" s="25">
        <f>VLOOKUP(C59,Parâmetros!$A$33:$B$39,2,FALSE)/10</f>
        <v>1</v>
      </c>
      <c r="C59" s="26" t="s">
        <v>51</v>
      </c>
      <c r="D59" s="25">
        <f>VLOOKUP(E59,Parâmetros!$D$33:$E$39,2,FALSE)/10</f>
        <v>1</v>
      </c>
      <c r="E59" s="26" t="s">
        <v>56</v>
      </c>
      <c r="F59" s="49"/>
    </row>
    <row r="60" spans="1:9" ht="15" customHeight="1" x14ac:dyDescent="0.25">
      <c r="A60" s="50"/>
      <c r="B60" s="50"/>
      <c r="C60" s="50"/>
      <c r="D60" s="50"/>
      <c r="E60" s="50"/>
      <c r="F60" s="28">
        <f>((B56*D56)+(B57*D57)+(B58*D58)+(B59*D59))/4</f>
        <v>0.97499999999999998</v>
      </c>
    </row>
    <row r="61" spans="1:9" ht="15" customHeight="1" x14ac:dyDescent="0.25">
      <c r="A61" s="12" t="s">
        <v>8</v>
      </c>
      <c r="B61" s="13" t="s">
        <v>11</v>
      </c>
      <c r="C61" s="45"/>
      <c r="D61" s="46"/>
      <c r="E61" s="46"/>
      <c r="F61" s="14"/>
    </row>
    <row r="62" spans="1:9" ht="15" customHeight="1" x14ac:dyDescent="0.25">
      <c r="A62" s="27" t="s">
        <v>0</v>
      </c>
      <c r="B62" s="27" t="s">
        <v>1</v>
      </c>
      <c r="C62" s="27" t="s">
        <v>6</v>
      </c>
      <c r="D62" s="27" t="s">
        <v>2</v>
      </c>
      <c r="E62" s="27" t="s">
        <v>6</v>
      </c>
      <c r="F62" s="47" t="s">
        <v>90</v>
      </c>
    </row>
    <row r="63" spans="1:9" ht="15" customHeight="1" x14ac:dyDescent="0.25">
      <c r="A63" s="24" t="s">
        <v>3</v>
      </c>
      <c r="B63" s="25">
        <f>VLOOKUP(C63,Parâmetros!$A$3:$B$9,2,FALSE)/10</f>
        <v>0.5</v>
      </c>
      <c r="C63" s="29" t="s">
        <v>78</v>
      </c>
      <c r="D63" s="25">
        <f>VLOOKUP(E63,Parâmetros!$D$3:$E$7,2,FALSE)/10</f>
        <v>1</v>
      </c>
      <c r="E63" s="26" t="s">
        <v>27</v>
      </c>
      <c r="F63" s="48"/>
    </row>
    <row r="64" spans="1:9" ht="15" customHeight="1" x14ac:dyDescent="0.25">
      <c r="A64" s="24" t="s">
        <v>4</v>
      </c>
      <c r="B64" s="25">
        <f>VLOOKUP(C64,Parâmetros!$A$13:$B$20,2,FALSE)/10</f>
        <v>0.6</v>
      </c>
      <c r="C64" s="26" t="s">
        <v>72</v>
      </c>
      <c r="D64" s="25">
        <f>VLOOKUP(E64,Parâmetros!$D$13:$E$18,2,FALSE)/10</f>
        <v>1</v>
      </c>
      <c r="E64" s="26" t="s">
        <v>37</v>
      </c>
      <c r="F64" s="48"/>
    </row>
    <row r="65" spans="1:6" ht="15" customHeight="1" x14ac:dyDescent="0.25">
      <c r="A65" s="24" t="s">
        <v>63</v>
      </c>
      <c r="B65" s="25">
        <f>VLOOKUP(C65,Parâmetros!$A$24:$B$29,2,FALSE)/10</f>
        <v>0.5</v>
      </c>
      <c r="C65" s="26" t="s">
        <v>44</v>
      </c>
      <c r="D65" s="25">
        <f>VLOOKUP(E65,Parâmetros!$D$24:$E$29,2,FALSE)/10</f>
        <v>1</v>
      </c>
      <c r="E65" s="26" t="s">
        <v>66</v>
      </c>
      <c r="F65" s="48"/>
    </row>
    <row r="66" spans="1:6" ht="15" customHeight="1" x14ac:dyDescent="0.25">
      <c r="A66" s="24" t="s">
        <v>5</v>
      </c>
      <c r="B66" s="25">
        <f>VLOOKUP(C66,Parâmetros!$A$33:$B$39,2,FALSE)/10</f>
        <v>0.5</v>
      </c>
      <c r="C66" s="26" t="s">
        <v>65</v>
      </c>
      <c r="D66" s="25">
        <f>VLOOKUP(E66,Parâmetros!$D$33:$E$39,2,FALSE)/10</f>
        <v>1</v>
      </c>
      <c r="E66" s="26" t="s">
        <v>56</v>
      </c>
      <c r="F66" s="49"/>
    </row>
    <row r="67" spans="1:6" ht="15" customHeight="1" x14ac:dyDescent="0.25">
      <c r="A67" s="50"/>
      <c r="B67" s="50"/>
      <c r="C67" s="50"/>
      <c r="D67" s="50"/>
      <c r="E67" s="50"/>
      <c r="F67" s="28">
        <f>((B63*D63)+(B64*D64)+(B65*D65)+(B66*D66))/4</f>
        <v>0.52500000000000002</v>
      </c>
    </row>
    <row r="68" spans="1:6" ht="15" customHeight="1" x14ac:dyDescent="0.25">
      <c r="A68" s="15" t="s">
        <v>8</v>
      </c>
      <c r="B68" s="16" t="s">
        <v>12</v>
      </c>
      <c r="C68" s="52"/>
      <c r="D68" s="53"/>
      <c r="E68" s="54"/>
      <c r="F68" s="17"/>
    </row>
    <row r="69" spans="1:6" ht="15" customHeight="1" x14ac:dyDescent="0.25">
      <c r="A69" s="27" t="s">
        <v>0</v>
      </c>
      <c r="B69" s="27" t="s">
        <v>1</v>
      </c>
      <c r="C69" s="27" t="s">
        <v>6</v>
      </c>
      <c r="D69" s="27" t="s">
        <v>2</v>
      </c>
      <c r="E69" s="27" t="s">
        <v>6</v>
      </c>
      <c r="F69" s="47" t="s">
        <v>90</v>
      </c>
    </row>
    <row r="70" spans="1:6" ht="15" customHeight="1" x14ac:dyDescent="0.25">
      <c r="A70" s="24" t="s">
        <v>3</v>
      </c>
      <c r="B70" s="25">
        <f>VLOOKUP(C70,Parâmetros!$A$3:$B$9,2,FALSE)/10</f>
        <v>0.5</v>
      </c>
      <c r="C70" s="29" t="s">
        <v>78</v>
      </c>
      <c r="D70" s="25">
        <f>VLOOKUP(E70,Parâmetros!$D$3:$E$7,2,FALSE)/10</f>
        <v>1</v>
      </c>
      <c r="E70" s="26" t="s">
        <v>27</v>
      </c>
      <c r="F70" s="48"/>
    </row>
    <row r="71" spans="1:6" ht="15" customHeight="1" x14ac:dyDescent="0.25">
      <c r="A71" s="24" t="s">
        <v>4</v>
      </c>
      <c r="B71" s="25">
        <f>VLOOKUP(C71,Parâmetros!$A$13:$B$20,2,FALSE)/10</f>
        <v>0.6</v>
      </c>
      <c r="C71" s="26" t="s">
        <v>72</v>
      </c>
      <c r="D71" s="25">
        <f>VLOOKUP(E71,Parâmetros!$D$13:$E$18,2,FALSE)/10</f>
        <v>1</v>
      </c>
      <c r="E71" s="26" t="s">
        <v>37</v>
      </c>
      <c r="F71" s="48"/>
    </row>
    <row r="72" spans="1:6" ht="15" customHeight="1" x14ac:dyDescent="0.25">
      <c r="A72" s="24" t="s">
        <v>63</v>
      </c>
      <c r="B72" s="25">
        <f>VLOOKUP(C72,Parâmetros!$A$24:$B$29,2,FALSE)/10</f>
        <v>0.5</v>
      </c>
      <c r="C72" s="26" t="s">
        <v>44</v>
      </c>
      <c r="D72" s="25">
        <f>VLOOKUP(E72,Parâmetros!$D$24:$E$29,2,FALSE)/10</f>
        <v>1</v>
      </c>
      <c r="E72" s="26" t="s">
        <v>66</v>
      </c>
      <c r="F72" s="48"/>
    </row>
    <row r="73" spans="1:6" ht="15" customHeight="1" x14ac:dyDescent="0.25">
      <c r="A73" s="24" t="s">
        <v>5</v>
      </c>
      <c r="B73" s="25">
        <f>VLOOKUP(C73,Parâmetros!$A$33:$B$39,2,FALSE)/10</f>
        <v>0.5</v>
      </c>
      <c r="C73" s="26" t="s">
        <v>65</v>
      </c>
      <c r="D73" s="25">
        <f>VLOOKUP(E73,Parâmetros!$D$33:$E$39,2,FALSE)/10</f>
        <v>1</v>
      </c>
      <c r="E73" s="26" t="s">
        <v>56</v>
      </c>
      <c r="F73" s="49"/>
    </row>
    <row r="74" spans="1:6" ht="15" customHeight="1" x14ac:dyDescent="0.25">
      <c r="A74" s="50"/>
      <c r="B74" s="50"/>
      <c r="C74" s="50"/>
      <c r="D74" s="50"/>
      <c r="E74" s="51"/>
      <c r="F74" s="28">
        <f>((B70*D70)+(B71*D71)+(B72*D72)+(B73*D73))/4</f>
        <v>0.52500000000000002</v>
      </c>
    </row>
    <row r="75" spans="1:6" ht="15" customHeight="1" x14ac:dyDescent="0.25">
      <c r="A75" s="12" t="s">
        <v>8</v>
      </c>
      <c r="B75" s="13" t="s">
        <v>15</v>
      </c>
      <c r="C75" s="45"/>
      <c r="D75" s="46"/>
      <c r="E75" s="46"/>
      <c r="F75" s="17"/>
    </row>
    <row r="76" spans="1:6" ht="15" customHeight="1" x14ac:dyDescent="0.25">
      <c r="A76" s="10" t="s">
        <v>0</v>
      </c>
      <c r="B76" s="10" t="s">
        <v>1</v>
      </c>
      <c r="C76" s="10" t="s">
        <v>6</v>
      </c>
      <c r="D76" s="10" t="s">
        <v>2</v>
      </c>
      <c r="E76" s="10" t="s">
        <v>6</v>
      </c>
      <c r="F76" s="47" t="s">
        <v>90</v>
      </c>
    </row>
    <row r="77" spans="1:6" ht="15" customHeight="1" x14ac:dyDescent="0.25">
      <c r="A77" s="11" t="s">
        <v>3</v>
      </c>
      <c r="B77" s="25">
        <f>VLOOKUP(C77,Parâmetros!$G$5:$K$9,4,FALSE)/10</f>
        <v>0.4</v>
      </c>
      <c r="C77" s="21" t="s">
        <v>70</v>
      </c>
      <c r="D77" s="25">
        <f>VLOOKUP(E77,Parâmetros!$D$3:$E$7,2,FALSE)/10</f>
        <v>0.6</v>
      </c>
      <c r="E77" s="21" t="s">
        <v>76</v>
      </c>
      <c r="F77" s="48"/>
    </row>
    <row r="78" spans="1:6" ht="15" customHeight="1" x14ac:dyDescent="0.25">
      <c r="A78" s="11" t="s">
        <v>4</v>
      </c>
      <c r="B78" s="25">
        <f>VLOOKUP(C78,Parâmetros!$A$13:$B$20,2,FALSE)/10</f>
        <v>0.6</v>
      </c>
      <c r="C78" s="21" t="s">
        <v>72</v>
      </c>
      <c r="D78" s="25">
        <f>VLOOKUP(E78,Parâmetros!$D$13:$E$18,2,FALSE)/10</f>
        <v>0.9</v>
      </c>
      <c r="E78" s="21" t="s">
        <v>38</v>
      </c>
      <c r="F78" s="48"/>
    </row>
    <row r="79" spans="1:6" ht="15" customHeight="1" x14ac:dyDescent="0.25">
      <c r="A79" s="11" t="s">
        <v>63</v>
      </c>
      <c r="B79" s="25">
        <f>VLOOKUP(C79,Parâmetros!$A$24:$B$29,2,FALSE)/10</f>
        <v>0.1</v>
      </c>
      <c r="C79" s="21" t="s">
        <v>43</v>
      </c>
      <c r="D79" s="25">
        <f>VLOOKUP(E79,Parâmetros!$D$24:$E$29,2,FALSE)/10</f>
        <v>1</v>
      </c>
      <c r="E79" s="21" t="s">
        <v>66</v>
      </c>
      <c r="F79" s="48"/>
    </row>
    <row r="80" spans="1:6" ht="15" customHeight="1" x14ac:dyDescent="0.25">
      <c r="A80" s="11" t="s">
        <v>5</v>
      </c>
      <c r="B80" s="25">
        <f>VLOOKUP(C80,Parâmetros!$A$33:$B$39,2,FALSE)/10</f>
        <v>0.5</v>
      </c>
      <c r="C80" s="21" t="s">
        <v>65</v>
      </c>
      <c r="D80" s="25">
        <f>VLOOKUP(E80,Parâmetros!$D$33:$E$39,2,FALSE)/10</f>
        <v>1</v>
      </c>
      <c r="E80" s="21" t="s">
        <v>56</v>
      </c>
      <c r="F80" s="49"/>
    </row>
    <row r="81" spans="1:6" ht="15" customHeight="1" x14ac:dyDescent="0.25">
      <c r="A81" s="19"/>
      <c r="C81" s="20"/>
      <c r="D81" s="20"/>
      <c r="E81" s="20"/>
      <c r="F81" s="28">
        <f>((B77*D77)+(B78*D78)+(B79*D79)+(B80*D80))/4</f>
        <v>0.34499999999999997</v>
      </c>
    </row>
    <row r="84" spans="1:6" ht="15" customHeight="1" x14ac:dyDescent="0.25">
      <c r="A84" s="5" t="s">
        <v>7</v>
      </c>
      <c r="B84" s="55" t="s">
        <v>95</v>
      </c>
      <c r="C84" s="56"/>
      <c r="D84" s="56"/>
      <c r="E84" s="56"/>
      <c r="F84" s="31"/>
    </row>
    <row r="85" spans="1:6" ht="15" customHeight="1" x14ac:dyDescent="0.25">
      <c r="A85" s="7" t="s">
        <v>8</v>
      </c>
      <c r="B85" s="8" t="s">
        <v>9</v>
      </c>
      <c r="C85" s="45"/>
      <c r="D85" s="46"/>
      <c r="E85" s="57"/>
      <c r="F85" s="9"/>
    </row>
    <row r="86" spans="1:6" ht="15" customHeight="1" x14ac:dyDescent="0.25">
      <c r="A86" s="10" t="s">
        <v>0</v>
      </c>
      <c r="B86" s="10" t="s">
        <v>1</v>
      </c>
      <c r="C86" s="10" t="s">
        <v>6</v>
      </c>
      <c r="D86" s="10" t="s">
        <v>2</v>
      </c>
      <c r="E86" s="10" t="s">
        <v>6</v>
      </c>
      <c r="F86" s="47" t="s">
        <v>90</v>
      </c>
    </row>
    <row r="87" spans="1:6" ht="15" customHeight="1" x14ac:dyDescent="0.25">
      <c r="A87" s="24" t="s">
        <v>3</v>
      </c>
      <c r="B87" s="25">
        <f>VLOOKUP(C87,Parâmetros!$A$3:$B$9,2,FALSE)/10</f>
        <v>1</v>
      </c>
      <c r="C87" s="29" t="s">
        <v>16</v>
      </c>
      <c r="D87" s="25">
        <f>VLOOKUP(E87,Parâmetros!$D$3:$E$7,2,FALSE)/10</f>
        <v>1</v>
      </c>
      <c r="E87" s="26" t="s">
        <v>27</v>
      </c>
      <c r="F87" s="48"/>
    </row>
    <row r="88" spans="1:6" ht="15" customHeight="1" x14ac:dyDescent="0.25">
      <c r="A88" s="24" t="s">
        <v>4</v>
      </c>
      <c r="B88" s="25">
        <f>VLOOKUP(C88,Parâmetros!$A$13:$B$20,2,FALSE)/10</f>
        <v>0.9</v>
      </c>
      <c r="C88" s="26" t="s">
        <v>31</v>
      </c>
      <c r="D88" s="25">
        <f>VLOOKUP(E88,Parâmetros!$D$13:$E$18,2,FALSE)/10</f>
        <v>1</v>
      </c>
      <c r="E88" s="26" t="s">
        <v>37</v>
      </c>
      <c r="F88" s="48"/>
    </row>
    <row r="89" spans="1:6" ht="15" customHeight="1" x14ac:dyDescent="0.25">
      <c r="A89" s="24" t="s">
        <v>63</v>
      </c>
      <c r="B89" s="25">
        <f>VLOOKUP(C89,Parâmetros!$A$24:$B$29,2,FALSE)/10</f>
        <v>1</v>
      </c>
      <c r="C89" s="26" t="s">
        <v>84</v>
      </c>
      <c r="D89" s="25">
        <f>VLOOKUP(E89,Parâmetros!$D$24:$E$29,2,FALSE)/10</f>
        <v>1</v>
      </c>
      <c r="E89" s="26" t="s">
        <v>66</v>
      </c>
      <c r="F89" s="48"/>
    </row>
    <row r="90" spans="1:6" ht="15" customHeight="1" x14ac:dyDescent="0.25">
      <c r="A90" s="24" t="s">
        <v>5</v>
      </c>
      <c r="B90" s="25">
        <f>VLOOKUP(C90,Parâmetros!$A$33:$B$39,2,FALSE)/10</f>
        <v>1</v>
      </c>
      <c r="C90" s="26" t="s">
        <v>51</v>
      </c>
      <c r="D90" s="25">
        <f>VLOOKUP(E90,Parâmetros!$D$33:$E$39,2,FALSE)/10</f>
        <v>1</v>
      </c>
      <c r="E90" s="26" t="s">
        <v>56</v>
      </c>
      <c r="F90" s="49"/>
    </row>
    <row r="91" spans="1:6" ht="15" customHeight="1" x14ac:dyDescent="0.25">
      <c r="A91" s="50"/>
      <c r="B91" s="50"/>
      <c r="C91" s="50"/>
      <c r="D91" s="50"/>
      <c r="E91" s="50"/>
      <c r="F91" s="28">
        <f>((B87*D87)+(B88*D88)+(B89*D89)+(B90*D90))/4</f>
        <v>0.97499999999999998</v>
      </c>
    </row>
    <row r="92" spans="1:6" ht="15" customHeight="1" x14ac:dyDescent="0.25">
      <c r="A92" s="12" t="s">
        <v>8</v>
      </c>
      <c r="B92" s="13" t="s">
        <v>11</v>
      </c>
      <c r="C92" s="45"/>
      <c r="D92" s="46"/>
      <c r="E92" s="46"/>
      <c r="F92" s="14"/>
    </row>
    <row r="93" spans="1:6" ht="15" customHeight="1" x14ac:dyDescent="0.25">
      <c r="A93" s="27" t="s">
        <v>0</v>
      </c>
      <c r="B93" s="27" t="s">
        <v>1</v>
      </c>
      <c r="C93" s="27" t="s">
        <v>6</v>
      </c>
      <c r="D93" s="27" t="s">
        <v>2</v>
      </c>
      <c r="E93" s="27" t="s">
        <v>6</v>
      </c>
      <c r="F93" s="47" t="s">
        <v>90</v>
      </c>
    </row>
    <row r="94" spans="1:6" ht="15" customHeight="1" x14ac:dyDescent="0.25">
      <c r="A94" s="24" t="s">
        <v>3</v>
      </c>
      <c r="B94" s="25">
        <f>VLOOKUP(C94,Parâmetros!$A$3:$B$9,2,FALSE)/10</f>
        <v>0.5</v>
      </c>
      <c r="C94" s="29" t="s">
        <v>78</v>
      </c>
      <c r="D94" s="25">
        <f>VLOOKUP(E94,Parâmetros!$D$3:$E$7,2,FALSE)/10</f>
        <v>1</v>
      </c>
      <c r="E94" s="26" t="s">
        <v>27</v>
      </c>
      <c r="F94" s="48"/>
    </row>
    <row r="95" spans="1:6" ht="15" customHeight="1" x14ac:dyDescent="0.25">
      <c r="A95" s="24" t="s">
        <v>4</v>
      </c>
      <c r="B95" s="25">
        <f>VLOOKUP(C95,Parâmetros!$A$13:$B$20,2,FALSE)/10</f>
        <v>0.6</v>
      </c>
      <c r="C95" s="26" t="s">
        <v>72</v>
      </c>
      <c r="D95" s="25">
        <f>VLOOKUP(E95,Parâmetros!$D$13:$E$18,2,FALSE)/10</f>
        <v>1</v>
      </c>
      <c r="E95" s="26" t="s">
        <v>37</v>
      </c>
      <c r="F95" s="48"/>
    </row>
    <row r="96" spans="1:6" ht="15" customHeight="1" x14ac:dyDescent="0.25">
      <c r="A96" s="24" t="s">
        <v>63</v>
      </c>
      <c r="B96" s="25">
        <f>VLOOKUP(C96,Parâmetros!$A$24:$B$29,2,FALSE)/10</f>
        <v>0.5</v>
      </c>
      <c r="C96" s="26" t="s">
        <v>44</v>
      </c>
      <c r="D96" s="25">
        <f>VLOOKUP(E96,Parâmetros!$D$24:$E$29,2,FALSE)/10</f>
        <v>1</v>
      </c>
      <c r="E96" s="26" t="s">
        <v>66</v>
      </c>
      <c r="F96" s="48"/>
    </row>
    <row r="97" spans="1:6" ht="15" customHeight="1" x14ac:dyDescent="0.25">
      <c r="A97" s="24" t="s">
        <v>5</v>
      </c>
      <c r="B97" s="25">
        <f>VLOOKUP(C97,Parâmetros!$A$33:$B$39,2,FALSE)/10</f>
        <v>0.5</v>
      </c>
      <c r="C97" s="26" t="s">
        <v>65</v>
      </c>
      <c r="D97" s="25">
        <f>VLOOKUP(E97,Parâmetros!$D$33:$E$39,2,FALSE)/10</f>
        <v>1</v>
      </c>
      <c r="E97" s="26" t="s">
        <v>56</v>
      </c>
      <c r="F97" s="49"/>
    </row>
    <row r="98" spans="1:6" ht="15" customHeight="1" x14ac:dyDescent="0.25">
      <c r="A98" s="50"/>
      <c r="B98" s="50"/>
      <c r="C98" s="50"/>
      <c r="D98" s="50"/>
      <c r="E98" s="50"/>
      <c r="F98" s="28">
        <f>((B94*D94)+(B95*D95)+(B96*D96)+(B97*D97))/4</f>
        <v>0.52500000000000002</v>
      </c>
    </row>
    <row r="99" spans="1:6" ht="15" customHeight="1" x14ac:dyDescent="0.25">
      <c r="A99" s="15" t="s">
        <v>8</v>
      </c>
      <c r="B99" s="16" t="s">
        <v>12</v>
      </c>
      <c r="C99" s="52"/>
      <c r="D99" s="53"/>
      <c r="E99" s="54"/>
      <c r="F99" s="17"/>
    </row>
    <row r="100" spans="1:6" ht="15" customHeight="1" x14ac:dyDescent="0.25">
      <c r="A100" s="27" t="s">
        <v>0</v>
      </c>
      <c r="B100" s="27" t="s">
        <v>1</v>
      </c>
      <c r="C100" s="27" t="s">
        <v>6</v>
      </c>
      <c r="D100" s="27" t="s">
        <v>2</v>
      </c>
      <c r="E100" s="27" t="s">
        <v>6</v>
      </c>
      <c r="F100" s="47" t="s">
        <v>90</v>
      </c>
    </row>
    <row r="101" spans="1:6" ht="18" x14ac:dyDescent="0.25">
      <c r="A101" s="24" t="s">
        <v>3</v>
      </c>
      <c r="B101" s="25">
        <f>VLOOKUP(C101,Parâmetros!$A$3:$B$9,2,FALSE)/10</f>
        <v>0.5</v>
      </c>
      <c r="C101" s="29" t="s">
        <v>78</v>
      </c>
      <c r="D101" s="25">
        <f>VLOOKUP(E101,Parâmetros!$D$3:$E$7,2,FALSE)/10</f>
        <v>1</v>
      </c>
      <c r="E101" s="26" t="s">
        <v>27</v>
      </c>
      <c r="F101" s="48"/>
    </row>
    <row r="102" spans="1:6" ht="15" customHeight="1" x14ac:dyDescent="0.25">
      <c r="A102" s="24" t="s">
        <v>4</v>
      </c>
      <c r="B102" s="25">
        <f>VLOOKUP(C102,Parâmetros!$A$13:$B$20,2,FALSE)/10</f>
        <v>0.6</v>
      </c>
      <c r="C102" s="26" t="s">
        <v>72</v>
      </c>
      <c r="D102" s="25">
        <f>VLOOKUP(E102,Parâmetros!$D$13:$E$18,2,FALSE)/10</f>
        <v>1</v>
      </c>
      <c r="E102" s="26" t="s">
        <v>37</v>
      </c>
      <c r="F102" s="48"/>
    </row>
    <row r="103" spans="1:6" ht="15" customHeight="1" x14ac:dyDescent="0.25">
      <c r="A103" s="24" t="s">
        <v>63</v>
      </c>
      <c r="B103" s="25">
        <f>VLOOKUP(C103,Parâmetros!$A$24:$B$29,2,FALSE)/10</f>
        <v>0.5</v>
      </c>
      <c r="C103" s="26" t="s">
        <v>44</v>
      </c>
      <c r="D103" s="25">
        <f>VLOOKUP(E103,Parâmetros!$D$24:$E$29,2,FALSE)/10</f>
        <v>1</v>
      </c>
      <c r="E103" s="26" t="s">
        <v>66</v>
      </c>
      <c r="F103" s="48"/>
    </row>
    <row r="104" spans="1:6" ht="15" customHeight="1" x14ac:dyDescent="0.25">
      <c r="A104" s="24" t="s">
        <v>5</v>
      </c>
      <c r="B104" s="25">
        <f>VLOOKUP(C104,Parâmetros!$A$33:$B$39,2,FALSE)/10</f>
        <v>0.5</v>
      </c>
      <c r="C104" s="26" t="s">
        <v>65</v>
      </c>
      <c r="D104" s="25">
        <f>VLOOKUP(E104,Parâmetros!$D$33:$E$39,2,FALSE)/10</f>
        <v>1</v>
      </c>
      <c r="E104" s="26" t="s">
        <v>56</v>
      </c>
      <c r="F104" s="49"/>
    </row>
    <row r="105" spans="1:6" ht="15" customHeight="1" x14ac:dyDescent="0.25">
      <c r="A105" s="50"/>
      <c r="B105" s="50"/>
      <c r="C105" s="50"/>
      <c r="D105" s="50"/>
      <c r="E105" s="51"/>
      <c r="F105" s="28">
        <f>((B101*D101)+(B102*D102)+(B103*D103)+(B104*D104))/4</f>
        <v>0.52500000000000002</v>
      </c>
    </row>
    <row r="108" spans="1:6" ht="15" customHeight="1" x14ac:dyDescent="0.25">
      <c r="A108" s="5" t="s">
        <v>7</v>
      </c>
      <c r="B108" s="55" t="s">
        <v>96</v>
      </c>
      <c r="C108" s="56"/>
      <c r="D108" s="56"/>
      <c r="E108" s="56"/>
      <c r="F108" s="31"/>
    </row>
    <row r="109" spans="1:6" ht="15" customHeight="1" x14ac:dyDescent="0.25">
      <c r="A109" s="7" t="s">
        <v>8</v>
      </c>
      <c r="B109" s="8" t="s">
        <v>9</v>
      </c>
      <c r="C109" s="45"/>
      <c r="D109" s="46"/>
      <c r="E109" s="57"/>
      <c r="F109" s="9"/>
    </row>
    <row r="110" spans="1:6" ht="15" customHeight="1" x14ac:dyDescent="0.25">
      <c r="A110" s="10" t="s">
        <v>0</v>
      </c>
      <c r="B110" s="10" t="s">
        <v>1</v>
      </c>
      <c r="C110" s="10" t="s">
        <v>6</v>
      </c>
      <c r="D110" s="10" t="s">
        <v>2</v>
      </c>
      <c r="E110" s="10" t="s">
        <v>6</v>
      </c>
      <c r="F110" s="47" t="s">
        <v>90</v>
      </c>
    </row>
    <row r="111" spans="1:6" ht="15" customHeight="1" x14ac:dyDescent="0.25">
      <c r="A111" s="24" t="s">
        <v>3</v>
      </c>
      <c r="B111" s="25">
        <f>VLOOKUP(C111,Parâmetros!$A$3:$B$9,2,FALSE)/10</f>
        <v>0.9</v>
      </c>
      <c r="C111" s="29" t="s">
        <v>17</v>
      </c>
      <c r="D111" s="25">
        <f>VLOOKUP(E111,Parâmetros!$D$3:$E$7,2,FALSE)/10</f>
        <v>1</v>
      </c>
      <c r="E111" s="26" t="s">
        <v>27</v>
      </c>
      <c r="F111" s="48"/>
    </row>
    <row r="112" spans="1:6" ht="15" customHeight="1" x14ac:dyDescent="0.25">
      <c r="A112" s="24" t="s">
        <v>4</v>
      </c>
      <c r="B112" s="25">
        <f>VLOOKUP(C112,Parâmetros!$A$13:$B$20,2,FALSE)/10</f>
        <v>0.9</v>
      </c>
      <c r="C112" s="26" t="s">
        <v>31</v>
      </c>
      <c r="D112" s="25">
        <f>VLOOKUP(E112,Parâmetros!$D$13:$E$18,2,FALSE)/10</f>
        <v>1</v>
      </c>
      <c r="E112" s="26" t="s">
        <v>37</v>
      </c>
      <c r="F112" s="48"/>
    </row>
    <row r="113" spans="1:6" ht="15" customHeight="1" x14ac:dyDescent="0.25">
      <c r="A113" s="24" t="s">
        <v>63</v>
      </c>
      <c r="B113" s="25">
        <f>VLOOKUP(C113,Parâmetros!$A$24:$B$29,2,FALSE)/10</f>
        <v>1</v>
      </c>
      <c r="C113" s="26" t="s">
        <v>84</v>
      </c>
      <c r="D113" s="25">
        <f>VLOOKUP(E113,Parâmetros!$D$24:$E$29,2,FALSE)/10</f>
        <v>1</v>
      </c>
      <c r="E113" s="26" t="s">
        <v>66</v>
      </c>
      <c r="F113" s="48"/>
    </row>
    <row r="114" spans="1:6" ht="15" customHeight="1" x14ac:dyDescent="0.25">
      <c r="A114" s="24" t="s">
        <v>5</v>
      </c>
      <c r="B114" s="25">
        <f>VLOOKUP(C114,Parâmetros!$A$33:$B$39,2,FALSE)/10</f>
        <v>1</v>
      </c>
      <c r="C114" s="26" t="s">
        <v>51</v>
      </c>
      <c r="D114" s="25">
        <f>VLOOKUP(E114,Parâmetros!$D$33:$E$39,2,FALSE)/10</f>
        <v>1</v>
      </c>
      <c r="E114" s="26" t="s">
        <v>56</v>
      </c>
      <c r="F114" s="49"/>
    </row>
    <row r="115" spans="1:6" ht="15" customHeight="1" x14ac:dyDescent="0.25">
      <c r="A115" s="50"/>
      <c r="B115" s="50"/>
      <c r="C115" s="50"/>
      <c r="D115" s="50"/>
      <c r="E115" s="50"/>
      <c r="F115" s="28">
        <f>((B111*D111)+(B112*D112)+(B113*D113)+(B114*D114))/4</f>
        <v>0.95</v>
      </c>
    </row>
    <row r="116" spans="1:6" ht="15" customHeight="1" x14ac:dyDescent="0.25">
      <c r="A116" s="12" t="s">
        <v>8</v>
      </c>
      <c r="B116" s="13" t="s">
        <v>11</v>
      </c>
      <c r="C116" s="45"/>
      <c r="D116" s="46"/>
      <c r="E116" s="46"/>
      <c r="F116" s="14"/>
    </row>
    <row r="117" spans="1:6" ht="15" customHeight="1" x14ac:dyDescent="0.25">
      <c r="A117" s="27" t="s">
        <v>0</v>
      </c>
      <c r="B117" s="27" t="s">
        <v>1</v>
      </c>
      <c r="C117" s="27" t="s">
        <v>6</v>
      </c>
      <c r="D117" s="27" t="s">
        <v>2</v>
      </c>
      <c r="E117" s="27" t="s">
        <v>6</v>
      </c>
      <c r="F117" s="47" t="s">
        <v>90</v>
      </c>
    </row>
    <row r="118" spans="1:6" ht="18" x14ac:dyDescent="0.25">
      <c r="A118" s="24" t="s">
        <v>3</v>
      </c>
      <c r="B118" s="25">
        <f>VLOOKUP(C118,Parâmetros!$A$3:$B$9,2,FALSE)/10</f>
        <v>0.5</v>
      </c>
      <c r="C118" s="29" t="s">
        <v>78</v>
      </c>
      <c r="D118" s="25">
        <f>VLOOKUP(E118,Parâmetros!$D$3:$E$7,2,FALSE)/10</f>
        <v>1</v>
      </c>
      <c r="E118" s="26" t="s">
        <v>27</v>
      </c>
      <c r="F118" s="48"/>
    </row>
    <row r="119" spans="1:6" ht="15" customHeight="1" x14ac:dyDescent="0.25">
      <c r="A119" s="24" t="s">
        <v>4</v>
      </c>
      <c r="B119" s="25">
        <f>VLOOKUP(C119,Parâmetros!$A$13:$B$20,2,FALSE)/10</f>
        <v>0.6</v>
      </c>
      <c r="C119" s="26" t="s">
        <v>72</v>
      </c>
      <c r="D119" s="25">
        <f>VLOOKUP(E119,Parâmetros!$D$13:$E$18,2,FALSE)/10</f>
        <v>1</v>
      </c>
      <c r="E119" s="26" t="s">
        <v>37</v>
      </c>
      <c r="F119" s="48"/>
    </row>
    <row r="120" spans="1:6" ht="15" customHeight="1" x14ac:dyDescent="0.25">
      <c r="A120" s="24" t="s">
        <v>63</v>
      </c>
      <c r="B120" s="25">
        <f>VLOOKUP(C120,Parâmetros!$A$24:$B$29,2,FALSE)/10</f>
        <v>0.5</v>
      </c>
      <c r="C120" s="26" t="s">
        <v>44</v>
      </c>
      <c r="D120" s="25">
        <f>VLOOKUP(E120,Parâmetros!$D$24:$E$29,2,FALSE)/10</f>
        <v>1</v>
      </c>
      <c r="E120" s="26" t="s">
        <v>66</v>
      </c>
      <c r="F120" s="48"/>
    </row>
    <row r="121" spans="1:6" ht="15" customHeight="1" x14ac:dyDescent="0.25">
      <c r="A121" s="24" t="s">
        <v>5</v>
      </c>
      <c r="B121" s="25">
        <f>VLOOKUP(C121,Parâmetros!$A$33:$B$39,2,FALSE)/10</f>
        <v>0.5</v>
      </c>
      <c r="C121" s="26" t="s">
        <v>65</v>
      </c>
      <c r="D121" s="25">
        <f>VLOOKUP(E121,Parâmetros!$D$33:$E$39,2,FALSE)/10</f>
        <v>1</v>
      </c>
      <c r="E121" s="26" t="s">
        <v>56</v>
      </c>
      <c r="F121" s="49"/>
    </row>
    <row r="122" spans="1:6" ht="15" customHeight="1" x14ac:dyDescent="0.25">
      <c r="A122" s="50"/>
      <c r="B122" s="50"/>
      <c r="C122" s="50"/>
      <c r="D122" s="50"/>
      <c r="E122" s="50"/>
      <c r="F122" s="28">
        <f>((B118*D118)+(B119*D119)+(B120*D120)+(B121*D121))/4</f>
        <v>0.52500000000000002</v>
      </c>
    </row>
    <row r="123" spans="1:6" ht="15" customHeight="1" x14ac:dyDescent="0.25">
      <c r="A123" s="15" t="s">
        <v>8</v>
      </c>
      <c r="B123" s="16" t="s">
        <v>12</v>
      </c>
      <c r="C123" s="52"/>
      <c r="D123" s="53"/>
      <c r="E123" s="54"/>
      <c r="F123" s="17"/>
    </row>
    <row r="124" spans="1:6" ht="15" customHeight="1" x14ac:dyDescent="0.25">
      <c r="A124" s="27" t="s">
        <v>0</v>
      </c>
      <c r="B124" s="27" t="s">
        <v>1</v>
      </c>
      <c r="C124" s="27" t="s">
        <v>6</v>
      </c>
      <c r="D124" s="27" t="s">
        <v>2</v>
      </c>
      <c r="E124" s="27" t="s">
        <v>6</v>
      </c>
      <c r="F124" s="47" t="s">
        <v>90</v>
      </c>
    </row>
    <row r="125" spans="1:6" ht="18" x14ac:dyDescent="0.25">
      <c r="A125" s="24" t="s">
        <v>3</v>
      </c>
      <c r="B125" s="25">
        <f>VLOOKUP(C125,Parâmetros!$A$3:$B$9,2,FALSE)/10</f>
        <v>0.5</v>
      </c>
      <c r="C125" s="29" t="s">
        <v>78</v>
      </c>
      <c r="D125" s="25">
        <f>VLOOKUP(E125,Parâmetros!$D$3:$E$7,2,FALSE)/10</f>
        <v>1</v>
      </c>
      <c r="E125" s="26" t="s">
        <v>27</v>
      </c>
      <c r="F125" s="48"/>
    </row>
    <row r="126" spans="1:6" ht="15" customHeight="1" x14ac:dyDescent="0.25">
      <c r="A126" s="24" t="s">
        <v>4</v>
      </c>
      <c r="B126" s="25">
        <f>VLOOKUP(C126,Parâmetros!$A$13:$B$20,2,FALSE)/10</f>
        <v>0.6</v>
      </c>
      <c r="C126" s="26" t="s">
        <v>72</v>
      </c>
      <c r="D126" s="25">
        <f>VLOOKUP(E126,Parâmetros!$D$13:$E$18,2,FALSE)/10</f>
        <v>1</v>
      </c>
      <c r="E126" s="26" t="s">
        <v>37</v>
      </c>
      <c r="F126" s="48"/>
    </row>
    <row r="127" spans="1:6" ht="15" customHeight="1" x14ac:dyDescent="0.25">
      <c r="A127" s="24" t="s">
        <v>63</v>
      </c>
      <c r="B127" s="25">
        <f>VLOOKUP(C127,Parâmetros!$A$24:$B$29,2,FALSE)/10</f>
        <v>0.5</v>
      </c>
      <c r="C127" s="26" t="s">
        <v>44</v>
      </c>
      <c r="D127" s="25">
        <f>VLOOKUP(E127,Parâmetros!$D$24:$E$29,2,FALSE)/10</f>
        <v>1</v>
      </c>
      <c r="E127" s="26" t="s">
        <v>66</v>
      </c>
      <c r="F127" s="48"/>
    </row>
    <row r="128" spans="1:6" ht="15" customHeight="1" x14ac:dyDescent="0.25">
      <c r="A128" s="24" t="s">
        <v>5</v>
      </c>
      <c r="B128" s="25">
        <f>VLOOKUP(C128,Parâmetros!$A$33:$B$39,2,FALSE)/10</f>
        <v>0.5</v>
      </c>
      <c r="C128" s="26" t="s">
        <v>65</v>
      </c>
      <c r="D128" s="25">
        <f>VLOOKUP(E128,Parâmetros!$D$33:$E$39,2,FALSE)/10</f>
        <v>1</v>
      </c>
      <c r="E128" s="26" t="s">
        <v>56</v>
      </c>
      <c r="F128" s="49"/>
    </row>
    <row r="129" spans="1:6" ht="15" customHeight="1" x14ac:dyDescent="0.25">
      <c r="A129" s="50"/>
      <c r="B129" s="50"/>
      <c r="C129" s="50"/>
      <c r="D129" s="50"/>
      <c r="E129" s="51"/>
      <c r="F129" s="28">
        <f>((B125*D125)+(B126*D126)+(B127*D127)+(B128*D128))/4</f>
        <v>0.52500000000000002</v>
      </c>
    </row>
    <row r="130" spans="1:6" ht="15" customHeight="1" x14ac:dyDescent="0.25">
      <c r="A130" s="12" t="s">
        <v>8</v>
      </c>
      <c r="B130" s="13" t="s">
        <v>13</v>
      </c>
      <c r="C130" s="45"/>
      <c r="D130" s="46"/>
      <c r="E130" s="46"/>
      <c r="F130" s="14"/>
    </row>
    <row r="131" spans="1:6" ht="15" customHeight="1" x14ac:dyDescent="0.25">
      <c r="A131" s="27" t="s">
        <v>0</v>
      </c>
      <c r="B131" s="27" t="s">
        <v>1</v>
      </c>
      <c r="C131" s="27" t="s">
        <v>6</v>
      </c>
      <c r="D131" s="27" t="s">
        <v>2</v>
      </c>
      <c r="E131" s="27" t="s">
        <v>6</v>
      </c>
      <c r="F131" s="47" t="s">
        <v>90</v>
      </c>
    </row>
    <row r="132" spans="1:6" s="30" customFormat="1" ht="15" customHeight="1" x14ac:dyDescent="0.25">
      <c r="A132" s="24" t="s">
        <v>3</v>
      </c>
      <c r="B132" s="25">
        <f>VLOOKUP(C132,Parâmetros!$A$3:$B$9,2,FALSE)/10</f>
        <v>0.5</v>
      </c>
      <c r="C132" s="29" t="s">
        <v>78</v>
      </c>
      <c r="D132" s="25">
        <f>VLOOKUP(E132,Parâmetros!$D$3:$E$7,2,FALSE)/10</f>
        <v>1</v>
      </c>
      <c r="E132" s="26" t="s">
        <v>27</v>
      </c>
      <c r="F132" s="48"/>
    </row>
    <row r="133" spans="1:6" s="30" customFormat="1" ht="15" customHeight="1" x14ac:dyDescent="0.25">
      <c r="A133" s="24" t="s">
        <v>4</v>
      </c>
      <c r="B133" s="25">
        <f>VLOOKUP(C133,Parâmetros!$A$13:$B$20,2,FALSE)/10</f>
        <v>0.9</v>
      </c>
      <c r="C133" s="26" t="s">
        <v>31</v>
      </c>
      <c r="D133" s="25">
        <f>VLOOKUP(E133,Parâmetros!$D$13:$E$18,2,FALSE)/10</f>
        <v>1</v>
      </c>
      <c r="E133" s="26" t="s">
        <v>37</v>
      </c>
      <c r="F133" s="48"/>
    </row>
    <row r="134" spans="1:6" s="30" customFormat="1" ht="15" customHeight="1" x14ac:dyDescent="0.25">
      <c r="A134" s="24" t="s">
        <v>63</v>
      </c>
      <c r="B134" s="25">
        <f>VLOOKUP(C134,Parâmetros!$A$24:$B$29,2,FALSE)/10</f>
        <v>1</v>
      </c>
      <c r="C134" s="26" t="s">
        <v>84</v>
      </c>
      <c r="D134" s="25">
        <f>VLOOKUP(E134,Parâmetros!$D$24:$E$29,2,FALSE)/10</f>
        <v>1</v>
      </c>
      <c r="E134" s="26" t="s">
        <v>66</v>
      </c>
      <c r="F134" s="48"/>
    </row>
    <row r="135" spans="1:6" s="30" customFormat="1" ht="15" customHeight="1" x14ac:dyDescent="0.25">
      <c r="A135" s="24" t="s">
        <v>5</v>
      </c>
      <c r="B135" s="25">
        <f>VLOOKUP(C135,Parâmetros!$A$33:$B$39,2,FALSE)/10</f>
        <v>1</v>
      </c>
      <c r="C135" s="26" t="s">
        <v>51</v>
      </c>
      <c r="D135" s="25">
        <f>VLOOKUP(E135,Parâmetros!$D$33:$E$39,2,FALSE)/10</f>
        <v>1</v>
      </c>
      <c r="E135" s="26" t="s">
        <v>56</v>
      </c>
      <c r="F135" s="49"/>
    </row>
    <row r="136" spans="1:6" ht="15" customHeight="1" x14ac:dyDescent="0.25">
      <c r="A136" s="43"/>
      <c r="B136" s="43"/>
      <c r="C136" s="43"/>
      <c r="D136" s="43"/>
      <c r="E136" s="44"/>
      <c r="F136" s="28">
        <f>((B132*D132)+(B133*D133)+(B134*D134)+(B135*D135))/4</f>
        <v>0.85</v>
      </c>
    </row>
    <row r="137" spans="1:6" ht="15" customHeight="1" x14ac:dyDescent="0.25">
      <c r="A137" s="12" t="s">
        <v>8</v>
      </c>
      <c r="B137" s="13" t="s">
        <v>14</v>
      </c>
      <c r="C137" s="45"/>
      <c r="D137" s="46"/>
      <c r="E137" s="46"/>
      <c r="F137" s="17"/>
    </row>
    <row r="138" spans="1:6" ht="15" customHeight="1" x14ac:dyDescent="0.25">
      <c r="A138" s="10" t="s">
        <v>0</v>
      </c>
      <c r="B138" s="10" t="s">
        <v>1</v>
      </c>
      <c r="C138" s="10" t="s">
        <v>6</v>
      </c>
      <c r="D138" s="10" t="s">
        <v>2</v>
      </c>
      <c r="E138" s="10" t="s">
        <v>6</v>
      </c>
      <c r="F138" s="47" t="s">
        <v>90</v>
      </c>
    </row>
    <row r="139" spans="1:6" ht="15" customHeight="1" x14ac:dyDescent="0.25">
      <c r="A139" s="11" t="s">
        <v>3</v>
      </c>
      <c r="B139" s="25">
        <f>VLOOKUP(C139,Parâmetros!$G$5:$K$9,2,FALSE)/10</f>
        <v>0.5</v>
      </c>
      <c r="C139" s="21" t="s">
        <v>70</v>
      </c>
      <c r="D139" s="25">
        <f>VLOOKUP(E139,Parâmetros!$D$3:$E$7,2,FALSE)/10</f>
        <v>0.6</v>
      </c>
      <c r="E139" s="26" t="s">
        <v>76</v>
      </c>
      <c r="F139" s="48"/>
    </row>
    <row r="140" spans="1:6" ht="15" customHeight="1" x14ac:dyDescent="0.25">
      <c r="A140" s="11" t="s">
        <v>4</v>
      </c>
      <c r="B140" s="25">
        <f>VLOOKUP(C140,Parâmetros!$A$13:$B$20,2,FALSE)/10</f>
        <v>0.6</v>
      </c>
      <c r="C140" s="21" t="s">
        <v>72</v>
      </c>
      <c r="D140" s="25">
        <f>VLOOKUP(E140,Parâmetros!$D$13:$E$18,2,FALSE)/10</f>
        <v>0.9</v>
      </c>
      <c r="E140" s="21" t="s">
        <v>38</v>
      </c>
      <c r="F140" s="48"/>
    </row>
    <row r="141" spans="1:6" ht="15" customHeight="1" x14ac:dyDescent="0.25">
      <c r="A141" s="11" t="s">
        <v>63</v>
      </c>
      <c r="B141" s="25">
        <f>VLOOKUP(C141,Parâmetros!$A$24:$B$29,2,FALSE)/10</f>
        <v>0.1</v>
      </c>
      <c r="C141" s="21" t="s">
        <v>43</v>
      </c>
      <c r="D141" s="25">
        <f>VLOOKUP(E141,Parâmetros!$D$24:$E$29,2,FALSE)/10</f>
        <v>1</v>
      </c>
      <c r="E141" s="21" t="s">
        <v>66</v>
      </c>
      <c r="F141" s="48"/>
    </row>
    <row r="142" spans="1:6" ht="15" customHeight="1" x14ac:dyDescent="0.25">
      <c r="A142" s="11" t="s">
        <v>5</v>
      </c>
      <c r="B142" s="25">
        <f>VLOOKUP(C142,Parâmetros!$A$33:$B$39,2,FALSE)/10</f>
        <v>0.5</v>
      </c>
      <c r="C142" s="21" t="s">
        <v>65</v>
      </c>
      <c r="D142" s="25">
        <f>VLOOKUP(E142,Parâmetros!$D$33:$E$39,2,FALSE)/10</f>
        <v>1</v>
      </c>
      <c r="E142" s="21" t="s">
        <v>56</v>
      </c>
      <c r="F142" s="49"/>
    </row>
    <row r="143" spans="1:6" ht="15" customHeight="1" x14ac:dyDescent="0.25">
      <c r="A143" s="43"/>
      <c r="B143" s="43"/>
      <c r="C143" s="43"/>
      <c r="D143" s="43"/>
      <c r="E143" s="44"/>
      <c r="F143" s="28">
        <f>((B139*D139)+(B140*D140)+(B141*D141)+(B142*D142))/4</f>
        <v>0.36</v>
      </c>
    </row>
    <row r="144" spans="1:6" ht="15" customHeight="1" x14ac:dyDescent="0.25">
      <c r="A144" s="12" t="s">
        <v>8</v>
      </c>
      <c r="B144" s="13" t="s">
        <v>10</v>
      </c>
      <c r="C144" s="45"/>
      <c r="D144" s="46"/>
      <c r="E144" s="46"/>
      <c r="F144" s="17"/>
    </row>
    <row r="145" spans="1:6" ht="15" customHeight="1" x14ac:dyDescent="0.25">
      <c r="A145" s="10" t="s">
        <v>0</v>
      </c>
      <c r="B145" s="10" t="s">
        <v>1</v>
      </c>
      <c r="C145" s="10" t="s">
        <v>6</v>
      </c>
      <c r="D145" s="10" t="s">
        <v>2</v>
      </c>
      <c r="E145" s="10" t="s">
        <v>6</v>
      </c>
      <c r="F145" s="47" t="s">
        <v>90</v>
      </c>
    </row>
    <row r="146" spans="1:6" ht="15" customHeight="1" x14ac:dyDescent="0.25">
      <c r="A146" s="11" t="s">
        <v>3</v>
      </c>
      <c r="B146" s="25">
        <f>VLOOKUP(C146,Parâmetros!$G$5:$K$9,3,FALSE)/10</f>
        <v>0.5</v>
      </c>
      <c r="C146" s="21" t="s">
        <v>70</v>
      </c>
      <c r="D146" s="25">
        <f>VLOOKUP(E146,Parâmetros!$D$3:$E$7,2,FALSE)/10</f>
        <v>0.6</v>
      </c>
      <c r="E146" s="26" t="s">
        <v>76</v>
      </c>
      <c r="F146" s="48"/>
    </row>
    <row r="147" spans="1:6" ht="15" customHeight="1" x14ac:dyDescent="0.25">
      <c r="A147" s="11" t="s">
        <v>4</v>
      </c>
      <c r="B147" s="25">
        <f>VLOOKUP(C147,Parâmetros!$A$13:$B$20,2,FALSE)/10</f>
        <v>0.6</v>
      </c>
      <c r="C147" s="21" t="s">
        <v>72</v>
      </c>
      <c r="D147" s="25">
        <f>VLOOKUP(E147,Parâmetros!$D$13:$E$18,2,FALSE)/10</f>
        <v>0.9</v>
      </c>
      <c r="E147" s="21" t="s">
        <v>38</v>
      </c>
      <c r="F147" s="48"/>
    </row>
    <row r="148" spans="1:6" ht="15" customHeight="1" x14ac:dyDescent="0.25">
      <c r="A148" s="11" t="s">
        <v>63</v>
      </c>
      <c r="B148" s="25">
        <f>VLOOKUP(C148,Parâmetros!$A$24:$B$29,2,FALSE)/10</f>
        <v>0.1</v>
      </c>
      <c r="C148" s="21" t="s">
        <v>43</v>
      </c>
      <c r="D148" s="25">
        <f>VLOOKUP(E148,Parâmetros!$D$24:$E$29,2,FALSE)/10</f>
        <v>1</v>
      </c>
      <c r="E148" s="21" t="s">
        <v>66</v>
      </c>
      <c r="F148" s="48"/>
    </row>
    <row r="149" spans="1:6" ht="15" customHeight="1" x14ac:dyDescent="0.25">
      <c r="A149" s="11" t="s">
        <v>5</v>
      </c>
      <c r="B149" s="25">
        <f>VLOOKUP(C149,Parâmetros!$A$33:$B$39,2,FALSE)/10</f>
        <v>0.5</v>
      </c>
      <c r="C149" s="21" t="s">
        <v>65</v>
      </c>
      <c r="D149" s="25">
        <f>VLOOKUP(E149,Parâmetros!$D$33:$E$39,2,FALSE)/10</f>
        <v>1</v>
      </c>
      <c r="E149" s="21" t="s">
        <v>56</v>
      </c>
      <c r="F149" s="49"/>
    </row>
    <row r="150" spans="1:6" ht="15" customHeight="1" x14ac:dyDescent="0.25">
      <c r="A150" s="43"/>
      <c r="B150" s="43"/>
      <c r="C150" s="43"/>
      <c r="D150" s="43"/>
      <c r="E150" s="44"/>
      <c r="F150" s="28">
        <f>((B146*D146)+(B147*D147)+(B148*D148)+(B149*D149))/4</f>
        <v>0.36</v>
      </c>
    </row>
    <row r="151" spans="1:6" ht="15" customHeight="1" x14ac:dyDescent="0.25">
      <c r="A151" s="12" t="s">
        <v>8</v>
      </c>
      <c r="B151" s="13" t="s">
        <v>15</v>
      </c>
      <c r="C151" s="45"/>
      <c r="D151" s="46"/>
      <c r="E151" s="46"/>
      <c r="F151" s="17"/>
    </row>
    <row r="152" spans="1:6" ht="15" customHeight="1" x14ac:dyDescent="0.25">
      <c r="A152" s="10" t="s">
        <v>0</v>
      </c>
      <c r="B152" s="10" t="s">
        <v>1</v>
      </c>
      <c r="C152" s="10" t="s">
        <v>6</v>
      </c>
      <c r="D152" s="10" t="s">
        <v>2</v>
      </c>
      <c r="E152" s="10" t="s">
        <v>6</v>
      </c>
      <c r="F152" s="47" t="s">
        <v>90</v>
      </c>
    </row>
    <row r="153" spans="1:6" ht="15" customHeight="1" x14ac:dyDescent="0.25">
      <c r="A153" s="11" t="s">
        <v>3</v>
      </c>
      <c r="B153" s="25">
        <f>VLOOKUP(C153,Parâmetros!$G$5:$K$9,4,FALSE)/10</f>
        <v>0.3</v>
      </c>
      <c r="C153" s="21" t="s">
        <v>71</v>
      </c>
      <c r="D153" s="25">
        <f>VLOOKUP(E153,Parâmetros!$D$3:$E$7,2,FALSE)/10</f>
        <v>0.6</v>
      </c>
      <c r="E153" s="21" t="s">
        <v>76</v>
      </c>
      <c r="F153" s="48"/>
    </row>
    <row r="154" spans="1:6" ht="15" customHeight="1" x14ac:dyDescent="0.25">
      <c r="A154" s="11" t="s">
        <v>4</v>
      </c>
      <c r="B154" s="25">
        <f>VLOOKUP(C154,Parâmetros!$A$13:$B$20,2,FALSE)/10</f>
        <v>0.6</v>
      </c>
      <c r="C154" s="21" t="s">
        <v>72</v>
      </c>
      <c r="D154" s="25">
        <f>VLOOKUP(E154,Parâmetros!$D$13:$E$18,2,FALSE)/10</f>
        <v>0.9</v>
      </c>
      <c r="E154" s="21" t="s">
        <v>38</v>
      </c>
      <c r="F154" s="48"/>
    </row>
    <row r="155" spans="1:6" ht="15" customHeight="1" x14ac:dyDescent="0.25">
      <c r="A155" s="11" t="s">
        <v>63</v>
      </c>
      <c r="B155" s="25">
        <f>VLOOKUP(C155,Parâmetros!$A$24:$B$29,2,FALSE)/10</f>
        <v>0.1</v>
      </c>
      <c r="C155" s="21" t="s">
        <v>43</v>
      </c>
      <c r="D155" s="25">
        <f>VLOOKUP(E155,Parâmetros!$D$24:$E$29,2,FALSE)/10</f>
        <v>1</v>
      </c>
      <c r="E155" s="21" t="s">
        <v>66</v>
      </c>
      <c r="F155" s="48"/>
    </row>
    <row r="156" spans="1:6" ht="15" customHeight="1" x14ac:dyDescent="0.25">
      <c r="A156" s="11" t="s">
        <v>5</v>
      </c>
      <c r="B156" s="25">
        <f>VLOOKUP(C156,Parâmetros!$A$33:$B$39,2,FALSE)/10</f>
        <v>0.5</v>
      </c>
      <c r="C156" s="21" t="s">
        <v>65</v>
      </c>
      <c r="D156" s="25">
        <f>VLOOKUP(E156,Parâmetros!$D$33:$E$39,2,FALSE)/10</f>
        <v>1</v>
      </c>
      <c r="E156" s="21" t="s">
        <v>56</v>
      </c>
      <c r="F156" s="49"/>
    </row>
    <row r="157" spans="1:6" ht="15" customHeight="1" x14ac:dyDescent="0.25">
      <c r="A157" s="19"/>
      <c r="C157" s="20"/>
      <c r="D157" s="20"/>
      <c r="E157" s="20"/>
      <c r="F157" s="28">
        <f>((B153*D153)+(B154*D154)+(B155*D155)+(B156*D156))/4</f>
        <v>0.32999999999999996</v>
      </c>
    </row>
  </sheetData>
  <sheetProtection algorithmName="SHA-512" hashValue="6gxb2I0wsNYpiHsJlC4tOgSVfr8q/dxnkhr2H8MdfMaVEO3AC89O2V/uOU094x3cwqBchZQ6gm1xkUIstbT2oA==" saltValue="lNt3Tzt5LzJBGE87RTANTw==" spinCount="100000" sheet="1" objects="1" scenarios="1"/>
  <dataConsolidate/>
  <mergeCells count="64">
    <mergeCell ref="F38:F42"/>
    <mergeCell ref="F45:F49"/>
    <mergeCell ref="F3:F7"/>
    <mergeCell ref="F10:F14"/>
    <mergeCell ref="F17:F21"/>
    <mergeCell ref="F24:F28"/>
    <mergeCell ref="F31:F35"/>
    <mergeCell ref="C16:E16"/>
    <mergeCell ref="A22:E22"/>
    <mergeCell ref="C44:E44"/>
    <mergeCell ref="C23:E23"/>
    <mergeCell ref="A29:E29"/>
    <mergeCell ref="C30:E30"/>
    <mergeCell ref="A36:E36"/>
    <mergeCell ref="C37:E37"/>
    <mergeCell ref="A43:E43"/>
    <mergeCell ref="B1:E1"/>
    <mergeCell ref="C2:E2"/>
    <mergeCell ref="A8:E8"/>
    <mergeCell ref="C9:E9"/>
    <mergeCell ref="A15:E15"/>
    <mergeCell ref="B53:E53"/>
    <mergeCell ref="C54:E54"/>
    <mergeCell ref="F55:F59"/>
    <mergeCell ref="A60:E60"/>
    <mergeCell ref="C61:E61"/>
    <mergeCell ref="C75:E75"/>
    <mergeCell ref="C92:E92"/>
    <mergeCell ref="F93:F97"/>
    <mergeCell ref="F62:F66"/>
    <mergeCell ref="A67:E67"/>
    <mergeCell ref="C68:E68"/>
    <mergeCell ref="F69:F73"/>
    <mergeCell ref="A74:E74"/>
    <mergeCell ref="F76:F80"/>
    <mergeCell ref="B84:E84"/>
    <mergeCell ref="C85:E85"/>
    <mergeCell ref="F86:F90"/>
    <mergeCell ref="A91:E91"/>
    <mergeCell ref="B108:E108"/>
    <mergeCell ref="C109:E109"/>
    <mergeCell ref="F110:F114"/>
    <mergeCell ref="A98:E98"/>
    <mergeCell ref="C99:E99"/>
    <mergeCell ref="F100:F104"/>
    <mergeCell ref="A105:E105"/>
    <mergeCell ref="A115:E115"/>
    <mergeCell ref="C116:E116"/>
    <mergeCell ref="F117:F121"/>
    <mergeCell ref="A122:E122"/>
    <mergeCell ref="C123:E123"/>
    <mergeCell ref="F124:F128"/>
    <mergeCell ref="A129:E129"/>
    <mergeCell ref="C130:E130"/>
    <mergeCell ref="F131:F135"/>
    <mergeCell ref="A136:E136"/>
    <mergeCell ref="A150:E150"/>
    <mergeCell ref="C151:E151"/>
    <mergeCell ref="F152:F156"/>
    <mergeCell ref="C137:E137"/>
    <mergeCell ref="F138:F142"/>
    <mergeCell ref="A143:E143"/>
    <mergeCell ref="C144:E144"/>
    <mergeCell ref="F145:F149"/>
  </mergeCells>
  <dataValidations count="10">
    <dataValidation type="list" allowBlank="1" showErrorMessage="1" sqref="B2 B9 B16 B23 B30 B37 B44 B54 B61 B68 B75 B85 B92 B99 B109 B116 B123 B130 B137 B144 B151">
      <formula1>$AC$3:$AC$9</formula1>
    </dataValidation>
    <dataValidation type="list" allowBlank="1" showInputMessage="1" showErrorMessage="1" sqref="E4 E11 E46 E32 E25 E18 E39 E56 E63 E77 E70 E87 E94 E101 E111 E118 E153 E139 E132 E125 E146">
      <formula1>Atividade_Medição</formula1>
    </dataValidation>
    <dataValidation type="list" allowBlank="1" showInputMessage="1" showErrorMessage="1" sqref="C47 C12 C5 C33 C26 C19 C40 C78 C64 C57 C71 C95 C88 C102 C154 C119 C112 C147 C133 C126 C140">
      <formula1>Fator_Especif_Fonte</formula1>
    </dataValidation>
    <dataValidation type="list" allowBlank="1" showInputMessage="1" showErrorMessage="1" sqref="E47 E12 E5 E33 E26 E19 E40 E78 E64 E57 E71 E95 E88 E102 E154 E119 E112 E147 E133 E126 E140">
      <formula1>Atividade_Especif_Fonte</formula1>
    </dataValidation>
    <dataValidation type="list" allowBlank="1" showInputMessage="1" showErrorMessage="1" sqref="C48 C13 C6 C34 C27 C20 C41 C79 C65 C58 C72 C96 C89 C103 C155 C120 C113 C148 C134 C127 C141">
      <formula1>Fator_Espacial</formula1>
    </dataValidation>
    <dataValidation type="list" allowBlank="1" showInputMessage="1" showErrorMessage="1" sqref="E48 E13 E6 E34 E27 E20 E41 E79 E65 E58 E72 E96 E89 E103 E155 E120 E113 E148 E134 E127 E141">
      <formula1>Atividade_Espacial</formula1>
    </dataValidation>
    <dataValidation type="list" allowBlank="1" showInputMessage="1" showErrorMessage="1" sqref="C49 C14 C7 C35 C28 C21 C42 C80 C66 C59 C73 C97 C90 C104 C156 C121 C114 C149 C135 C128 C142">
      <formula1>Fator_Temporal</formula1>
    </dataValidation>
    <dataValidation type="list" allowBlank="1" showInputMessage="1" showErrorMessage="1" sqref="E49 E14 E7 E35 E28 E21 E42 E80 E66 E59 E73 E97 E90 E104 E156 E121 E114 E149 E135 E128 E142">
      <formula1>Atividade_Temporal</formula1>
    </dataValidation>
    <dataValidation type="list" allowBlank="1" showInputMessage="1" showErrorMessage="1" sqref="C46 C77 C153 C146 C139">
      <formula1>AP42_Factor_Rating</formula1>
    </dataValidation>
    <dataValidation type="list" allowBlank="1" showInputMessage="1" showErrorMessage="1" sqref="C25 C4 C32 C11 C18 C39 C56 C63 C70 C87 C94 C101 C132 C111 C125 C118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7"/>
  <sheetViews>
    <sheetView topLeftCell="A10" workbookViewId="0">
      <selection activeCell="C73" sqref="C7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15" customHeight="1" x14ac:dyDescent="0.25">
      <c r="A1" s="5" t="s">
        <v>7</v>
      </c>
      <c r="B1" s="55" t="s">
        <v>97</v>
      </c>
      <c r="C1" s="56"/>
      <c r="D1" s="56"/>
      <c r="E1" s="56"/>
      <c r="F1" s="31"/>
      <c r="G1" s="6"/>
    </row>
    <row r="2" spans="1:29" ht="15" customHeight="1" x14ac:dyDescent="0.25">
      <c r="A2" s="7" t="s">
        <v>8</v>
      </c>
      <c r="B2" s="8" t="s">
        <v>9</v>
      </c>
      <c r="C2" s="45"/>
      <c r="D2" s="46"/>
      <c r="E2" s="57"/>
      <c r="F2" s="9"/>
      <c r="G2" s="6"/>
    </row>
    <row r="3" spans="1:29" ht="15" customHeight="1" x14ac:dyDescent="0.25">
      <c r="A3" s="10" t="s">
        <v>0</v>
      </c>
      <c r="B3" s="10" t="s">
        <v>1</v>
      </c>
      <c r="C3" s="10" t="s">
        <v>6</v>
      </c>
      <c r="D3" s="10" t="s">
        <v>2</v>
      </c>
      <c r="E3" s="10" t="s">
        <v>6</v>
      </c>
      <c r="F3" s="47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VLOOKUP(C4,Parâmetros!$A$3:$B$9,2,FALSE)/10</f>
        <v>1</v>
      </c>
      <c r="C4" s="29" t="s">
        <v>16</v>
      </c>
      <c r="D4" s="25">
        <f>VLOOKUP(E4,Parâmetros!$D$3:$E$7,2,FALSE)/10</f>
        <v>1</v>
      </c>
      <c r="E4" s="26" t="s">
        <v>27</v>
      </c>
      <c r="F4" s="48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0.9</v>
      </c>
      <c r="C5" s="26" t="s">
        <v>31</v>
      </c>
      <c r="D5" s="25">
        <f>VLOOKUP(E5,Parâmetros!$D$13:$E$18,2,FALSE)/10</f>
        <v>1</v>
      </c>
      <c r="E5" s="26" t="s">
        <v>37</v>
      </c>
      <c r="F5" s="48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1</v>
      </c>
      <c r="C6" s="26" t="s">
        <v>84</v>
      </c>
      <c r="D6" s="25">
        <f>VLOOKUP(E6,Parâmetros!$D$24:$E$29,2,FALSE)/10</f>
        <v>1</v>
      </c>
      <c r="E6" s="26" t="s">
        <v>66</v>
      </c>
      <c r="F6" s="48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1</v>
      </c>
      <c r="C7" s="26" t="s">
        <v>51</v>
      </c>
      <c r="D7" s="25">
        <f>VLOOKUP(E7,Parâmetros!$D$33:$E$39,2,FALSE)/10</f>
        <v>1</v>
      </c>
      <c r="E7" s="26" t="s">
        <v>56</v>
      </c>
      <c r="F7" s="49"/>
      <c r="AC7" s="1" t="s">
        <v>23</v>
      </c>
    </row>
    <row r="8" spans="1:29" ht="15" customHeight="1" x14ac:dyDescent="0.25">
      <c r="A8" s="50"/>
      <c r="B8" s="50"/>
      <c r="C8" s="50"/>
      <c r="D8" s="50"/>
      <c r="E8" s="50"/>
      <c r="F8" s="28">
        <f>((B4*D4)+(B5*D5)+(B6*D6)+(B7*D7))/4</f>
        <v>0.97499999999999998</v>
      </c>
      <c r="AC8" s="1" t="s">
        <v>62</v>
      </c>
    </row>
    <row r="9" spans="1:29" ht="15" customHeight="1" x14ac:dyDescent="0.25">
      <c r="A9" s="12" t="s">
        <v>8</v>
      </c>
      <c r="B9" s="13" t="s">
        <v>11</v>
      </c>
      <c r="C9" s="45"/>
      <c r="D9" s="46"/>
      <c r="E9" s="46"/>
      <c r="F9" s="14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7" t="s">
        <v>90</v>
      </c>
    </row>
    <row r="11" spans="1:29" ht="18" x14ac:dyDescent="0.25">
      <c r="A11" s="24" t="s">
        <v>3</v>
      </c>
      <c r="B11" s="25">
        <f>VLOOKUP(C11,Parâmetros!$A$3:$B$9,2,FALSE)/10</f>
        <v>0.5</v>
      </c>
      <c r="C11" s="29" t="s">
        <v>78</v>
      </c>
      <c r="D11" s="25">
        <f>VLOOKUP(E11,Parâmetros!$D$3:$E$7,2,FALSE)/10</f>
        <v>1</v>
      </c>
      <c r="E11" s="26" t="s">
        <v>27</v>
      </c>
      <c r="F11" s="48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1</v>
      </c>
      <c r="E12" s="26" t="s">
        <v>37</v>
      </c>
      <c r="F12" s="48"/>
    </row>
    <row r="13" spans="1:29" ht="15" customHeight="1" x14ac:dyDescent="0.25">
      <c r="A13" s="24" t="s">
        <v>63</v>
      </c>
      <c r="B13" s="25">
        <f>VLOOKUP(C13,Parâmetros!$A$24:$B$29,2,FALSE)/10</f>
        <v>0.5</v>
      </c>
      <c r="C13" s="26" t="s">
        <v>44</v>
      </c>
      <c r="D13" s="25">
        <f>VLOOKUP(E13,Parâmetros!$D$24:$E$29,2,FALSE)/10</f>
        <v>1</v>
      </c>
      <c r="E13" s="26" t="s">
        <v>66</v>
      </c>
      <c r="F13" s="48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9"/>
    </row>
    <row r="15" spans="1:29" ht="15" customHeight="1" x14ac:dyDescent="0.25">
      <c r="A15" s="50"/>
      <c r="B15" s="50"/>
      <c r="C15" s="50"/>
      <c r="D15" s="50"/>
      <c r="E15" s="50"/>
      <c r="F15" s="28">
        <f>((B11*D11)+(B12*D12)+(B13*D13)+(B14*D14))/4</f>
        <v>0.52500000000000002</v>
      </c>
    </row>
    <row r="16" spans="1:29" ht="15" customHeight="1" x14ac:dyDescent="0.25">
      <c r="A16" s="15" t="s">
        <v>8</v>
      </c>
      <c r="B16" s="16" t="s">
        <v>12</v>
      </c>
      <c r="C16" s="52"/>
      <c r="D16" s="53"/>
      <c r="E16" s="54"/>
      <c r="F16" s="17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7" t="s">
        <v>90</v>
      </c>
    </row>
    <row r="18" spans="1:6" ht="18" x14ac:dyDescent="0.25">
      <c r="A18" s="24" t="s">
        <v>3</v>
      </c>
      <c r="B18" s="25">
        <f>VLOOKUP(C18,Parâmetros!$A$3:$B$9,2,FALSE)/10</f>
        <v>0.5</v>
      </c>
      <c r="C18" s="29" t="s">
        <v>78</v>
      </c>
      <c r="D18" s="25">
        <f>VLOOKUP(E18,Parâmetros!$D$3:$E$7,2,FALSE)/10</f>
        <v>1</v>
      </c>
      <c r="E18" s="26" t="s">
        <v>27</v>
      </c>
      <c r="F18" s="48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1</v>
      </c>
      <c r="E19" s="26" t="s">
        <v>37</v>
      </c>
      <c r="F19" s="48"/>
    </row>
    <row r="20" spans="1:6" ht="15" customHeight="1" x14ac:dyDescent="0.25">
      <c r="A20" s="24" t="s">
        <v>63</v>
      </c>
      <c r="B20" s="25">
        <f>VLOOKUP(C20,Parâmetros!$A$24:$B$29,2,FALSE)/10</f>
        <v>0.5</v>
      </c>
      <c r="C20" s="26" t="s">
        <v>44</v>
      </c>
      <c r="D20" s="25">
        <f>VLOOKUP(E20,Parâmetros!$D$24:$E$29,2,FALSE)/10</f>
        <v>1</v>
      </c>
      <c r="E20" s="26" t="s">
        <v>66</v>
      </c>
      <c r="F20" s="48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9"/>
    </row>
    <row r="22" spans="1:6" ht="15" customHeight="1" x14ac:dyDescent="0.25">
      <c r="A22" s="50"/>
      <c r="B22" s="50"/>
      <c r="C22" s="50"/>
      <c r="D22" s="50"/>
      <c r="E22" s="51"/>
      <c r="F22" s="28">
        <f>((B18*D18)+(B19*D19)+(B20*D20)+(B21*D21))/4</f>
        <v>0.52500000000000002</v>
      </c>
    </row>
    <row r="23" spans="1:6" ht="15" customHeight="1" x14ac:dyDescent="0.25">
      <c r="A23" s="12" t="s">
        <v>8</v>
      </c>
      <c r="B23" s="13" t="s">
        <v>13</v>
      </c>
      <c r="C23" s="45"/>
      <c r="D23" s="46"/>
      <c r="E23" s="46"/>
      <c r="F23" s="14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7" t="s">
        <v>90</v>
      </c>
    </row>
    <row r="25" spans="1:6" ht="15" customHeight="1" x14ac:dyDescent="0.25">
      <c r="A25" s="24" t="s">
        <v>3</v>
      </c>
      <c r="B25" s="25">
        <f>VLOOKUP(C25,Parâmetros!$A$3:$B$9,2,FALSE)/10</f>
        <v>1</v>
      </c>
      <c r="C25" s="29" t="s">
        <v>16</v>
      </c>
      <c r="D25" s="25">
        <f>VLOOKUP(E25,Parâmetros!$D$3:$E$7,2,FALSE)/10</f>
        <v>1</v>
      </c>
      <c r="E25" s="26" t="s">
        <v>27</v>
      </c>
      <c r="F25" s="48"/>
    </row>
    <row r="26" spans="1:6" ht="15" customHeight="1" x14ac:dyDescent="0.25">
      <c r="A26" s="24" t="s">
        <v>4</v>
      </c>
      <c r="B26" s="25">
        <f>VLOOKUP(C26,Parâmetros!$A$13:$B$20,2,FALSE)/10</f>
        <v>0.9</v>
      </c>
      <c r="C26" s="26" t="s">
        <v>31</v>
      </c>
      <c r="D26" s="25">
        <f>VLOOKUP(E26,Parâmetros!$D$13:$E$18,2,FALSE)/10</f>
        <v>1</v>
      </c>
      <c r="E26" s="26" t="s">
        <v>37</v>
      </c>
      <c r="F26" s="48"/>
    </row>
    <row r="27" spans="1:6" ht="15" customHeight="1" x14ac:dyDescent="0.25">
      <c r="A27" s="11" t="s">
        <v>63</v>
      </c>
      <c r="B27" s="25">
        <f>VLOOKUP(C27,Parâmetros!$A$24:$B$29,2,FALSE)/10</f>
        <v>1</v>
      </c>
      <c r="C27" s="26" t="s">
        <v>84</v>
      </c>
      <c r="D27" s="25">
        <f>VLOOKUP(E27,Parâmetros!$D$24:$E$29,2,FALSE)/10</f>
        <v>1</v>
      </c>
      <c r="E27" s="26" t="s">
        <v>66</v>
      </c>
      <c r="F27" s="48"/>
    </row>
    <row r="28" spans="1:6" ht="15" customHeight="1" x14ac:dyDescent="0.25">
      <c r="A28" s="11" t="s">
        <v>5</v>
      </c>
      <c r="B28" s="25">
        <f>VLOOKUP(C28,Parâmetros!$A$33:$B$39,2,FALSE)/10</f>
        <v>1</v>
      </c>
      <c r="C28" s="26" t="s">
        <v>51</v>
      </c>
      <c r="D28" s="25">
        <f>VLOOKUP(E28,Parâmetros!$D$33:$E$39,2,FALSE)/10</f>
        <v>1</v>
      </c>
      <c r="E28" s="26" t="s">
        <v>56</v>
      </c>
      <c r="F28" s="49"/>
    </row>
    <row r="29" spans="1:6" ht="15" customHeight="1" x14ac:dyDescent="0.25">
      <c r="A29" s="43"/>
      <c r="B29" s="43"/>
      <c r="C29" s="43"/>
      <c r="D29" s="43"/>
      <c r="E29" s="44"/>
      <c r="F29" s="28">
        <f>((B25*D25)+(B26*D26)+(B27*D27)+(B28*D28))/4</f>
        <v>0.97499999999999998</v>
      </c>
    </row>
    <row r="30" spans="1:6" ht="15" customHeight="1" x14ac:dyDescent="0.25">
      <c r="A30" s="12" t="s">
        <v>8</v>
      </c>
      <c r="B30" s="13" t="s">
        <v>14</v>
      </c>
      <c r="C30" s="45"/>
      <c r="D30" s="46"/>
      <c r="E30" s="46"/>
      <c r="F30" s="17"/>
    </row>
    <row r="31" spans="1:6" ht="15" customHeight="1" x14ac:dyDescent="0.25">
      <c r="A31" s="10" t="s">
        <v>0</v>
      </c>
      <c r="B31" s="10" t="s">
        <v>1</v>
      </c>
      <c r="C31" s="10" t="s">
        <v>6</v>
      </c>
      <c r="D31" s="10" t="s">
        <v>2</v>
      </c>
      <c r="E31" s="10" t="s">
        <v>6</v>
      </c>
      <c r="F31" s="47" t="s">
        <v>90</v>
      </c>
    </row>
    <row r="32" spans="1:6" ht="15" customHeight="1" x14ac:dyDescent="0.25">
      <c r="A32" s="11" t="s">
        <v>3</v>
      </c>
      <c r="B32" s="25">
        <f>VLOOKUP(C32,Parâmetros!$A$3:$B$9,2,FALSE)/10</f>
        <v>1</v>
      </c>
      <c r="C32" s="29" t="s">
        <v>16</v>
      </c>
      <c r="D32" s="25">
        <f>VLOOKUP(E32,Parâmetros!$D$3:$E$7,2,FALSE)/10</f>
        <v>1</v>
      </c>
      <c r="E32" s="26" t="s">
        <v>27</v>
      </c>
      <c r="F32" s="48"/>
    </row>
    <row r="33" spans="1:6" ht="15" customHeight="1" x14ac:dyDescent="0.25">
      <c r="A33" s="11" t="s">
        <v>4</v>
      </c>
      <c r="B33" s="25">
        <f>VLOOKUP(C33,Parâmetros!$A$13:$B$20,2,FALSE)/10</f>
        <v>0.9</v>
      </c>
      <c r="C33" s="26" t="s">
        <v>31</v>
      </c>
      <c r="D33" s="25">
        <f>VLOOKUP(E33,Parâmetros!$D$13:$E$18,2,FALSE)/10</f>
        <v>1</v>
      </c>
      <c r="E33" s="26" t="s">
        <v>37</v>
      </c>
      <c r="F33" s="48"/>
    </row>
    <row r="34" spans="1:6" ht="15" customHeight="1" x14ac:dyDescent="0.25">
      <c r="A34" s="11" t="s">
        <v>63</v>
      </c>
      <c r="B34" s="25">
        <f>VLOOKUP(C34,Parâmetros!$A$24:$B$29,2,FALSE)/10</f>
        <v>1</v>
      </c>
      <c r="C34" s="26" t="s">
        <v>84</v>
      </c>
      <c r="D34" s="25">
        <f>VLOOKUP(E34,Parâmetros!$D$24:$E$29,2,FALSE)/10</f>
        <v>1</v>
      </c>
      <c r="E34" s="26" t="s">
        <v>66</v>
      </c>
      <c r="F34" s="48"/>
    </row>
    <row r="35" spans="1:6" ht="15" customHeight="1" x14ac:dyDescent="0.25">
      <c r="A35" s="11" t="s">
        <v>5</v>
      </c>
      <c r="B35" s="25">
        <f>VLOOKUP(C35,Parâmetros!$A$33:$B$39,2,FALSE)/10</f>
        <v>1</v>
      </c>
      <c r="C35" s="26" t="s">
        <v>51</v>
      </c>
      <c r="D35" s="25">
        <f>VLOOKUP(E35,Parâmetros!$D$33:$E$39,2,FALSE)/10</f>
        <v>1</v>
      </c>
      <c r="E35" s="26" t="s">
        <v>56</v>
      </c>
      <c r="F35" s="49"/>
    </row>
    <row r="36" spans="1:6" ht="15" customHeight="1" x14ac:dyDescent="0.25">
      <c r="A36" s="43"/>
      <c r="B36" s="43"/>
      <c r="C36" s="43"/>
      <c r="D36" s="43"/>
      <c r="E36" s="44"/>
      <c r="F36" s="28">
        <f>((B32*D32)+(B33*D33)+(B34*D34)+(B35*D35))/4</f>
        <v>0.97499999999999998</v>
      </c>
    </row>
    <row r="37" spans="1:6" ht="15" customHeight="1" x14ac:dyDescent="0.25">
      <c r="A37" s="12" t="s">
        <v>8</v>
      </c>
      <c r="B37" s="13" t="s">
        <v>10</v>
      </c>
      <c r="C37" s="45"/>
      <c r="D37" s="46"/>
      <c r="E37" s="46"/>
      <c r="F37" s="17"/>
    </row>
    <row r="38" spans="1:6" ht="15" customHeight="1" x14ac:dyDescent="0.25">
      <c r="A38" s="10" t="s">
        <v>0</v>
      </c>
      <c r="B38" s="10" t="s">
        <v>1</v>
      </c>
      <c r="C38" s="10" t="s">
        <v>6</v>
      </c>
      <c r="D38" s="10" t="s">
        <v>2</v>
      </c>
      <c r="E38" s="10" t="s">
        <v>6</v>
      </c>
      <c r="F38" s="47" t="s">
        <v>90</v>
      </c>
    </row>
    <row r="39" spans="1:6" ht="15" customHeight="1" x14ac:dyDescent="0.25">
      <c r="A39" s="11" t="s">
        <v>3</v>
      </c>
      <c r="B39" s="25">
        <f>VLOOKUP(C39,Parâmetros!$A$3:$B$9,2,FALSE)/10</f>
        <v>1</v>
      </c>
      <c r="C39" s="29" t="s">
        <v>16</v>
      </c>
      <c r="D39" s="25">
        <f>VLOOKUP(E39,Parâmetros!$D$3:$E$7,2,FALSE)/10</f>
        <v>1</v>
      </c>
      <c r="E39" s="26" t="s">
        <v>27</v>
      </c>
      <c r="F39" s="48"/>
    </row>
    <row r="40" spans="1:6" ht="15" customHeight="1" x14ac:dyDescent="0.25">
      <c r="A40" s="11" t="s">
        <v>4</v>
      </c>
      <c r="B40" s="25">
        <f>VLOOKUP(C40,Parâmetros!$A$13:$B$20,2,FALSE)/10</f>
        <v>0.9</v>
      </c>
      <c r="C40" s="26" t="s">
        <v>31</v>
      </c>
      <c r="D40" s="25">
        <f>VLOOKUP(E40,Parâmetros!$D$13:$E$18,2,FALSE)/10</f>
        <v>1</v>
      </c>
      <c r="E40" s="26" t="s">
        <v>37</v>
      </c>
      <c r="F40" s="48"/>
    </row>
    <row r="41" spans="1:6" ht="15" customHeight="1" x14ac:dyDescent="0.25">
      <c r="A41" s="11" t="s">
        <v>63</v>
      </c>
      <c r="B41" s="25">
        <f>VLOOKUP(C41,Parâmetros!$A$24:$B$29,2,FALSE)/10</f>
        <v>1</v>
      </c>
      <c r="C41" s="26" t="s">
        <v>84</v>
      </c>
      <c r="D41" s="25">
        <f>VLOOKUP(E41,Parâmetros!$D$24:$E$29,2,FALSE)/10</f>
        <v>1</v>
      </c>
      <c r="E41" s="26" t="s">
        <v>66</v>
      </c>
      <c r="F41" s="48"/>
    </row>
    <row r="42" spans="1:6" ht="15" customHeight="1" x14ac:dyDescent="0.25">
      <c r="A42" s="11" t="s">
        <v>5</v>
      </c>
      <c r="B42" s="25">
        <f>VLOOKUP(C42,Parâmetros!$A$33:$B$39,2,FALSE)/10</f>
        <v>1</v>
      </c>
      <c r="C42" s="26" t="s">
        <v>51</v>
      </c>
      <c r="D42" s="25">
        <f>VLOOKUP(E42,Parâmetros!$D$33:$E$39,2,FALSE)/10</f>
        <v>1</v>
      </c>
      <c r="E42" s="26" t="s">
        <v>56</v>
      </c>
      <c r="F42" s="49"/>
    </row>
    <row r="43" spans="1:6" ht="15" customHeight="1" x14ac:dyDescent="0.25">
      <c r="A43" s="43"/>
      <c r="B43" s="43"/>
      <c r="C43" s="43"/>
      <c r="D43" s="43"/>
      <c r="E43" s="44"/>
      <c r="F43" s="28">
        <f>((B39*D39)+(B40*D40)+(B41*D41)+(B42*D42))/4</f>
        <v>0.97499999999999998</v>
      </c>
    </row>
    <row r="46" spans="1:6" ht="15" customHeight="1" x14ac:dyDescent="0.25">
      <c r="A46" s="5" t="s">
        <v>7</v>
      </c>
      <c r="B46" s="55" t="s">
        <v>98</v>
      </c>
      <c r="C46" s="56"/>
      <c r="D46" s="56"/>
      <c r="E46" s="56"/>
      <c r="F46" s="31"/>
    </row>
    <row r="47" spans="1:6" ht="15" customHeight="1" x14ac:dyDescent="0.25">
      <c r="A47" s="7" t="s">
        <v>8</v>
      </c>
      <c r="B47" s="8" t="s">
        <v>9</v>
      </c>
      <c r="C47" s="45"/>
      <c r="D47" s="46"/>
      <c r="E47" s="57"/>
      <c r="F47" s="9"/>
    </row>
    <row r="48" spans="1:6" ht="15" customHeight="1" x14ac:dyDescent="0.25">
      <c r="A48" s="10" t="s">
        <v>0</v>
      </c>
      <c r="B48" s="10" t="s">
        <v>1</v>
      </c>
      <c r="C48" s="10" t="s">
        <v>6</v>
      </c>
      <c r="D48" s="10" t="s">
        <v>2</v>
      </c>
      <c r="E48" s="10" t="s">
        <v>6</v>
      </c>
      <c r="F48" s="47" t="s">
        <v>90</v>
      </c>
    </row>
    <row r="49" spans="1:6" ht="15" customHeight="1" x14ac:dyDescent="0.25">
      <c r="A49" s="24" t="s">
        <v>3</v>
      </c>
      <c r="B49" s="25">
        <f>VLOOKUP(C49,Parâmetros!$A$3:$B$9,2,FALSE)/10</f>
        <v>1</v>
      </c>
      <c r="C49" s="29" t="s">
        <v>16</v>
      </c>
      <c r="D49" s="25">
        <f>VLOOKUP(E49,Parâmetros!$D$3:$E$7,2,FALSE)/10</f>
        <v>1</v>
      </c>
      <c r="E49" s="26" t="s">
        <v>27</v>
      </c>
      <c r="F49" s="48"/>
    </row>
    <row r="50" spans="1:6" ht="15" customHeight="1" x14ac:dyDescent="0.25">
      <c r="A50" s="24" t="s">
        <v>4</v>
      </c>
      <c r="B50" s="25">
        <f>VLOOKUP(C50,Parâmetros!$A$13:$B$20,2,FALSE)/10</f>
        <v>0.9</v>
      </c>
      <c r="C50" s="26" t="s">
        <v>31</v>
      </c>
      <c r="D50" s="25">
        <f>VLOOKUP(E50,Parâmetros!$D$13:$E$18,2,FALSE)/10</f>
        <v>1</v>
      </c>
      <c r="E50" s="26" t="s">
        <v>37</v>
      </c>
      <c r="F50" s="48"/>
    </row>
    <row r="51" spans="1:6" ht="15" customHeight="1" x14ac:dyDescent="0.25">
      <c r="A51" s="24" t="s">
        <v>63</v>
      </c>
      <c r="B51" s="25">
        <f>VLOOKUP(C51,Parâmetros!$A$24:$B$29,2,FALSE)/10</f>
        <v>1</v>
      </c>
      <c r="C51" s="26" t="s">
        <v>84</v>
      </c>
      <c r="D51" s="25">
        <f>VLOOKUP(E51,Parâmetros!$D$24:$E$29,2,FALSE)/10</f>
        <v>1</v>
      </c>
      <c r="E51" s="26" t="s">
        <v>66</v>
      </c>
      <c r="F51" s="48"/>
    </row>
    <row r="52" spans="1:6" ht="15" customHeight="1" x14ac:dyDescent="0.25">
      <c r="A52" s="24" t="s">
        <v>5</v>
      </c>
      <c r="B52" s="25">
        <f>VLOOKUP(C52,Parâmetros!$A$33:$B$39,2,FALSE)/10</f>
        <v>1</v>
      </c>
      <c r="C52" s="26" t="s">
        <v>51</v>
      </c>
      <c r="D52" s="25">
        <f>VLOOKUP(E52,Parâmetros!$D$33:$E$39,2,FALSE)/10</f>
        <v>1</v>
      </c>
      <c r="E52" s="26" t="s">
        <v>56</v>
      </c>
      <c r="F52" s="49"/>
    </row>
    <row r="53" spans="1:6" ht="15" customHeight="1" x14ac:dyDescent="0.25">
      <c r="A53" s="50"/>
      <c r="B53" s="50"/>
      <c r="C53" s="50"/>
      <c r="D53" s="50"/>
      <c r="E53" s="50"/>
      <c r="F53" s="28">
        <f>((B49*D49)+(B50*D50)+(B51*D51)+(B52*D52))/4</f>
        <v>0.97499999999999998</v>
      </c>
    </row>
    <row r="54" spans="1:6" ht="15" customHeight="1" x14ac:dyDescent="0.25">
      <c r="A54" s="12" t="s">
        <v>8</v>
      </c>
      <c r="B54" s="13" t="s">
        <v>11</v>
      </c>
      <c r="C54" s="45"/>
      <c r="D54" s="46"/>
      <c r="E54" s="46"/>
      <c r="F54" s="14"/>
    </row>
    <row r="55" spans="1:6" ht="15" customHeight="1" x14ac:dyDescent="0.25">
      <c r="A55" s="27" t="s">
        <v>0</v>
      </c>
      <c r="B55" s="27" t="s">
        <v>1</v>
      </c>
      <c r="C55" s="27" t="s">
        <v>6</v>
      </c>
      <c r="D55" s="27" t="s">
        <v>2</v>
      </c>
      <c r="E55" s="27" t="s">
        <v>6</v>
      </c>
      <c r="F55" s="47" t="s">
        <v>90</v>
      </c>
    </row>
    <row r="56" spans="1:6" ht="18" x14ac:dyDescent="0.25">
      <c r="A56" s="24" t="s">
        <v>3</v>
      </c>
      <c r="B56" s="25">
        <f>VLOOKUP(C56,Parâmetros!$A$3:$B$9,2,FALSE)/10</f>
        <v>0.5</v>
      </c>
      <c r="C56" s="29" t="s">
        <v>78</v>
      </c>
      <c r="D56" s="25">
        <f>VLOOKUP(E56,Parâmetros!$D$3:$E$7,2,FALSE)/10</f>
        <v>1</v>
      </c>
      <c r="E56" s="26" t="s">
        <v>27</v>
      </c>
      <c r="F56" s="48"/>
    </row>
    <row r="57" spans="1:6" ht="15" customHeight="1" x14ac:dyDescent="0.25">
      <c r="A57" s="24" t="s">
        <v>4</v>
      </c>
      <c r="B57" s="25">
        <f>VLOOKUP(C57,Parâmetros!$A$13:$B$20,2,FALSE)/10</f>
        <v>0.6</v>
      </c>
      <c r="C57" s="26" t="s">
        <v>72</v>
      </c>
      <c r="D57" s="25">
        <f>VLOOKUP(E57,Parâmetros!$D$13:$E$18,2,FALSE)/10</f>
        <v>1</v>
      </c>
      <c r="E57" s="26" t="s">
        <v>37</v>
      </c>
      <c r="F57" s="48"/>
    </row>
    <row r="58" spans="1:6" ht="15" customHeight="1" x14ac:dyDescent="0.25">
      <c r="A58" s="24" t="s">
        <v>63</v>
      </c>
      <c r="B58" s="25">
        <f>VLOOKUP(C58,Parâmetros!$A$24:$B$29,2,FALSE)/10</f>
        <v>0.5</v>
      </c>
      <c r="C58" s="26" t="s">
        <v>44</v>
      </c>
      <c r="D58" s="25">
        <f>VLOOKUP(E58,Parâmetros!$D$24:$E$29,2,FALSE)/10</f>
        <v>1</v>
      </c>
      <c r="E58" s="26" t="s">
        <v>66</v>
      </c>
      <c r="F58" s="48"/>
    </row>
    <row r="59" spans="1:6" ht="15" customHeight="1" x14ac:dyDescent="0.25">
      <c r="A59" s="24" t="s">
        <v>5</v>
      </c>
      <c r="B59" s="25">
        <f>VLOOKUP(C59,Parâmetros!$A$33:$B$39,2,FALSE)/10</f>
        <v>0.5</v>
      </c>
      <c r="C59" s="26" t="s">
        <v>65</v>
      </c>
      <c r="D59" s="25">
        <f>VLOOKUP(E59,Parâmetros!$D$33:$E$39,2,FALSE)/10</f>
        <v>1</v>
      </c>
      <c r="E59" s="26" t="s">
        <v>56</v>
      </c>
      <c r="F59" s="49"/>
    </row>
    <row r="60" spans="1:6" ht="15" customHeight="1" x14ac:dyDescent="0.25">
      <c r="A60" s="50"/>
      <c r="B60" s="50"/>
      <c r="C60" s="50"/>
      <c r="D60" s="50"/>
      <c r="E60" s="50"/>
      <c r="F60" s="28">
        <f>((B56*D56)+(B57*D57)+(B58*D58)+(B59*D59))/4</f>
        <v>0.52500000000000002</v>
      </c>
    </row>
    <row r="61" spans="1:6" ht="15" customHeight="1" x14ac:dyDescent="0.25">
      <c r="A61" s="15" t="s">
        <v>8</v>
      </c>
      <c r="B61" s="16" t="s">
        <v>12</v>
      </c>
      <c r="C61" s="52"/>
      <c r="D61" s="53"/>
      <c r="E61" s="54"/>
      <c r="F61" s="17"/>
    </row>
    <row r="62" spans="1:6" ht="15" customHeight="1" x14ac:dyDescent="0.25">
      <c r="A62" s="27" t="s">
        <v>0</v>
      </c>
      <c r="B62" s="27" t="s">
        <v>1</v>
      </c>
      <c r="C62" s="27" t="s">
        <v>6</v>
      </c>
      <c r="D62" s="27" t="s">
        <v>2</v>
      </c>
      <c r="E62" s="27" t="s">
        <v>6</v>
      </c>
      <c r="F62" s="47" t="s">
        <v>90</v>
      </c>
    </row>
    <row r="63" spans="1:6" ht="18" x14ac:dyDescent="0.25">
      <c r="A63" s="24" t="s">
        <v>3</v>
      </c>
      <c r="B63" s="25">
        <f>VLOOKUP(C63,Parâmetros!$A$3:$B$9,2,FALSE)/10</f>
        <v>0.5</v>
      </c>
      <c r="C63" s="29" t="s">
        <v>78</v>
      </c>
      <c r="D63" s="25">
        <f>VLOOKUP(E63,Parâmetros!$D$3:$E$7,2,FALSE)/10</f>
        <v>1</v>
      </c>
      <c r="E63" s="26" t="s">
        <v>27</v>
      </c>
      <c r="F63" s="48"/>
    </row>
    <row r="64" spans="1:6" ht="15" customHeight="1" x14ac:dyDescent="0.25">
      <c r="A64" s="24" t="s">
        <v>4</v>
      </c>
      <c r="B64" s="25">
        <f>VLOOKUP(C64,Parâmetros!$A$13:$B$20,2,FALSE)/10</f>
        <v>0.6</v>
      </c>
      <c r="C64" s="26" t="s">
        <v>72</v>
      </c>
      <c r="D64" s="25">
        <f>VLOOKUP(E64,Parâmetros!$D$13:$E$18,2,FALSE)/10</f>
        <v>1</v>
      </c>
      <c r="E64" s="26" t="s">
        <v>37</v>
      </c>
      <c r="F64" s="48"/>
    </row>
    <row r="65" spans="1:6" ht="15" customHeight="1" x14ac:dyDescent="0.25">
      <c r="A65" s="24" t="s">
        <v>63</v>
      </c>
      <c r="B65" s="25">
        <f>VLOOKUP(C65,Parâmetros!$A$24:$B$29,2,FALSE)/10</f>
        <v>0.5</v>
      </c>
      <c r="C65" s="26" t="s">
        <v>44</v>
      </c>
      <c r="D65" s="25">
        <f>VLOOKUP(E65,Parâmetros!$D$24:$E$29,2,FALSE)/10</f>
        <v>1</v>
      </c>
      <c r="E65" s="26" t="s">
        <v>66</v>
      </c>
      <c r="F65" s="48"/>
    </row>
    <row r="66" spans="1:6" ht="15" customHeight="1" x14ac:dyDescent="0.25">
      <c r="A66" s="24" t="s">
        <v>5</v>
      </c>
      <c r="B66" s="25">
        <f>VLOOKUP(C66,Parâmetros!$A$33:$B$39,2,FALSE)/10</f>
        <v>0.5</v>
      </c>
      <c r="C66" s="26" t="s">
        <v>65</v>
      </c>
      <c r="D66" s="25">
        <f>VLOOKUP(E66,Parâmetros!$D$33:$E$39,2,FALSE)/10</f>
        <v>1</v>
      </c>
      <c r="E66" s="26" t="s">
        <v>56</v>
      </c>
      <c r="F66" s="49"/>
    </row>
    <row r="67" spans="1:6" ht="15" customHeight="1" x14ac:dyDescent="0.25">
      <c r="A67" s="50"/>
      <c r="B67" s="50"/>
      <c r="C67" s="50"/>
      <c r="D67" s="50"/>
      <c r="E67" s="51"/>
      <c r="F67" s="28">
        <f>((B63*D63)+(B64*D64)+(B65*D65)+(B66*D66))/4</f>
        <v>0.52500000000000002</v>
      </c>
    </row>
  </sheetData>
  <sheetProtection algorithmName="SHA-512" hashValue="wv2OMNX7yCSAIRhmnADYbDtii7cx52UdqSAmVrjBgEXwP+QRjho1SjNKzvbI3kofWXQIVFKXt0zCm+kqkfbbkg==" saltValue="sNE1nqOqGLzmWUw921SX5g==" spinCount="100000" sheet="1" objects="1" scenarios="1"/>
  <mergeCells count="29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B46:E46"/>
    <mergeCell ref="C47:E47"/>
    <mergeCell ref="F48:F52"/>
    <mergeCell ref="A29:E29"/>
    <mergeCell ref="C30:E30"/>
    <mergeCell ref="F31:F35"/>
    <mergeCell ref="A36:E36"/>
    <mergeCell ref="C37:E37"/>
    <mergeCell ref="F38:F42"/>
    <mergeCell ref="A67:E67"/>
    <mergeCell ref="A53:E53"/>
    <mergeCell ref="C54:E54"/>
    <mergeCell ref="F55:F59"/>
    <mergeCell ref="A60:E60"/>
    <mergeCell ref="C61:E61"/>
    <mergeCell ref="F62:F66"/>
  </mergeCells>
  <dataValidations count="9">
    <dataValidation type="list" allowBlank="1" showInputMessage="1" showErrorMessage="1" sqref="C25 C4 C32 C11 C18 C39 C49 C56 C63">
      <formula1>Fator_Medição</formula1>
    </dataValidation>
    <dataValidation type="list" allowBlank="1" showInputMessage="1" showErrorMessage="1" sqref="E14 E7 E35 E28 E21 E42 E59 E52 E66">
      <formula1>Atividade_Temporal</formula1>
    </dataValidation>
    <dataValidation type="list" allowBlank="1" showInputMessage="1" showErrorMessage="1" sqref="C14 C7 C35 C28 C21 C42 C59 C52 C66">
      <formula1>Fator_Temporal</formula1>
    </dataValidation>
    <dataValidation type="list" allowBlank="1" showInputMessage="1" showErrorMessage="1" sqref="E13 E6 E34 E27 E20 E41 E58 E51 E65">
      <formula1>Atividade_Espacial</formula1>
    </dataValidation>
    <dataValidation type="list" allowBlank="1" showInputMessage="1" showErrorMessage="1" sqref="C13 C6 C34 C27 C20 C41 C58 C51 C65">
      <formula1>Fator_Espacial</formula1>
    </dataValidation>
    <dataValidation type="list" allowBlank="1" showInputMessage="1" showErrorMessage="1" sqref="E12 E5 E33 E26 E19 E40 E57 E50 E64">
      <formula1>Atividade_Especif_Fonte</formula1>
    </dataValidation>
    <dataValidation type="list" allowBlank="1" showInputMessage="1" showErrorMessage="1" sqref="C12 C5 C33 C26 C19 C40 C57 C50 C64">
      <formula1>Fator_Especif_Fonte</formula1>
    </dataValidation>
    <dataValidation type="list" allowBlank="1" showInputMessage="1" showErrorMessage="1" sqref="E4 E11 E32 E25 E18 E39 E49 E56 E63">
      <formula1>Atividade_Medição</formula1>
    </dataValidation>
    <dataValidation type="list" allowBlank="1" showErrorMessage="1" sqref="B2 B9 B16 B23 B30 B37 B47 B54 B61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1"/>
  <sheetViews>
    <sheetView workbookViewId="0">
      <selection activeCell="C56" sqref="C56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15" customHeight="1" x14ac:dyDescent="0.25">
      <c r="A1" s="5" t="s">
        <v>7</v>
      </c>
      <c r="B1" s="55" t="s">
        <v>99</v>
      </c>
      <c r="C1" s="56"/>
      <c r="D1" s="56"/>
      <c r="E1" s="56"/>
      <c r="F1" s="31"/>
      <c r="G1" s="6"/>
    </row>
    <row r="2" spans="1:29" ht="15" customHeight="1" x14ac:dyDescent="0.25">
      <c r="A2" s="7" t="s">
        <v>8</v>
      </c>
      <c r="B2" s="8" t="s">
        <v>9</v>
      </c>
      <c r="C2" s="45"/>
      <c r="D2" s="46"/>
      <c r="E2" s="57"/>
      <c r="F2" s="9"/>
      <c r="G2" s="6"/>
    </row>
    <row r="3" spans="1:29" ht="15" customHeight="1" x14ac:dyDescent="0.25">
      <c r="A3" s="10" t="s">
        <v>0</v>
      </c>
      <c r="B3" s="10" t="s">
        <v>1</v>
      </c>
      <c r="C3" s="10" t="s">
        <v>6</v>
      </c>
      <c r="D3" s="10" t="s">
        <v>2</v>
      </c>
      <c r="E3" s="10" t="s">
        <v>6</v>
      </c>
      <c r="F3" s="47" t="s">
        <v>90</v>
      </c>
      <c r="AC3" s="1" t="s">
        <v>9</v>
      </c>
    </row>
    <row r="4" spans="1:29" s="36" customFormat="1" ht="18" x14ac:dyDescent="0.25">
      <c r="A4" s="32" t="s">
        <v>3</v>
      </c>
      <c r="B4" s="33">
        <f>VLOOKUP(C4,Parâmetros!$A$3:$B$9,2,FALSE)/10</f>
        <v>0.5</v>
      </c>
      <c r="C4" s="34" t="s">
        <v>78</v>
      </c>
      <c r="D4" s="33">
        <f>VLOOKUP(E4,Parâmetros!$D$3:$E$7,2,FALSE)/10</f>
        <v>0.3</v>
      </c>
      <c r="E4" s="35" t="s">
        <v>28</v>
      </c>
      <c r="F4" s="48"/>
      <c r="AC4" s="36" t="s">
        <v>101</v>
      </c>
    </row>
    <row r="5" spans="1:29" ht="1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0.9</v>
      </c>
      <c r="E5" s="26" t="s">
        <v>38</v>
      </c>
      <c r="F5" s="48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0.5</v>
      </c>
      <c r="C6" s="26" t="s">
        <v>44</v>
      </c>
      <c r="D6" s="25">
        <f>VLOOKUP(E6,Parâmetros!$D$24:$E$29,2,FALSE)/10</f>
        <v>1</v>
      </c>
      <c r="E6" s="26" t="s">
        <v>66</v>
      </c>
      <c r="F6" s="48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0.1</v>
      </c>
      <c r="E7" s="26" t="s">
        <v>59</v>
      </c>
      <c r="F7" s="49"/>
      <c r="AC7" s="1" t="s">
        <v>23</v>
      </c>
    </row>
    <row r="8" spans="1:29" ht="15" customHeight="1" x14ac:dyDescent="0.25">
      <c r="A8" s="50"/>
      <c r="B8" s="50"/>
      <c r="C8" s="50"/>
      <c r="D8" s="50"/>
      <c r="E8" s="50"/>
      <c r="F8" s="28">
        <f>((B4*D4)+(B5*D5)+(B6*D6)+(B7*D7))/4</f>
        <v>0.31</v>
      </c>
      <c r="AC8" s="1" t="s">
        <v>62</v>
      </c>
    </row>
    <row r="9" spans="1:29" ht="15" customHeight="1" x14ac:dyDescent="0.25">
      <c r="A9" s="12" t="s">
        <v>8</v>
      </c>
      <c r="B9" s="13" t="s">
        <v>11</v>
      </c>
      <c r="C9" s="45"/>
      <c r="D9" s="46"/>
      <c r="E9" s="46"/>
      <c r="F9" s="14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7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0.5</v>
      </c>
      <c r="C11" s="29" t="s">
        <v>78</v>
      </c>
      <c r="D11" s="33">
        <f>VLOOKUP(E11,Parâmetros!$D$3:$E$7,2,FALSE)/10</f>
        <v>0.3</v>
      </c>
      <c r="E11" s="35" t="s">
        <v>28</v>
      </c>
      <c r="F11" s="48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0.9</v>
      </c>
      <c r="E12" s="26" t="s">
        <v>38</v>
      </c>
      <c r="F12" s="48"/>
    </row>
    <row r="13" spans="1:29" ht="15" customHeight="1" x14ac:dyDescent="0.25">
      <c r="A13" s="24" t="s">
        <v>63</v>
      </c>
      <c r="B13" s="25">
        <f>VLOOKUP(C13,Parâmetros!$A$24:$B$29,2,FALSE)/10</f>
        <v>0.5</v>
      </c>
      <c r="C13" s="26" t="s">
        <v>44</v>
      </c>
      <c r="D13" s="25">
        <f>VLOOKUP(E13,Parâmetros!$D$24:$E$29,2,FALSE)/10</f>
        <v>1</v>
      </c>
      <c r="E13" s="26" t="s">
        <v>66</v>
      </c>
      <c r="F13" s="48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0.1</v>
      </c>
      <c r="E14" s="26" t="s">
        <v>59</v>
      </c>
      <c r="F14" s="49"/>
    </row>
    <row r="15" spans="1:29" ht="15" customHeight="1" x14ac:dyDescent="0.25">
      <c r="A15" s="50"/>
      <c r="B15" s="50"/>
      <c r="C15" s="50"/>
      <c r="D15" s="50"/>
      <c r="E15" s="50"/>
      <c r="F15" s="28">
        <f>((B11*D11)+(B12*D12)+(B13*D13)+(B14*D14))/4</f>
        <v>0.31</v>
      </c>
    </row>
    <row r="16" spans="1:29" ht="15" customHeight="1" x14ac:dyDescent="0.25">
      <c r="A16" s="15" t="s">
        <v>8</v>
      </c>
      <c r="B16" s="16" t="s">
        <v>12</v>
      </c>
      <c r="C16" s="52"/>
      <c r="D16" s="53"/>
      <c r="E16" s="54"/>
      <c r="F16" s="17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7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0.5</v>
      </c>
      <c r="C18" s="29" t="s">
        <v>78</v>
      </c>
      <c r="D18" s="33">
        <f>VLOOKUP(E18,Parâmetros!$D$3:$E$7,2,FALSE)/10</f>
        <v>0.3</v>
      </c>
      <c r="E18" s="35" t="s">
        <v>28</v>
      </c>
      <c r="F18" s="48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0.9</v>
      </c>
      <c r="E19" s="26" t="s">
        <v>38</v>
      </c>
      <c r="F19" s="48"/>
    </row>
    <row r="20" spans="1:6" ht="15" customHeight="1" x14ac:dyDescent="0.25">
      <c r="A20" s="24" t="s">
        <v>63</v>
      </c>
      <c r="B20" s="25">
        <f>VLOOKUP(C20,Parâmetros!$A$24:$B$29,2,FALSE)/10</f>
        <v>0.5</v>
      </c>
      <c r="C20" s="26" t="s">
        <v>44</v>
      </c>
      <c r="D20" s="25">
        <f>VLOOKUP(E20,Parâmetros!$D$24:$E$29,2,FALSE)/10</f>
        <v>1</v>
      </c>
      <c r="E20" s="26" t="s">
        <v>66</v>
      </c>
      <c r="F20" s="48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0.1</v>
      </c>
      <c r="E21" s="26" t="s">
        <v>59</v>
      </c>
      <c r="F21" s="49"/>
    </row>
    <row r="22" spans="1:6" ht="15" customHeight="1" x14ac:dyDescent="0.25">
      <c r="A22" s="50"/>
      <c r="B22" s="50"/>
      <c r="C22" s="50"/>
      <c r="D22" s="50"/>
      <c r="E22" s="51"/>
      <c r="F22" s="28">
        <f>((B18*D18)+(B19*D19)+(B20*D20)+(B21*D21))/4</f>
        <v>0.31</v>
      </c>
    </row>
    <row r="23" spans="1:6" ht="15" customHeight="1" x14ac:dyDescent="0.25">
      <c r="A23" s="12" t="s">
        <v>8</v>
      </c>
      <c r="B23" s="13" t="s">
        <v>13</v>
      </c>
      <c r="C23" s="45"/>
      <c r="D23" s="46"/>
      <c r="E23" s="46"/>
      <c r="F23" s="14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7" t="s">
        <v>90</v>
      </c>
    </row>
    <row r="25" spans="1:6" ht="15" customHeight="1" x14ac:dyDescent="0.25">
      <c r="A25" s="24" t="s">
        <v>3</v>
      </c>
      <c r="B25" s="25">
        <f>VLOOKUP(C25,Parâmetros!$A$3:$B$9,2,FALSE)/10</f>
        <v>1</v>
      </c>
      <c r="C25" s="29" t="s">
        <v>16</v>
      </c>
      <c r="D25" s="25">
        <f>VLOOKUP(E25,Parâmetros!$D$3:$E$7,2,FALSE)/10</f>
        <v>1</v>
      </c>
      <c r="E25" s="26" t="s">
        <v>27</v>
      </c>
      <c r="F25" s="48"/>
    </row>
    <row r="26" spans="1:6" ht="15" customHeight="1" x14ac:dyDescent="0.25">
      <c r="A26" s="24" t="s">
        <v>4</v>
      </c>
      <c r="B26" s="25">
        <f>VLOOKUP(C26,Parâmetros!$A$13:$B$20,2,FALSE)/10</f>
        <v>0.9</v>
      </c>
      <c r="C26" s="26" t="s">
        <v>31</v>
      </c>
      <c r="D26" s="25">
        <f>VLOOKUP(E26,Parâmetros!$D$13:$E$18,2,FALSE)/10</f>
        <v>1</v>
      </c>
      <c r="E26" s="26" t="s">
        <v>37</v>
      </c>
      <c r="F26" s="48"/>
    </row>
    <row r="27" spans="1:6" ht="15" customHeight="1" x14ac:dyDescent="0.25">
      <c r="A27" s="11" t="s">
        <v>63</v>
      </c>
      <c r="B27" s="25">
        <f>VLOOKUP(C27,Parâmetros!$A$24:$B$29,2,FALSE)/10</f>
        <v>1</v>
      </c>
      <c r="C27" s="26" t="s">
        <v>84</v>
      </c>
      <c r="D27" s="25">
        <f>VLOOKUP(E27,Parâmetros!$D$24:$E$29,2,FALSE)/10</f>
        <v>1</v>
      </c>
      <c r="E27" s="26" t="s">
        <v>66</v>
      </c>
      <c r="F27" s="48"/>
    </row>
    <row r="28" spans="1:6" ht="15" customHeight="1" x14ac:dyDescent="0.25">
      <c r="A28" s="11" t="s">
        <v>5</v>
      </c>
      <c r="B28" s="25">
        <f>VLOOKUP(C28,Parâmetros!$A$33:$B$39,2,FALSE)/10</f>
        <v>1</v>
      </c>
      <c r="C28" s="26" t="s">
        <v>51</v>
      </c>
      <c r="D28" s="25">
        <f>VLOOKUP(E28,Parâmetros!$D$33:$E$39,2,FALSE)/10</f>
        <v>1</v>
      </c>
      <c r="E28" s="26" t="s">
        <v>56</v>
      </c>
      <c r="F28" s="49"/>
    </row>
    <row r="29" spans="1:6" ht="15" customHeight="1" x14ac:dyDescent="0.25">
      <c r="A29" s="43"/>
      <c r="B29" s="43"/>
      <c r="C29" s="43"/>
      <c r="D29" s="43"/>
      <c r="E29" s="44"/>
      <c r="F29" s="28">
        <f>((B25*D25)+(B26*D26)+(B27*D27)+(B28*D28))/4</f>
        <v>0.97499999999999998</v>
      </c>
    </row>
    <row r="30" spans="1:6" ht="15" customHeight="1" x14ac:dyDescent="0.25">
      <c r="A30" s="12" t="s">
        <v>8</v>
      </c>
      <c r="B30" s="13" t="s">
        <v>14</v>
      </c>
      <c r="C30" s="45"/>
      <c r="D30" s="46"/>
      <c r="E30" s="46"/>
      <c r="F30" s="17"/>
    </row>
    <row r="31" spans="1:6" ht="15" customHeight="1" x14ac:dyDescent="0.25">
      <c r="A31" s="10" t="s">
        <v>0</v>
      </c>
      <c r="B31" s="10" t="s">
        <v>1</v>
      </c>
      <c r="C31" s="10" t="s">
        <v>6</v>
      </c>
      <c r="D31" s="10" t="s">
        <v>2</v>
      </c>
      <c r="E31" s="10" t="s">
        <v>6</v>
      </c>
      <c r="F31" s="47" t="s">
        <v>90</v>
      </c>
    </row>
    <row r="32" spans="1:6" ht="15" customHeight="1" x14ac:dyDescent="0.25">
      <c r="A32" s="11" t="s">
        <v>3</v>
      </c>
      <c r="B32" s="25">
        <f>VLOOKUP(C32,Parâmetros!$A$3:$B$9,2,FALSE)/10</f>
        <v>1</v>
      </c>
      <c r="C32" s="29" t="s">
        <v>16</v>
      </c>
      <c r="D32" s="25">
        <f>VLOOKUP(E32,Parâmetros!$D$3:$E$7,2,FALSE)/10</f>
        <v>1</v>
      </c>
      <c r="E32" s="26" t="s">
        <v>27</v>
      </c>
      <c r="F32" s="48"/>
    </row>
    <row r="33" spans="1:6" ht="15" customHeight="1" x14ac:dyDescent="0.25">
      <c r="A33" s="11" t="s">
        <v>4</v>
      </c>
      <c r="B33" s="25">
        <f>VLOOKUP(C33,Parâmetros!$A$13:$B$20,2,FALSE)/10</f>
        <v>0.9</v>
      </c>
      <c r="C33" s="26" t="s">
        <v>31</v>
      </c>
      <c r="D33" s="25">
        <f>VLOOKUP(E33,Parâmetros!$D$13:$E$18,2,FALSE)/10</f>
        <v>1</v>
      </c>
      <c r="E33" s="26" t="s">
        <v>37</v>
      </c>
      <c r="F33" s="48"/>
    </row>
    <row r="34" spans="1:6" ht="15" customHeight="1" x14ac:dyDescent="0.25">
      <c r="A34" s="11" t="s">
        <v>63</v>
      </c>
      <c r="B34" s="25">
        <f>VLOOKUP(C34,Parâmetros!$A$24:$B$29,2,FALSE)/10</f>
        <v>1</v>
      </c>
      <c r="C34" s="26" t="s">
        <v>84</v>
      </c>
      <c r="D34" s="25">
        <f>VLOOKUP(E34,Parâmetros!$D$24:$E$29,2,FALSE)/10</f>
        <v>1</v>
      </c>
      <c r="E34" s="26" t="s">
        <v>66</v>
      </c>
      <c r="F34" s="48"/>
    </row>
    <row r="35" spans="1:6" ht="15" customHeight="1" x14ac:dyDescent="0.25">
      <c r="A35" s="11" t="s">
        <v>5</v>
      </c>
      <c r="B35" s="25">
        <f>VLOOKUP(C35,Parâmetros!$A$33:$B$39,2,FALSE)/10</f>
        <v>1</v>
      </c>
      <c r="C35" s="26" t="s">
        <v>51</v>
      </c>
      <c r="D35" s="25">
        <f>VLOOKUP(E35,Parâmetros!$D$33:$E$39,2,FALSE)/10</f>
        <v>1</v>
      </c>
      <c r="E35" s="26" t="s">
        <v>56</v>
      </c>
      <c r="F35" s="49"/>
    </row>
    <row r="36" spans="1:6" ht="15" customHeight="1" x14ac:dyDescent="0.25">
      <c r="A36" s="43"/>
      <c r="B36" s="43"/>
      <c r="C36" s="43"/>
      <c r="D36" s="43"/>
      <c r="E36" s="44"/>
      <c r="F36" s="28">
        <f>((B32*D32)+(B33*D33)+(B34*D34)+(B35*D35))/4</f>
        <v>0.97499999999999998</v>
      </c>
    </row>
    <row r="37" spans="1:6" ht="15" customHeight="1" x14ac:dyDescent="0.25">
      <c r="A37" s="12" t="s">
        <v>8</v>
      </c>
      <c r="B37" s="13" t="s">
        <v>10</v>
      </c>
      <c r="C37" s="45"/>
      <c r="D37" s="46"/>
      <c r="E37" s="46"/>
      <c r="F37" s="17"/>
    </row>
    <row r="38" spans="1:6" ht="15" customHeight="1" x14ac:dyDescent="0.25">
      <c r="A38" s="10" t="s">
        <v>0</v>
      </c>
      <c r="B38" s="10" t="s">
        <v>1</v>
      </c>
      <c r="C38" s="10" t="s">
        <v>6</v>
      </c>
      <c r="D38" s="10" t="s">
        <v>2</v>
      </c>
      <c r="E38" s="10" t="s">
        <v>6</v>
      </c>
      <c r="F38" s="47" t="s">
        <v>90</v>
      </c>
    </row>
    <row r="39" spans="1:6" ht="15" customHeight="1" x14ac:dyDescent="0.25">
      <c r="A39" s="11" t="s">
        <v>3</v>
      </c>
      <c r="B39" s="25">
        <f>VLOOKUP(C39,Parâmetros!$A$3:$B$9,2,FALSE)/10</f>
        <v>1</v>
      </c>
      <c r="C39" s="29" t="s">
        <v>16</v>
      </c>
      <c r="D39" s="25">
        <f>VLOOKUP(E39,Parâmetros!$D$3:$E$7,2,FALSE)/10</f>
        <v>1</v>
      </c>
      <c r="E39" s="26" t="s">
        <v>27</v>
      </c>
      <c r="F39" s="48"/>
    </row>
    <row r="40" spans="1:6" ht="15" customHeight="1" x14ac:dyDescent="0.25">
      <c r="A40" s="11" t="s">
        <v>4</v>
      </c>
      <c r="B40" s="25">
        <f>VLOOKUP(C40,Parâmetros!$A$13:$B$20,2,FALSE)/10</f>
        <v>0.9</v>
      </c>
      <c r="C40" s="26" t="s">
        <v>31</v>
      </c>
      <c r="D40" s="25">
        <f>VLOOKUP(E40,Parâmetros!$D$13:$E$18,2,FALSE)/10</f>
        <v>1</v>
      </c>
      <c r="E40" s="26" t="s">
        <v>37</v>
      </c>
      <c r="F40" s="48"/>
    </row>
    <row r="41" spans="1:6" ht="15" customHeight="1" x14ac:dyDescent="0.25">
      <c r="A41" s="11" t="s">
        <v>63</v>
      </c>
      <c r="B41" s="25">
        <f>VLOOKUP(C41,Parâmetros!$A$24:$B$29,2,FALSE)/10</f>
        <v>1</v>
      </c>
      <c r="C41" s="26" t="s">
        <v>84</v>
      </c>
      <c r="D41" s="25">
        <f>VLOOKUP(E41,Parâmetros!$D$24:$E$29,2,FALSE)/10</f>
        <v>1</v>
      </c>
      <c r="E41" s="26" t="s">
        <v>66</v>
      </c>
      <c r="F41" s="48"/>
    </row>
    <row r="42" spans="1:6" ht="15" customHeight="1" x14ac:dyDescent="0.25">
      <c r="A42" s="11" t="s">
        <v>5</v>
      </c>
      <c r="B42" s="25">
        <f>VLOOKUP(C42,Parâmetros!$A$33:$B$39,2,FALSE)/10</f>
        <v>1</v>
      </c>
      <c r="C42" s="26" t="s">
        <v>51</v>
      </c>
      <c r="D42" s="25">
        <f>VLOOKUP(E42,Parâmetros!$D$33:$E$39,2,FALSE)/10</f>
        <v>1</v>
      </c>
      <c r="E42" s="26" t="s">
        <v>56</v>
      </c>
      <c r="F42" s="49"/>
    </row>
    <row r="43" spans="1:6" ht="15" customHeight="1" x14ac:dyDescent="0.25">
      <c r="A43" s="43"/>
      <c r="B43" s="43"/>
      <c r="C43" s="43"/>
      <c r="D43" s="43"/>
      <c r="E43" s="44"/>
      <c r="F43" s="28">
        <f>((B39*D39)+(B40*D40)+(B41*D41)+(B42*D42))/4</f>
        <v>0.97499999999999998</v>
      </c>
    </row>
    <row r="46" spans="1:6" ht="15" customHeight="1" x14ac:dyDescent="0.25">
      <c r="A46" s="5" t="s">
        <v>7</v>
      </c>
      <c r="B46" s="55" t="s">
        <v>102</v>
      </c>
      <c r="C46" s="56"/>
      <c r="D46" s="56"/>
      <c r="E46" s="56"/>
      <c r="F46" s="31"/>
    </row>
    <row r="47" spans="1:6" ht="15" customHeight="1" x14ac:dyDescent="0.25">
      <c r="A47" s="7" t="s">
        <v>8</v>
      </c>
      <c r="B47" s="8" t="s">
        <v>9</v>
      </c>
      <c r="C47" s="45"/>
      <c r="D47" s="46"/>
      <c r="E47" s="57"/>
      <c r="F47" s="9"/>
    </row>
    <row r="48" spans="1:6" ht="15" customHeight="1" x14ac:dyDescent="0.25">
      <c r="A48" s="10" t="s">
        <v>0</v>
      </c>
      <c r="B48" s="10" t="s">
        <v>1</v>
      </c>
      <c r="C48" s="10" t="s">
        <v>6</v>
      </c>
      <c r="D48" s="10" t="s">
        <v>2</v>
      </c>
      <c r="E48" s="10" t="s">
        <v>6</v>
      </c>
      <c r="F48" s="47" t="s">
        <v>90</v>
      </c>
    </row>
    <row r="49" spans="1:6" ht="15" customHeight="1" x14ac:dyDescent="0.25">
      <c r="A49" s="24" t="s">
        <v>3</v>
      </c>
      <c r="B49" s="25">
        <f>VLOOKUP(C49,Parâmetros!$A$3:$B$9,2,FALSE)/10</f>
        <v>0.9</v>
      </c>
      <c r="C49" s="29" t="s">
        <v>17</v>
      </c>
      <c r="D49" s="25">
        <f>VLOOKUP(E49,Parâmetros!$D$3:$E$7,2,FALSE)/10</f>
        <v>1</v>
      </c>
      <c r="E49" s="26" t="s">
        <v>27</v>
      </c>
      <c r="F49" s="48"/>
    </row>
    <row r="50" spans="1:6" ht="15" customHeight="1" x14ac:dyDescent="0.25">
      <c r="A50" s="24" t="s">
        <v>4</v>
      </c>
      <c r="B50" s="25">
        <f>VLOOKUP(C50,Parâmetros!$A$13:$B$20,2,FALSE)/10</f>
        <v>0.9</v>
      </c>
      <c r="C50" s="26" t="s">
        <v>31</v>
      </c>
      <c r="D50" s="25">
        <f>VLOOKUP(E50,Parâmetros!$D$13:$E$18,2,FALSE)/10</f>
        <v>1</v>
      </c>
      <c r="E50" s="26" t="s">
        <v>37</v>
      </c>
      <c r="F50" s="48"/>
    </row>
    <row r="51" spans="1:6" ht="15" customHeight="1" x14ac:dyDescent="0.25">
      <c r="A51" s="24" t="s">
        <v>63</v>
      </c>
      <c r="B51" s="25">
        <f>VLOOKUP(C51,Parâmetros!$A$24:$B$29,2,FALSE)/10</f>
        <v>1</v>
      </c>
      <c r="C51" s="26" t="s">
        <v>84</v>
      </c>
      <c r="D51" s="25">
        <f>VLOOKUP(E51,Parâmetros!$D$24:$E$29,2,FALSE)/10</f>
        <v>1</v>
      </c>
      <c r="E51" s="26" t="s">
        <v>66</v>
      </c>
      <c r="F51" s="48"/>
    </row>
    <row r="52" spans="1:6" ht="15" customHeight="1" x14ac:dyDescent="0.25">
      <c r="A52" s="24" t="s">
        <v>5</v>
      </c>
      <c r="B52" s="25">
        <f>VLOOKUP(C52,Parâmetros!$A$33:$B$39,2,FALSE)/10</f>
        <v>1</v>
      </c>
      <c r="C52" s="26" t="s">
        <v>51</v>
      </c>
      <c r="D52" s="25">
        <f>VLOOKUP(E52,Parâmetros!$D$33:$E$39,2,FALSE)/10</f>
        <v>1</v>
      </c>
      <c r="E52" s="26" t="s">
        <v>56</v>
      </c>
      <c r="F52" s="49"/>
    </row>
    <row r="53" spans="1:6" ht="15" customHeight="1" x14ac:dyDescent="0.25">
      <c r="A53" s="50"/>
      <c r="B53" s="50"/>
      <c r="C53" s="50"/>
      <c r="D53" s="50"/>
      <c r="E53" s="50"/>
      <c r="F53" s="28">
        <f>((B49*D49)+(B50*D50)+(B51*D51)+(B52*D52))/4</f>
        <v>0.95</v>
      </c>
    </row>
    <row r="54" spans="1:6" ht="15" customHeight="1" x14ac:dyDescent="0.25">
      <c r="A54" s="12" t="s">
        <v>8</v>
      </c>
      <c r="B54" s="13" t="s">
        <v>11</v>
      </c>
      <c r="C54" s="45"/>
      <c r="D54" s="46"/>
      <c r="E54" s="46"/>
      <c r="F54" s="14"/>
    </row>
    <row r="55" spans="1:6" ht="15" customHeight="1" x14ac:dyDescent="0.25">
      <c r="A55" s="27" t="s">
        <v>0</v>
      </c>
      <c r="B55" s="27" t="s">
        <v>1</v>
      </c>
      <c r="C55" s="27" t="s">
        <v>6</v>
      </c>
      <c r="D55" s="27" t="s">
        <v>2</v>
      </c>
      <c r="E55" s="27" t="s">
        <v>6</v>
      </c>
      <c r="F55" s="47" t="s">
        <v>90</v>
      </c>
    </row>
    <row r="56" spans="1:6" ht="15" customHeight="1" x14ac:dyDescent="0.25">
      <c r="A56" s="24" t="s">
        <v>3</v>
      </c>
      <c r="B56" s="25">
        <f>VLOOKUP(C56,Parâmetros!$A$3:$B$9,2,FALSE)/10</f>
        <v>0.5</v>
      </c>
      <c r="C56" s="29" t="s">
        <v>78</v>
      </c>
      <c r="D56" s="25">
        <f>VLOOKUP(E56,Parâmetros!$D$3:$E$7,2,FALSE)/10</f>
        <v>1</v>
      </c>
      <c r="E56" s="26" t="s">
        <v>27</v>
      </c>
      <c r="F56" s="48"/>
    </row>
    <row r="57" spans="1:6" ht="15" customHeight="1" x14ac:dyDescent="0.25">
      <c r="A57" s="24" t="s">
        <v>4</v>
      </c>
      <c r="B57" s="25">
        <f>VLOOKUP(C57,Parâmetros!$A$13:$B$20,2,FALSE)/10</f>
        <v>0.6</v>
      </c>
      <c r="C57" s="26" t="s">
        <v>72</v>
      </c>
      <c r="D57" s="25">
        <f>VLOOKUP(E57,Parâmetros!$D$13:$E$18,2,FALSE)/10</f>
        <v>1</v>
      </c>
      <c r="E57" s="26" t="s">
        <v>37</v>
      </c>
      <c r="F57" s="48"/>
    </row>
    <row r="58" spans="1:6" ht="15" customHeight="1" x14ac:dyDescent="0.25">
      <c r="A58" s="24" t="s">
        <v>63</v>
      </c>
      <c r="B58" s="25">
        <f>VLOOKUP(C58,Parâmetros!$A$24:$B$29,2,FALSE)/10</f>
        <v>0.5</v>
      </c>
      <c r="C58" s="26" t="s">
        <v>44</v>
      </c>
      <c r="D58" s="25">
        <f>VLOOKUP(E58,Parâmetros!$D$24:$E$29,2,FALSE)/10</f>
        <v>1</v>
      </c>
      <c r="E58" s="26" t="s">
        <v>66</v>
      </c>
      <c r="F58" s="48"/>
    </row>
    <row r="59" spans="1:6" ht="15" customHeight="1" x14ac:dyDescent="0.25">
      <c r="A59" s="24" t="s">
        <v>5</v>
      </c>
      <c r="B59" s="25">
        <f>VLOOKUP(C59,Parâmetros!$A$33:$B$39,2,FALSE)/10</f>
        <v>0.5</v>
      </c>
      <c r="C59" s="26" t="s">
        <v>65</v>
      </c>
      <c r="D59" s="25">
        <f>VLOOKUP(E59,Parâmetros!$D$33:$E$39,2,FALSE)/10</f>
        <v>1</v>
      </c>
      <c r="E59" s="26" t="s">
        <v>56</v>
      </c>
      <c r="F59" s="49"/>
    </row>
    <row r="60" spans="1:6" ht="15" customHeight="1" x14ac:dyDescent="0.25">
      <c r="A60" s="50"/>
      <c r="B60" s="50"/>
      <c r="C60" s="50"/>
      <c r="D60" s="50"/>
      <c r="E60" s="50"/>
      <c r="F60" s="28">
        <f>((B56*D56)+(B57*D57)+(B58*D58)+(B59*D59))/4</f>
        <v>0.52500000000000002</v>
      </c>
    </row>
    <row r="61" spans="1:6" ht="15" customHeight="1" x14ac:dyDescent="0.25">
      <c r="A61" s="15" t="s">
        <v>8</v>
      </c>
      <c r="B61" s="16" t="s">
        <v>12</v>
      </c>
      <c r="C61" s="52"/>
      <c r="D61" s="53"/>
      <c r="E61" s="54"/>
      <c r="F61" s="17"/>
    </row>
    <row r="62" spans="1:6" ht="15" customHeight="1" x14ac:dyDescent="0.25">
      <c r="A62" s="27" t="s">
        <v>0</v>
      </c>
      <c r="B62" s="27" t="s">
        <v>1</v>
      </c>
      <c r="C62" s="27" t="s">
        <v>6</v>
      </c>
      <c r="D62" s="27" t="s">
        <v>2</v>
      </c>
      <c r="E62" s="27" t="s">
        <v>6</v>
      </c>
      <c r="F62" s="47" t="s">
        <v>90</v>
      </c>
    </row>
    <row r="63" spans="1:6" ht="15" customHeight="1" x14ac:dyDescent="0.25">
      <c r="A63" s="24" t="s">
        <v>3</v>
      </c>
      <c r="B63" s="25">
        <f>VLOOKUP(C63,Parâmetros!$A$3:$B$9,2,FALSE)/10</f>
        <v>0.5</v>
      </c>
      <c r="C63" s="29" t="s">
        <v>78</v>
      </c>
      <c r="D63" s="25">
        <f>VLOOKUP(E63,Parâmetros!$D$3:$E$7,2,FALSE)/10</f>
        <v>1</v>
      </c>
      <c r="E63" s="26" t="s">
        <v>27</v>
      </c>
      <c r="F63" s="48"/>
    </row>
    <row r="64" spans="1:6" ht="15" customHeight="1" x14ac:dyDescent="0.25">
      <c r="A64" s="24" t="s">
        <v>4</v>
      </c>
      <c r="B64" s="25">
        <f>VLOOKUP(C64,Parâmetros!$A$13:$B$20,2,FALSE)/10</f>
        <v>0.6</v>
      </c>
      <c r="C64" s="26" t="s">
        <v>72</v>
      </c>
      <c r="D64" s="25">
        <f>VLOOKUP(E64,Parâmetros!$D$13:$E$18,2,FALSE)/10</f>
        <v>1</v>
      </c>
      <c r="E64" s="26" t="s">
        <v>37</v>
      </c>
      <c r="F64" s="48"/>
    </row>
    <row r="65" spans="1:6" ht="15" customHeight="1" x14ac:dyDescent="0.25">
      <c r="A65" s="24" t="s">
        <v>63</v>
      </c>
      <c r="B65" s="25">
        <f>VLOOKUP(C65,Parâmetros!$A$24:$B$29,2,FALSE)/10</f>
        <v>0.5</v>
      </c>
      <c r="C65" s="26" t="s">
        <v>44</v>
      </c>
      <c r="D65" s="25">
        <f>VLOOKUP(E65,Parâmetros!$D$24:$E$29,2,FALSE)/10</f>
        <v>1</v>
      </c>
      <c r="E65" s="26" t="s">
        <v>66</v>
      </c>
      <c r="F65" s="48"/>
    </row>
    <row r="66" spans="1:6" ht="15" customHeight="1" x14ac:dyDescent="0.25">
      <c r="A66" s="24" t="s">
        <v>5</v>
      </c>
      <c r="B66" s="25">
        <f>VLOOKUP(C66,Parâmetros!$A$33:$B$39,2,FALSE)/10</f>
        <v>0.5</v>
      </c>
      <c r="C66" s="26" t="s">
        <v>65</v>
      </c>
      <c r="D66" s="25">
        <f>VLOOKUP(E66,Parâmetros!$D$33:$E$39,2,FALSE)/10</f>
        <v>1</v>
      </c>
      <c r="E66" s="26" t="s">
        <v>56</v>
      </c>
      <c r="F66" s="49"/>
    </row>
    <row r="67" spans="1:6" ht="15" customHeight="1" x14ac:dyDescent="0.25">
      <c r="A67" s="50"/>
      <c r="B67" s="50"/>
      <c r="C67" s="50"/>
      <c r="D67" s="50"/>
      <c r="E67" s="51"/>
      <c r="F67" s="28">
        <f>((B63*D63)+(B64*D64)+(B65*D65)+(B66*D66))/4</f>
        <v>0.52500000000000002</v>
      </c>
    </row>
    <row r="70" spans="1:6" ht="15" customHeight="1" x14ac:dyDescent="0.25">
      <c r="A70" s="5" t="s">
        <v>7</v>
      </c>
      <c r="B70" s="55" t="s">
        <v>100</v>
      </c>
      <c r="C70" s="56"/>
      <c r="D70" s="56"/>
      <c r="E70" s="56"/>
      <c r="F70" s="31"/>
    </row>
    <row r="71" spans="1:6" ht="15" customHeight="1" x14ac:dyDescent="0.25">
      <c r="A71" s="7" t="s">
        <v>8</v>
      </c>
      <c r="B71" s="8" t="s">
        <v>9</v>
      </c>
      <c r="C71" s="45"/>
      <c r="D71" s="46"/>
      <c r="E71" s="57"/>
      <c r="F71" s="9"/>
    </row>
    <row r="72" spans="1:6" ht="15" customHeight="1" x14ac:dyDescent="0.25">
      <c r="A72" s="10" t="s">
        <v>0</v>
      </c>
      <c r="B72" s="10" t="s">
        <v>1</v>
      </c>
      <c r="C72" s="10" t="s">
        <v>6</v>
      </c>
      <c r="D72" s="10" t="s">
        <v>2</v>
      </c>
      <c r="E72" s="10" t="s">
        <v>6</v>
      </c>
      <c r="F72" s="47" t="s">
        <v>90</v>
      </c>
    </row>
    <row r="73" spans="1:6" ht="15" customHeight="1" x14ac:dyDescent="0.25">
      <c r="A73" s="24" t="s">
        <v>3</v>
      </c>
      <c r="B73" s="25">
        <f>VLOOKUP(C73,Parâmetros!$A$3:$B$9,2,FALSE)/10</f>
        <v>1</v>
      </c>
      <c r="C73" s="29" t="s">
        <v>16</v>
      </c>
      <c r="D73" s="25">
        <f>VLOOKUP(E73,Parâmetros!$D$3:$E$7,2,FALSE)/10</f>
        <v>1</v>
      </c>
      <c r="E73" s="26" t="s">
        <v>27</v>
      </c>
      <c r="F73" s="48"/>
    </row>
    <row r="74" spans="1:6" ht="15" customHeight="1" x14ac:dyDescent="0.25">
      <c r="A74" s="24" t="s">
        <v>4</v>
      </c>
      <c r="B74" s="25">
        <f>VLOOKUP(C74,Parâmetros!$A$13:$B$20,2,FALSE)/10</f>
        <v>0.9</v>
      </c>
      <c r="C74" s="26" t="s">
        <v>31</v>
      </c>
      <c r="D74" s="25">
        <f>VLOOKUP(E74,Parâmetros!$D$13:$E$18,2,FALSE)/10</f>
        <v>1</v>
      </c>
      <c r="E74" s="26" t="s">
        <v>37</v>
      </c>
      <c r="F74" s="48"/>
    </row>
    <row r="75" spans="1:6" ht="15" customHeight="1" x14ac:dyDescent="0.25">
      <c r="A75" s="24" t="s">
        <v>63</v>
      </c>
      <c r="B75" s="25">
        <f>VLOOKUP(C75,Parâmetros!$A$24:$B$29,2,FALSE)/10</f>
        <v>1</v>
      </c>
      <c r="C75" s="26" t="s">
        <v>84</v>
      </c>
      <c r="D75" s="25">
        <f>VLOOKUP(E75,Parâmetros!$D$24:$E$29,2,FALSE)/10</f>
        <v>1</v>
      </c>
      <c r="E75" s="26" t="s">
        <v>66</v>
      </c>
      <c r="F75" s="48"/>
    </row>
    <row r="76" spans="1:6" ht="15" customHeight="1" x14ac:dyDescent="0.25">
      <c r="A76" s="24" t="s">
        <v>5</v>
      </c>
      <c r="B76" s="25">
        <f>VLOOKUP(C76,Parâmetros!$A$33:$B$39,2,FALSE)/10</f>
        <v>1</v>
      </c>
      <c r="C76" s="26" t="s">
        <v>51</v>
      </c>
      <c r="D76" s="25">
        <f>VLOOKUP(E76,Parâmetros!$D$33:$E$39,2,FALSE)/10</f>
        <v>1</v>
      </c>
      <c r="E76" s="26" t="s">
        <v>56</v>
      </c>
      <c r="F76" s="49"/>
    </row>
    <row r="77" spans="1:6" ht="15" customHeight="1" x14ac:dyDescent="0.25">
      <c r="A77" s="50"/>
      <c r="B77" s="50"/>
      <c r="C77" s="50"/>
      <c r="D77" s="50"/>
      <c r="E77" s="50"/>
      <c r="F77" s="28">
        <f>((B73*D73)+(B74*D74)+(B75*D75)+(B76*D76))/4</f>
        <v>0.97499999999999998</v>
      </c>
    </row>
    <row r="78" spans="1:6" ht="15" customHeight="1" x14ac:dyDescent="0.25">
      <c r="A78" s="12" t="s">
        <v>8</v>
      </c>
      <c r="B78" s="13" t="s">
        <v>11</v>
      </c>
      <c r="C78" s="45"/>
      <c r="D78" s="46"/>
      <c r="E78" s="46"/>
      <c r="F78" s="14"/>
    </row>
    <row r="79" spans="1:6" ht="15" customHeight="1" x14ac:dyDescent="0.25">
      <c r="A79" s="27" t="s">
        <v>0</v>
      </c>
      <c r="B79" s="27" t="s">
        <v>1</v>
      </c>
      <c r="C79" s="27" t="s">
        <v>6</v>
      </c>
      <c r="D79" s="27" t="s">
        <v>2</v>
      </c>
      <c r="E79" s="27" t="s">
        <v>6</v>
      </c>
      <c r="F79" s="47" t="s">
        <v>90</v>
      </c>
    </row>
    <row r="80" spans="1:6" ht="15" customHeight="1" x14ac:dyDescent="0.25">
      <c r="A80" s="24" t="s">
        <v>3</v>
      </c>
      <c r="B80" s="25">
        <f>VLOOKUP(C80,Parâmetros!$A$3:$B$9,2,FALSE)/10</f>
        <v>0.5</v>
      </c>
      <c r="C80" s="29" t="s">
        <v>78</v>
      </c>
      <c r="D80" s="25">
        <f>VLOOKUP(E80,Parâmetros!$D$3:$E$7,2,FALSE)/10</f>
        <v>1</v>
      </c>
      <c r="E80" s="26" t="s">
        <v>27</v>
      </c>
      <c r="F80" s="48"/>
    </row>
    <row r="81" spans="1:6" ht="15" customHeight="1" x14ac:dyDescent="0.25">
      <c r="A81" s="24" t="s">
        <v>4</v>
      </c>
      <c r="B81" s="25">
        <f>VLOOKUP(C81,Parâmetros!$A$13:$B$20,2,FALSE)/10</f>
        <v>0.6</v>
      </c>
      <c r="C81" s="26" t="s">
        <v>72</v>
      </c>
      <c r="D81" s="25">
        <f>VLOOKUP(E81,Parâmetros!$D$13:$E$18,2,FALSE)/10</f>
        <v>1</v>
      </c>
      <c r="E81" s="26" t="s">
        <v>37</v>
      </c>
      <c r="F81" s="48"/>
    </row>
    <row r="82" spans="1:6" ht="15" customHeight="1" x14ac:dyDescent="0.25">
      <c r="A82" s="24" t="s">
        <v>63</v>
      </c>
      <c r="B82" s="25">
        <f>VLOOKUP(C82,Parâmetros!$A$24:$B$29,2,FALSE)/10</f>
        <v>0.5</v>
      </c>
      <c r="C82" s="26" t="s">
        <v>44</v>
      </c>
      <c r="D82" s="25">
        <f>VLOOKUP(E82,Parâmetros!$D$24:$E$29,2,FALSE)/10</f>
        <v>1</v>
      </c>
      <c r="E82" s="26" t="s">
        <v>66</v>
      </c>
      <c r="F82" s="48"/>
    </row>
    <row r="83" spans="1:6" ht="15" customHeight="1" x14ac:dyDescent="0.25">
      <c r="A83" s="24" t="s">
        <v>5</v>
      </c>
      <c r="B83" s="25">
        <f>VLOOKUP(C83,Parâmetros!$A$33:$B$39,2,FALSE)/10</f>
        <v>0.5</v>
      </c>
      <c r="C83" s="26" t="s">
        <v>65</v>
      </c>
      <c r="D83" s="25">
        <f>VLOOKUP(E83,Parâmetros!$D$33:$E$39,2,FALSE)/10</f>
        <v>1</v>
      </c>
      <c r="E83" s="26" t="s">
        <v>56</v>
      </c>
      <c r="F83" s="49"/>
    </row>
    <row r="84" spans="1:6" ht="15" customHeight="1" x14ac:dyDescent="0.25">
      <c r="A84" s="50"/>
      <c r="B84" s="50"/>
      <c r="C84" s="50"/>
      <c r="D84" s="50"/>
      <c r="E84" s="50"/>
      <c r="F84" s="28">
        <f>((B80*D80)+(B81*D81)+(B82*D82)+(B83*D83))/4</f>
        <v>0.52500000000000002</v>
      </c>
    </row>
    <row r="85" spans="1:6" ht="15" customHeight="1" x14ac:dyDescent="0.25">
      <c r="A85" s="15" t="s">
        <v>8</v>
      </c>
      <c r="B85" s="16" t="s">
        <v>12</v>
      </c>
      <c r="C85" s="52"/>
      <c r="D85" s="53"/>
      <c r="E85" s="54"/>
      <c r="F85" s="17"/>
    </row>
    <row r="86" spans="1:6" ht="15" customHeight="1" x14ac:dyDescent="0.25">
      <c r="A86" s="27" t="s">
        <v>0</v>
      </c>
      <c r="B86" s="27" t="s">
        <v>1</v>
      </c>
      <c r="C86" s="27" t="s">
        <v>6</v>
      </c>
      <c r="D86" s="27" t="s">
        <v>2</v>
      </c>
      <c r="E86" s="27" t="s">
        <v>6</v>
      </c>
      <c r="F86" s="47" t="s">
        <v>90</v>
      </c>
    </row>
    <row r="87" spans="1:6" ht="18" x14ac:dyDescent="0.25">
      <c r="A87" s="24" t="s">
        <v>3</v>
      </c>
      <c r="B87" s="25">
        <f>VLOOKUP(C87,Parâmetros!$A$3:$B$9,2,FALSE)/10</f>
        <v>0.5</v>
      </c>
      <c r="C87" s="29" t="s">
        <v>78</v>
      </c>
      <c r="D87" s="25">
        <f>VLOOKUP(E87,Parâmetros!$D$3:$E$7,2,FALSE)/10</f>
        <v>1</v>
      </c>
      <c r="E87" s="26" t="s">
        <v>27</v>
      </c>
      <c r="F87" s="48"/>
    </row>
    <row r="88" spans="1:6" ht="15" customHeight="1" x14ac:dyDescent="0.25">
      <c r="A88" s="24" t="s">
        <v>4</v>
      </c>
      <c r="B88" s="25">
        <f>VLOOKUP(C88,Parâmetros!$A$13:$B$20,2,FALSE)/10</f>
        <v>0.6</v>
      </c>
      <c r="C88" s="26" t="s">
        <v>72</v>
      </c>
      <c r="D88" s="25">
        <f>VLOOKUP(E88,Parâmetros!$D$13:$E$18,2,FALSE)/10</f>
        <v>1</v>
      </c>
      <c r="E88" s="26" t="s">
        <v>37</v>
      </c>
      <c r="F88" s="48"/>
    </row>
    <row r="89" spans="1:6" ht="15" customHeight="1" x14ac:dyDescent="0.25">
      <c r="A89" s="24" t="s">
        <v>63</v>
      </c>
      <c r="B89" s="25">
        <f>VLOOKUP(C89,Parâmetros!$A$24:$B$29,2,FALSE)/10</f>
        <v>0.5</v>
      </c>
      <c r="C89" s="26" t="s">
        <v>44</v>
      </c>
      <c r="D89" s="25">
        <f>VLOOKUP(E89,Parâmetros!$D$24:$E$29,2,FALSE)/10</f>
        <v>1</v>
      </c>
      <c r="E89" s="26" t="s">
        <v>66</v>
      </c>
      <c r="F89" s="48"/>
    </row>
    <row r="90" spans="1:6" ht="15" customHeight="1" x14ac:dyDescent="0.25">
      <c r="A90" s="24" t="s">
        <v>5</v>
      </c>
      <c r="B90" s="25">
        <f>VLOOKUP(C90,Parâmetros!$A$33:$B$39,2,FALSE)/10</f>
        <v>0.5</v>
      </c>
      <c r="C90" s="26" t="s">
        <v>65</v>
      </c>
      <c r="D90" s="25">
        <f>VLOOKUP(E90,Parâmetros!$D$33:$E$39,2,FALSE)/10</f>
        <v>1</v>
      </c>
      <c r="E90" s="26" t="s">
        <v>56</v>
      </c>
      <c r="F90" s="49"/>
    </row>
    <row r="91" spans="1:6" ht="15" customHeight="1" x14ac:dyDescent="0.25">
      <c r="A91" s="50"/>
      <c r="B91" s="50"/>
      <c r="C91" s="50"/>
      <c r="D91" s="50"/>
      <c r="E91" s="51"/>
      <c r="F91" s="28">
        <f>((B87*D87)+(B88*D88)+(B89*D89)+(B90*D90))/4</f>
        <v>0.52500000000000002</v>
      </c>
    </row>
  </sheetData>
  <sheetProtection algorithmName="SHA-512" hashValue="iNe2wKTD8lk5K9eCB4i6o2WC5RTWXJflBBPW/gEt01xnGWrKHs2filzp5pOwGAXBr0QpgmLgkO7fJXP29Z/qzA==" saltValue="tXRRSngeZmH8uJo1rRp2lw==" spinCount="100000" sheet="1" objects="1" scenarios="1"/>
  <mergeCells count="39">
    <mergeCell ref="F10:F14"/>
    <mergeCell ref="B1:E1"/>
    <mergeCell ref="C2:E2"/>
    <mergeCell ref="F3:F7"/>
    <mergeCell ref="A8:E8"/>
    <mergeCell ref="C9:E9"/>
    <mergeCell ref="F38:F42"/>
    <mergeCell ref="A15:E15"/>
    <mergeCell ref="C16:E16"/>
    <mergeCell ref="F17:F21"/>
    <mergeCell ref="A22:E22"/>
    <mergeCell ref="C23:E23"/>
    <mergeCell ref="F24:F28"/>
    <mergeCell ref="A29:E29"/>
    <mergeCell ref="C30:E30"/>
    <mergeCell ref="F31:F35"/>
    <mergeCell ref="A36:E36"/>
    <mergeCell ref="C37:E37"/>
    <mergeCell ref="A43:E43"/>
    <mergeCell ref="B46:E46"/>
    <mergeCell ref="C47:E47"/>
    <mergeCell ref="A53:E53"/>
    <mergeCell ref="C71:E71"/>
    <mergeCell ref="A67:E67"/>
    <mergeCell ref="F62:F66"/>
    <mergeCell ref="C85:E85"/>
    <mergeCell ref="F86:F90"/>
    <mergeCell ref="A91:E91"/>
    <mergeCell ref="F72:F76"/>
    <mergeCell ref="A77:E77"/>
    <mergeCell ref="C78:E78"/>
    <mergeCell ref="F79:F83"/>
    <mergeCell ref="A84:E84"/>
    <mergeCell ref="B70:E70"/>
    <mergeCell ref="F48:F52"/>
    <mergeCell ref="C54:E54"/>
    <mergeCell ref="F55:F59"/>
    <mergeCell ref="A60:E60"/>
    <mergeCell ref="C61:E61"/>
  </mergeCells>
  <dataValidations count="9">
    <dataValidation type="list" allowBlank="1" showInputMessage="1" showErrorMessage="1" sqref="C25 C4 C32 C11 C18 C39 C73 C80 C87 C49 C56 C63">
      <formula1>Fator_Medição</formula1>
    </dataValidation>
    <dataValidation type="list" allowBlank="1" showInputMessage="1" showErrorMessage="1" sqref="E90 E7 E35 E28 E14 E42 E83 E76 E21 E66 E59 E52">
      <formula1>Atividade_Temporal</formula1>
    </dataValidation>
    <dataValidation type="list" allowBlank="1" showInputMessage="1" showErrorMessage="1" sqref="C14 C7 C35 C28 C21 C42 C83 C76 C90 C59 C52 C66">
      <formula1>Fator_Temporal</formula1>
    </dataValidation>
    <dataValidation type="list" allowBlank="1" showInputMessage="1" showErrorMessage="1" sqref="E89 E6 E34 E27 E13 E41 E82 E75 E20 E65 E58 E51">
      <formula1>Atividade_Espacial</formula1>
    </dataValidation>
    <dataValidation type="list" allowBlank="1" showInputMessage="1" showErrorMessage="1" sqref="C13 C6 C34 C27 C20 C41 C82 C75 C89 C58 C51 C65">
      <formula1>Fator_Espacial</formula1>
    </dataValidation>
    <dataValidation type="list" allowBlank="1" showInputMessage="1" showErrorMessage="1" sqref="E88 E5 E33 E26 E12 E40 E81 E74 E19 E64 E57 E50">
      <formula1>Atividade_Especif_Fonte</formula1>
    </dataValidation>
    <dataValidation type="list" allowBlank="1" showInputMessage="1" showErrorMessage="1" sqref="C12 C5 C33 C26 C19 C40 C81 C74 C88 C57 C50 C64">
      <formula1>Fator_Especif_Fonte</formula1>
    </dataValidation>
    <dataValidation type="list" allowBlank="1" showInputMessage="1" showErrorMessage="1" sqref="E4 E87 E32 E25 E11 E39 E73 E80 E18 E63 E49 E56">
      <formula1>Atividade_Medição</formula1>
    </dataValidation>
    <dataValidation type="list" allowBlank="1" showErrorMessage="1" sqref="B2 B9 B16 B23 B30 B37 B71 B78 B85 B47 B54 B61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6"/>
  <sheetViews>
    <sheetView workbookViewId="0">
      <selection activeCell="C51" sqref="C51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15" customHeight="1" x14ac:dyDescent="0.25">
      <c r="A1" s="5" t="s">
        <v>7</v>
      </c>
      <c r="B1" s="55" t="s">
        <v>103</v>
      </c>
      <c r="C1" s="56"/>
      <c r="D1" s="56"/>
      <c r="E1" s="56"/>
      <c r="F1" s="31"/>
      <c r="G1" s="6"/>
    </row>
    <row r="2" spans="1:29" ht="15" customHeight="1" x14ac:dyDescent="0.25">
      <c r="A2" s="7" t="s">
        <v>8</v>
      </c>
      <c r="B2" s="8" t="s">
        <v>9</v>
      </c>
      <c r="C2" s="45"/>
      <c r="D2" s="46"/>
      <c r="E2" s="57"/>
      <c r="F2" s="9"/>
      <c r="G2" s="6"/>
    </row>
    <row r="3" spans="1:29" ht="15" customHeight="1" x14ac:dyDescent="0.25">
      <c r="A3" s="10" t="s">
        <v>0</v>
      </c>
      <c r="B3" s="10" t="s">
        <v>1</v>
      </c>
      <c r="C3" s="10" t="s">
        <v>6</v>
      </c>
      <c r="D3" s="10" t="s">
        <v>2</v>
      </c>
      <c r="E3" s="10" t="s">
        <v>6</v>
      </c>
      <c r="F3" s="47" t="s">
        <v>90</v>
      </c>
      <c r="AC3" s="1" t="s">
        <v>9</v>
      </c>
    </row>
    <row r="4" spans="1:29" s="36" customFormat="1" ht="15" customHeight="1" x14ac:dyDescent="0.25">
      <c r="A4" s="24" t="s">
        <v>3</v>
      </c>
      <c r="B4" s="25">
        <f>VLOOKUP(C4,Parâmetros!$A$3:$B$9,2,FALSE)/10</f>
        <v>1</v>
      </c>
      <c r="C4" s="29" t="s">
        <v>16</v>
      </c>
      <c r="D4" s="25">
        <f>VLOOKUP(E4,Parâmetros!$D$3:$E$7,2,FALSE)/10</f>
        <v>1</v>
      </c>
      <c r="E4" s="26" t="s">
        <v>27</v>
      </c>
      <c r="F4" s="48"/>
      <c r="AC4" s="36" t="s">
        <v>101</v>
      </c>
    </row>
    <row r="5" spans="1:29" ht="15" customHeight="1" x14ac:dyDescent="0.25">
      <c r="A5" s="24" t="s">
        <v>4</v>
      </c>
      <c r="B5" s="25">
        <f>VLOOKUP(C5,Parâmetros!$A$13:$B$20,2,FALSE)/10</f>
        <v>0.9</v>
      </c>
      <c r="C5" s="26" t="s">
        <v>31</v>
      </c>
      <c r="D5" s="25">
        <f>VLOOKUP(E5,Parâmetros!$D$13:$E$18,2,FALSE)/10</f>
        <v>1</v>
      </c>
      <c r="E5" s="26" t="s">
        <v>37</v>
      </c>
      <c r="F5" s="48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1</v>
      </c>
      <c r="C6" s="26" t="s">
        <v>84</v>
      </c>
      <c r="D6" s="25">
        <f>VLOOKUP(E6,Parâmetros!$D$24:$E$29,2,FALSE)/10</f>
        <v>1</v>
      </c>
      <c r="E6" s="26" t="s">
        <v>66</v>
      </c>
      <c r="F6" s="48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1</v>
      </c>
      <c r="C7" s="26" t="s">
        <v>51</v>
      </c>
      <c r="D7" s="25">
        <f>VLOOKUP(E7,Parâmetros!$D$33:$E$39,2,FALSE)/10</f>
        <v>1</v>
      </c>
      <c r="E7" s="26" t="s">
        <v>56</v>
      </c>
      <c r="F7" s="49"/>
      <c r="AC7" s="1" t="s">
        <v>23</v>
      </c>
    </row>
    <row r="8" spans="1:29" ht="15" customHeight="1" x14ac:dyDescent="0.25">
      <c r="A8" s="50"/>
      <c r="B8" s="50"/>
      <c r="C8" s="50"/>
      <c r="D8" s="50"/>
      <c r="E8" s="50"/>
      <c r="F8" s="28">
        <f>((B4*D4)+(B5*D5)+(B6*D6)+(B7*D7))/4</f>
        <v>0.97499999999999998</v>
      </c>
      <c r="AC8" s="1" t="s">
        <v>62</v>
      </c>
    </row>
    <row r="9" spans="1:29" ht="15" customHeight="1" x14ac:dyDescent="0.25">
      <c r="A9" s="12" t="s">
        <v>8</v>
      </c>
      <c r="B9" s="13" t="s">
        <v>11</v>
      </c>
      <c r="C9" s="45"/>
      <c r="D9" s="46"/>
      <c r="E9" s="46"/>
      <c r="F9" s="14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7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0.5</v>
      </c>
      <c r="C11" s="29" t="s">
        <v>78</v>
      </c>
      <c r="D11" s="25">
        <f>VLOOKUP(E11,Parâmetros!$D$3:$E$7,2,FALSE)/10</f>
        <v>1</v>
      </c>
      <c r="E11" s="26" t="s">
        <v>27</v>
      </c>
      <c r="F11" s="48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1</v>
      </c>
      <c r="E12" s="26" t="s">
        <v>37</v>
      </c>
      <c r="F12" s="48"/>
    </row>
    <row r="13" spans="1:29" ht="15" customHeight="1" x14ac:dyDescent="0.25">
      <c r="A13" s="24" t="s">
        <v>63</v>
      </c>
      <c r="B13" s="25">
        <f>VLOOKUP(C13,Parâmetros!$A$24:$B$29,2,FALSE)/10</f>
        <v>0.5</v>
      </c>
      <c r="C13" s="26" t="s">
        <v>44</v>
      </c>
      <c r="D13" s="25">
        <f>VLOOKUP(E13,Parâmetros!$D$24:$E$29,2,FALSE)/10</f>
        <v>1</v>
      </c>
      <c r="E13" s="26" t="s">
        <v>66</v>
      </c>
      <c r="F13" s="48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9"/>
    </row>
    <row r="15" spans="1:29" ht="15" customHeight="1" x14ac:dyDescent="0.25">
      <c r="A15" s="50"/>
      <c r="B15" s="50"/>
      <c r="C15" s="50"/>
      <c r="D15" s="50"/>
      <c r="E15" s="50"/>
      <c r="F15" s="28">
        <f>((B11*D11)+(B12*D12)+(B13*D13)+(B14*D14))/4</f>
        <v>0.52500000000000002</v>
      </c>
    </row>
    <row r="16" spans="1:29" ht="15" customHeight="1" x14ac:dyDescent="0.25">
      <c r="A16" s="15" t="s">
        <v>8</v>
      </c>
      <c r="B16" s="16" t="s">
        <v>12</v>
      </c>
      <c r="C16" s="52"/>
      <c r="D16" s="53"/>
      <c r="E16" s="54"/>
      <c r="F16" s="17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7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0.5</v>
      </c>
      <c r="C18" s="29" t="s">
        <v>78</v>
      </c>
      <c r="D18" s="25">
        <f>VLOOKUP(E18,Parâmetros!$D$3:$E$7,2,FALSE)/10</f>
        <v>1</v>
      </c>
      <c r="E18" s="26" t="s">
        <v>27</v>
      </c>
      <c r="F18" s="48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1</v>
      </c>
      <c r="E19" s="26" t="s">
        <v>37</v>
      </c>
      <c r="F19" s="48"/>
    </row>
    <row r="20" spans="1:6" ht="15" customHeight="1" x14ac:dyDescent="0.25">
      <c r="A20" s="24" t="s">
        <v>63</v>
      </c>
      <c r="B20" s="25">
        <f>VLOOKUP(C20,Parâmetros!$A$24:$B$29,2,FALSE)/10</f>
        <v>0.5</v>
      </c>
      <c r="C20" s="26" t="s">
        <v>44</v>
      </c>
      <c r="D20" s="25">
        <f>VLOOKUP(E20,Parâmetros!$D$24:$E$29,2,FALSE)/10</f>
        <v>1</v>
      </c>
      <c r="E20" s="26" t="s">
        <v>66</v>
      </c>
      <c r="F20" s="48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9"/>
    </row>
    <row r="22" spans="1:6" ht="15" customHeight="1" x14ac:dyDescent="0.25">
      <c r="A22" s="50"/>
      <c r="B22" s="50"/>
      <c r="C22" s="50"/>
      <c r="D22" s="50"/>
      <c r="E22" s="51"/>
      <c r="F22" s="28">
        <f>((B18*D18)+(B19*D19)+(B20*D20)+(B21*D21))/4</f>
        <v>0.52500000000000002</v>
      </c>
    </row>
    <row r="23" spans="1:6" ht="15" customHeight="1" x14ac:dyDescent="0.25">
      <c r="A23" s="37"/>
      <c r="B23" s="37"/>
      <c r="C23" s="37"/>
      <c r="D23" s="37"/>
      <c r="E23" s="37"/>
      <c r="F23" s="38"/>
    </row>
    <row r="25" spans="1:6" ht="15" customHeight="1" x14ac:dyDescent="0.25">
      <c r="A25" s="5" t="s">
        <v>7</v>
      </c>
      <c r="B25" s="55" t="s">
        <v>104</v>
      </c>
      <c r="C25" s="56"/>
      <c r="D25" s="56"/>
      <c r="E25" s="56"/>
      <c r="F25" s="31"/>
    </row>
    <row r="26" spans="1:6" ht="15" customHeight="1" x14ac:dyDescent="0.25">
      <c r="A26" s="7" t="s">
        <v>8</v>
      </c>
      <c r="B26" s="8" t="s">
        <v>9</v>
      </c>
      <c r="C26" s="45"/>
      <c r="D26" s="46"/>
      <c r="E26" s="57"/>
      <c r="F26" s="9"/>
    </row>
    <row r="27" spans="1:6" ht="15" customHeight="1" x14ac:dyDescent="0.25">
      <c r="A27" s="10" t="s">
        <v>0</v>
      </c>
      <c r="B27" s="10" t="s">
        <v>1</v>
      </c>
      <c r="C27" s="10" t="s">
        <v>6</v>
      </c>
      <c r="D27" s="10" t="s">
        <v>2</v>
      </c>
      <c r="E27" s="10" t="s">
        <v>6</v>
      </c>
      <c r="F27" s="47" t="s">
        <v>90</v>
      </c>
    </row>
    <row r="28" spans="1:6" ht="15" customHeight="1" x14ac:dyDescent="0.25">
      <c r="A28" s="24" t="s">
        <v>3</v>
      </c>
      <c r="B28" s="25">
        <f>VLOOKUP(C28,Parâmetros!$A$3:$B$9,2,FALSE)/10</f>
        <v>0.9</v>
      </c>
      <c r="C28" s="29" t="s">
        <v>17</v>
      </c>
      <c r="D28" s="25">
        <f>VLOOKUP(E28,Parâmetros!$D$3:$E$7,2,FALSE)/10</f>
        <v>1</v>
      </c>
      <c r="E28" s="26" t="s">
        <v>27</v>
      </c>
      <c r="F28" s="48"/>
    </row>
    <row r="29" spans="1:6" ht="15" customHeight="1" x14ac:dyDescent="0.25">
      <c r="A29" s="24" t="s">
        <v>4</v>
      </c>
      <c r="B29" s="25">
        <f>VLOOKUP(C29,Parâmetros!$A$13:$B$20,2,FALSE)/10</f>
        <v>0.9</v>
      </c>
      <c r="C29" s="26" t="s">
        <v>31</v>
      </c>
      <c r="D29" s="25">
        <f>VLOOKUP(E29,Parâmetros!$D$13:$E$18,2,FALSE)/10</f>
        <v>1</v>
      </c>
      <c r="E29" s="26" t="s">
        <v>37</v>
      </c>
      <c r="F29" s="48"/>
    </row>
    <row r="30" spans="1:6" ht="15" customHeight="1" x14ac:dyDescent="0.25">
      <c r="A30" s="24" t="s">
        <v>63</v>
      </c>
      <c r="B30" s="25">
        <f>VLOOKUP(C30,Parâmetros!$A$24:$B$29,2,FALSE)/10</f>
        <v>1</v>
      </c>
      <c r="C30" s="26" t="s">
        <v>84</v>
      </c>
      <c r="D30" s="25">
        <f>VLOOKUP(E30,Parâmetros!$D$24:$E$29,2,FALSE)/10</f>
        <v>1</v>
      </c>
      <c r="E30" s="26" t="s">
        <v>66</v>
      </c>
      <c r="F30" s="48"/>
    </row>
    <row r="31" spans="1:6" ht="15" customHeight="1" x14ac:dyDescent="0.25">
      <c r="A31" s="24" t="s">
        <v>5</v>
      </c>
      <c r="B31" s="25">
        <f>VLOOKUP(C31,Parâmetros!$A$33:$B$39,2,FALSE)/10</f>
        <v>1</v>
      </c>
      <c r="C31" s="26" t="s">
        <v>51</v>
      </c>
      <c r="D31" s="25">
        <f>VLOOKUP(E31,Parâmetros!$D$33:$E$39,2,FALSE)/10</f>
        <v>1</v>
      </c>
      <c r="E31" s="26" t="s">
        <v>56</v>
      </c>
      <c r="F31" s="49"/>
    </row>
    <row r="32" spans="1:6" ht="15" customHeight="1" x14ac:dyDescent="0.25">
      <c r="A32" s="50"/>
      <c r="B32" s="50"/>
      <c r="C32" s="50"/>
      <c r="D32" s="50"/>
      <c r="E32" s="50"/>
      <c r="F32" s="28">
        <f>((B28*D28)+(B29*D29)+(B30*D30)+(B31*D31))/4</f>
        <v>0.95</v>
      </c>
    </row>
    <row r="33" spans="1:6" ht="15" customHeight="1" x14ac:dyDescent="0.25">
      <c r="A33" s="12" t="s">
        <v>8</v>
      </c>
      <c r="B33" s="13" t="s">
        <v>11</v>
      </c>
      <c r="C33" s="45"/>
      <c r="D33" s="46"/>
      <c r="E33" s="46"/>
      <c r="F33" s="14"/>
    </row>
    <row r="34" spans="1:6" ht="15" customHeight="1" x14ac:dyDescent="0.25">
      <c r="A34" s="27" t="s">
        <v>0</v>
      </c>
      <c r="B34" s="27" t="s">
        <v>1</v>
      </c>
      <c r="C34" s="27" t="s">
        <v>6</v>
      </c>
      <c r="D34" s="27" t="s">
        <v>2</v>
      </c>
      <c r="E34" s="27" t="s">
        <v>6</v>
      </c>
      <c r="F34" s="47" t="s">
        <v>90</v>
      </c>
    </row>
    <row r="35" spans="1:6" ht="15" customHeight="1" x14ac:dyDescent="0.25">
      <c r="A35" s="24" t="s">
        <v>3</v>
      </c>
      <c r="B35" s="25">
        <f>VLOOKUP(C35,Parâmetros!$A$3:$B$9,2,FALSE)/10</f>
        <v>0.5</v>
      </c>
      <c r="C35" s="29" t="s">
        <v>78</v>
      </c>
      <c r="D35" s="25">
        <f>VLOOKUP(E35,Parâmetros!$D$3:$E$7,2,FALSE)/10</f>
        <v>1</v>
      </c>
      <c r="E35" s="26" t="s">
        <v>27</v>
      </c>
      <c r="F35" s="48"/>
    </row>
    <row r="36" spans="1:6" ht="15" customHeight="1" x14ac:dyDescent="0.25">
      <c r="A36" s="24" t="s">
        <v>4</v>
      </c>
      <c r="B36" s="25">
        <f>VLOOKUP(C36,Parâmetros!$A$13:$B$20,2,FALSE)/10</f>
        <v>0.6</v>
      </c>
      <c r="C36" s="26" t="s">
        <v>72</v>
      </c>
      <c r="D36" s="25">
        <f>VLOOKUP(E36,Parâmetros!$D$13:$E$18,2,FALSE)/10</f>
        <v>1</v>
      </c>
      <c r="E36" s="26" t="s">
        <v>37</v>
      </c>
      <c r="F36" s="48"/>
    </row>
    <row r="37" spans="1:6" ht="15" customHeight="1" x14ac:dyDescent="0.25">
      <c r="A37" s="24" t="s">
        <v>63</v>
      </c>
      <c r="B37" s="25">
        <f>VLOOKUP(C37,Parâmetros!$A$24:$B$29,2,FALSE)/10</f>
        <v>0.5</v>
      </c>
      <c r="C37" s="26" t="s">
        <v>44</v>
      </c>
      <c r="D37" s="25">
        <f>VLOOKUP(E37,Parâmetros!$D$24:$E$29,2,FALSE)/10</f>
        <v>1</v>
      </c>
      <c r="E37" s="26" t="s">
        <v>66</v>
      </c>
      <c r="F37" s="48"/>
    </row>
    <row r="38" spans="1:6" ht="15" customHeight="1" x14ac:dyDescent="0.25">
      <c r="A38" s="24" t="s">
        <v>5</v>
      </c>
      <c r="B38" s="25">
        <f>VLOOKUP(C38,Parâmetros!$A$33:$B$39,2,FALSE)/10</f>
        <v>0.5</v>
      </c>
      <c r="C38" s="26" t="s">
        <v>65</v>
      </c>
      <c r="D38" s="25">
        <f>VLOOKUP(E38,Parâmetros!$D$33:$E$39,2,FALSE)/10</f>
        <v>1</v>
      </c>
      <c r="E38" s="26" t="s">
        <v>56</v>
      </c>
      <c r="F38" s="49"/>
    </row>
    <row r="39" spans="1:6" ht="15" customHeight="1" x14ac:dyDescent="0.25">
      <c r="A39" s="50"/>
      <c r="B39" s="50"/>
      <c r="C39" s="50"/>
      <c r="D39" s="50"/>
      <c r="E39" s="50"/>
      <c r="F39" s="28">
        <f>((B35*D35)+(B36*D36)+(B37*D37)+(B38*D38))/4</f>
        <v>0.52500000000000002</v>
      </c>
    </row>
    <row r="40" spans="1:6" ht="15" customHeight="1" x14ac:dyDescent="0.25">
      <c r="A40" s="15" t="s">
        <v>8</v>
      </c>
      <c r="B40" s="16" t="s">
        <v>12</v>
      </c>
      <c r="C40" s="52"/>
      <c r="D40" s="53"/>
      <c r="E40" s="54"/>
      <c r="F40" s="17"/>
    </row>
    <row r="41" spans="1:6" ht="15" customHeight="1" x14ac:dyDescent="0.25">
      <c r="A41" s="27" t="s">
        <v>0</v>
      </c>
      <c r="B41" s="27" t="s">
        <v>1</v>
      </c>
      <c r="C41" s="27" t="s">
        <v>6</v>
      </c>
      <c r="D41" s="27" t="s">
        <v>2</v>
      </c>
      <c r="E41" s="27" t="s">
        <v>6</v>
      </c>
      <c r="F41" s="47" t="s">
        <v>90</v>
      </c>
    </row>
    <row r="42" spans="1:6" ht="18" x14ac:dyDescent="0.25">
      <c r="A42" s="24" t="s">
        <v>3</v>
      </c>
      <c r="B42" s="25">
        <f>VLOOKUP(C42,Parâmetros!$A$3:$B$9,2,FALSE)/10</f>
        <v>0.5</v>
      </c>
      <c r="C42" s="29" t="s">
        <v>78</v>
      </c>
      <c r="D42" s="25">
        <f>VLOOKUP(E42,Parâmetros!$D$3:$E$7,2,FALSE)/10</f>
        <v>1</v>
      </c>
      <c r="E42" s="26" t="s">
        <v>27</v>
      </c>
      <c r="F42" s="48"/>
    </row>
    <row r="43" spans="1:6" ht="15" customHeight="1" x14ac:dyDescent="0.25">
      <c r="A43" s="24" t="s">
        <v>4</v>
      </c>
      <c r="B43" s="25">
        <f>VLOOKUP(C43,Parâmetros!$A$13:$B$20,2,FALSE)/10</f>
        <v>0.6</v>
      </c>
      <c r="C43" s="26" t="s">
        <v>72</v>
      </c>
      <c r="D43" s="25">
        <f>VLOOKUP(E43,Parâmetros!$D$13:$E$18,2,FALSE)/10</f>
        <v>1</v>
      </c>
      <c r="E43" s="26" t="s">
        <v>37</v>
      </c>
      <c r="F43" s="48"/>
    </row>
    <row r="44" spans="1:6" ht="15" customHeight="1" x14ac:dyDescent="0.25">
      <c r="A44" s="24" t="s">
        <v>63</v>
      </c>
      <c r="B44" s="25">
        <f>VLOOKUP(C44,Parâmetros!$A$24:$B$29,2,FALSE)/10</f>
        <v>0.5</v>
      </c>
      <c r="C44" s="26" t="s">
        <v>44</v>
      </c>
      <c r="D44" s="25">
        <f>VLOOKUP(E44,Parâmetros!$D$24:$E$29,2,FALSE)/10</f>
        <v>1</v>
      </c>
      <c r="E44" s="26" t="s">
        <v>66</v>
      </c>
      <c r="F44" s="48"/>
    </row>
    <row r="45" spans="1:6" ht="15" customHeight="1" x14ac:dyDescent="0.25">
      <c r="A45" s="24" t="s">
        <v>5</v>
      </c>
      <c r="B45" s="25">
        <f>VLOOKUP(C45,Parâmetros!$A$33:$B$39,2,FALSE)/10</f>
        <v>0.5</v>
      </c>
      <c r="C45" s="26" t="s">
        <v>65</v>
      </c>
      <c r="D45" s="25">
        <f>VLOOKUP(E45,Parâmetros!$D$33:$E$39,2,FALSE)/10</f>
        <v>1</v>
      </c>
      <c r="E45" s="26" t="s">
        <v>56</v>
      </c>
      <c r="F45" s="49"/>
    </row>
    <row r="46" spans="1:6" ht="15" customHeight="1" x14ac:dyDescent="0.25">
      <c r="A46" s="50"/>
      <c r="B46" s="50"/>
      <c r="C46" s="50"/>
      <c r="D46" s="50"/>
      <c r="E46" s="51"/>
      <c r="F46" s="28">
        <f>((B42*D42)+(B43*D43)+(B44*D44)+(B45*D45))/4</f>
        <v>0.52500000000000002</v>
      </c>
    </row>
  </sheetData>
  <sheetProtection algorithmName="SHA-512" hashValue="9yXSKp9z1ROTCIJkfvZHCgdIMpIylgq8cirYXnXeOV/c5k0RHaxKdeUTMdIZz5NOec7kwisCR/MzsTOnxwRvQg==" saltValue="7EB7I7ObY+8HCTaJGYpk5Q==" spinCount="100000" sheet="1" objects="1" scenarios="1"/>
  <mergeCells count="20">
    <mergeCell ref="A15:E15"/>
    <mergeCell ref="C16:E16"/>
    <mergeCell ref="F17:F21"/>
    <mergeCell ref="A22:E22"/>
    <mergeCell ref="B1:E1"/>
    <mergeCell ref="C2:E2"/>
    <mergeCell ref="F3:F7"/>
    <mergeCell ref="A8:E8"/>
    <mergeCell ref="C9:E9"/>
    <mergeCell ref="F10:F14"/>
    <mergeCell ref="C40:E40"/>
    <mergeCell ref="F41:F45"/>
    <mergeCell ref="A46:E46"/>
    <mergeCell ref="B25:E25"/>
    <mergeCell ref="C26:E26"/>
    <mergeCell ref="F27:F31"/>
    <mergeCell ref="A32:E32"/>
    <mergeCell ref="C33:E33"/>
    <mergeCell ref="F34:F38"/>
    <mergeCell ref="A39:E39"/>
  </mergeCells>
  <dataValidations count="9">
    <dataValidation type="list" allowBlank="1" showErrorMessage="1" sqref="B2 B9 B16 B26 B33 B40">
      <formula1>$AC$3:$AC$9</formula1>
    </dataValidation>
    <dataValidation type="list" allowBlank="1" showInputMessage="1" showErrorMessage="1" sqref="E18 E4 E11 E42 E28 E35">
      <formula1>Atividade_Medição</formula1>
    </dataValidation>
    <dataValidation type="list" allowBlank="1" showInputMessage="1" showErrorMessage="1" sqref="C12 C5 C19 C36 C29 C43">
      <formula1>Fator_Especif_Fonte</formula1>
    </dataValidation>
    <dataValidation type="list" allowBlank="1" showInputMessage="1" showErrorMessage="1" sqref="E19 E12 E5 E43 E36 E29">
      <formula1>Atividade_Especif_Fonte</formula1>
    </dataValidation>
    <dataValidation type="list" allowBlank="1" showInputMessage="1" showErrorMessage="1" sqref="C13 C6 C20 C37 C30 C44">
      <formula1>Fator_Espacial</formula1>
    </dataValidation>
    <dataValidation type="list" allowBlank="1" showInputMessage="1" showErrorMessage="1" sqref="E20 E13 E6 E44 E37 E30">
      <formula1>Atividade_Espacial</formula1>
    </dataValidation>
    <dataValidation type="list" allowBlank="1" showInputMessage="1" showErrorMessage="1" sqref="C14 C7 C21 C38 C31 C45">
      <formula1>Fator_Temporal</formula1>
    </dataValidation>
    <dataValidation type="list" allowBlank="1" showInputMessage="1" showErrorMessage="1" sqref="E21 E14 E7 E45 E38 E31">
      <formula1>Atividade_Temporal</formula1>
    </dataValidation>
    <dataValidation type="list" allowBlank="1" showInputMessage="1" showErrorMessage="1" sqref="C4 C11 C18 C28 C35 C42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2"/>
  <sheetViews>
    <sheetView workbookViewId="0">
      <selection activeCell="C11" sqref="C1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15" customHeight="1" x14ac:dyDescent="0.25">
      <c r="A1" s="5" t="s">
        <v>7</v>
      </c>
      <c r="B1" s="55" t="s">
        <v>106</v>
      </c>
      <c r="C1" s="56"/>
      <c r="D1" s="56"/>
      <c r="E1" s="56"/>
      <c r="F1" s="31"/>
      <c r="G1" s="6"/>
    </row>
    <row r="2" spans="1:29" ht="15" customHeight="1" x14ac:dyDescent="0.25">
      <c r="A2" s="7" t="s">
        <v>8</v>
      </c>
      <c r="B2" s="8" t="s">
        <v>9</v>
      </c>
      <c r="C2" s="45"/>
      <c r="D2" s="46"/>
      <c r="E2" s="57"/>
      <c r="F2" s="9"/>
      <c r="G2" s="6"/>
    </row>
    <row r="3" spans="1:29" ht="15" customHeight="1" x14ac:dyDescent="0.25">
      <c r="A3" s="10" t="s">
        <v>0</v>
      </c>
      <c r="B3" s="10" t="s">
        <v>1</v>
      </c>
      <c r="C3" s="10" t="s">
        <v>6</v>
      </c>
      <c r="D3" s="10" t="s">
        <v>2</v>
      </c>
      <c r="E3" s="10" t="s">
        <v>6</v>
      </c>
      <c r="F3" s="47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VLOOKUP(C4,Parâmetros!$A$3:$B$9,2,FALSE)/10</f>
        <v>0.9</v>
      </c>
      <c r="C4" s="29" t="s">
        <v>17</v>
      </c>
      <c r="D4" s="25">
        <f>VLOOKUP(E4,Parâmetros!$D$3:$E$7,2,FALSE)/10</f>
        <v>1</v>
      </c>
      <c r="E4" s="26" t="s">
        <v>27</v>
      </c>
      <c r="F4" s="48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0.9</v>
      </c>
      <c r="C5" s="26" t="s">
        <v>31</v>
      </c>
      <c r="D5" s="25">
        <f>VLOOKUP(E5,Parâmetros!$D$13:$E$18,2,FALSE)/10</f>
        <v>1</v>
      </c>
      <c r="E5" s="26" t="s">
        <v>37</v>
      </c>
      <c r="F5" s="48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1</v>
      </c>
      <c r="C6" s="26" t="s">
        <v>84</v>
      </c>
      <c r="D6" s="25">
        <f>VLOOKUP(E6,Parâmetros!$D$24:$E$29,2,FALSE)/10</f>
        <v>1</v>
      </c>
      <c r="E6" s="26" t="s">
        <v>66</v>
      </c>
      <c r="F6" s="48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1</v>
      </c>
      <c r="C7" s="26" t="s">
        <v>51</v>
      </c>
      <c r="D7" s="25">
        <f>VLOOKUP(E7,Parâmetros!$D$33:$E$39,2,FALSE)/10</f>
        <v>1</v>
      </c>
      <c r="E7" s="26" t="s">
        <v>56</v>
      </c>
      <c r="F7" s="49"/>
      <c r="AC7" s="1" t="s">
        <v>23</v>
      </c>
    </row>
    <row r="8" spans="1:29" ht="15" customHeight="1" x14ac:dyDescent="0.25">
      <c r="A8" s="50"/>
      <c r="B8" s="50"/>
      <c r="C8" s="50"/>
      <c r="D8" s="50"/>
      <c r="E8" s="50"/>
      <c r="F8" s="28">
        <f>((B4*D4)+(B5*D5)+(B6*D6)+(B7*D7))/4</f>
        <v>0.95</v>
      </c>
      <c r="AC8" s="1" t="s">
        <v>62</v>
      </c>
    </row>
    <row r="9" spans="1:29" ht="15" customHeight="1" x14ac:dyDescent="0.25">
      <c r="A9" s="12" t="s">
        <v>8</v>
      </c>
      <c r="B9" s="13" t="s">
        <v>11</v>
      </c>
      <c r="C9" s="45"/>
      <c r="D9" s="46"/>
      <c r="E9" s="46"/>
      <c r="F9" s="14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7" t="s">
        <v>90</v>
      </c>
    </row>
    <row r="11" spans="1:29" ht="18" x14ac:dyDescent="0.25">
      <c r="A11" s="24" t="s">
        <v>3</v>
      </c>
      <c r="B11" s="25">
        <f>VLOOKUP(C11,Parâmetros!$A$3:$B$9,2,FALSE)/10</f>
        <v>0.5</v>
      </c>
      <c r="C11" s="29" t="s">
        <v>78</v>
      </c>
      <c r="D11" s="25">
        <f>VLOOKUP(E11,Parâmetros!$D$3:$E$7,2,FALSE)/10</f>
        <v>1</v>
      </c>
      <c r="E11" s="26" t="s">
        <v>27</v>
      </c>
      <c r="F11" s="48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1</v>
      </c>
      <c r="E12" s="26" t="s">
        <v>37</v>
      </c>
      <c r="F12" s="48"/>
    </row>
    <row r="13" spans="1:29" ht="15" customHeight="1" x14ac:dyDescent="0.25">
      <c r="A13" s="24" t="s">
        <v>63</v>
      </c>
      <c r="B13" s="25">
        <f>VLOOKUP(C13,Parâmetros!$A$24:$B$29,2,FALSE)/10</f>
        <v>0.5</v>
      </c>
      <c r="C13" s="26" t="s">
        <v>44</v>
      </c>
      <c r="D13" s="25">
        <f>VLOOKUP(E13,Parâmetros!$D$24:$E$29,2,FALSE)/10</f>
        <v>1</v>
      </c>
      <c r="E13" s="26" t="s">
        <v>66</v>
      </c>
      <c r="F13" s="48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9"/>
    </row>
    <row r="15" spans="1:29" ht="15" customHeight="1" x14ac:dyDescent="0.25">
      <c r="A15" s="50"/>
      <c r="B15" s="50"/>
      <c r="C15" s="50"/>
      <c r="D15" s="50"/>
      <c r="E15" s="50"/>
      <c r="F15" s="28">
        <f>((B11*D11)+(B12*D12)+(B13*D13)+(B14*D14))/4</f>
        <v>0.52500000000000002</v>
      </c>
    </row>
    <row r="16" spans="1:29" ht="15" customHeight="1" x14ac:dyDescent="0.25">
      <c r="A16" s="15" t="s">
        <v>8</v>
      </c>
      <c r="B16" s="16" t="s">
        <v>12</v>
      </c>
      <c r="C16" s="52"/>
      <c r="D16" s="53"/>
      <c r="E16" s="54"/>
      <c r="F16" s="17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7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0.5</v>
      </c>
      <c r="C18" s="29" t="s">
        <v>78</v>
      </c>
      <c r="D18" s="25">
        <f>VLOOKUP(E18,Parâmetros!$D$3:$E$7,2,FALSE)/10</f>
        <v>1</v>
      </c>
      <c r="E18" s="26" t="s">
        <v>27</v>
      </c>
      <c r="F18" s="48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1</v>
      </c>
      <c r="E19" s="26" t="s">
        <v>37</v>
      </c>
      <c r="F19" s="48"/>
    </row>
    <row r="20" spans="1:6" ht="15" customHeight="1" x14ac:dyDescent="0.25">
      <c r="A20" s="24" t="s">
        <v>63</v>
      </c>
      <c r="B20" s="25">
        <f>VLOOKUP(C20,Parâmetros!$A$24:$B$29,2,FALSE)/10</f>
        <v>0.5</v>
      </c>
      <c r="C20" s="26" t="s">
        <v>44</v>
      </c>
      <c r="D20" s="25">
        <f>VLOOKUP(E20,Parâmetros!$D$24:$E$29,2,FALSE)/10</f>
        <v>1</v>
      </c>
      <c r="E20" s="26" t="s">
        <v>66</v>
      </c>
      <c r="F20" s="48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9"/>
    </row>
    <row r="22" spans="1:6" ht="15" customHeight="1" x14ac:dyDescent="0.25">
      <c r="A22" s="50"/>
      <c r="B22" s="50"/>
      <c r="C22" s="50"/>
      <c r="D22" s="50"/>
      <c r="E22" s="51"/>
      <c r="F22" s="28">
        <f>((B18*D18)+(B19*D19)+(B20*D20)+(B21*D21))/4</f>
        <v>0.52500000000000002</v>
      </c>
    </row>
    <row r="23" spans="1:6" ht="15" customHeight="1" x14ac:dyDescent="0.25">
      <c r="A23" s="12" t="s">
        <v>8</v>
      </c>
      <c r="B23" s="13" t="s">
        <v>13</v>
      </c>
      <c r="C23" s="45"/>
      <c r="D23" s="46"/>
      <c r="E23" s="46"/>
      <c r="F23" s="14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7" t="s">
        <v>90</v>
      </c>
    </row>
    <row r="25" spans="1:6" ht="15" customHeight="1" x14ac:dyDescent="0.25">
      <c r="A25" s="24" t="s">
        <v>3</v>
      </c>
      <c r="B25" s="25">
        <f>VLOOKUP(C25,Parâmetros!$A$3:$B$9,2,FALSE)/10</f>
        <v>0.9</v>
      </c>
      <c r="C25" s="29" t="s">
        <v>17</v>
      </c>
      <c r="D25" s="25">
        <f>VLOOKUP(E25,Parâmetros!$D$3:$E$7,2,FALSE)/10</f>
        <v>1</v>
      </c>
      <c r="E25" s="26" t="s">
        <v>27</v>
      </c>
      <c r="F25" s="48"/>
    </row>
    <row r="26" spans="1:6" ht="15" customHeight="1" x14ac:dyDescent="0.25">
      <c r="A26" s="24" t="s">
        <v>4</v>
      </c>
      <c r="B26" s="25">
        <f>VLOOKUP(C26,Parâmetros!$A$13:$B$20,2,FALSE)/10</f>
        <v>0.9</v>
      </c>
      <c r="C26" s="26" t="s">
        <v>31</v>
      </c>
      <c r="D26" s="25">
        <f>VLOOKUP(E26,Parâmetros!$D$13:$E$18,2,FALSE)/10</f>
        <v>1</v>
      </c>
      <c r="E26" s="26" t="s">
        <v>37</v>
      </c>
      <c r="F26" s="48"/>
    </row>
    <row r="27" spans="1:6" ht="15" customHeight="1" x14ac:dyDescent="0.25">
      <c r="A27" s="11" t="s">
        <v>63</v>
      </c>
      <c r="B27" s="25">
        <f>VLOOKUP(C27,Parâmetros!$A$24:$B$29,2,FALSE)/10</f>
        <v>1</v>
      </c>
      <c r="C27" s="26" t="s">
        <v>84</v>
      </c>
      <c r="D27" s="25">
        <f>VLOOKUP(E27,Parâmetros!$D$24:$E$29,2,FALSE)/10</f>
        <v>1</v>
      </c>
      <c r="E27" s="26" t="s">
        <v>66</v>
      </c>
      <c r="F27" s="48"/>
    </row>
    <row r="28" spans="1:6" ht="15" customHeight="1" x14ac:dyDescent="0.25">
      <c r="A28" s="11" t="s">
        <v>5</v>
      </c>
      <c r="B28" s="25">
        <f>VLOOKUP(C28,Parâmetros!$A$33:$B$39,2,FALSE)/10</f>
        <v>1</v>
      </c>
      <c r="C28" s="26" t="s">
        <v>51</v>
      </c>
      <c r="D28" s="25">
        <f>VLOOKUP(E28,Parâmetros!$D$33:$E$39,2,FALSE)/10</f>
        <v>1</v>
      </c>
      <c r="E28" s="26" t="s">
        <v>56</v>
      </c>
      <c r="F28" s="49"/>
    </row>
    <row r="29" spans="1:6" ht="15" customHeight="1" x14ac:dyDescent="0.25">
      <c r="A29" s="43"/>
      <c r="B29" s="43"/>
      <c r="C29" s="43"/>
      <c r="D29" s="43"/>
      <c r="E29" s="44"/>
      <c r="F29" s="28">
        <f>((B25*D25)+(B26*D26)+(B27*D27)+(B28*D28))/4</f>
        <v>0.95</v>
      </c>
    </row>
    <row r="30" spans="1:6" ht="15" customHeight="1" x14ac:dyDescent="0.25">
      <c r="A30" s="12" t="s">
        <v>8</v>
      </c>
      <c r="B30" s="13" t="s">
        <v>14</v>
      </c>
      <c r="C30" s="45"/>
      <c r="D30" s="46"/>
      <c r="E30" s="46"/>
      <c r="F30" s="17"/>
    </row>
    <row r="31" spans="1:6" ht="15" customHeight="1" x14ac:dyDescent="0.25">
      <c r="A31" s="10" t="s">
        <v>0</v>
      </c>
      <c r="B31" s="10" t="s">
        <v>1</v>
      </c>
      <c r="C31" s="10" t="s">
        <v>6</v>
      </c>
      <c r="D31" s="10" t="s">
        <v>2</v>
      </c>
      <c r="E31" s="10" t="s">
        <v>6</v>
      </c>
      <c r="F31" s="47" t="s">
        <v>90</v>
      </c>
    </row>
    <row r="32" spans="1:6" ht="15" customHeight="1" x14ac:dyDescent="0.25">
      <c r="A32" s="11" t="s">
        <v>3</v>
      </c>
      <c r="B32" s="25">
        <f>VLOOKUP(C32,Parâmetros!$A$3:$B$9,2,FALSE)/10</f>
        <v>0.9</v>
      </c>
      <c r="C32" s="29" t="s">
        <v>17</v>
      </c>
      <c r="D32" s="25">
        <f>VLOOKUP(E32,Parâmetros!$D$3:$E$7,2,FALSE)/10</f>
        <v>1</v>
      </c>
      <c r="E32" s="26" t="s">
        <v>27</v>
      </c>
      <c r="F32" s="48"/>
    </row>
    <row r="33" spans="1:6" ht="15" customHeight="1" x14ac:dyDescent="0.25">
      <c r="A33" s="11" t="s">
        <v>4</v>
      </c>
      <c r="B33" s="25">
        <f>VLOOKUP(C33,Parâmetros!$A$13:$B$20,2,FALSE)/10</f>
        <v>0.9</v>
      </c>
      <c r="C33" s="26" t="s">
        <v>31</v>
      </c>
      <c r="D33" s="25">
        <f>VLOOKUP(E33,Parâmetros!$D$13:$E$18,2,FALSE)/10</f>
        <v>1</v>
      </c>
      <c r="E33" s="26" t="s">
        <v>37</v>
      </c>
      <c r="F33" s="48"/>
    </row>
    <row r="34" spans="1:6" ht="15" customHeight="1" x14ac:dyDescent="0.25">
      <c r="A34" s="11" t="s">
        <v>63</v>
      </c>
      <c r="B34" s="25">
        <f>VLOOKUP(C34,Parâmetros!$A$24:$B$29,2,FALSE)/10</f>
        <v>1</v>
      </c>
      <c r="C34" s="26" t="s">
        <v>84</v>
      </c>
      <c r="D34" s="25">
        <f>VLOOKUP(E34,Parâmetros!$D$24:$E$29,2,FALSE)/10</f>
        <v>1</v>
      </c>
      <c r="E34" s="26" t="s">
        <v>66</v>
      </c>
      <c r="F34" s="48"/>
    </row>
    <row r="35" spans="1:6" ht="15" customHeight="1" x14ac:dyDescent="0.25">
      <c r="A35" s="11" t="s">
        <v>5</v>
      </c>
      <c r="B35" s="25">
        <f>VLOOKUP(C35,Parâmetros!$A$33:$B$39,2,FALSE)/10</f>
        <v>1</v>
      </c>
      <c r="C35" s="26" t="s">
        <v>51</v>
      </c>
      <c r="D35" s="25">
        <f>VLOOKUP(E35,Parâmetros!$D$33:$E$39,2,FALSE)/10</f>
        <v>1</v>
      </c>
      <c r="E35" s="26" t="s">
        <v>56</v>
      </c>
      <c r="F35" s="49"/>
    </row>
    <row r="36" spans="1:6" ht="15" customHeight="1" x14ac:dyDescent="0.25">
      <c r="A36" s="43"/>
      <c r="B36" s="43"/>
      <c r="C36" s="43"/>
      <c r="D36" s="43"/>
      <c r="E36" s="44"/>
      <c r="F36" s="28">
        <f>((B32*D32)+(B33*D33)+(B34*D34)+(B35*D35))/4</f>
        <v>0.95</v>
      </c>
    </row>
    <row r="37" spans="1:6" ht="15" customHeight="1" x14ac:dyDescent="0.25">
      <c r="A37" s="12" t="s">
        <v>8</v>
      </c>
      <c r="B37" s="13" t="s">
        <v>10</v>
      </c>
      <c r="C37" s="45"/>
      <c r="D37" s="46"/>
      <c r="E37" s="46"/>
      <c r="F37" s="17"/>
    </row>
    <row r="38" spans="1:6" ht="15" customHeight="1" x14ac:dyDescent="0.25">
      <c r="A38" s="10" t="s">
        <v>0</v>
      </c>
      <c r="B38" s="10" t="s">
        <v>1</v>
      </c>
      <c r="C38" s="10" t="s">
        <v>6</v>
      </c>
      <c r="D38" s="10" t="s">
        <v>2</v>
      </c>
      <c r="E38" s="10" t="s">
        <v>6</v>
      </c>
      <c r="F38" s="47" t="s">
        <v>90</v>
      </c>
    </row>
    <row r="39" spans="1:6" ht="15" customHeight="1" x14ac:dyDescent="0.25">
      <c r="A39" s="11" t="s">
        <v>3</v>
      </c>
      <c r="B39" s="25">
        <f>VLOOKUP(C39,Parâmetros!$A$3:$B$9,2,FALSE)/10</f>
        <v>0.9</v>
      </c>
      <c r="C39" s="29" t="s">
        <v>17</v>
      </c>
      <c r="D39" s="25">
        <f>VLOOKUP(E39,Parâmetros!$D$3:$E$7,2,FALSE)/10</f>
        <v>1</v>
      </c>
      <c r="E39" s="26" t="s">
        <v>27</v>
      </c>
      <c r="F39" s="48"/>
    </row>
    <row r="40" spans="1:6" ht="15" customHeight="1" x14ac:dyDescent="0.25">
      <c r="A40" s="11" t="s">
        <v>4</v>
      </c>
      <c r="B40" s="25">
        <f>VLOOKUP(C40,Parâmetros!$A$13:$B$20,2,FALSE)/10</f>
        <v>0.9</v>
      </c>
      <c r="C40" s="26" t="s">
        <v>31</v>
      </c>
      <c r="D40" s="25">
        <f>VLOOKUP(E40,Parâmetros!$D$13:$E$18,2,FALSE)/10</f>
        <v>1</v>
      </c>
      <c r="E40" s="26" t="s">
        <v>37</v>
      </c>
      <c r="F40" s="48"/>
    </row>
    <row r="41" spans="1:6" ht="15" customHeight="1" x14ac:dyDescent="0.25">
      <c r="A41" s="11" t="s">
        <v>63</v>
      </c>
      <c r="B41" s="25">
        <f>VLOOKUP(C41,Parâmetros!$A$24:$B$29,2,FALSE)/10</f>
        <v>1</v>
      </c>
      <c r="C41" s="26" t="s">
        <v>84</v>
      </c>
      <c r="D41" s="25">
        <f>VLOOKUP(E41,Parâmetros!$D$24:$E$29,2,FALSE)/10</f>
        <v>1</v>
      </c>
      <c r="E41" s="26" t="s">
        <v>66</v>
      </c>
      <c r="F41" s="48"/>
    </row>
    <row r="42" spans="1:6" ht="15" customHeight="1" x14ac:dyDescent="0.25">
      <c r="A42" s="11" t="s">
        <v>5</v>
      </c>
      <c r="B42" s="25">
        <f>VLOOKUP(C42,Parâmetros!$A$33:$B$39,2,FALSE)/10</f>
        <v>1</v>
      </c>
      <c r="C42" s="26" t="s">
        <v>51</v>
      </c>
      <c r="D42" s="25">
        <f>VLOOKUP(E42,Parâmetros!$D$33:$E$39,2,FALSE)/10</f>
        <v>1</v>
      </c>
      <c r="E42" s="26" t="s">
        <v>56</v>
      </c>
      <c r="F42" s="49"/>
    </row>
    <row r="43" spans="1:6" ht="15" customHeight="1" x14ac:dyDescent="0.25">
      <c r="A43" s="43"/>
      <c r="B43" s="43"/>
      <c r="C43" s="43"/>
      <c r="D43" s="43"/>
      <c r="E43" s="44"/>
      <c r="F43" s="28">
        <f>((B39*D39)+(B40*D40)+(B41*D41)+(B42*D42))/4</f>
        <v>0.95</v>
      </c>
    </row>
    <row r="44" spans="1:6" ht="15" customHeight="1" x14ac:dyDescent="0.25">
      <c r="A44" s="12" t="s">
        <v>8</v>
      </c>
      <c r="B44" s="13" t="s">
        <v>15</v>
      </c>
      <c r="C44" s="45"/>
      <c r="D44" s="46"/>
      <c r="E44" s="46"/>
      <c r="F44" s="17"/>
    </row>
    <row r="45" spans="1:6" ht="15" customHeight="1" x14ac:dyDescent="0.25">
      <c r="A45" s="10" t="s">
        <v>0</v>
      </c>
      <c r="B45" s="10" t="s">
        <v>1</v>
      </c>
      <c r="C45" s="10" t="s">
        <v>6</v>
      </c>
      <c r="D45" s="10" t="s">
        <v>2</v>
      </c>
      <c r="E45" s="10" t="s">
        <v>6</v>
      </c>
      <c r="F45" s="47" t="s">
        <v>90</v>
      </c>
    </row>
    <row r="46" spans="1:6" ht="15" customHeight="1" x14ac:dyDescent="0.25">
      <c r="A46" s="11" t="s">
        <v>3</v>
      </c>
      <c r="B46" s="25">
        <f>VLOOKUP(C46,Parâmetros!$G$5:$K$9,4,FALSE)/10</f>
        <v>0.4</v>
      </c>
      <c r="C46" s="21" t="s">
        <v>69</v>
      </c>
      <c r="D46" s="25">
        <f>VLOOKUP(E46,Parâmetros!$D$3:$E$7,2,FALSE)/10</f>
        <v>0.6</v>
      </c>
      <c r="E46" s="21" t="s">
        <v>76</v>
      </c>
      <c r="F46" s="48"/>
    </row>
    <row r="47" spans="1:6" ht="15" customHeight="1" x14ac:dyDescent="0.25">
      <c r="A47" s="11" t="s">
        <v>4</v>
      </c>
      <c r="B47" s="25">
        <f>VLOOKUP(C47,Parâmetros!$A$13:$B$20,2,FALSE)/10</f>
        <v>0.6</v>
      </c>
      <c r="C47" s="21" t="s">
        <v>72</v>
      </c>
      <c r="D47" s="25">
        <f>VLOOKUP(E47,Parâmetros!$D$13:$E$18,2,FALSE)/10</f>
        <v>0.9</v>
      </c>
      <c r="E47" s="21" t="s">
        <v>38</v>
      </c>
      <c r="F47" s="48"/>
    </row>
    <row r="48" spans="1:6" ht="15" customHeight="1" x14ac:dyDescent="0.25">
      <c r="A48" s="11" t="s">
        <v>63</v>
      </c>
      <c r="B48" s="25">
        <f>VLOOKUP(C48,Parâmetros!$A$24:$B$29,2,FALSE)/10</f>
        <v>0.1</v>
      </c>
      <c r="C48" s="21" t="s">
        <v>43</v>
      </c>
      <c r="D48" s="25">
        <f>VLOOKUP(E48,Parâmetros!$D$24:$E$29,2,FALSE)/10</f>
        <v>1</v>
      </c>
      <c r="E48" s="21" t="s">
        <v>66</v>
      </c>
      <c r="F48" s="48"/>
    </row>
    <row r="49" spans="1:9" ht="15" customHeight="1" x14ac:dyDescent="0.25">
      <c r="A49" s="11" t="s">
        <v>5</v>
      </c>
      <c r="B49" s="25">
        <f>VLOOKUP(C49,Parâmetros!$A$33:$B$39,2,FALSE)/10</f>
        <v>0.5</v>
      </c>
      <c r="C49" s="21" t="s">
        <v>65</v>
      </c>
      <c r="D49" s="25">
        <f>VLOOKUP(E49,Parâmetros!$D$33:$E$39,2,FALSE)/10</f>
        <v>1</v>
      </c>
      <c r="E49" s="21" t="s">
        <v>56</v>
      </c>
      <c r="F49" s="49"/>
      <c r="I49" s="18"/>
    </row>
    <row r="50" spans="1:9" ht="15" customHeight="1" x14ac:dyDescent="0.25">
      <c r="A50" s="19"/>
      <c r="C50" s="20"/>
      <c r="D50" s="20"/>
      <c r="E50" s="20"/>
      <c r="F50" s="28">
        <f>((B46*D46)+(B47*D47)+(B48*D48)+(B49*D49))/4</f>
        <v>0.34499999999999997</v>
      </c>
      <c r="I50" s="18"/>
    </row>
    <row r="51" spans="1:9" ht="15" customHeight="1" x14ac:dyDescent="0.25"/>
    <row r="52" spans="1:9" ht="15" customHeight="1" x14ac:dyDescent="0.25"/>
  </sheetData>
  <sheetProtection algorithmName="SHA-512" hashValue="5TffWlFhoM6Q3RYbC2CpFaYatKRt1BtjWvQGWHihrudckCyYyR7fTOTy219SxIUAmPHFDpI+UO508nK0XsqIRw==" saltValue="HiIZ5VfwkBQQtuwSPWK/9w==" spinCount="100000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C44:E44"/>
    <mergeCell ref="F45:F49"/>
    <mergeCell ref="A43:E43"/>
    <mergeCell ref="A29:E29"/>
    <mergeCell ref="C30:E30"/>
    <mergeCell ref="F31:F35"/>
    <mergeCell ref="A36:E36"/>
    <mergeCell ref="C37:E37"/>
    <mergeCell ref="F38:F42"/>
  </mergeCells>
  <dataValidations count="10">
    <dataValidation type="list" allowBlank="1" showInputMessage="1" showErrorMessage="1" sqref="C25 C4 C32 C11 C18 C39">
      <formula1>Fator_Medição</formula1>
    </dataValidation>
    <dataValidation type="list" allowBlank="1" showInputMessage="1" showErrorMessage="1" sqref="C46">
      <formula1>AP42_Factor_Rating</formula1>
    </dataValidation>
    <dataValidation type="list" allowBlank="1" showInputMessage="1" showErrorMessage="1" sqref="E49 E14 E7 E35 E28 E21 E42">
      <formula1>Atividade_Temporal</formula1>
    </dataValidation>
    <dataValidation type="list" allowBlank="1" showInputMessage="1" showErrorMessage="1" sqref="C49 C14 C7 C35 C28 C21 C42">
      <formula1>Fator_Temporal</formula1>
    </dataValidation>
    <dataValidation type="list" allowBlank="1" showInputMessage="1" showErrorMessage="1" sqref="E48 E13 E6 E34 E27 E20 E41">
      <formula1>Atividade_Espacial</formula1>
    </dataValidation>
    <dataValidation type="list" allowBlank="1" showInputMessage="1" showErrorMessage="1" sqref="C48 C13 C6 C34 C27 C20 C41">
      <formula1>Fator_Espacial</formula1>
    </dataValidation>
    <dataValidation type="list" allowBlank="1" showInputMessage="1" showErrorMessage="1" sqref="E47 E12 E5 E33 E26 E19 E40">
      <formula1>Atividade_Especif_Fonte</formula1>
    </dataValidation>
    <dataValidation type="list" allowBlank="1" showInputMessage="1" showErrorMessage="1" sqref="C47 C12 C5 C33 C26 C19 C40">
      <formula1>Fator_Especif_Fonte</formula1>
    </dataValidation>
    <dataValidation type="list" allowBlank="1" showInputMessage="1" showErrorMessage="1" sqref="E4 E11 E46 E32 E25 E18 E39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3"/>
  <sheetViews>
    <sheetView workbookViewId="0">
      <selection activeCell="C28" sqref="C2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15" customHeight="1" x14ac:dyDescent="0.25">
      <c r="A1" s="5" t="s">
        <v>7</v>
      </c>
      <c r="B1" s="55" t="s">
        <v>108</v>
      </c>
      <c r="C1" s="56"/>
      <c r="D1" s="56"/>
      <c r="E1" s="56"/>
      <c r="F1" s="31"/>
      <c r="G1" s="6"/>
    </row>
    <row r="2" spans="1:29" ht="15" customHeight="1" x14ac:dyDescent="0.25">
      <c r="A2" s="7" t="s">
        <v>8</v>
      </c>
      <c r="B2" s="8" t="s">
        <v>9</v>
      </c>
      <c r="C2" s="45"/>
      <c r="D2" s="46"/>
      <c r="E2" s="57"/>
      <c r="F2" s="9"/>
      <c r="G2" s="6"/>
    </row>
    <row r="3" spans="1:29" ht="15" customHeight="1" x14ac:dyDescent="0.25">
      <c r="A3" s="10" t="s">
        <v>0</v>
      </c>
      <c r="B3" s="10" t="s">
        <v>1</v>
      </c>
      <c r="C3" s="10" t="s">
        <v>6</v>
      </c>
      <c r="D3" s="10" t="s">
        <v>2</v>
      </c>
      <c r="E3" s="10" t="s">
        <v>6</v>
      </c>
      <c r="F3" s="47" t="s">
        <v>90</v>
      </c>
      <c r="AC3" s="1" t="s">
        <v>9</v>
      </c>
    </row>
    <row r="4" spans="1:29" s="36" customFormat="1" ht="15" customHeight="1" x14ac:dyDescent="0.25">
      <c r="A4" s="24" t="s">
        <v>3</v>
      </c>
      <c r="B4" s="25">
        <f>VLOOKUP(C4,Parâmetros!$A$3:$B$9,2,FALSE)/10</f>
        <v>0.7</v>
      </c>
      <c r="C4" s="29" t="s">
        <v>18</v>
      </c>
      <c r="D4" s="25">
        <f>VLOOKUP(E4,Parâmetros!$D$3:$E$7,2,FALSE)/10</f>
        <v>0.9</v>
      </c>
      <c r="E4" s="26" t="s">
        <v>26</v>
      </c>
      <c r="F4" s="48"/>
      <c r="AC4" s="36" t="s">
        <v>101</v>
      </c>
    </row>
    <row r="5" spans="1:29" ht="15" customHeight="1" x14ac:dyDescent="0.25">
      <c r="A5" s="24" t="s">
        <v>4</v>
      </c>
      <c r="B5" s="25">
        <f>VLOOKUP(C5,Parâmetros!$A$13:$B$20,2,FALSE)/10</f>
        <v>1</v>
      </c>
      <c r="C5" s="26" t="s">
        <v>81</v>
      </c>
      <c r="D5" s="25">
        <f>VLOOKUP(E5,Parâmetros!$D$13:$E$18,2,FALSE)/10</f>
        <v>1</v>
      </c>
      <c r="E5" s="26" t="s">
        <v>37</v>
      </c>
      <c r="F5" s="48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1</v>
      </c>
      <c r="C6" s="26" t="s">
        <v>84</v>
      </c>
      <c r="D6" s="25">
        <f>VLOOKUP(E6,Parâmetros!$D$24:$E$29,2,FALSE)/10</f>
        <v>1</v>
      </c>
      <c r="E6" s="26" t="s">
        <v>66</v>
      </c>
      <c r="F6" s="48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1</v>
      </c>
      <c r="C7" s="26" t="s">
        <v>51</v>
      </c>
      <c r="D7" s="25">
        <f>VLOOKUP(E7,Parâmetros!$D$33:$E$39,2,FALSE)/10</f>
        <v>1</v>
      </c>
      <c r="E7" s="26" t="s">
        <v>56</v>
      </c>
      <c r="F7" s="49"/>
      <c r="AC7" s="1" t="s">
        <v>23</v>
      </c>
    </row>
    <row r="8" spans="1:29" ht="15" customHeight="1" x14ac:dyDescent="0.25">
      <c r="A8" s="50"/>
      <c r="B8" s="50"/>
      <c r="C8" s="50"/>
      <c r="D8" s="50"/>
      <c r="E8" s="58"/>
      <c r="F8" s="28">
        <f>((B4*D4)+(B5*D5)+(B6*D6)+(B7*D7))/4</f>
        <v>0.90749999999999997</v>
      </c>
      <c r="AC8" s="1" t="s">
        <v>62</v>
      </c>
    </row>
    <row r="9" spans="1:29" ht="15" customHeight="1" x14ac:dyDescent="0.25">
      <c r="A9" s="12" t="s">
        <v>8</v>
      </c>
      <c r="B9" s="13" t="s">
        <v>11</v>
      </c>
      <c r="C9" s="52"/>
      <c r="D9" s="53"/>
      <c r="E9" s="54"/>
      <c r="F9" s="14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7" t="s">
        <v>90</v>
      </c>
    </row>
    <row r="11" spans="1:29" ht="18" x14ac:dyDescent="0.25">
      <c r="A11" s="24" t="s">
        <v>3</v>
      </c>
      <c r="B11" s="25">
        <f>VLOOKUP(C11,Parâmetros!$A$3:$B$9,2,FALSE)/10</f>
        <v>0.5</v>
      </c>
      <c r="C11" s="29" t="s">
        <v>78</v>
      </c>
      <c r="D11" s="25">
        <f>VLOOKUP(E11,Parâmetros!$D$3:$E$7,2,FALSE)/10</f>
        <v>1</v>
      </c>
      <c r="E11" s="26" t="s">
        <v>27</v>
      </c>
      <c r="F11" s="48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1</v>
      </c>
      <c r="E12" s="26" t="s">
        <v>37</v>
      </c>
      <c r="F12" s="48"/>
    </row>
    <row r="13" spans="1:29" ht="15" customHeight="1" x14ac:dyDescent="0.25">
      <c r="A13" s="24" t="s">
        <v>63</v>
      </c>
      <c r="B13" s="25">
        <f>VLOOKUP(C13,Parâmetros!$A$24:$B$29,2,FALSE)/10</f>
        <v>0.5</v>
      </c>
      <c r="C13" s="26" t="s">
        <v>44</v>
      </c>
      <c r="D13" s="25">
        <f>VLOOKUP(E13,Parâmetros!$D$24:$E$29,2,FALSE)/10</f>
        <v>1</v>
      </c>
      <c r="E13" s="26" t="s">
        <v>66</v>
      </c>
      <c r="F13" s="48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9"/>
    </row>
    <row r="15" spans="1:29" ht="15" customHeight="1" x14ac:dyDescent="0.25">
      <c r="A15" s="50"/>
      <c r="B15" s="50"/>
      <c r="C15" s="50"/>
      <c r="D15" s="50"/>
      <c r="E15" s="58"/>
      <c r="F15" s="28">
        <f>((B11*D11)+(B12*D12)+(B13*D13)+(B14*D14))/4</f>
        <v>0.52500000000000002</v>
      </c>
    </row>
    <row r="16" spans="1:29" ht="15" customHeight="1" x14ac:dyDescent="0.25">
      <c r="A16" s="15" t="s">
        <v>8</v>
      </c>
      <c r="B16" s="16" t="s">
        <v>12</v>
      </c>
      <c r="C16" s="52"/>
      <c r="D16" s="53"/>
      <c r="E16" s="54"/>
      <c r="F16" s="17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7" t="s">
        <v>90</v>
      </c>
    </row>
    <row r="18" spans="1:6" ht="18" x14ac:dyDescent="0.25">
      <c r="A18" s="24" t="s">
        <v>3</v>
      </c>
      <c r="B18" s="25">
        <f>VLOOKUP(C18,Parâmetros!$A$3:$B$9,2,FALSE)/10</f>
        <v>0.5</v>
      </c>
      <c r="C18" s="29" t="s">
        <v>78</v>
      </c>
      <c r="D18" s="25">
        <f>VLOOKUP(E18,Parâmetros!$D$3:$E$7,2,FALSE)/10</f>
        <v>1</v>
      </c>
      <c r="E18" s="26" t="s">
        <v>27</v>
      </c>
      <c r="F18" s="48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1</v>
      </c>
      <c r="E19" s="26" t="s">
        <v>37</v>
      </c>
      <c r="F19" s="48"/>
    </row>
    <row r="20" spans="1:6" ht="15" customHeight="1" x14ac:dyDescent="0.25">
      <c r="A20" s="24" t="s">
        <v>63</v>
      </c>
      <c r="B20" s="25">
        <f>VLOOKUP(C20,Parâmetros!$A$24:$B$29,2,FALSE)/10</f>
        <v>0.5</v>
      </c>
      <c r="C20" s="26" t="s">
        <v>44</v>
      </c>
      <c r="D20" s="25">
        <f>VLOOKUP(E20,Parâmetros!$D$24:$E$29,2,FALSE)/10</f>
        <v>1</v>
      </c>
      <c r="E20" s="26" t="s">
        <v>66</v>
      </c>
      <c r="F20" s="48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9"/>
    </row>
    <row r="22" spans="1:6" ht="15" customHeight="1" x14ac:dyDescent="0.25">
      <c r="A22" s="50"/>
      <c r="B22" s="50"/>
      <c r="C22" s="50"/>
      <c r="D22" s="50"/>
      <c r="E22" s="58"/>
      <c r="F22" s="28">
        <f>((B18*D18)+(B19*D19)+(B20*D20)+(B21*D21))/4</f>
        <v>0.52500000000000002</v>
      </c>
    </row>
    <row r="23" spans="1:6" ht="15" customHeight="1" x14ac:dyDescent="0.25">
      <c r="A23" s="37"/>
      <c r="B23" s="37"/>
      <c r="C23" s="37"/>
      <c r="D23" s="37"/>
      <c r="E23" s="37"/>
      <c r="F23" s="38"/>
    </row>
  </sheetData>
  <sheetProtection algorithmName="SHA-512" hashValue="JcWuyk+N/8itME66tRC2+XNrZvaIb90ckDPEEb24awmiATXgsuVgrRe2xxUZqDVFbeiCd8TgW3A1dLRK7g9Kgg==" saltValue="RAWGAoIWEdHW4HRzQTAoNA==" spinCount="100000" sheet="1" objects="1" scenarios="1"/>
  <mergeCells count="10">
    <mergeCell ref="A15:E15"/>
    <mergeCell ref="C16:E16"/>
    <mergeCell ref="F17:F21"/>
    <mergeCell ref="A22:E22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4 C11 C18">
      <formula1>Fator_Medição</formula1>
    </dataValidation>
    <dataValidation type="list" allowBlank="1" showInputMessage="1" showErrorMessage="1" sqref="E21 E14 E7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20 E13 E6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9 E12 E5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8 E4 E11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56"/>
  <sheetViews>
    <sheetView topLeftCell="A91" workbookViewId="0">
      <selection activeCell="C138" sqref="C138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5.5" customHeight="1" x14ac:dyDescent="0.25">
      <c r="A1" s="5" t="s">
        <v>7</v>
      </c>
      <c r="B1" s="60" t="s">
        <v>109</v>
      </c>
      <c r="C1" s="61"/>
      <c r="D1" s="61"/>
      <c r="E1" s="61"/>
      <c r="F1" s="31"/>
      <c r="G1" s="6"/>
    </row>
    <row r="2" spans="1:29" ht="15" customHeight="1" x14ac:dyDescent="0.25">
      <c r="A2" s="7" t="s">
        <v>8</v>
      </c>
      <c r="B2" s="8" t="s">
        <v>9</v>
      </c>
      <c r="C2" s="45"/>
      <c r="D2" s="46"/>
      <c r="E2" s="57"/>
      <c r="F2" s="9"/>
      <c r="G2" s="6"/>
    </row>
    <row r="3" spans="1:29" ht="15" customHeight="1" x14ac:dyDescent="0.25">
      <c r="A3" s="10" t="s">
        <v>0</v>
      </c>
      <c r="B3" s="10" t="s">
        <v>1</v>
      </c>
      <c r="C3" s="10" t="s">
        <v>6</v>
      </c>
      <c r="D3" s="10" t="s">
        <v>2</v>
      </c>
      <c r="E3" s="10" t="s">
        <v>6</v>
      </c>
      <c r="F3" s="47" t="s">
        <v>90</v>
      </c>
      <c r="AC3" s="1" t="s">
        <v>9</v>
      </c>
    </row>
    <row r="4" spans="1:29" s="36" customFormat="1" ht="18" x14ac:dyDescent="0.25">
      <c r="A4" s="24" t="s">
        <v>3</v>
      </c>
      <c r="B4" s="33">
        <f>VLOOKUP(C4,Parâmetros!$A$3:$B$9,2,FALSE)/10</f>
        <v>0.5</v>
      </c>
      <c r="C4" s="34" t="s">
        <v>78</v>
      </c>
      <c r="D4" s="33">
        <f>VLOOKUP(E4,Parâmetros!$D$3:$E$7,2,FALSE)/10</f>
        <v>0.3</v>
      </c>
      <c r="E4" s="35" t="s">
        <v>28</v>
      </c>
      <c r="F4" s="48"/>
      <c r="AC4" s="36" t="s">
        <v>101</v>
      </c>
    </row>
    <row r="5" spans="1:29" ht="1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0.9</v>
      </c>
      <c r="E5" s="26" t="s">
        <v>38</v>
      </c>
      <c r="F5" s="48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0.5</v>
      </c>
      <c r="C6" s="26" t="s">
        <v>44</v>
      </c>
      <c r="D6" s="25">
        <f>VLOOKUP(E6,Parâmetros!$D$24:$E$29,2,FALSE)/10</f>
        <v>1</v>
      </c>
      <c r="E6" s="26" t="s">
        <v>66</v>
      </c>
      <c r="F6" s="48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0.1</v>
      </c>
      <c r="E7" s="26" t="s">
        <v>59</v>
      </c>
      <c r="F7" s="49"/>
      <c r="AC7" s="1" t="s">
        <v>23</v>
      </c>
    </row>
    <row r="8" spans="1:29" ht="15" customHeight="1" x14ac:dyDescent="0.25">
      <c r="A8" s="50"/>
      <c r="B8" s="50"/>
      <c r="C8" s="50"/>
      <c r="D8" s="50"/>
      <c r="E8" s="58"/>
      <c r="F8" s="28">
        <f>((B4*D4)+(B5*D5)+(B6*D6)+(B7*D7))/4</f>
        <v>0.31</v>
      </c>
      <c r="AC8" s="1" t="s">
        <v>62</v>
      </c>
    </row>
    <row r="9" spans="1:29" ht="15" customHeight="1" x14ac:dyDescent="0.25">
      <c r="A9" s="12" t="s">
        <v>8</v>
      </c>
      <c r="B9" s="13" t="s">
        <v>11</v>
      </c>
      <c r="C9" s="52"/>
      <c r="D9" s="53"/>
      <c r="E9" s="54"/>
      <c r="F9" s="14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7" t="s">
        <v>90</v>
      </c>
    </row>
    <row r="11" spans="1:29" ht="18" x14ac:dyDescent="0.25">
      <c r="A11" s="24" t="s">
        <v>3</v>
      </c>
      <c r="B11" s="25">
        <f>VLOOKUP(C11,Parâmetros!$A$3:$B$9,2,FALSE)/10</f>
        <v>0.5</v>
      </c>
      <c r="C11" s="29" t="s">
        <v>78</v>
      </c>
      <c r="D11" s="33">
        <f>VLOOKUP(E11,Parâmetros!$D$3:$E$7,2,FALSE)/10</f>
        <v>0.3</v>
      </c>
      <c r="E11" s="35" t="s">
        <v>28</v>
      </c>
      <c r="F11" s="48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0.9</v>
      </c>
      <c r="E12" s="26" t="s">
        <v>38</v>
      </c>
      <c r="F12" s="48"/>
    </row>
    <row r="13" spans="1:29" ht="15" customHeight="1" x14ac:dyDescent="0.25">
      <c r="A13" s="24" t="s">
        <v>63</v>
      </c>
      <c r="B13" s="25">
        <f>VLOOKUP(C13,Parâmetros!$A$24:$B$29,2,FALSE)/10</f>
        <v>0.5</v>
      </c>
      <c r="C13" s="26" t="s">
        <v>44</v>
      </c>
      <c r="D13" s="25">
        <f>VLOOKUP(E13,Parâmetros!$D$24:$E$29,2,FALSE)/10</f>
        <v>1</v>
      </c>
      <c r="E13" s="26" t="s">
        <v>66</v>
      </c>
      <c r="F13" s="48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0.1</v>
      </c>
      <c r="E14" s="26" t="s">
        <v>59</v>
      </c>
      <c r="F14" s="49"/>
    </row>
    <row r="15" spans="1:29" ht="15" customHeight="1" x14ac:dyDescent="0.25">
      <c r="A15" s="50"/>
      <c r="B15" s="50"/>
      <c r="C15" s="50"/>
      <c r="D15" s="50"/>
      <c r="E15" s="58"/>
      <c r="F15" s="28">
        <f>((B11*D11)+(B12*D12)+(B13*D13)+(B14*D14))/4</f>
        <v>0.31</v>
      </c>
    </row>
    <row r="16" spans="1:29" ht="15" customHeight="1" x14ac:dyDescent="0.25">
      <c r="A16" s="15" t="s">
        <v>8</v>
      </c>
      <c r="B16" s="16" t="s">
        <v>12</v>
      </c>
      <c r="C16" s="52"/>
      <c r="D16" s="53"/>
      <c r="E16" s="54"/>
      <c r="F16" s="17"/>
    </row>
    <row r="17" spans="1:29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7" t="s">
        <v>90</v>
      </c>
    </row>
    <row r="18" spans="1:29" ht="18" x14ac:dyDescent="0.25">
      <c r="A18" s="24" t="s">
        <v>3</v>
      </c>
      <c r="B18" s="25">
        <f>VLOOKUP(C18,Parâmetros!$A$3:$B$9,2,FALSE)/10</f>
        <v>0.5</v>
      </c>
      <c r="C18" s="29" t="s">
        <v>78</v>
      </c>
      <c r="D18" s="33">
        <f>VLOOKUP(E18,Parâmetros!$D$3:$E$7,2,FALSE)/10</f>
        <v>0.3</v>
      </c>
      <c r="E18" s="35" t="s">
        <v>28</v>
      </c>
      <c r="F18" s="48"/>
    </row>
    <row r="19" spans="1:29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0.9</v>
      </c>
      <c r="E19" s="26" t="s">
        <v>38</v>
      </c>
      <c r="F19" s="48"/>
    </row>
    <row r="20" spans="1:29" ht="15" customHeight="1" x14ac:dyDescent="0.25">
      <c r="A20" s="24" t="s">
        <v>63</v>
      </c>
      <c r="B20" s="25">
        <f>VLOOKUP(C20,Parâmetros!$A$24:$B$29,2,FALSE)/10</f>
        <v>0.5</v>
      </c>
      <c r="C20" s="26" t="s">
        <v>44</v>
      </c>
      <c r="D20" s="25">
        <f>VLOOKUP(E20,Parâmetros!$D$24:$E$29,2,FALSE)/10</f>
        <v>1</v>
      </c>
      <c r="E20" s="26" t="s">
        <v>66</v>
      </c>
      <c r="F20" s="48"/>
    </row>
    <row r="21" spans="1:29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0.1</v>
      </c>
      <c r="E21" s="26" t="s">
        <v>59</v>
      </c>
      <c r="F21" s="49"/>
    </row>
    <row r="22" spans="1:29" ht="15" customHeight="1" x14ac:dyDescent="0.25">
      <c r="A22" s="50"/>
      <c r="B22" s="50"/>
      <c r="C22" s="50"/>
      <c r="D22" s="50"/>
      <c r="E22" s="58"/>
      <c r="F22" s="28">
        <f>((B18*D18)+(B19*D19)+(B20*D20)+(B21*D21))/4</f>
        <v>0.31</v>
      </c>
    </row>
    <row r="23" spans="1:29" ht="15" customHeight="1" x14ac:dyDescent="0.25">
      <c r="A23" s="37"/>
      <c r="B23" s="37"/>
      <c r="C23" s="37"/>
      <c r="D23" s="37"/>
      <c r="E23" s="37"/>
      <c r="F23" s="38"/>
    </row>
    <row r="25" spans="1:29" ht="15" customHeight="1" x14ac:dyDescent="0.25">
      <c r="A25" s="5" t="s">
        <v>7</v>
      </c>
      <c r="B25" s="55" t="s">
        <v>110</v>
      </c>
      <c r="C25" s="56"/>
      <c r="D25" s="56"/>
      <c r="E25" s="56"/>
      <c r="F25" s="31"/>
      <c r="G25" s="6"/>
    </row>
    <row r="26" spans="1:29" ht="15" customHeight="1" x14ac:dyDescent="0.25">
      <c r="A26" s="7" t="s">
        <v>8</v>
      </c>
      <c r="B26" s="8" t="s">
        <v>9</v>
      </c>
      <c r="C26" s="45"/>
      <c r="D26" s="46"/>
      <c r="E26" s="57"/>
      <c r="F26" s="9"/>
      <c r="G26" s="6"/>
    </row>
    <row r="27" spans="1:29" ht="15" customHeight="1" x14ac:dyDescent="0.25">
      <c r="A27" s="10" t="s">
        <v>0</v>
      </c>
      <c r="B27" s="10" t="s">
        <v>1</v>
      </c>
      <c r="C27" s="10" t="s">
        <v>6</v>
      </c>
      <c r="D27" s="10" t="s">
        <v>2</v>
      </c>
      <c r="E27" s="10" t="s">
        <v>6</v>
      </c>
      <c r="F27" s="47" t="s">
        <v>90</v>
      </c>
      <c r="AC27" s="1" t="s">
        <v>9</v>
      </c>
    </row>
    <row r="28" spans="1:29" ht="15" customHeight="1" x14ac:dyDescent="0.25">
      <c r="A28" s="24" t="s">
        <v>3</v>
      </c>
      <c r="B28" s="25">
        <f>VLOOKUP(C28,Parâmetros!$G$5:$K$9,5,FALSE)/10</f>
        <v>0.4</v>
      </c>
      <c r="C28" s="26" t="s">
        <v>70</v>
      </c>
      <c r="D28" s="25">
        <f>VLOOKUP(E28,Parâmetros!$D$3:$E$7,2,FALSE)/10</f>
        <v>0.6</v>
      </c>
      <c r="E28" s="26" t="s">
        <v>76</v>
      </c>
      <c r="F28" s="48"/>
      <c r="AC28" s="1" t="s">
        <v>24</v>
      </c>
    </row>
    <row r="29" spans="1:29" ht="15" customHeight="1" x14ac:dyDescent="0.25">
      <c r="A29" s="24" t="s">
        <v>4</v>
      </c>
      <c r="B29" s="25">
        <f>VLOOKUP(C29,Parâmetros!$A$13:$B$20,2,FALSE)/10</f>
        <v>0.6</v>
      </c>
      <c r="C29" s="26" t="s">
        <v>72</v>
      </c>
      <c r="D29" s="25">
        <f>VLOOKUP(E29,Parâmetros!$D$13:$E$18,2,FALSE)/10</f>
        <v>0.7</v>
      </c>
      <c r="E29" s="26" t="s">
        <v>39</v>
      </c>
      <c r="F29" s="48"/>
      <c r="AC29" s="1" t="s">
        <v>61</v>
      </c>
    </row>
    <row r="30" spans="1:29" ht="15" customHeight="1" x14ac:dyDescent="0.25">
      <c r="A30" s="24" t="s">
        <v>63</v>
      </c>
      <c r="B30" s="25">
        <f>VLOOKUP(C30,Parâmetros!$A$24:$B$29,2,FALSE)/10</f>
        <v>0.1</v>
      </c>
      <c r="C30" s="26" t="s">
        <v>43</v>
      </c>
      <c r="D30" s="25">
        <f>VLOOKUP(E30,Parâmetros!$D$24:$E$29,2,FALSE)/10</f>
        <v>1</v>
      </c>
      <c r="E30" s="26" t="s">
        <v>66</v>
      </c>
      <c r="F30" s="48"/>
      <c r="AC30" s="1" t="s">
        <v>10</v>
      </c>
    </row>
    <row r="31" spans="1:29" ht="15" customHeight="1" x14ac:dyDescent="0.25">
      <c r="A31" s="24" t="s">
        <v>5</v>
      </c>
      <c r="B31" s="25">
        <f>VLOOKUP(C31,Parâmetros!$A$33:$B$39,2,FALSE)/10</f>
        <v>0.5</v>
      </c>
      <c r="C31" s="26" t="s">
        <v>65</v>
      </c>
      <c r="D31" s="25">
        <f>VLOOKUP(E31,Parâmetros!$D$33:$E$39,2,FALSE)/10</f>
        <v>1</v>
      </c>
      <c r="E31" s="26" t="s">
        <v>56</v>
      </c>
      <c r="F31" s="49"/>
      <c r="AC31" s="1" t="s">
        <v>23</v>
      </c>
    </row>
    <row r="32" spans="1:29" ht="15" customHeight="1" x14ac:dyDescent="0.25">
      <c r="A32" s="50"/>
      <c r="B32" s="50"/>
      <c r="C32" s="50"/>
      <c r="D32" s="50"/>
      <c r="E32" s="50"/>
      <c r="F32" s="28">
        <f>((B28*D28)+(B29*D29)+(B30*D30)+(B31*D31))/4</f>
        <v>0.31499999999999995</v>
      </c>
      <c r="AC32" s="1" t="s">
        <v>62</v>
      </c>
    </row>
    <row r="33" spans="1:29" ht="15" customHeight="1" x14ac:dyDescent="0.25">
      <c r="A33" s="12" t="s">
        <v>8</v>
      </c>
      <c r="B33" s="13" t="s">
        <v>11</v>
      </c>
      <c r="C33" s="45"/>
      <c r="D33" s="46"/>
      <c r="E33" s="46"/>
      <c r="F33" s="14"/>
      <c r="AC33" s="1" t="s">
        <v>15</v>
      </c>
    </row>
    <row r="34" spans="1:29" ht="15" customHeight="1" x14ac:dyDescent="0.25">
      <c r="A34" s="27" t="s">
        <v>0</v>
      </c>
      <c r="B34" s="27" t="s">
        <v>1</v>
      </c>
      <c r="C34" s="27" t="s">
        <v>6</v>
      </c>
      <c r="D34" s="27" t="s">
        <v>2</v>
      </c>
      <c r="E34" s="27" t="s">
        <v>6</v>
      </c>
      <c r="F34" s="47" t="s">
        <v>90</v>
      </c>
    </row>
    <row r="35" spans="1:29" ht="15" customHeight="1" x14ac:dyDescent="0.25">
      <c r="A35" s="24" t="s">
        <v>3</v>
      </c>
      <c r="B35" s="25">
        <f>VLOOKUP(C35,Parâmetros!$G$5:$K$9,5,FALSE)/10</f>
        <v>0.3</v>
      </c>
      <c r="C35" s="26" t="s">
        <v>71</v>
      </c>
      <c r="D35" s="25">
        <f>VLOOKUP(E35,Parâmetros!$D$3:$E$7,2,FALSE)/10</f>
        <v>0.6</v>
      </c>
      <c r="E35" s="26" t="s">
        <v>76</v>
      </c>
      <c r="F35" s="48"/>
    </row>
    <row r="36" spans="1:29" ht="15" customHeight="1" x14ac:dyDescent="0.25">
      <c r="A36" s="24" t="s">
        <v>4</v>
      </c>
      <c r="B36" s="25">
        <f>VLOOKUP(C36,Parâmetros!$A$13:$B$20,2,FALSE)/10</f>
        <v>0.6</v>
      </c>
      <c r="C36" s="26" t="s">
        <v>72</v>
      </c>
      <c r="D36" s="25">
        <f>VLOOKUP(E36,Parâmetros!$D$13:$E$18,2,FALSE)/10</f>
        <v>0.7</v>
      </c>
      <c r="E36" s="26" t="s">
        <v>39</v>
      </c>
      <c r="F36" s="48"/>
    </row>
    <row r="37" spans="1:29" ht="15" customHeight="1" x14ac:dyDescent="0.25">
      <c r="A37" s="24" t="s">
        <v>63</v>
      </c>
      <c r="B37" s="25">
        <f>VLOOKUP(C37,Parâmetros!$A$24:$B$29,2,FALSE)/10</f>
        <v>0.1</v>
      </c>
      <c r="C37" s="26" t="s">
        <v>43</v>
      </c>
      <c r="D37" s="25">
        <f>VLOOKUP(E37,Parâmetros!$D$24:$E$29,2,FALSE)/10</f>
        <v>1</v>
      </c>
      <c r="E37" s="26" t="s">
        <v>66</v>
      </c>
      <c r="F37" s="48"/>
    </row>
    <row r="38" spans="1:29" ht="15" customHeight="1" x14ac:dyDescent="0.25">
      <c r="A38" s="24" t="s">
        <v>5</v>
      </c>
      <c r="B38" s="25">
        <f>VLOOKUP(C38,Parâmetros!$A$33:$B$39,2,FALSE)/10</f>
        <v>0.5</v>
      </c>
      <c r="C38" s="26" t="s">
        <v>65</v>
      </c>
      <c r="D38" s="25">
        <f>VLOOKUP(E38,Parâmetros!$D$33:$E$39,2,FALSE)/10</f>
        <v>1</v>
      </c>
      <c r="E38" s="26" t="s">
        <v>56</v>
      </c>
      <c r="F38" s="49"/>
    </row>
    <row r="39" spans="1:29" ht="15" customHeight="1" x14ac:dyDescent="0.25">
      <c r="A39" s="50"/>
      <c r="B39" s="50"/>
      <c r="C39" s="50"/>
      <c r="D39" s="50"/>
      <c r="E39" s="50"/>
      <c r="F39" s="28">
        <f>((B35*D35)+(B36*D36)+(B37*D37)+(B38*D38))/4</f>
        <v>0.3</v>
      </c>
    </row>
    <row r="40" spans="1:29" ht="15" customHeight="1" x14ac:dyDescent="0.25">
      <c r="A40" s="15" t="s">
        <v>8</v>
      </c>
      <c r="B40" s="16" t="s">
        <v>12</v>
      </c>
      <c r="C40" s="52"/>
      <c r="D40" s="53"/>
      <c r="E40" s="54"/>
      <c r="F40" s="17"/>
    </row>
    <row r="41" spans="1:29" ht="15" customHeight="1" x14ac:dyDescent="0.25">
      <c r="A41" s="27" t="s">
        <v>0</v>
      </c>
      <c r="B41" s="27" t="s">
        <v>1</v>
      </c>
      <c r="C41" s="27" t="s">
        <v>6</v>
      </c>
      <c r="D41" s="27" t="s">
        <v>2</v>
      </c>
      <c r="E41" s="27" t="s">
        <v>6</v>
      </c>
      <c r="F41" s="47" t="s">
        <v>90</v>
      </c>
    </row>
    <row r="42" spans="1:29" ht="15" customHeight="1" x14ac:dyDescent="0.25">
      <c r="A42" s="24" t="s">
        <v>3</v>
      </c>
      <c r="B42" s="25">
        <f>VLOOKUP(C42,Parâmetros!$G$5:$K$9,5,FALSE)/10</f>
        <v>0.3</v>
      </c>
      <c r="C42" s="26" t="s">
        <v>71</v>
      </c>
      <c r="D42" s="25">
        <f>VLOOKUP(E42,Parâmetros!$D$3:$E$7,2,FALSE)/10</f>
        <v>0.6</v>
      </c>
      <c r="E42" s="26" t="s">
        <v>76</v>
      </c>
      <c r="F42" s="48"/>
    </row>
    <row r="43" spans="1:29" ht="15" customHeight="1" x14ac:dyDescent="0.25">
      <c r="A43" s="24" t="s">
        <v>4</v>
      </c>
      <c r="B43" s="25">
        <f>VLOOKUP(C43,Parâmetros!$A$13:$B$20,2,FALSE)/10</f>
        <v>0.6</v>
      </c>
      <c r="C43" s="26" t="s">
        <v>72</v>
      </c>
      <c r="D43" s="25">
        <f>VLOOKUP(E43,Parâmetros!$D$13:$E$18,2,FALSE)/10</f>
        <v>0.7</v>
      </c>
      <c r="E43" s="26" t="s">
        <v>39</v>
      </c>
      <c r="F43" s="48"/>
    </row>
    <row r="44" spans="1:29" ht="15" customHeight="1" x14ac:dyDescent="0.25">
      <c r="A44" s="24" t="s">
        <v>63</v>
      </c>
      <c r="B44" s="25">
        <f>VLOOKUP(C44,Parâmetros!$A$24:$B$29,2,FALSE)/10</f>
        <v>0.1</v>
      </c>
      <c r="C44" s="26" t="s">
        <v>43</v>
      </c>
      <c r="D44" s="25">
        <f>VLOOKUP(E44,Parâmetros!$D$24:$E$29,2,FALSE)/10</f>
        <v>1</v>
      </c>
      <c r="E44" s="26" t="s">
        <v>66</v>
      </c>
      <c r="F44" s="48"/>
    </row>
    <row r="45" spans="1:29" ht="15" customHeight="1" x14ac:dyDescent="0.25">
      <c r="A45" s="24" t="s">
        <v>5</v>
      </c>
      <c r="B45" s="25">
        <f>VLOOKUP(C45,Parâmetros!$A$33:$B$39,2,FALSE)/10</f>
        <v>0.5</v>
      </c>
      <c r="C45" s="26" t="s">
        <v>65</v>
      </c>
      <c r="D45" s="25">
        <f>VLOOKUP(E45,Parâmetros!$D$33:$E$39,2,FALSE)/10</f>
        <v>1</v>
      </c>
      <c r="E45" s="26" t="s">
        <v>56</v>
      </c>
      <c r="F45" s="49"/>
    </row>
    <row r="46" spans="1:29" ht="15" customHeight="1" x14ac:dyDescent="0.25">
      <c r="A46" s="50"/>
      <c r="B46" s="50"/>
      <c r="C46" s="50"/>
      <c r="D46" s="50"/>
      <c r="E46" s="50"/>
      <c r="F46" s="28">
        <f>((B42*D42)+(B43*D43)+(B44*D44)+(B45*D45))/4</f>
        <v>0.3</v>
      </c>
    </row>
    <row r="49" spans="1:6" ht="15" customHeight="1" x14ac:dyDescent="0.25">
      <c r="A49" s="5" t="s">
        <v>7</v>
      </c>
      <c r="B49" s="55" t="s">
        <v>111</v>
      </c>
      <c r="C49" s="56"/>
      <c r="D49" s="56"/>
      <c r="E49" s="56"/>
      <c r="F49" s="31"/>
    </row>
    <row r="50" spans="1:6" ht="15" customHeight="1" x14ac:dyDescent="0.25">
      <c r="A50" s="7" t="s">
        <v>8</v>
      </c>
      <c r="B50" s="8" t="s">
        <v>9</v>
      </c>
      <c r="C50" s="45"/>
      <c r="D50" s="46"/>
      <c r="E50" s="57"/>
      <c r="F50" s="9"/>
    </row>
    <row r="51" spans="1:6" ht="15" customHeight="1" x14ac:dyDescent="0.25">
      <c r="A51" s="10" t="s">
        <v>0</v>
      </c>
      <c r="B51" s="10" t="s">
        <v>1</v>
      </c>
      <c r="C51" s="10" t="s">
        <v>6</v>
      </c>
      <c r="D51" s="10" t="s">
        <v>2</v>
      </c>
      <c r="E51" s="10" t="s">
        <v>6</v>
      </c>
      <c r="F51" s="47" t="s">
        <v>90</v>
      </c>
    </row>
    <row r="52" spans="1:6" ht="15" customHeight="1" x14ac:dyDescent="0.25">
      <c r="A52" s="24" t="s">
        <v>3</v>
      </c>
      <c r="B52" s="25">
        <f>VLOOKUP(C52,Parâmetros!$G$5:$K$9,5,FALSE)/10</f>
        <v>0.3</v>
      </c>
      <c r="C52" s="26" t="s">
        <v>71</v>
      </c>
      <c r="D52" s="25">
        <f>VLOOKUP(E52,Parâmetros!$D$3:$E$7,2,FALSE)/10</f>
        <v>0.6</v>
      </c>
      <c r="E52" s="26" t="s">
        <v>76</v>
      </c>
      <c r="F52" s="48"/>
    </row>
    <row r="53" spans="1:6" ht="15" customHeight="1" x14ac:dyDescent="0.25">
      <c r="A53" s="24" t="s">
        <v>4</v>
      </c>
      <c r="B53" s="25">
        <f>VLOOKUP(C53,Parâmetros!$A$13:$B$20,2,FALSE)/10</f>
        <v>0.6</v>
      </c>
      <c r="C53" s="26" t="s">
        <v>72</v>
      </c>
      <c r="D53" s="25">
        <f>VLOOKUP(E53,Parâmetros!$D$13:$E$18,2,FALSE)/10</f>
        <v>0.7</v>
      </c>
      <c r="E53" s="26" t="s">
        <v>39</v>
      </c>
      <c r="F53" s="48"/>
    </row>
    <row r="54" spans="1:6" ht="15" customHeight="1" x14ac:dyDescent="0.25">
      <c r="A54" s="24" t="s">
        <v>63</v>
      </c>
      <c r="B54" s="25">
        <f>VLOOKUP(C54,Parâmetros!$A$24:$B$29,2,FALSE)/10</f>
        <v>0.1</v>
      </c>
      <c r="C54" s="26" t="s">
        <v>43</v>
      </c>
      <c r="D54" s="25">
        <f>VLOOKUP(E54,Parâmetros!$D$24:$E$29,2,FALSE)/10</f>
        <v>1</v>
      </c>
      <c r="E54" s="26" t="s">
        <v>66</v>
      </c>
      <c r="F54" s="48"/>
    </row>
    <row r="55" spans="1:6" ht="15" customHeight="1" x14ac:dyDescent="0.25">
      <c r="A55" s="24" t="s">
        <v>5</v>
      </c>
      <c r="B55" s="25">
        <f>VLOOKUP(C55,Parâmetros!$A$33:$B$39,2,FALSE)/10</f>
        <v>0.5</v>
      </c>
      <c r="C55" s="26" t="s">
        <v>65</v>
      </c>
      <c r="D55" s="25">
        <f>VLOOKUP(E55,Parâmetros!$D$33:$E$39,2,FALSE)/10</f>
        <v>1</v>
      </c>
      <c r="E55" s="26" t="s">
        <v>56</v>
      </c>
      <c r="F55" s="49"/>
    </row>
    <row r="56" spans="1:6" ht="15" customHeight="1" x14ac:dyDescent="0.25">
      <c r="A56" s="50"/>
      <c r="B56" s="50"/>
      <c r="C56" s="50"/>
      <c r="D56" s="50"/>
      <c r="E56" s="50"/>
      <c r="F56" s="28">
        <f>((B52*D52)+(B53*D53)+(B54*D54)+(B55*D55))/4</f>
        <v>0.3</v>
      </c>
    </row>
    <row r="57" spans="1:6" ht="15" customHeight="1" x14ac:dyDescent="0.25">
      <c r="A57" s="12" t="s">
        <v>8</v>
      </c>
      <c r="B57" s="13" t="s">
        <v>11</v>
      </c>
      <c r="C57" s="45"/>
      <c r="D57" s="46"/>
      <c r="E57" s="46"/>
      <c r="F57" s="14"/>
    </row>
    <row r="58" spans="1:6" ht="15" customHeight="1" x14ac:dyDescent="0.25">
      <c r="A58" s="27" t="s">
        <v>0</v>
      </c>
      <c r="B58" s="27" t="s">
        <v>1</v>
      </c>
      <c r="C58" s="27" t="s">
        <v>6</v>
      </c>
      <c r="D58" s="27" t="s">
        <v>2</v>
      </c>
      <c r="E58" s="27" t="s">
        <v>6</v>
      </c>
      <c r="F58" s="47" t="s">
        <v>90</v>
      </c>
    </row>
    <row r="59" spans="1:6" ht="15" customHeight="1" x14ac:dyDescent="0.25">
      <c r="A59" s="24" t="s">
        <v>3</v>
      </c>
      <c r="B59" s="25">
        <f>VLOOKUP(C59,Parâmetros!$A$3:$B$9,2,FALSE)/10</f>
        <v>0.3</v>
      </c>
      <c r="C59" s="29" t="s">
        <v>20</v>
      </c>
      <c r="D59" s="25">
        <f>VLOOKUP(E59,Parâmetros!$D$3:$E$7,2,FALSE)/10</f>
        <v>0.6</v>
      </c>
      <c r="E59" s="26" t="s">
        <v>76</v>
      </c>
      <c r="F59" s="48"/>
    </row>
    <row r="60" spans="1:6" ht="15" customHeight="1" x14ac:dyDescent="0.25">
      <c r="A60" s="24" t="s">
        <v>4</v>
      </c>
      <c r="B60" s="25">
        <f>VLOOKUP(C60,Parâmetros!$A$13:$B$20,2,FALSE)/10</f>
        <v>0.6</v>
      </c>
      <c r="C60" s="26" t="s">
        <v>72</v>
      </c>
      <c r="D60" s="25">
        <f>VLOOKUP(E60,Parâmetros!$D$13:$E$18,2,FALSE)/10</f>
        <v>0.7</v>
      </c>
      <c r="E60" s="26" t="s">
        <v>39</v>
      </c>
      <c r="F60" s="48"/>
    </row>
    <row r="61" spans="1:6" ht="15" customHeight="1" x14ac:dyDescent="0.25">
      <c r="A61" s="24" t="s">
        <v>63</v>
      </c>
      <c r="B61" s="25">
        <f>VLOOKUP(C61,Parâmetros!$A$24:$B$29,2,FALSE)/10</f>
        <v>0.1</v>
      </c>
      <c r="C61" s="26" t="s">
        <v>43</v>
      </c>
      <c r="D61" s="25">
        <f>VLOOKUP(E61,Parâmetros!$D$24:$E$29,2,FALSE)/10</f>
        <v>1</v>
      </c>
      <c r="E61" s="26" t="s">
        <v>66</v>
      </c>
      <c r="F61" s="48"/>
    </row>
    <row r="62" spans="1:6" ht="15" customHeight="1" x14ac:dyDescent="0.25">
      <c r="A62" s="24" t="s">
        <v>5</v>
      </c>
      <c r="B62" s="25">
        <f>VLOOKUP(C62,Parâmetros!$A$33:$B$39,2,FALSE)/10</f>
        <v>0.5</v>
      </c>
      <c r="C62" s="26" t="s">
        <v>65</v>
      </c>
      <c r="D62" s="25">
        <f>VLOOKUP(E62,Parâmetros!$D$33:$E$39,2,FALSE)/10</f>
        <v>1</v>
      </c>
      <c r="E62" s="26" t="s">
        <v>56</v>
      </c>
      <c r="F62" s="49"/>
    </row>
    <row r="63" spans="1:6" ht="15" customHeight="1" x14ac:dyDescent="0.25">
      <c r="A63" s="50"/>
      <c r="B63" s="50"/>
      <c r="C63" s="50"/>
      <c r="D63" s="50"/>
      <c r="E63" s="50"/>
      <c r="F63" s="28">
        <f>((B59*D59)+(B60*D60)+(B61*D61)+(B62*D62))/4</f>
        <v>0.3</v>
      </c>
    </row>
    <row r="64" spans="1:6" ht="15" customHeight="1" x14ac:dyDescent="0.25">
      <c r="A64" s="15" t="s">
        <v>8</v>
      </c>
      <c r="B64" s="16" t="s">
        <v>12</v>
      </c>
      <c r="C64" s="52"/>
      <c r="D64" s="53"/>
      <c r="E64" s="54"/>
      <c r="F64" s="17"/>
    </row>
    <row r="65" spans="1:6" ht="15" customHeight="1" x14ac:dyDescent="0.25">
      <c r="A65" s="27" t="s">
        <v>0</v>
      </c>
      <c r="B65" s="27" t="s">
        <v>1</v>
      </c>
      <c r="C65" s="27" t="s">
        <v>6</v>
      </c>
      <c r="D65" s="27" t="s">
        <v>2</v>
      </c>
      <c r="E65" s="27" t="s">
        <v>6</v>
      </c>
      <c r="F65" s="47" t="s">
        <v>90</v>
      </c>
    </row>
    <row r="66" spans="1:6" ht="15" customHeight="1" x14ac:dyDescent="0.25">
      <c r="A66" s="24" t="s">
        <v>3</v>
      </c>
      <c r="B66" s="25">
        <f>VLOOKUP(C66,Parâmetros!$A$3:$B$9,2,FALSE)/10</f>
        <v>0.3</v>
      </c>
      <c r="C66" s="29" t="s">
        <v>20</v>
      </c>
      <c r="D66" s="25">
        <f>VLOOKUP(E66,Parâmetros!$D$3:$E$7,2,FALSE)/10</f>
        <v>0.6</v>
      </c>
      <c r="E66" s="26" t="s">
        <v>76</v>
      </c>
      <c r="F66" s="48"/>
    </row>
    <row r="67" spans="1:6" ht="15" customHeight="1" x14ac:dyDescent="0.25">
      <c r="A67" s="24" t="s">
        <v>4</v>
      </c>
      <c r="B67" s="25">
        <f>VLOOKUP(C67,Parâmetros!$A$13:$B$20,2,FALSE)/10</f>
        <v>0.6</v>
      </c>
      <c r="C67" s="26" t="s">
        <v>72</v>
      </c>
      <c r="D67" s="25">
        <f>VLOOKUP(E67,Parâmetros!$D$13:$E$18,2,FALSE)/10</f>
        <v>0.7</v>
      </c>
      <c r="E67" s="26" t="s">
        <v>39</v>
      </c>
      <c r="F67" s="48"/>
    </row>
    <row r="68" spans="1:6" ht="15" customHeight="1" x14ac:dyDescent="0.25">
      <c r="A68" s="24" t="s">
        <v>63</v>
      </c>
      <c r="B68" s="25">
        <f>VLOOKUP(C68,Parâmetros!$A$24:$B$29,2,FALSE)/10</f>
        <v>0.1</v>
      </c>
      <c r="C68" s="26" t="s">
        <v>43</v>
      </c>
      <c r="D68" s="25">
        <f>VLOOKUP(E68,Parâmetros!$D$24:$E$29,2,FALSE)/10</f>
        <v>1</v>
      </c>
      <c r="E68" s="26" t="s">
        <v>66</v>
      </c>
      <c r="F68" s="48"/>
    </row>
    <row r="69" spans="1:6" ht="15" customHeight="1" x14ac:dyDescent="0.25">
      <c r="A69" s="24" t="s">
        <v>5</v>
      </c>
      <c r="B69" s="25">
        <f>VLOOKUP(C69,Parâmetros!$A$33:$B$39,2,FALSE)/10</f>
        <v>0.5</v>
      </c>
      <c r="C69" s="26" t="s">
        <v>65</v>
      </c>
      <c r="D69" s="25">
        <f>VLOOKUP(E69,Parâmetros!$D$33:$E$39,2,FALSE)/10</f>
        <v>1</v>
      </c>
      <c r="E69" s="26" t="s">
        <v>56</v>
      </c>
      <c r="F69" s="49"/>
    </row>
    <row r="70" spans="1:6" ht="15" customHeight="1" x14ac:dyDescent="0.25">
      <c r="A70" s="50"/>
      <c r="B70" s="50"/>
      <c r="C70" s="50"/>
      <c r="D70" s="50"/>
      <c r="E70" s="50"/>
      <c r="F70" s="28">
        <f>((B66*D66)+(B67*D67)+(B68*D68)+(B69*D69))/4</f>
        <v>0.3</v>
      </c>
    </row>
    <row r="71" spans="1:6" ht="15" customHeight="1" x14ac:dyDescent="0.25">
      <c r="A71" s="39"/>
      <c r="B71" s="39"/>
      <c r="C71" s="39"/>
      <c r="D71" s="39"/>
      <c r="E71" s="39"/>
      <c r="F71" s="38"/>
    </row>
    <row r="73" spans="1:6" ht="15" customHeight="1" x14ac:dyDescent="0.25">
      <c r="A73" s="5" t="s">
        <v>7</v>
      </c>
      <c r="B73" s="55" t="s">
        <v>112</v>
      </c>
      <c r="C73" s="56"/>
      <c r="D73" s="56"/>
      <c r="E73" s="56"/>
      <c r="F73" s="31"/>
    </row>
    <row r="74" spans="1:6" ht="15" customHeight="1" x14ac:dyDescent="0.25">
      <c r="A74" s="7" t="s">
        <v>8</v>
      </c>
      <c r="B74" s="8" t="s">
        <v>9</v>
      </c>
      <c r="C74" s="45"/>
      <c r="D74" s="46"/>
      <c r="E74" s="57"/>
      <c r="F74" s="9"/>
    </row>
    <row r="75" spans="1:6" ht="15" customHeight="1" x14ac:dyDescent="0.25">
      <c r="A75" s="10" t="s">
        <v>0</v>
      </c>
      <c r="B75" s="10" t="s">
        <v>1</v>
      </c>
      <c r="C75" s="10" t="s">
        <v>6</v>
      </c>
      <c r="D75" s="10" t="s">
        <v>2</v>
      </c>
      <c r="E75" s="10" t="s">
        <v>6</v>
      </c>
      <c r="F75" s="47" t="s">
        <v>90</v>
      </c>
    </row>
    <row r="76" spans="1:6" ht="15" customHeight="1" x14ac:dyDescent="0.25">
      <c r="A76" s="24" t="s">
        <v>3</v>
      </c>
      <c r="B76" s="25">
        <f>VLOOKUP(C76,Parâmetros!$G$5:$K$9,5,FALSE)/10</f>
        <v>0.4</v>
      </c>
      <c r="C76" s="26" t="s">
        <v>70</v>
      </c>
      <c r="D76" s="25">
        <f>VLOOKUP(E76,Parâmetros!$D$3:$E$7,2,FALSE)/10</f>
        <v>0.6</v>
      </c>
      <c r="E76" s="26" t="s">
        <v>76</v>
      </c>
      <c r="F76" s="48"/>
    </row>
    <row r="77" spans="1:6" ht="15" customHeight="1" x14ac:dyDescent="0.25">
      <c r="A77" s="24" t="s">
        <v>4</v>
      </c>
      <c r="B77" s="25">
        <f>VLOOKUP(C77,Parâmetros!$A$13:$B$20,2,FALSE)/10</f>
        <v>0.6</v>
      </c>
      <c r="C77" s="26" t="s">
        <v>72</v>
      </c>
      <c r="D77" s="25">
        <f>VLOOKUP(E77,Parâmetros!$D$13:$E$18,2,FALSE)/10</f>
        <v>0.7</v>
      </c>
      <c r="E77" s="26" t="s">
        <v>39</v>
      </c>
      <c r="F77" s="48"/>
    </row>
    <row r="78" spans="1:6" ht="15" customHeight="1" x14ac:dyDescent="0.25">
      <c r="A78" s="24" t="s">
        <v>63</v>
      </c>
      <c r="B78" s="25">
        <f>VLOOKUP(C78,Parâmetros!$A$24:$B$29,2,FALSE)/10</f>
        <v>0.1</v>
      </c>
      <c r="C78" s="26" t="s">
        <v>43</v>
      </c>
      <c r="D78" s="25">
        <f>VLOOKUP(E78,Parâmetros!$D$24:$E$29,2,FALSE)/10</f>
        <v>1</v>
      </c>
      <c r="E78" s="26" t="s">
        <v>66</v>
      </c>
      <c r="F78" s="48"/>
    </row>
    <row r="79" spans="1:6" ht="15" customHeight="1" x14ac:dyDescent="0.25">
      <c r="A79" s="24" t="s">
        <v>5</v>
      </c>
      <c r="B79" s="25">
        <f>VLOOKUP(C79,Parâmetros!$A$33:$B$39,2,FALSE)/10</f>
        <v>0.5</v>
      </c>
      <c r="C79" s="26" t="s">
        <v>65</v>
      </c>
      <c r="D79" s="25">
        <f>VLOOKUP(E79,Parâmetros!$D$33:$E$39,2,FALSE)/10</f>
        <v>1</v>
      </c>
      <c r="E79" s="26" t="s">
        <v>56</v>
      </c>
      <c r="F79" s="49"/>
    </row>
    <row r="80" spans="1:6" ht="15" customHeight="1" x14ac:dyDescent="0.25">
      <c r="A80" s="50"/>
      <c r="B80" s="50"/>
      <c r="C80" s="50"/>
      <c r="D80" s="50"/>
      <c r="E80" s="50"/>
      <c r="F80" s="28">
        <f>((B76*D76)+(B77*D77)+(B78*D78)+(B79*D79))/4</f>
        <v>0.31499999999999995</v>
      </c>
    </row>
    <row r="81" spans="1:6" ht="15" customHeight="1" x14ac:dyDescent="0.25">
      <c r="A81" s="12" t="s">
        <v>8</v>
      </c>
      <c r="B81" s="13" t="s">
        <v>11</v>
      </c>
      <c r="C81" s="45"/>
      <c r="D81" s="46"/>
      <c r="E81" s="46"/>
      <c r="F81" s="14"/>
    </row>
    <row r="82" spans="1:6" ht="15" customHeight="1" x14ac:dyDescent="0.25">
      <c r="A82" s="27" t="s">
        <v>0</v>
      </c>
      <c r="B82" s="27" t="s">
        <v>1</v>
      </c>
      <c r="C82" s="27" t="s">
        <v>6</v>
      </c>
      <c r="D82" s="27" t="s">
        <v>2</v>
      </c>
      <c r="E82" s="27" t="s">
        <v>6</v>
      </c>
      <c r="F82" s="47" t="s">
        <v>90</v>
      </c>
    </row>
    <row r="83" spans="1:6" ht="15" customHeight="1" x14ac:dyDescent="0.25">
      <c r="A83" s="24" t="s">
        <v>3</v>
      </c>
      <c r="B83" s="25">
        <f>VLOOKUP(C83,Parâmetros!$G$5:$K$9,5,FALSE)/10</f>
        <v>0.4</v>
      </c>
      <c r="C83" s="26" t="s">
        <v>70</v>
      </c>
      <c r="D83" s="25">
        <f>VLOOKUP(E83,Parâmetros!$D$3:$E$7,2,FALSE)/10</f>
        <v>0.6</v>
      </c>
      <c r="E83" s="26" t="s">
        <v>76</v>
      </c>
      <c r="F83" s="48"/>
    </row>
    <row r="84" spans="1:6" ht="15" customHeight="1" x14ac:dyDescent="0.25">
      <c r="A84" s="24" t="s">
        <v>4</v>
      </c>
      <c r="B84" s="25">
        <f>VLOOKUP(C84,Parâmetros!$A$13:$B$20,2,FALSE)/10</f>
        <v>0.6</v>
      </c>
      <c r="C84" s="26" t="s">
        <v>72</v>
      </c>
      <c r="D84" s="25">
        <f>VLOOKUP(E84,Parâmetros!$D$13:$E$18,2,FALSE)/10</f>
        <v>0.7</v>
      </c>
      <c r="E84" s="26" t="s">
        <v>39</v>
      </c>
      <c r="F84" s="48"/>
    </row>
    <row r="85" spans="1:6" ht="15" customHeight="1" x14ac:dyDescent="0.25">
      <c r="A85" s="24" t="s">
        <v>63</v>
      </c>
      <c r="B85" s="25">
        <f>VLOOKUP(C85,Parâmetros!$A$24:$B$29,2,FALSE)/10</f>
        <v>0.1</v>
      </c>
      <c r="C85" s="26" t="s">
        <v>43</v>
      </c>
      <c r="D85" s="25">
        <f>VLOOKUP(E85,Parâmetros!$D$24:$E$29,2,FALSE)/10</f>
        <v>1</v>
      </c>
      <c r="E85" s="26" t="s">
        <v>66</v>
      </c>
      <c r="F85" s="48"/>
    </row>
    <row r="86" spans="1:6" ht="15" customHeight="1" x14ac:dyDescent="0.25">
      <c r="A86" s="24" t="s">
        <v>5</v>
      </c>
      <c r="B86" s="25">
        <f>VLOOKUP(C86,Parâmetros!$A$33:$B$39,2,FALSE)/10</f>
        <v>0.5</v>
      </c>
      <c r="C86" s="26" t="s">
        <v>65</v>
      </c>
      <c r="D86" s="25">
        <f>VLOOKUP(E86,Parâmetros!$D$33:$E$39,2,FALSE)/10</f>
        <v>1</v>
      </c>
      <c r="E86" s="26" t="s">
        <v>56</v>
      </c>
      <c r="F86" s="49"/>
    </row>
    <row r="87" spans="1:6" ht="15" customHeight="1" x14ac:dyDescent="0.25">
      <c r="A87" s="50"/>
      <c r="B87" s="50"/>
      <c r="C87" s="50"/>
      <c r="D87" s="50"/>
      <c r="E87" s="50"/>
      <c r="F87" s="28">
        <f>((B83*D83)+(B84*D84)+(B85*D85)+(B86*D86))/4</f>
        <v>0.31499999999999995</v>
      </c>
    </row>
    <row r="88" spans="1:6" ht="15" customHeight="1" x14ac:dyDescent="0.25">
      <c r="A88" s="15" t="s">
        <v>8</v>
      </c>
      <c r="B88" s="16" t="s">
        <v>12</v>
      </c>
      <c r="C88" s="52"/>
      <c r="D88" s="53"/>
      <c r="E88" s="54"/>
      <c r="F88" s="17"/>
    </row>
    <row r="89" spans="1:6" ht="15" customHeight="1" x14ac:dyDescent="0.25">
      <c r="A89" s="27" t="s">
        <v>0</v>
      </c>
      <c r="B89" s="27" t="s">
        <v>1</v>
      </c>
      <c r="C89" s="27" t="s">
        <v>6</v>
      </c>
      <c r="D89" s="27" t="s">
        <v>2</v>
      </c>
      <c r="E89" s="27" t="s">
        <v>6</v>
      </c>
      <c r="F89" s="47" t="s">
        <v>90</v>
      </c>
    </row>
    <row r="90" spans="1:6" ht="15" customHeight="1" x14ac:dyDescent="0.25">
      <c r="A90" s="24" t="s">
        <v>3</v>
      </c>
      <c r="B90" s="25">
        <f>VLOOKUP(C90,Parâmetros!$G$5:$K$9,5,FALSE)/10</f>
        <v>0.4</v>
      </c>
      <c r="C90" s="26" t="s">
        <v>70</v>
      </c>
      <c r="D90" s="25">
        <f>VLOOKUP(E90,Parâmetros!$D$3:$E$7,2,FALSE)/10</f>
        <v>0.6</v>
      </c>
      <c r="E90" s="26" t="s">
        <v>76</v>
      </c>
      <c r="F90" s="48"/>
    </row>
    <row r="91" spans="1:6" ht="15" customHeight="1" x14ac:dyDescent="0.25">
      <c r="A91" s="24" t="s">
        <v>4</v>
      </c>
      <c r="B91" s="25">
        <f>VLOOKUP(C91,Parâmetros!$A$13:$B$20,2,FALSE)/10</f>
        <v>0.6</v>
      </c>
      <c r="C91" s="26" t="s">
        <v>72</v>
      </c>
      <c r="D91" s="25">
        <f>VLOOKUP(E91,Parâmetros!$D$13:$E$18,2,FALSE)/10</f>
        <v>0.7</v>
      </c>
      <c r="E91" s="26" t="s">
        <v>39</v>
      </c>
      <c r="F91" s="48"/>
    </row>
    <row r="92" spans="1:6" ht="15" customHeight="1" x14ac:dyDescent="0.25">
      <c r="A92" s="24" t="s">
        <v>63</v>
      </c>
      <c r="B92" s="25">
        <f>VLOOKUP(C92,Parâmetros!$A$24:$B$29,2,FALSE)/10</f>
        <v>0.1</v>
      </c>
      <c r="C92" s="26" t="s">
        <v>43</v>
      </c>
      <c r="D92" s="25">
        <f>VLOOKUP(E92,Parâmetros!$D$24:$E$29,2,FALSE)/10</f>
        <v>1</v>
      </c>
      <c r="E92" s="26" t="s">
        <v>66</v>
      </c>
      <c r="F92" s="48"/>
    </row>
    <row r="93" spans="1:6" ht="15" customHeight="1" x14ac:dyDescent="0.25">
      <c r="A93" s="24" t="s">
        <v>5</v>
      </c>
      <c r="B93" s="25">
        <f>VLOOKUP(C93,Parâmetros!$A$33:$B$39,2,FALSE)/10</f>
        <v>0.5</v>
      </c>
      <c r="C93" s="26" t="s">
        <v>65</v>
      </c>
      <c r="D93" s="25">
        <f>VLOOKUP(E93,Parâmetros!$D$33:$E$39,2,FALSE)/10</f>
        <v>1</v>
      </c>
      <c r="E93" s="26" t="s">
        <v>56</v>
      </c>
      <c r="F93" s="49"/>
    </row>
    <row r="94" spans="1:6" ht="15" customHeight="1" x14ac:dyDescent="0.25">
      <c r="A94" s="50"/>
      <c r="B94" s="50"/>
      <c r="C94" s="50"/>
      <c r="D94" s="50"/>
      <c r="E94" s="50"/>
      <c r="F94" s="28">
        <f>((B90*D90)+(B91*D91)+(B92*D92)+(B93*D93))/4</f>
        <v>0.31499999999999995</v>
      </c>
    </row>
    <row r="95" spans="1:6" ht="15" customHeight="1" x14ac:dyDescent="0.25">
      <c r="A95" s="39"/>
      <c r="B95" s="39"/>
      <c r="C95" s="39"/>
      <c r="D95" s="39"/>
      <c r="E95" s="39"/>
      <c r="F95" s="38"/>
    </row>
    <row r="97" spans="1:6" ht="15" customHeight="1" x14ac:dyDescent="0.25">
      <c r="A97" s="5" t="s">
        <v>7</v>
      </c>
      <c r="B97" s="55" t="s">
        <v>113</v>
      </c>
      <c r="C97" s="56"/>
      <c r="D97" s="56"/>
      <c r="E97" s="56"/>
      <c r="F97" s="31"/>
    </row>
    <row r="98" spans="1:6" ht="15" customHeight="1" x14ac:dyDescent="0.25">
      <c r="A98" s="7" t="s">
        <v>8</v>
      </c>
      <c r="B98" s="8" t="s">
        <v>9</v>
      </c>
      <c r="C98" s="45"/>
      <c r="D98" s="46"/>
      <c r="E98" s="57"/>
      <c r="F98" s="9"/>
    </row>
    <row r="99" spans="1:6" ht="15" customHeight="1" x14ac:dyDescent="0.25">
      <c r="A99" s="10" t="s">
        <v>0</v>
      </c>
      <c r="B99" s="10" t="s">
        <v>1</v>
      </c>
      <c r="C99" s="10" t="s">
        <v>6</v>
      </c>
      <c r="D99" s="10" t="s">
        <v>2</v>
      </c>
      <c r="E99" s="10" t="s">
        <v>6</v>
      </c>
      <c r="F99" s="47" t="s">
        <v>90</v>
      </c>
    </row>
    <row r="100" spans="1:6" ht="15" customHeight="1" x14ac:dyDescent="0.25">
      <c r="A100" s="24" t="s">
        <v>3</v>
      </c>
      <c r="B100" s="25">
        <f>VLOOKUP(C100,Parâmetros!$G$5:$K$9,5,FALSE)/10</f>
        <v>0.4</v>
      </c>
      <c r="C100" s="26" t="s">
        <v>69</v>
      </c>
      <c r="D100" s="25">
        <f>VLOOKUP(E100,Parâmetros!$D$3:$E$7,2,FALSE)/10</f>
        <v>0.6</v>
      </c>
      <c r="E100" s="26" t="s">
        <v>76</v>
      </c>
      <c r="F100" s="48"/>
    </row>
    <row r="101" spans="1:6" ht="15" customHeight="1" x14ac:dyDescent="0.25">
      <c r="A101" s="24" t="s">
        <v>4</v>
      </c>
      <c r="B101" s="25">
        <f>VLOOKUP(C101,Parâmetros!$A$13:$B$20,2,FALSE)/10</f>
        <v>0.6</v>
      </c>
      <c r="C101" s="26" t="s">
        <v>72</v>
      </c>
      <c r="D101" s="25">
        <f>VLOOKUP(E101,Parâmetros!$D$13:$E$18,2,FALSE)/10</f>
        <v>0.7</v>
      </c>
      <c r="E101" s="26" t="s">
        <v>39</v>
      </c>
      <c r="F101" s="48"/>
    </row>
    <row r="102" spans="1:6" ht="15" customHeight="1" x14ac:dyDescent="0.25">
      <c r="A102" s="24" t="s">
        <v>63</v>
      </c>
      <c r="B102" s="25">
        <f>VLOOKUP(C102,Parâmetros!$A$24:$B$29,2,FALSE)/10</f>
        <v>0.1</v>
      </c>
      <c r="C102" s="26" t="s">
        <v>43</v>
      </c>
      <c r="D102" s="25">
        <f>VLOOKUP(E102,Parâmetros!$D$24:$E$29,2,FALSE)/10</f>
        <v>1</v>
      </c>
      <c r="E102" s="26" t="s">
        <v>66</v>
      </c>
      <c r="F102" s="48"/>
    </row>
    <row r="103" spans="1:6" ht="15" customHeight="1" x14ac:dyDescent="0.25">
      <c r="A103" s="24" t="s">
        <v>5</v>
      </c>
      <c r="B103" s="25">
        <f>VLOOKUP(C103,Parâmetros!$A$33:$B$39,2,FALSE)/10</f>
        <v>0.5</v>
      </c>
      <c r="C103" s="26" t="s">
        <v>65</v>
      </c>
      <c r="D103" s="25">
        <f>VLOOKUP(E103,Parâmetros!$D$33:$E$39,2,FALSE)/10</f>
        <v>1</v>
      </c>
      <c r="E103" s="26" t="s">
        <v>56</v>
      </c>
      <c r="F103" s="49"/>
    </row>
    <row r="104" spans="1:6" ht="15" customHeight="1" x14ac:dyDescent="0.25">
      <c r="A104" s="50"/>
      <c r="B104" s="50"/>
      <c r="C104" s="50"/>
      <c r="D104" s="50"/>
      <c r="E104" s="50"/>
      <c r="F104" s="28">
        <f>((B100*D100)+(B101*D101)+(B102*D102)+(B103*D103))/4</f>
        <v>0.31499999999999995</v>
      </c>
    </row>
    <row r="105" spans="1:6" ht="15" customHeight="1" x14ac:dyDescent="0.25">
      <c r="A105" s="12" t="s">
        <v>8</v>
      </c>
      <c r="B105" s="13" t="s">
        <v>11</v>
      </c>
      <c r="C105" s="45"/>
      <c r="D105" s="46"/>
      <c r="E105" s="46"/>
      <c r="F105" s="14"/>
    </row>
    <row r="106" spans="1:6" ht="15" customHeight="1" x14ac:dyDescent="0.25">
      <c r="A106" s="27" t="s">
        <v>0</v>
      </c>
      <c r="B106" s="27" t="s">
        <v>1</v>
      </c>
      <c r="C106" s="27" t="s">
        <v>6</v>
      </c>
      <c r="D106" s="27" t="s">
        <v>2</v>
      </c>
      <c r="E106" s="27" t="s">
        <v>6</v>
      </c>
      <c r="F106" s="47" t="s">
        <v>90</v>
      </c>
    </row>
    <row r="107" spans="1:6" ht="15" customHeight="1" x14ac:dyDescent="0.25">
      <c r="A107" s="24" t="s">
        <v>3</v>
      </c>
      <c r="B107" s="25">
        <f>VLOOKUP(C107,Parâmetros!$G$5:$K$9,5,FALSE)/10</f>
        <v>0.4</v>
      </c>
      <c r="C107" s="26" t="s">
        <v>69</v>
      </c>
      <c r="D107" s="25">
        <f>VLOOKUP(E107,Parâmetros!$D$3:$E$7,2,FALSE)/10</f>
        <v>0.6</v>
      </c>
      <c r="E107" s="26" t="s">
        <v>76</v>
      </c>
      <c r="F107" s="48"/>
    </row>
    <row r="108" spans="1:6" ht="15" customHeight="1" x14ac:dyDescent="0.25">
      <c r="A108" s="24" t="s">
        <v>4</v>
      </c>
      <c r="B108" s="25">
        <f>VLOOKUP(C108,Parâmetros!$A$13:$B$20,2,FALSE)/10</f>
        <v>0.6</v>
      </c>
      <c r="C108" s="26" t="s">
        <v>72</v>
      </c>
      <c r="D108" s="25">
        <f>VLOOKUP(E108,Parâmetros!$D$13:$E$18,2,FALSE)/10</f>
        <v>0.7</v>
      </c>
      <c r="E108" s="26" t="s">
        <v>39</v>
      </c>
      <c r="F108" s="48"/>
    </row>
    <row r="109" spans="1:6" ht="15" customHeight="1" x14ac:dyDescent="0.25">
      <c r="A109" s="24" t="s">
        <v>63</v>
      </c>
      <c r="B109" s="25">
        <f>VLOOKUP(C109,Parâmetros!$A$24:$B$29,2,FALSE)/10</f>
        <v>0.1</v>
      </c>
      <c r="C109" s="26" t="s">
        <v>43</v>
      </c>
      <c r="D109" s="25">
        <f>VLOOKUP(E109,Parâmetros!$D$24:$E$29,2,FALSE)/10</f>
        <v>1</v>
      </c>
      <c r="E109" s="26" t="s">
        <v>66</v>
      </c>
      <c r="F109" s="48"/>
    </row>
    <row r="110" spans="1:6" ht="15" customHeight="1" x14ac:dyDescent="0.25">
      <c r="A110" s="24" t="s">
        <v>5</v>
      </c>
      <c r="B110" s="25">
        <f>VLOOKUP(C110,Parâmetros!$A$33:$B$39,2,FALSE)/10</f>
        <v>0.5</v>
      </c>
      <c r="C110" s="26" t="s">
        <v>65</v>
      </c>
      <c r="D110" s="25">
        <f>VLOOKUP(E110,Parâmetros!$D$33:$E$39,2,FALSE)/10</f>
        <v>1</v>
      </c>
      <c r="E110" s="26" t="s">
        <v>56</v>
      </c>
      <c r="F110" s="49"/>
    </row>
    <row r="111" spans="1:6" ht="15" customHeight="1" x14ac:dyDescent="0.25">
      <c r="A111" s="50"/>
      <c r="B111" s="50"/>
      <c r="C111" s="50"/>
      <c r="D111" s="50"/>
      <c r="E111" s="50"/>
      <c r="F111" s="28">
        <f>((B107*D107)+(B108*D108)+(B109*D109)+(B110*D110))/4</f>
        <v>0.31499999999999995</v>
      </c>
    </row>
    <row r="112" spans="1:6" ht="15" customHeight="1" x14ac:dyDescent="0.25">
      <c r="A112" s="15" t="s">
        <v>8</v>
      </c>
      <c r="B112" s="16" t="s">
        <v>12</v>
      </c>
      <c r="C112" s="52"/>
      <c r="D112" s="53"/>
      <c r="E112" s="54"/>
      <c r="F112" s="17"/>
    </row>
    <row r="113" spans="1:6" ht="15" customHeight="1" x14ac:dyDescent="0.25">
      <c r="A113" s="27" t="s">
        <v>0</v>
      </c>
      <c r="B113" s="27" t="s">
        <v>1</v>
      </c>
      <c r="C113" s="27" t="s">
        <v>6</v>
      </c>
      <c r="D113" s="27" t="s">
        <v>2</v>
      </c>
      <c r="E113" s="27" t="s">
        <v>6</v>
      </c>
      <c r="F113" s="47" t="s">
        <v>90</v>
      </c>
    </row>
    <row r="114" spans="1:6" ht="15" customHeight="1" x14ac:dyDescent="0.25">
      <c r="A114" s="24" t="s">
        <v>3</v>
      </c>
      <c r="B114" s="25">
        <f>VLOOKUP(C114,Parâmetros!$G$5:$K$9,5,FALSE)/10</f>
        <v>0.4</v>
      </c>
      <c r="C114" s="26" t="s">
        <v>69</v>
      </c>
      <c r="D114" s="25">
        <f>VLOOKUP(E114,Parâmetros!$D$3:$E$7,2,FALSE)/10</f>
        <v>0.6</v>
      </c>
      <c r="E114" s="26" t="s">
        <v>76</v>
      </c>
      <c r="F114" s="48"/>
    </row>
    <row r="115" spans="1:6" ht="15" customHeight="1" x14ac:dyDescent="0.25">
      <c r="A115" s="24" t="s">
        <v>4</v>
      </c>
      <c r="B115" s="25">
        <f>VLOOKUP(C115,Parâmetros!$A$13:$B$20,2,FALSE)/10</f>
        <v>0.6</v>
      </c>
      <c r="C115" s="26" t="s">
        <v>72</v>
      </c>
      <c r="D115" s="25">
        <f>VLOOKUP(E115,Parâmetros!$D$13:$E$18,2,FALSE)/10</f>
        <v>0.7</v>
      </c>
      <c r="E115" s="26" t="s">
        <v>39</v>
      </c>
      <c r="F115" s="48"/>
    </row>
    <row r="116" spans="1:6" ht="15" customHeight="1" x14ac:dyDescent="0.25">
      <c r="A116" s="24" t="s">
        <v>63</v>
      </c>
      <c r="B116" s="25">
        <f>VLOOKUP(C116,Parâmetros!$A$24:$B$29,2,FALSE)/10</f>
        <v>0.1</v>
      </c>
      <c r="C116" s="26" t="s">
        <v>43</v>
      </c>
      <c r="D116" s="25">
        <f>VLOOKUP(E116,Parâmetros!$D$24:$E$29,2,FALSE)/10</f>
        <v>1</v>
      </c>
      <c r="E116" s="26" t="s">
        <v>66</v>
      </c>
      <c r="F116" s="48"/>
    </row>
    <row r="117" spans="1:6" ht="15" customHeight="1" x14ac:dyDescent="0.25">
      <c r="A117" s="24" t="s">
        <v>5</v>
      </c>
      <c r="B117" s="25">
        <f>VLOOKUP(C117,Parâmetros!$A$33:$B$39,2,FALSE)/10</f>
        <v>0.5</v>
      </c>
      <c r="C117" s="26" t="s">
        <v>65</v>
      </c>
      <c r="D117" s="25">
        <f>VLOOKUP(E117,Parâmetros!$D$33:$E$39,2,FALSE)/10</f>
        <v>1</v>
      </c>
      <c r="E117" s="26" t="s">
        <v>56</v>
      </c>
      <c r="F117" s="49"/>
    </row>
    <row r="118" spans="1:6" ht="15" customHeight="1" x14ac:dyDescent="0.25">
      <c r="A118" s="50"/>
      <c r="B118" s="50"/>
      <c r="C118" s="50"/>
      <c r="D118" s="50"/>
      <c r="E118" s="50"/>
      <c r="F118" s="28">
        <f>((B114*D114)+(B115*D115)+(B116*D116)+(B117*D117))/4</f>
        <v>0.31499999999999995</v>
      </c>
    </row>
    <row r="119" spans="1:6" ht="15" customHeight="1" x14ac:dyDescent="0.25">
      <c r="A119" s="12" t="s">
        <v>8</v>
      </c>
      <c r="B119" s="13" t="s">
        <v>10</v>
      </c>
      <c r="C119" s="52"/>
      <c r="D119" s="53"/>
      <c r="E119" s="54"/>
      <c r="F119" s="17"/>
    </row>
    <row r="120" spans="1:6" ht="15" customHeight="1" x14ac:dyDescent="0.25">
      <c r="A120" s="10" t="s">
        <v>0</v>
      </c>
      <c r="B120" s="10" t="s">
        <v>1</v>
      </c>
      <c r="C120" s="10" t="s">
        <v>6</v>
      </c>
      <c r="D120" s="10" t="s">
        <v>2</v>
      </c>
      <c r="E120" s="10" t="s">
        <v>6</v>
      </c>
      <c r="F120" s="47" t="s">
        <v>90</v>
      </c>
    </row>
    <row r="121" spans="1:6" ht="15" customHeight="1" x14ac:dyDescent="0.25">
      <c r="A121" s="11" t="s">
        <v>3</v>
      </c>
      <c r="B121" s="25">
        <f>VLOOKUP(C121,Parâmetros!$G$5:$K$9,3,FALSE)/10</f>
        <v>0.5</v>
      </c>
      <c r="C121" s="26" t="s">
        <v>69</v>
      </c>
      <c r="D121" s="25">
        <f>VLOOKUP(E121,Parâmetros!$D$3:$E$7,2,FALSE)/10</f>
        <v>0.6</v>
      </c>
      <c r="E121" s="26" t="s">
        <v>76</v>
      </c>
      <c r="F121" s="48"/>
    </row>
    <row r="122" spans="1:6" ht="15" customHeight="1" x14ac:dyDescent="0.25">
      <c r="A122" s="11" t="s">
        <v>4</v>
      </c>
      <c r="B122" s="25">
        <f>VLOOKUP(C122,Parâmetros!$A$13:$B$20,2,FALSE)/10</f>
        <v>0.6</v>
      </c>
      <c r="C122" s="26" t="s">
        <v>72</v>
      </c>
      <c r="D122" s="25">
        <f>VLOOKUP(E122,Parâmetros!$D$13:$E$18,2,FALSE)/10</f>
        <v>0.7</v>
      </c>
      <c r="E122" s="26" t="s">
        <v>39</v>
      </c>
      <c r="F122" s="48"/>
    </row>
    <row r="123" spans="1:6" ht="15" customHeight="1" x14ac:dyDescent="0.25">
      <c r="A123" s="11" t="s">
        <v>63</v>
      </c>
      <c r="B123" s="25">
        <f>VLOOKUP(C123,Parâmetros!$A$24:$B$29,2,FALSE)/10</f>
        <v>0.1</v>
      </c>
      <c r="C123" s="26" t="s">
        <v>43</v>
      </c>
      <c r="D123" s="25">
        <f>VLOOKUP(E123,Parâmetros!$D$24:$E$29,2,FALSE)/10</f>
        <v>1</v>
      </c>
      <c r="E123" s="26" t="s">
        <v>66</v>
      </c>
      <c r="F123" s="48"/>
    </row>
    <row r="124" spans="1:6" ht="15" customHeight="1" x14ac:dyDescent="0.25">
      <c r="A124" s="11" t="s">
        <v>5</v>
      </c>
      <c r="B124" s="25">
        <f>VLOOKUP(C124,Parâmetros!$A$33:$B$39,2,FALSE)/10</f>
        <v>0.5</v>
      </c>
      <c r="C124" s="26" t="s">
        <v>65</v>
      </c>
      <c r="D124" s="25">
        <f>VLOOKUP(E124,Parâmetros!$D$33:$E$39,2,FALSE)/10</f>
        <v>1</v>
      </c>
      <c r="E124" s="26" t="s">
        <v>56</v>
      </c>
      <c r="F124" s="49"/>
    </row>
    <row r="125" spans="1:6" ht="15" customHeight="1" x14ac:dyDescent="0.25">
      <c r="A125" s="43"/>
      <c r="B125" s="43"/>
      <c r="C125" s="43"/>
      <c r="D125" s="43"/>
      <c r="E125" s="59"/>
      <c r="F125" s="28">
        <f>((B121*D121)+(B122*D122)+(B123*D123)+(B124*D124))/4</f>
        <v>0.32999999999999996</v>
      </c>
    </row>
    <row r="128" spans="1:6" ht="15" customHeight="1" x14ac:dyDescent="0.25">
      <c r="A128" s="5" t="s">
        <v>7</v>
      </c>
      <c r="B128" s="55" t="s">
        <v>114</v>
      </c>
      <c r="C128" s="56"/>
      <c r="D128" s="56"/>
      <c r="E128" s="56"/>
      <c r="F128" s="31"/>
    </row>
    <row r="129" spans="1:6" ht="15" customHeight="1" x14ac:dyDescent="0.25">
      <c r="A129" s="7" t="s">
        <v>8</v>
      </c>
      <c r="B129" s="8" t="s">
        <v>9</v>
      </c>
      <c r="C129" s="45"/>
      <c r="D129" s="46"/>
      <c r="E129" s="57"/>
      <c r="F129" s="9"/>
    </row>
    <row r="130" spans="1:6" ht="15" customHeight="1" x14ac:dyDescent="0.25">
      <c r="A130" s="10" t="s">
        <v>0</v>
      </c>
      <c r="B130" s="10" t="s">
        <v>1</v>
      </c>
      <c r="C130" s="10" t="s">
        <v>6</v>
      </c>
      <c r="D130" s="10" t="s">
        <v>2</v>
      </c>
      <c r="E130" s="10" t="s">
        <v>6</v>
      </c>
      <c r="F130" s="47" t="s">
        <v>90</v>
      </c>
    </row>
    <row r="131" spans="1:6" ht="15" customHeight="1" x14ac:dyDescent="0.25">
      <c r="A131" s="24" t="s">
        <v>3</v>
      </c>
      <c r="B131" s="25">
        <f>VLOOKUP(C131,Parâmetros!$G$5:$K$9,5,FALSE)/10</f>
        <v>0.4</v>
      </c>
      <c r="C131" s="26" t="s">
        <v>70</v>
      </c>
      <c r="D131" s="25">
        <f>VLOOKUP(E131,Parâmetros!$D$3:$E$7,2,FALSE)/10</f>
        <v>0.6</v>
      </c>
      <c r="E131" s="26" t="s">
        <v>76</v>
      </c>
      <c r="F131" s="48"/>
    </row>
    <row r="132" spans="1:6" ht="15" customHeight="1" x14ac:dyDescent="0.25">
      <c r="A132" s="24" t="s">
        <v>4</v>
      </c>
      <c r="B132" s="25">
        <f>VLOOKUP(C132,Parâmetros!$A$13:$B$20,2,FALSE)/10</f>
        <v>0.6</v>
      </c>
      <c r="C132" s="26" t="s">
        <v>72</v>
      </c>
      <c r="D132" s="25">
        <f>VLOOKUP(E132,Parâmetros!$D$13:$E$18,2,FALSE)/10</f>
        <v>0.7</v>
      </c>
      <c r="E132" s="26" t="s">
        <v>39</v>
      </c>
      <c r="F132" s="48"/>
    </row>
    <row r="133" spans="1:6" ht="15" customHeight="1" x14ac:dyDescent="0.25">
      <c r="A133" s="24" t="s">
        <v>63</v>
      </c>
      <c r="B133" s="25">
        <f>VLOOKUP(C133,Parâmetros!$A$24:$B$29,2,FALSE)/10</f>
        <v>0.1</v>
      </c>
      <c r="C133" s="26" t="s">
        <v>43</v>
      </c>
      <c r="D133" s="25">
        <f>VLOOKUP(E133,Parâmetros!$D$24:$E$29,2,FALSE)/10</f>
        <v>1</v>
      </c>
      <c r="E133" s="26" t="s">
        <v>66</v>
      </c>
      <c r="F133" s="48"/>
    </row>
    <row r="134" spans="1:6" ht="15" customHeight="1" x14ac:dyDescent="0.25">
      <c r="A134" s="24" t="s">
        <v>5</v>
      </c>
      <c r="B134" s="25">
        <f>VLOOKUP(C134,Parâmetros!$A$33:$B$39,2,FALSE)/10</f>
        <v>0.5</v>
      </c>
      <c r="C134" s="26" t="s">
        <v>65</v>
      </c>
      <c r="D134" s="25">
        <f>VLOOKUP(E134,Parâmetros!$D$33:$E$39,2,FALSE)/10</f>
        <v>1</v>
      </c>
      <c r="E134" s="26" t="s">
        <v>56</v>
      </c>
      <c r="F134" s="49"/>
    </row>
    <row r="135" spans="1:6" ht="15" customHeight="1" x14ac:dyDescent="0.25">
      <c r="A135" s="50"/>
      <c r="B135" s="50"/>
      <c r="C135" s="50"/>
      <c r="D135" s="50"/>
      <c r="E135" s="50"/>
      <c r="F135" s="28">
        <f>((B131*D131)+(B132*D132)+(B133*D133)+(B134*D134))/4</f>
        <v>0.31499999999999995</v>
      </c>
    </row>
    <row r="136" spans="1:6" ht="15" customHeight="1" x14ac:dyDescent="0.25">
      <c r="A136" s="12" t="s">
        <v>8</v>
      </c>
      <c r="B136" s="13" t="s">
        <v>11</v>
      </c>
      <c r="C136" s="45"/>
      <c r="D136" s="46"/>
      <c r="E136" s="46"/>
      <c r="F136" s="14"/>
    </row>
    <row r="137" spans="1:6" ht="15" customHeight="1" x14ac:dyDescent="0.25">
      <c r="A137" s="27" t="s">
        <v>0</v>
      </c>
      <c r="B137" s="27" t="s">
        <v>1</v>
      </c>
      <c r="C137" s="27" t="s">
        <v>6</v>
      </c>
      <c r="D137" s="27" t="s">
        <v>2</v>
      </c>
      <c r="E137" s="27" t="s">
        <v>6</v>
      </c>
      <c r="F137" s="47" t="s">
        <v>90</v>
      </c>
    </row>
    <row r="138" spans="1:6" ht="15" customHeight="1" x14ac:dyDescent="0.25">
      <c r="A138" s="24" t="s">
        <v>3</v>
      </c>
      <c r="B138" s="25">
        <f>VLOOKUP(C138,Parâmetros!$A$3:$B$9,2,FALSE)/10</f>
        <v>0.1</v>
      </c>
      <c r="C138" s="29" t="s">
        <v>60</v>
      </c>
      <c r="D138" s="25">
        <f>VLOOKUP(E138,Parâmetros!$D$3:$E$7,2,FALSE)/10</f>
        <v>0.6</v>
      </c>
      <c r="E138" s="26" t="s">
        <v>76</v>
      </c>
      <c r="F138" s="48"/>
    </row>
    <row r="139" spans="1:6" ht="15" customHeight="1" x14ac:dyDescent="0.25">
      <c r="A139" s="24" t="s">
        <v>4</v>
      </c>
      <c r="B139" s="25">
        <f>VLOOKUP(C139,Parâmetros!$A$13:$B$20,2,FALSE)/10</f>
        <v>0.6</v>
      </c>
      <c r="C139" s="26" t="s">
        <v>72</v>
      </c>
      <c r="D139" s="25">
        <f>VLOOKUP(E139,Parâmetros!$D$13:$E$18,2,FALSE)/10</f>
        <v>0.7</v>
      </c>
      <c r="E139" s="26" t="s">
        <v>39</v>
      </c>
      <c r="F139" s="48"/>
    </row>
    <row r="140" spans="1:6" ht="15" customHeight="1" x14ac:dyDescent="0.25">
      <c r="A140" s="24" t="s">
        <v>63</v>
      </c>
      <c r="B140" s="25">
        <f>VLOOKUP(C140,Parâmetros!$A$24:$B$29,2,FALSE)/10</f>
        <v>0.1</v>
      </c>
      <c r="C140" s="26" t="s">
        <v>43</v>
      </c>
      <c r="D140" s="25">
        <f>VLOOKUP(E140,Parâmetros!$D$24:$E$29,2,FALSE)/10</f>
        <v>1</v>
      </c>
      <c r="E140" s="26" t="s">
        <v>66</v>
      </c>
      <c r="F140" s="48"/>
    </row>
    <row r="141" spans="1:6" ht="15" customHeight="1" x14ac:dyDescent="0.25">
      <c r="A141" s="24" t="s">
        <v>5</v>
      </c>
      <c r="B141" s="25">
        <f>VLOOKUP(C141,Parâmetros!$A$33:$B$39,2,FALSE)/10</f>
        <v>0.5</v>
      </c>
      <c r="C141" s="26" t="s">
        <v>65</v>
      </c>
      <c r="D141" s="25">
        <f>VLOOKUP(E141,Parâmetros!$D$33:$E$39,2,FALSE)/10</f>
        <v>1</v>
      </c>
      <c r="E141" s="26" t="s">
        <v>56</v>
      </c>
      <c r="F141" s="49"/>
    </row>
    <row r="142" spans="1:6" ht="15" customHeight="1" x14ac:dyDescent="0.25">
      <c r="A142" s="50"/>
      <c r="B142" s="50"/>
      <c r="C142" s="50"/>
      <c r="D142" s="50"/>
      <c r="E142" s="50"/>
      <c r="F142" s="28">
        <f>((B138*D138)+(B139*D139)+(B140*D140)+(B141*D141))/4</f>
        <v>0.27</v>
      </c>
    </row>
    <row r="143" spans="1:6" ht="15" customHeight="1" x14ac:dyDescent="0.25">
      <c r="A143" s="15" t="s">
        <v>8</v>
      </c>
      <c r="B143" s="16" t="s">
        <v>12</v>
      </c>
      <c r="C143" s="52"/>
      <c r="D143" s="53"/>
      <c r="E143" s="54"/>
      <c r="F143" s="17"/>
    </row>
    <row r="144" spans="1:6" ht="15" customHeight="1" x14ac:dyDescent="0.25">
      <c r="A144" s="27" t="s">
        <v>0</v>
      </c>
      <c r="B144" s="27" t="s">
        <v>1</v>
      </c>
      <c r="C144" s="27" t="s">
        <v>6</v>
      </c>
      <c r="D144" s="27" t="s">
        <v>2</v>
      </c>
      <c r="E144" s="27" t="s">
        <v>6</v>
      </c>
      <c r="F144" s="47" t="s">
        <v>90</v>
      </c>
    </row>
    <row r="145" spans="1:6" ht="15" customHeight="1" x14ac:dyDescent="0.25">
      <c r="A145" s="24" t="s">
        <v>3</v>
      </c>
      <c r="B145" s="25">
        <f>VLOOKUP(C145,Parâmetros!$A$3:$B$9,2,FALSE)/10</f>
        <v>0.1</v>
      </c>
      <c r="C145" s="29" t="s">
        <v>60</v>
      </c>
      <c r="D145" s="25">
        <f>VLOOKUP(E145,Parâmetros!$D$3:$E$7,2,FALSE)/10</f>
        <v>0.6</v>
      </c>
      <c r="E145" s="26" t="s">
        <v>76</v>
      </c>
      <c r="F145" s="48"/>
    </row>
    <row r="146" spans="1:6" ht="15" customHeight="1" x14ac:dyDescent="0.25">
      <c r="A146" s="24" t="s">
        <v>4</v>
      </c>
      <c r="B146" s="25">
        <f>VLOOKUP(C146,Parâmetros!$A$13:$B$20,2,FALSE)/10</f>
        <v>0.6</v>
      </c>
      <c r="C146" s="26" t="s">
        <v>72</v>
      </c>
      <c r="D146" s="25">
        <f>VLOOKUP(E146,Parâmetros!$D$13:$E$18,2,FALSE)/10</f>
        <v>0.7</v>
      </c>
      <c r="E146" s="26" t="s">
        <v>39</v>
      </c>
      <c r="F146" s="48"/>
    </row>
    <row r="147" spans="1:6" ht="15" customHeight="1" x14ac:dyDescent="0.25">
      <c r="A147" s="24" t="s">
        <v>63</v>
      </c>
      <c r="B147" s="25">
        <f>VLOOKUP(C147,Parâmetros!$A$24:$B$29,2,FALSE)/10</f>
        <v>0.1</v>
      </c>
      <c r="C147" s="26" t="s">
        <v>43</v>
      </c>
      <c r="D147" s="25">
        <f>VLOOKUP(E147,Parâmetros!$D$24:$E$29,2,FALSE)/10</f>
        <v>1</v>
      </c>
      <c r="E147" s="26" t="s">
        <v>66</v>
      </c>
      <c r="F147" s="48"/>
    </row>
    <row r="148" spans="1:6" ht="15" customHeight="1" x14ac:dyDescent="0.25">
      <c r="A148" s="24" t="s">
        <v>5</v>
      </c>
      <c r="B148" s="25">
        <f>VLOOKUP(C148,Parâmetros!$A$33:$B$39,2,FALSE)/10</f>
        <v>0.5</v>
      </c>
      <c r="C148" s="26" t="s">
        <v>65</v>
      </c>
      <c r="D148" s="25">
        <f>VLOOKUP(E148,Parâmetros!$D$33:$E$39,2,FALSE)/10</f>
        <v>1</v>
      </c>
      <c r="E148" s="26" t="s">
        <v>56</v>
      </c>
      <c r="F148" s="49"/>
    </row>
    <row r="149" spans="1:6" ht="15" customHeight="1" x14ac:dyDescent="0.25">
      <c r="A149" s="50"/>
      <c r="B149" s="50"/>
      <c r="C149" s="50"/>
      <c r="D149" s="50"/>
      <c r="E149" s="50"/>
      <c r="F149" s="28">
        <f>((B145*D145)+(B146*D146)+(B147*D147)+(B148*D148))/4</f>
        <v>0.27</v>
      </c>
    </row>
    <row r="150" spans="1:6" ht="15" customHeight="1" x14ac:dyDescent="0.25">
      <c r="A150" s="12" t="s">
        <v>8</v>
      </c>
      <c r="B150" s="13" t="s">
        <v>10</v>
      </c>
      <c r="C150" s="52"/>
      <c r="D150" s="53"/>
      <c r="E150" s="54"/>
      <c r="F150" s="17"/>
    </row>
    <row r="151" spans="1:6" ht="15" customHeight="1" x14ac:dyDescent="0.25">
      <c r="A151" s="10" t="s">
        <v>0</v>
      </c>
      <c r="B151" s="10" t="s">
        <v>1</v>
      </c>
      <c r="C151" s="10" t="s">
        <v>6</v>
      </c>
      <c r="D151" s="10" t="s">
        <v>2</v>
      </c>
      <c r="E151" s="10" t="s">
        <v>6</v>
      </c>
      <c r="F151" s="47" t="s">
        <v>90</v>
      </c>
    </row>
    <row r="152" spans="1:6" ht="15" customHeight="1" x14ac:dyDescent="0.25">
      <c r="A152" s="11" t="s">
        <v>3</v>
      </c>
      <c r="B152" s="25">
        <f>VLOOKUP(C152,Parâmetros!$G$5:$K$9,3,FALSE)/10</f>
        <v>0.5</v>
      </c>
      <c r="C152" s="26" t="s">
        <v>69</v>
      </c>
      <c r="D152" s="25">
        <f>VLOOKUP(E152,Parâmetros!$D$3:$E$7,2,FALSE)/10</f>
        <v>0.6</v>
      </c>
      <c r="E152" s="26" t="s">
        <v>76</v>
      </c>
      <c r="F152" s="48"/>
    </row>
    <row r="153" spans="1:6" ht="15" customHeight="1" x14ac:dyDescent="0.25">
      <c r="A153" s="11" t="s">
        <v>4</v>
      </c>
      <c r="B153" s="25">
        <f>VLOOKUP(C153,Parâmetros!$A$13:$B$20,2,FALSE)/10</f>
        <v>0.6</v>
      </c>
      <c r="C153" s="26" t="s">
        <v>72</v>
      </c>
      <c r="D153" s="25">
        <f>VLOOKUP(E153,Parâmetros!$D$13:$E$18,2,FALSE)/10</f>
        <v>0.7</v>
      </c>
      <c r="E153" s="26" t="s">
        <v>39</v>
      </c>
      <c r="F153" s="48"/>
    </row>
    <row r="154" spans="1:6" ht="15" customHeight="1" x14ac:dyDescent="0.25">
      <c r="A154" s="11" t="s">
        <v>63</v>
      </c>
      <c r="B154" s="25">
        <f>VLOOKUP(C154,Parâmetros!$A$24:$B$29,2,FALSE)/10</f>
        <v>0.1</v>
      </c>
      <c r="C154" s="26" t="s">
        <v>43</v>
      </c>
      <c r="D154" s="25">
        <f>VLOOKUP(E154,Parâmetros!$D$24:$E$29,2,FALSE)/10</f>
        <v>1</v>
      </c>
      <c r="E154" s="26" t="s">
        <v>66</v>
      </c>
      <c r="F154" s="48"/>
    </row>
    <row r="155" spans="1:6" ht="15" customHeight="1" x14ac:dyDescent="0.25">
      <c r="A155" s="11" t="s">
        <v>5</v>
      </c>
      <c r="B155" s="25">
        <f>VLOOKUP(C155,Parâmetros!$A$33:$B$39,2,FALSE)/10</f>
        <v>0.5</v>
      </c>
      <c r="C155" s="26" t="s">
        <v>65</v>
      </c>
      <c r="D155" s="25">
        <f>VLOOKUP(E155,Parâmetros!$D$33:$E$39,2,FALSE)/10</f>
        <v>1</v>
      </c>
      <c r="E155" s="26" t="s">
        <v>56</v>
      </c>
      <c r="F155" s="49"/>
    </row>
    <row r="156" spans="1:6" ht="15" customHeight="1" x14ac:dyDescent="0.25">
      <c r="A156" s="43"/>
      <c r="B156" s="43"/>
      <c r="C156" s="43"/>
      <c r="D156" s="43"/>
      <c r="E156" s="59"/>
      <c r="F156" s="28">
        <f>((B152*D152)+(B153*D153)+(B154*D154)+(B155*D155))/4</f>
        <v>0.32999999999999996</v>
      </c>
    </row>
  </sheetData>
  <sheetProtection algorithmName="SHA-512" hashValue="AlvwPpSQ4QfyZGWb5XEkB5dWay0bKRsqTLwUk2EQu0+gH8jJStGPxtDea+43WwY0cAMyqIIPc/7NeUSu/SyIQw==" saltValue="RZzp2H6GPL3Pj+dDqIXpmg==" spinCount="100000" sheet="1" objects="1" scenarios="1"/>
  <mergeCells count="66">
    <mergeCell ref="A15:E15"/>
    <mergeCell ref="C16:E16"/>
    <mergeCell ref="F17:F21"/>
    <mergeCell ref="A22:E22"/>
    <mergeCell ref="B1:E1"/>
    <mergeCell ref="C2:E2"/>
    <mergeCell ref="F3:F7"/>
    <mergeCell ref="A8:E8"/>
    <mergeCell ref="C9:E9"/>
    <mergeCell ref="F10:F14"/>
    <mergeCell ref="B25:E25"/>
    <mergeCell ref="C26:E26"/>
    <mergeCell ref="F27:F31"/>
    <mergeCell ref="A32:E32"/>
    <mergeCell ref="C33:E33"/>
    <mergeCell ref="F58:F62"/>
    <mergeCell ref="F34:F38"/>
    <mergeCell ref="A39:E39"/>
    <mergeCell ref="C40:E40"/>
    <mergeCell ref="F41:F45"/>
    <mergeCell ref="A46:E46"/>
    <mergeCell ref="B49:E49"/>
    <mergeCell ref="C50:E50"/>
    <mergeCell ref="F51:F55"/>
    <mergeCell ref="A56:E56"/>
    <mergeCell ref="C57:E57"/>
    <mergeCell ref="B73:E73"/>
    <mergeCell ref="C74:E74"/>
    <mergeCell ref="F75:F79"/>
    <mergeCell ref="A63:E63"/>
    <mergeCell ref="C64:E64"/>
    <mergeCell ref="F65:F69"/>
    <mergeCell ref="A70:E70"/>
    <mergeCell ref="F89:F93"/>
    <mergeCell ref="A94:E94"/>
    <mergeCell ref="A80:E80"/>
    <mergeCell ref="C81:E81"/>
    <mergeCell ref="F82:F86"/>
    <mergeCell ref="A87:E87"/>
    <mergeCell ref="C88:E88"/>
    <mergeCell ref="B97:E97"/>
    <mergeCell ref="C98:E98"/>
    <mergeCell ref="F99:F103"/>
    <mergeCell ref="A104:E104"/>
    <mergeCell ref="C105:E105"/>
    <mergeCell ref="F106:F110"/>
    <mergeCell ref="A111:E111"/>
    <mergeCell ref="C112:E112"/>
    <mergeCell ref="F113:F117"/>
    <mergeCell ref="A118:E118"/>
    <mergeCell ref="C119:E119"/>
    <mergeCell ref="F120:F124"/>
    <mergeCell ref="A125:E125"/>
    <mergeCell ref="B128:E128"/>
    <mergeCell ref="C129:E129"/>
    <mergeCell ref="F130:F134"/>
    <mergeCell ref="A135:E135"/>
    <mergeCell ref="C136:E136"/>
    <mergeCell ref="F137:F141"/>
    <mergeCell ref="A142:E142"/>
    <mergeCell ref="A156:E156"/>
    <mergeCell ref="C143:E143"/>
    <mergeCell ref="F144:F148"/>
    <mergeCell ref="A149:E149"/>
    <mergeCell ref="C150:E150"/>
    <mergeCell ref="F151:F155"/>
  </mergeCells>
  <dataValidations count="10">
    <dataValidation type="list" allowBlank="1" showErrorMessage="1" sqref="B2 B9 B16 B26 B33 B40 B50 B57 B64 B74 B81 B88 B98 B105 B119 B112 B129 B136 B150 B143">
      <formula1>$AC$3:$AC$9</formula1>
    </dataValidation>
    <dataValidation type="list" allowBlank="1" showInputMessage="1" showErrorMessage="1" sqref="E4 E11 E18 E42 E28 E35 E66 E52 E59 E90 E76 E83 E114 E100 E107 E121 E145 E131 E138 E152">
      <formula1>Atividade_Medição</formula1>
    </dataValidation>
    <dataValidation type="list" allowBlank="1" showInputMessage="1" showErrorMessage="1" sqref="C5 C12 C19 C29 C43 C36 C53 C67 C60 C77 C91 C84 C101 C115 C108 C122 C132 C146 C139 C153">
      <formula1>Fator_Especif_Fonte</formula1>
    </dataValidation>
    <dataValidation type="list" allowBlank="1" showInputMessage="1" showErrorMessage="1" sqref="E5 E12 E19 E29 E43 E36 E53 E67 E60 E77 E91 E84 E101 E115 E108 E122 E132 E146 E139 E153">
      <formula1>Atividade_Especif_Fonte</formula1>
    </dataValidation>
    <dataValidation type="list" allowBlank="1" showInputMessage="1" showErrorMessage="1" sqref="C6 C13 C20 C30 C44 C37 C54 C68 C61 C78 C92 C85 C102 C116 C109 C123 C133 C147 C140 C154">
      <formula1>Fator_Espacial</formula1>
    </dataValidation>
    <dataValidation type="list" allowBlank="1" showInputMessage="1" showErrorMessage="1" sqref="E13 E6 E20 E30 E44 E37 E54 E68 E61 E78 E92 E85 E102 E116 E109 E123 E133 E147 E140 E154">
      <formula1>Atividade_Espacial</formula1>
    </dataValidation>
    <dataValidation type="list" allowBlank="1" showInputMessage="1" showErrorMessage="1" sqref="C7 C14 C21 C31 C45 C38 C55 C69 C62 C79 C93 C86 C103 C117 C110 C124 C134 C148 C141 C155">
      <formula1>Fator_Temporal</formula1>
    </dataValidation>
    <dataValidation type="list" allowBlank="1" showInputMessage="1" showErrorMessage="1" sqref="E14 E7 E21 E31 E45 E38 E55 E69 E62 E79 E93 E86 E103 E117 E110 E124 E134 E148 E141 E155">
      <formula1>Atividade_Temporal</formula1>
    </dataValidation>
    <dataValidation type="list" allowBlank="1" showInputMessage="1" showErrorMessage="1" sqref="C11 C4 C18 C59 C66 C138 C145">
      <formula1>Fator_Medição</formula1>
    </dataValidation>
    <dataValidation type="list" allowBlank="1" showInputMessage="1" showErrorMessage="1" sqref="C28 C35 C42 C52 C76 C83 C90 C100 C121 C107 C114 C131 C152">
      <formula1>AP42_Factor_Rating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8"/>
  <sheetViews>
    <sheetView tabSelected="1" workbookViewId="0">
      <selection activeCell="C21" sqref="C21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15" customHeight="1" x14ac:dyDescent="0.25">
      <c r="A1" s="5" t="s">
        <v>7</v>
      </c>
      <c r="B1" s="55" t="s">
        <v>105</v>
      </c>
      <c r="C1" s="56"/>
      <c r="D1" s="56"/>
      <c r="E1" s="56"/>
      <c r="F1" s="31"/>
      <c r="G1" s="6"/>
    </row>
    <row r="2" spans="1:29" ht="15" customHeight="1" x14ac:dyDescent="0.25">
      <c r="A2" s="7" t="s">
        <v>8</v>
      </c>
      <c r="B2" s="8" t="s">
        <v>9</v>
      </c>
      <c r="C2" s="45"/>
      <c r="D2" s="46"/>
      <c r="E2" s="57"/>
      <c r="F2" s="9"/>
      <c r="G2" s="6"/>
    </row>
    <row r="3" spans="1:29" ht="15" customHeight="1" x14ac:dyDescent="0.25">
      <c r="A3" s="10" t="s">
        <v>0</v>
      </c>
      <c r="B3" s="10" t="s">
        <v>1</v>
      </c>
      <c r="C3" s="10" t="s">
        <v>6</v>
      </c>
      <c r="D3" s="10" t="s">
        <v>2</v>
      </c>
      <c r="E3" s="10" t="s">
        <v>6</v>
      </c>
      <c r="F3" s="47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VLOOKUP(C4,Parâmetros!$A$3:$B$9,2,FALSE)/10</f>
        <v>1</v>
      </c>
      <c r="C4" s="29" t="s">
        <v>16</v>
      </c>
      <c r="D4" s="25">
        <f>VLOOKUP(E4,Parâmetros!$D$3:$E$7,2,FALSE)/10</f>
        <v>1</v>
      </c>
      <c r="E4" s="26" t="s">
        <v>27</v>
      </c>
      <c r="F4" s="48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0.9</v>
      </c>
      <c r="C5" s="26" t="s">
        <v>31</v>
      </c>
      <c r="D5" s="25">
        <f>VLOOKUP(E5,Parâmetros!$D$13:$E$18,2,FALSE)/10</f>
        <v>1</v>
      </c>
      <c r="E5" s="26" t="s">
        <v>37</v>
      </c>
      <c r="F5" s="48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1</v>
      </c>
      <c r="C6" s="26" t="s">
        <v>84</v>
      </c>
      <c r="D6" s="25">
        <f>VLOOKUP(E6,Parâmetros!$D$24:$E$29,2,FALSE)/10</f>
        <v>1</v>
      </c>
      <c r="E6" s="26" t="s">
        <v>66</v>
      </c>
      <c r="F6" s="48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1</v>
      </c>
      <c r="C7" s="26" t="s">
        <v>51</v>
      </c>
      <c r="D7" s="25">
        <f>VLOOKUP(E7,Parâmetros!$D$33:$E$39,2,FALSE)/10</f>
        <v>1</v>
      </c>
      <c r="E7" s="26" t="s">
        <v>56</v>
      </c>
      <c r="F7" s="49"/>
      <c r="AC7" s="1" t="s">
        <v>23</v>
      </c>
    </row>
    <row r="8" spans="1:29" ht="15" customHeight="1" x14ac:dyDescent="0.25">
      <c r="A8" s="50"/>
      <c r="B8" s="50"/>
      <c r="C8" s="50"/>
      <c r="D8" s="50"/>
      <c r="E8" s="50"/>
      <c r="F8" s="28">
        <f>((B4*D4)+(B5*D5)+(B6*D6)+(B7*D7))/4</f>
        <v>0.97499999999999998</v>
      </c>
      <c r="AC8" s="1" t="s">
        <v>62</v>
      </c>
    </row>
    <row r="9" spans="1:29" ht="15" customHeight="1" x14ac:dyDescent="0.25">
      <c r="A9" s="12" t="s">
        <v>8</v>
      </c>
      <c r="B9" s="13" t="s">
        <v>11</v>
      </c>
      <c r="C9" s="45"/>
      <c r="D9" s="46"/>
      <c r="E9" s="46"/>
      <c r="F9" s="14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7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0.5</v>
      </c>
      <c r="C11" s="29" t="s">
        <v>78</v>
      </c>
      <c r="D11" s="25">
        <f>VLOOKUP(E11,Parâmetros!$D$3:$E$7,2,FALSE)/10</f>
        <v>1</v>
      </c>
      <c r="E11" s="26" t="s">
        <v>27</v>
      </c>
      <c r="F11" s="48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1</v>
      </c>
      <c r="E12" s="26" t="s">
        <v>37</v>
      </c>
      <c r="F12" s="48"/>
    </row>
    <row r="13" spans="1:29" ht="15" customHeight="1" x14ac:dyDescent="0.25">
      <c r="A13" s="24" t="s">
        <v>63</v>
      </c>
      <c r="B13" s="25">
        <f>VLOOKUP(C13,Parâmetros!$A$24:$B$29,2,FALSE)/10</f>
        <v>0.5</v>
      </c>
      <c r="C13" s="26" t="s">
        <v>44</v>
      </c>
      <c r="D13" s="25">
        <f>VLOOKUP(E13,Parâmetros!$D$24:$E$29,2,FALSE)/10</f>
        <v>1</v>
      </c>
      <c r="E13" s="26" t="s">
        <v>66</v>
      </c>
      <c r="F13" s="48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9"/>
    </row>
    <row r="15" spans="1:29" ht="15" customHeight="1" x14ac:dyDescent="0.25">
      <c r="A15" s="50"/>
      <c r="B15" s="50"/>
      <c r="C15" s="50"/>
      <c r="D15" s="50"/>
      <c r="E15" s="50"/>
      <c r="F15" s="28">
        <f>((B11*D11)+(B12*D12)+(B13*D13)+(B14*D14))/4</f>
        <v>0.52500000000000002</v>
      </c>
    </row>
    <row r="16" spans="1:29" ht="15" customHeight="1" x14ac:dyDescent="0.25">
      <c r="A16" s="15" t="s">
        <v>8</v>
      </c>
      <c r="B16" s="16" t="s">
        <v>12</v>
      </c>
      <c r="C16" s="52"/>
      <c r="D16" s="53"/>
      <c r="E16" s="54"/>
      <c r="F16" s="17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7" t="s">
        <v>90</v>
      </c>
    </row>
    <row r="18" spans="1:6" ht="18" x14ac:dyDescent="0.25">
      <c r="A18" s="24" t="s">
        <v>3</v>
      </c>
      <c r="B18" s="25">
        <f>VLOOKUP(C18,Parâmetros!$A$3:$B$9,2,FALSE)/10</f>
        <v>0.5</v>
      </c>
      <c r="C18" s="29" t="s">
        <v>78</v>
      </c>
      <c r="D18" s="25">
        <f>VLOOKUP(E18,Parâmetros!$D$3:$E$7,2,FALSE)/10</f>
        <v>1</v>
      </c>
      <c r="E18" s="26" t="s">
        <v>27</v>
      </c>
      <c r="F18" s="48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1</v>
      </c>
      <c r="E19" s="26" t="s">
        <v>37</v>
      </c>
      <c r="F19" s="48"/>
    </row>
    <row r="20" spans="1:6" ht="15" customHeight="1" x14ac:dyDescent="0.25">
      <c r="A20" s="24" t="s">
        <v>63</v>
      </c>
      <c r="B20" s="25">
        <f>VLOOKUP(C20,Parâmetros!$A$24:$B$29,2,FALSE)/10</f>
        <v>0.5</v>
      </c>
      <c r="C20" s="26" t="s">
        <v>44</v>
      </c>
      <c r="D20" s="25">
        <f>VLOOKUP(E20,Parâmetros!$D$24:$E$29,2,FALSE)/10</f>
        <v>1</v>
      </c>
      <c r="E20" s="26" t="s">
        <v>66</v>
      </c>
      <c r="F20" s="48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9"/>
    </row>
    <row r="22" spans="1:6" ht="15" customHeight="1" x14ac:dyDescent="0.25">
      <c r="A22" s="50"/>
      <c r="B22" s="50"/>
      <c r="C22" s="50"/>
      <c r="D22" s="50"/>
      <c r="E22" s="51"/>
      <c r="F22" s="28">
        <f>((B18*D18)+(B19*D19)+(B20*D20)+(B21*D21))/4</f>
        <v>0.52500000000000002</v>
      </c>
    </row>
    <row r="23" spans="1:6" ht="15" customHeight="1" x14ac:dyDescent="0.25">
      <c r="A23" s="12" t="s">
        <v>8</v>
      </c>
      <c r="B23" s="13" t="s">
        <v>13</v>
      </c>
      <c r="C23" s="52"/>
      <c r="D23" s="53"/>
      <c r="E23" s="54"/>
      <c r="F23" s="14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7" t="s">
        <v>90</v>
      </c>
    </row>
    <row r="25" spans="1:6" ht="15" customHeight="1" x14ac:dyDescent="0.25">
      <c r="A25" s="24" t="s">
        <v>3</v>
      </c>
      <c r="B25" s="25">
        <f>VLOOKUP(C25,Parâmetros!$A$3:$B$9,2,FALSE)/10</f>
        <v>1</v>
      </c>
      <c r="C25" s="29" t="s">
        <v>16</v>
      </c>
      <c r="D25" s="25">
        <f>VLOOKUP(E25,Parâmetros!$D$3:$E$7,2,FALSE)/10</f>
        <v>1</v>
      </c>
      <c r="E25" s="26" t="s">
        <v>27</v>
      </c>
      <c r="F25" s="48"/>
    </row>
    <row r="26" spans="1:6" ht="15" customHeight="1" x14ac:dyDescent="0.25">
      <c r="A26" s="24" t="s">
        <v>4</v>
      </c>
      <c r="B26" s="25">
        <f>VLOOKUP(C26,Parâmetros!$A$13:$B$20,2,FALSE)/10</f>
        <v>0.9</v>
      </c>
      <c r="C26" s="26" t="s">
        <v>31</v>
      </c>
      <c r="D26" s="25">
        <f>VLOOKUP(E26,Parâmetros!$D$13:$E$18,2,FALSE)/10</f>
        <v>1</v>
      </c>
      <c r="E26" s="26" t="s">
        <v>37</v>
      </c>
      <c r="F26" s="48"/>
    </row>
    <row r="27" spans="1:6" ht="15" customHeight="1" x14ac:dyDescent="0.25">
      <c r="A27" s="11" t="s">
        <v>63</v>
      </c>
      <c r="B27" s="25">
        <f>VLOOKUP(C27,Parâmetros!$A$24:$B$29,2,FALSE)/10</f>
        <v>1</v>
      </c>
      <c r="C27" s="26" t="s">
        <v>84</v>
      </c>
      <c r="D27" s="25">
        <f>VLOOKUP(E27,Parâmetros!$D$24:$E$29,2,FALSE)/10</f>
        <v>1</v>
      </c>
      <c r="E27" s="26" t="s">
        <v>66</v>
      </c>
      <c r="F27" s="48"/>
    </row>
    <row r="28" spans="1:6" ht="15" customHeight="1" x14ac:dyDescent="0.25">
      <c r="A28" s="11" t="s">
        <v>5</v>
      </c>
      <c r="B28" s="25">
        <f>VLOOKUP(C28,Parâmetros!$A$33:$B$39,2,FALSE)/10</f>
        <v>1</v>
      </c>
      <c r="C28" s="26" t="s">
        <v>51</v>
      </c>
      <c r="D28" s="25">
        <f>VLOOKUP(E28,Parâmetros!$D$33:$E$39,2,FALSE)/10</f>
        <v>1</v>
      </c>
      <c r="E28" s="26" t="s">
        <v>56</v>
      </c>
      <c r="F28" s="49"/>
    </row>
    <row r="29" spans="1:6" ht="15" customHeight="1" x14ac:dyDescent="0.25">
      <c r="A29" s="43"/>
      <c r="B29" s="43"/>
      <c r="C29" s="43"/>
      <c r="D29" s="43"/>
      <c r="E29" s="59"/>
      <c r="F29" s="28">
        <f>((B25*D25)+(B26*D26)+(B27*D27)+(B28*D28))/4</f>
        <v>0.97499999999999998</v>
      </c>
    </row>
    <row r="30" spans="1:6" ht="15" customHeight="1" x14ac:dyDescent="0.25">
      <c r="A30" s="12" t="s">
        <v>8</v>
      </c>
      <c r="B30" s="13" t="s">
        <v>14</v>
      </c>
      <c r="C30" s="52"/>
      <c r="D30" s="53"/>
      <c r="E30" s="54"/>
      <c r="F30" s="17"/>
    </row>
    <row r="31" spans="1:6" ht="15" customHeight="1" x14ac:dyDescent="0.25">
      <c r="A31" s="10" t="s">
        <v>0</v>
      </c>
      <c r="B31" s="10" t="s">
        <v>1</v>
      </c>
      <c r="C31" s="10" t="s">
        <v>6</v>
      </c>
      <c r="D31" s="10" t="s">
        <v>2</v>
      </c>
      <c r="E31" s="10" t="s">
        <v>6</v>
      </c>
      <c r="F31" s="47" t="s">
        <v>90</v>
      </c>
    </row>
    <row r="32" spans="1:6" ht="15" customHeight="1" x14ac:dyDescent="0.25">
      <c r="A32" s="11" t="s">
        <v>3</v>
      </c>
      <c r="B32" s="25">
        <f>VLOOKUP(C32,Parâmetros!$A$3:$B$9,2,FALSE)/10</f>
        <v>1</v>
      </c>
      <c r="C32" s="29" t="s">
        <v>16</v>
      </c>
      <c r="D32" s="25">
        <f>VLOOKUP(E32,Parâmetros!$D$3:$E$7,2,FALSE)/10</f>
        <v>1</v>
      </c>
      <c r="E32" s="26" t="s">
        <v>27</v>
      </c>
      <c r="F32" s="48"/>
    </row>
    <row r="33" spans="1:6" ht="15" customHeight="1" x14ac:dyDescent="0.25">
      <c r="A33" s="11" t="s">
        <v>4</v>
      </c>
      <c r="B33" s="25">
        <f>VLOOKUP(C33,Parâmetros!$A$13:$B$20,2,FALSE)/10</f>
        <v>0.9</v>
      </c>
      <c r="C33" s="26" t="s">
        <v>31</v>
      </c>
      <c r="D33" s="25">
        <f>VLOOKUP(E33,Parâmetros!$D$13:$E$18,2,FALSE)/10</f>
        <v>1</v>
      </c>
      <c r="E33" s="26" t="s">
        <v>37</v>
      </c>
      <c r="F33" s="48"/>
    </row>
    <row r="34" spans="1:6" ht="15" customHeight="1" x14ac:dyDescent="0.25">
      <c r="A34" s="11" t="s">
        <v>63</v>
      </c>
      <c r="B34" s="25">
        <f>VLOOKUP(C34,Parâmetros!$A$24:$B$29,2,FALSE)/10</f>
        <v>1</v>
      </c>
      <c r="C34" s="26" t="s">
        <v>84</v>
      </c>
      <c r="D34" s="25">
        <f>VLOOKUP(E34,Parâmetros!$D$24:$E$29,2,FALSE)/10</f>
        <v>1</v>
      </c>
      <c r="E34" s="26" t="s">
        <v>66</v>
      </c>
      <c r="F34" s="48"/>
    </row>
    <row r="35" spans="1:6" ht="15" customHeight="1" x14ac:dyDescent="0.25">
      <c r="A35" s="11" t="s">
        <v>5</v>
      </c>
      <c r="B35" s="25">
        <f>VLOOKUP(C35,Parâmetros!$A$33:$B$39,2,FALSE)/10</f>
        <v>1</v>
      </c>
      <c r="C35" s="26" t="s">
        <v>51</v>
      </c>
      <c r="D35" s="25">
        <f>VLOOKUP(E35,Parâmetros!$D$33:$E$39,2,FALSE)/10</f>
        <v>1</v>
      </c>
      <c r="E35" s="26" t="s">
        <v>56</v>
      </c>
      <c r="F35" s="49"/>
    </row>
    <row r="36" spans="1:6" ht="15" customHeight="1" x14ac:dyDescent="0.25">
      <c r="A36" s="43"/>
      <c r="B36" s="43"/>
      <c r="C36" s="43"/>
      <c r="D36" s="43"/>
      <c r="E36" s="59"/>
      <c r="F36" s="28">
        <f>((B32*D32)+(B33*D33)+(B34*D34)+(B35*D35))/4</f>
        <v>0.97499999999999998</v>
      </c>
    </row>
    <row r="37" spans="1:6" ht="15" customHeight="1" x14ac:dyDescent="0.25">
      <c r="A37" s="12" t="s">
        <v>8</v>
      </c>
      <c r="B37" s="13" t="s">
        <v>10</v>
      </c>
      <c r="C37" s="52"/>
      <c r="D37" s="53"/>
      <c r="E37" s="54"/>
      <c r="F37" s="17"/>
    </row>
    <row r="38" spans="1:6" ht="15" customHeight="1" x14ac:dyDescent="0.25">
      <c r="A38" s="10" t="s">
        <v>0</v>
      </c>
      <c r="B38" s="10" t="s">
        <v>1</v>
      </c>
      <c r="C38" s="10" t="s">
        <v>6</v>
      </c>
      <c r="D38" s="10" t="s">
        <v>2</v>
      </c>
      <c r="E38" s="10" t="s">
        <v>6</v>
      </c>
      <c r="F38" s="47" t="s">
        <v>90</v>
      </c>
    </row>
    <row r="39" spans="1:6" ht="15" customHeight="1" x14ac:dyDescent="0.25">
      <c r="A39" s="11" t="s">
        <v>3</v>
      </c>
      <c r="B39" s="25">
        <f>VLOOKUP(C39,Parâmetros!$A$3:$B$9,2,FALSE)/10</f>
        <v>1</v>
      </c>
      <c r="C39" s="29" t="s">
        <v>16</v>
      </c>
      <c r="D39" s="25">
        <f>VLOOKUP(E39,Parâmetros!$D$3:$E$7,2,FALSE)/10</f>
        <v>1</v>
      </c>
      <c r="E39" s="26" t="s">
        <v>27</v>
      </c>
      <c r="F39" s="48"/>
    </row>
    <row r="40" spans="1:6" ht="15" customHeight="1" x14ac:dyDescent="0.25">
      <c r="A40" s="11" t="s">
        <v>4</v>
      </c>
      <c r="B40" s="25">
        <f>VLOOKUP(C40,Parâmetros!$A$13:$B$20,2,FALSE)/10</f>
        <v>0.9</v>
      </c>
      <c r="C40" s="26" t="s">
        <v>31</v>
      </c>
      <c r="D40" s="25">
        <f>VLOOKUP(E40,Parâmetros!$D$13:$E$18,2,FALSE)/10</f>
        <v>1</v>
      </c>
      <c r="E40" s="26" t="s">
        <v>37</v>
      </c>
      <c r="F40" s="48"/>
    </row>
    <row r="41" spans="1:6" ht="15" customHeight="1" x14ac:dyDescent="0.25">
      <c r="A41" s="11" t="s">
        <v>63</v>
      </c>
      <c r="B41" s="25">
        <f>VLOOKUP(C41,Parâmetros!$A$24:$B$29,2,FALSE)/10</f>
        <v>1</v>
      </c>
      <c r="C41" s="26" t="s">
        <v>84</v>
      </c>
      <c r="D41" s="25">
        <f>VLOOKUP(E41,Parâmetros!$D$24:$E$29,2,FALSE)/10</f>
        <v>1</v>
      </c>
      <c r="E41" s="26" t="s">
        <v>66</v>
      </c>
      <c r="F41" s="48"/>
    </row>
    <row r="42" spans="1:6" ht="15" customHeight="1" x14ac:dyDescent="0.25">
      <c r="A42" s="11" t="s">
        <v>5</v>
      </c>
      <c r="B42" s="25">
        <f>VLOOKUP(C42,Parâmetros!$A$33:$B$39,2,FALSE)/10</f>
        <v>1</v>
      </c>
      <c r="C42" s="26" t="s">
        <v>51</v>
      </c>
      <c r="D42" s="25">
        <f>VLOOKUP(E42,Parâmetros!$D$33:$E$39,2,FALSE)/10</f>
        <v>1</v>
      </c>
      <c r="E42" s="26" t="s">
        <v>56</v>
      </c>
      <c r="F42" s="49"/>
    </row>
    <row r="43" spans="1:6" ht="15" customHeight="1" x14ac:dyDescent="0.25">
      <c r="A43" s="43"/>
      <c r="B43" s="43"/>
      <c r="C43" s="43"/>
      <c r="D43" s="43"/>
      <c r="E43" s="59"/>
      <c r="F43" s="28">
        <f>((B39*D39)+(B40*D40)+(B41*D41)+(B42*D42))/4</f>
        <v>0.97499999999999998</v>
      </c>
    </row>
    <row r="46" spans="1:6" ht="15" customHeight="1" x14ac:dyDescent="0.25">
      <c r="A46" s="5" t="s">
        <v>7</v>
      </c>
      <c r="B46" s="55" t="s">
        <v>107</v>
      </c>
      <c r="C46" s="56"/>
      <c r="D46" s="56"/>
      <c r="E46" s="56"/>
      <c r="F46" s="31"/>
    </row>
    <row r="47" spans="1:6" ht="15" customHeight="1" x14ac:dyDescent="0.25">
      <c r="A47" s="7" t="s">
        <v>8</v>
      </c>
      <c r="B47" s="8" t="s">
        <v>9</v>
      </c>
      <c r="C47" s="45"/>
      <c r="D47" s="46"/>
      <c r="E47" s="57"/>
      <c r="F47" s="9"/>
    </row>
    <row r="48" spans="1:6" ht="15" customHeight="1" x14ac:dyDescent="0.25">
      <c r="A48" s="10" t="s">
        <v>0</v>
      </c>
      <c r="B48" s="10" t="s">
        <v>1</v>
      </c>
      <c r="C48" s="10" t="s">
        <v>6</v>
      </c>
      <c r="D48" s="10" t="s">
        <v>2</v>
      </c>
      <c r="E48" s="10" t="s">
        <v>6</v>
      </c>
      <c r="F48" s="47" t="s">
        <v>90</v>
      </c>
    </row>
    <row r="49" spans="1:6" ht="15" customHeight="1" x14ac:dyDescent="0.25">
      <c r="A49" s="24" t="s">
        <v>3</v>
      </c>
      <c r="B49" s="25">
        <f>VLOOKUP(C49,Parâmetros!$A$3:$B$9,2,FALSE)/10</f>
        <v>1</v>
      </c>
      <c r="C49" s="29" t="s">
        <v>16</v>
      </c>
      <c r="D49" s="25">
        <f>VLOOKUP(E49,Parâmetros!$D$3:$E$7,2,FALSE)/10</f>
        <v>1</v>
      </c>
      <c r="E49" s="26" t="s">
        <v>27</v>
      </c>
      <c r="F49" s="48"/>
    </row>
    <row r="50" spans="1:6" ht="15" customHeight="1" x14ac:dyDescent="0.25">
      <c r="A50" s="24" t="s">
        <v>4</v>
      </c>
      <c r="B50" s="25">
        <f>VLOOKUP(C50,Parâmetros!$A$13:$B$20,2,FALSE)/10</f>
        <v>0.9</v>
      </c>
      <c r="C50" s="26" t="s">
        <v>31</v>
      </c>
      <c r="D50" s="25">
        <f>VLOOKUP(E50,Parâmetros!$D$13:$E$18,2,FALSE)/10</f>
        <v>1</v>
      </c>
      <c r="E50" s="26" t="s">
        <v>37</v>
      </c>
      <c r="F50" s="48"/>
    </row>
    <row r="51" spans="1:6" ht="15" customHeight="1" x14ac:dyDescent="0.25">
      <c r="A51" s="24" t="s">
        <v>63</v>
      </c>
      <c r="B51" s="25">
        <f>VLOOKUP(C51,Parâmetros!$A$24:$B$29,2,FALSE)/10</f>
        <v>1</v>
      </c>
      <c r="C51" s="26" t="s">
        <v>84</v>
      </c>
      <c r="D51" s="25">
        <f>VLOOKUP(E51,Parâmetros!$D$24:$E$29,2,FALSE)/10</f>
        <v>1</v>
      </c>
      <c r="E51" s="26" t="s">
        <v>66</v>
      </c>
      <c r="F51" s="48"/>
    </row>
    <row r="52" spans="1:6" ht="15" customHeight="1" x14ac:dyDescent="0.25">
      <c r="A52" s="24" t="s">
        <v>5</v>
      </c>
      <c r="B52" s="25">
        <f>VLOOKUP(C52,Parâmetros!$A$33:$B$39,2,FALSE)/10</f>
        <v>1</v>
      </c>
      <c r="C52" s="26" t="s">
        <v>51</v>
      </c>
      <c r="D52" s="25">
        <f>VLOOKUP(E52,Parâmetros!$D$33:$E$39,2,FALSE)/10</f>
        <v>1</v>
      </c>
      <c r="E52" s="26" t="s">
        <v>56</v>
      </c>
      <c r="F52" s="49"/>
    </row>
    <row r="53" spans="1:6" ht="15" customHeight="1" x14ac:dyDescent="0.25">
      <c r="A53" s="50"/>
      <c r="B53" s="50"/>
      <c r="C53" s="50"/>
      <c r="D53" s="50"/>
      <c r="E53" s="58"/>
      <c r="F53" s="28">
        <f>((B49*D49)+(B50*D50)+(B51*D51)+(B52*D52))/4</f>
        <v>0.97499999999999998</v>
      </c>
    </row>
    <row r="54" spans="1:6" ht="15" customHeight="1" x14ac:dyDescent="0.25">
      <c r="A54" s="12" t="s">
        <v>8</v>
      </c>
      <c r="B54" s="13" t="s">
        <v>11</v>
      </c>
      <c r="C54" s="52"/>
      <c r="D54" s="53"/>
      <c r="E54" s="54"/>
      <c r="F54" s="14"/>
    </row>
    <row r="55" spans="1:6" ht="15" customHeight="1" x14ac:dyDescent="0.25">
      <c r="A55" s="27" t="s">
        <v>0</v>
      </c>
      <c r="B55" s="27" t="s">
        <v>1</v>
      </c>
      <c r="C55" s="27" t="s">
        <v>6</v>
      </c>
      <c r="D55" s="27" t="s">
        <v>2</v>
      </c>
      <c r="E55" s="27" t="s">
        <v>6</v>
      </c>
      <c r="F55" s="47" t="s">
        <v>90</v>
      </c>
    </row>
    <row r="56" spans="1:6" ht="15" customHeight="1" x14ac:dyDescent="0.25">
      <c r="A56" s="24" t="s">
        <v>3</v>
      </c>
      <c r="B56" s="25">
        <f>VLOOKUP(C56,Parâmetros!$A$3:$B$9,2,FALSE)/10</f>
        <v>0.5</v>
      </c>
      <c r="C56" s="29" t="s">
        <v>78</v>
      </c>
      <c r="D56" s="25">
        <f>VLOOKUP(E56,Parâmetros!$D$3:$E$7,2,FALSE)/10</f>
        <v>1</v>
      </c>
      <c r="E56" s="26" t="s">
        <v>27</v>
      </c>
      <c r="F56" s="48"/>
    </row>
    <row r="57" spans="1:6" ht="15" customHeight="1" x14ac:dyDescent="0.25">
      <c r="A57" s="24" t="s">
        <v>4</v>
      </c>
      <c r="B57" s="25">
        <f>VLOOKUP(C57,Parâmetros!$A$13:$B$20,2,FALSE)/10</f>
        <v>0.6</v>
      </c>
      <c r="C57" s="26" t="s">
        <v>72</v>
      </c>
      <c r="D57" s="25">
        <f>VLOOKUP(E57,Parâmetros!$D$13:$E$18,2,FALSE)/10</f>
        <v>1</v>
      </c>
      <c r="E57" s="26" t="s">
        <v>37</v>
      </c>
      <c r="F57" s="48"/>
    </row>
    <row r="58" spans="1:6" ht="15" customHeight="1" x14ac:dyDescent="0.25">
      <c r="A58" s="24" t="s">
        <v>63</v>
      </c>
      <c r="B58" s="25">
        <f>VLOOKUP(C58,Parâmetros!$A$24:$B$29,2,FALSE)/10</f>
        <v>0.5</v>
      </c>
      <c r="C58" s="26" t="s">
        <v>44</v>
      </c>
      <c r="D58" s="25">
        <f>VLOOKUP(E58,Parâmetros!$D$24:$E$29,2,FALSE)/10</f>
        <v>1</v>
      </c>
      <c r="E58" s="26" t="s">
        <v>66</v>
      </c>
      <c r="F58" s="48"/>
    </row>
    <row r="59" spans="1:6" ht="15" customHeight="1" x14ac:dyDescent="0.25">
      <c r="A59" s="24" t="s">
        <v>5</v>
      </c>
      <c r="B59" s="25">
        <f>VLOOKUP(C59,Parâmetros!$A$33:$B$39,2,FALSE)/10</f>
        <v>0.5</v>
      </c>
      <c r="C59" s="26" t="s">
        <v>65</v>
      </c>
      <c r="D59" s="25">
        <f>VLOOKUP(E59,Parâmetros!$D$33:$E$39,2,FALSE)/10</f>
        <v>1</v>
      </c>
      <c r="E59" s="26" t="s">
        <v>56</v>
      </c>
      <c r="F59" s="49"/>
    </row>
    <row r="60" spans="1:6" ht="15" customHeight="1" x14ac:dyDescent="0.25">
      <c r="A60" s="65"/>
      <c r="B60" s="65"/>
      <c r="C60" s="65"/>
      <c r="D60" s="65"/>
      <c r="E60" s="66"/>
      <c r="F60" s="28">
        <f>((B56*D56)+(B57*D57)+(B58*D58)+(B59*D59))/4</f>
        <v>0.52500000000000002</v>
      </c>
    </row>
    <row r="61" spans="1:6" ht="15" customHeight="1" x14ac:dyDescent="0.25">
      <c r="A61" s="15" t="s">
        <v>8</v>
      </c>
      <c r="B61" s="16" t="s">
        <v>12</v>
      </c>
      <c r="C61" s="62"/>
      <c r="D61" s="63"/>
      <c r="E61" s="64"/>
      <c r="F61" s="17"/>
    </row>
    <row r="62" spans="1:6" ht="15" customHeight="1" x14ac:dyDescent="0.25">
      <c r="A62" s="27" t="s">
        <v>0</v>
      </c>
      <c r="B62" s="27" t="s">
        <v>1</v>
      </c>
      <c r="C62" s="27" t="s">
        <v>6</v>
      </c>
      <c r="D62" s="27" t="s">
        <v>2</v>
      </c>
      <c r="E62" s="27" t="s">
        <v>6</v>
      </c>
      <c r="F62" s="47" t="s">
        <v>90</v>
      </c>
    </row>
    <row r="63" spans="1:6" ht="15" customHeight="1" x14ac:dyDescent="0.25">
      <c r="A63" s="24" t="s">
        <v>3</v>
      </c>
      <c r="B63" s="25">
        <f>VLOOKUP(C63,Parâmetros!$A$3:$B$9,2,FALSE)/10</f>
        <v>0.5</v>
      </c>
      <c r="C63" s="29" t="s">
        <v>78</v>
      </c>
      <c r="D63" s="25">
        <f>VLOOKUP(E63,Parâmetros!$D$3:$E$7,2,FALSE)/10</f>
        <v>1</v>
      </c>
      <c r="E63" s="26" t="s">
        <v>27</v>
      </c>
      <c r="F63" s="48"/>
    </row>
    <row r="64" spans="1:6" ht="15" customHeight="1" x14ac:dyDescent="0.25">
      <c r="A64" s="24" t="s">
        <v>4</v>
      </c>
      <c r="B64" s="25">
        <f>VLOOKUP(C64,Parâmetros!$A$13:$B$20,2,FALSE)/10</f>
        <v>0.6</v>
      </c>
      <c r="C64" s="26" t="s">
        <v>72</v>
      </c>
      <c r="D64" s="25">
        <f>VLOOKUP(E64,Parâmetros!$D$13:$E$18,2,FALSE)/10</f>
        <v>1</v>
      </c>
      <c r="E64" s="26" t="s">
        <v>37</v>
      </c>
      <c r="F64" s="48"/>
    </row>
    <row r="65" spans="1:6" ht="15" customHeight="1" x14ac:dyDescent="0.25">
      <c r="A65" s="24" t="s">
        <v>63</v>
      </c>
      <c r="B65" s="25">
        <f>VLOOKUP(C65,Parâmetros!$A$24:$B$29,2,FALSE)/10</f>
        <v>0.5</v>
      </c>
      <c r="C65" s="26" t="s">
        <v>44</v>
      </c>
      <c r="D65" s="25">
        <f>VLOOKUP(E65,Parâmetros!$D$24:$E$29,2,FALSE)/10</f>
        <v>1</v>
      </c>
      <c r="E65" s="26" t="s">
        <v>66</v>
      </c>
      <c r="F65" s="48"/>
    </row>
    <row r="66" spans="1:6" ht="15" customHeight="1" x14ac:dyDescent="0.25">
      <c r="A66" s="24" t="s">
        <v>5</v>
      </c>
      <c r="B66" s="25">
        <f>VLOOKUP(C66,Parâmetros!$A$33:$B$39,2,FALSE)/10</f>
        <v>0.5</v>
      </c>
      <c r="C66" s="26" t="s">
        <v>65</v>
      </c>
      <c r="D66" s="25">
        <f>VLOOKUP(E66,Parâmetros!$D$33:$E$39,2,FALSE)/10</f>
        <v>1</v>
      </c>
      <c r="E66" s="26" t="s">
        <v>56</v>
      </c>
      <c r="F66" s="49"/>
    </row>
    <row r="67" spans="1:6" ht="15" customHeight="1" x14ac:dyDescent="0.25">
      <c r="A67" s="50"/>
      <c r="B67" s="50"/>
      <c r="C67" s="50"/>
      <c r="D67" s="50"/>
      <c r="E67" s="58"/>
      <c r="F67" s="28">
        <f>((B63*D63)+(B64*D64)+(B65*D65)+(B66*D66))/4</f>
        <v>0.52500000000000002</v>
      </c>
    </row>
    <row r="68" spans="1:6" ht="15" customHeight="1" x14ac:dyDescent="0.25">
      <c r="A68" s="12" t="s">
        <v>8</v>
      </c>
      <c r="B68" s="13" t="s">
        <v>13</v>
      </c>
      <c r="C68" s="52"/>
      <c r="D68" s="53"/>
      <c r="E68" s="54"/>
      <c r="F68" s="14"/>
    </row>
    <row r="69" spans="1:6" ht="15" customHeight="1" x14ac:dyDescent="0.25">
      <c r="A69" s="27" t="s">
        <v>0</v>
      </c>
      <c r="B69" s="27" t="s">
        <v>1</v>
      </c>
      <c r="C69" s="27" t="s">
        <v>6</v>
      </c>
      <c r="D69" s="27" t="s">
        <v>2</v>
      </c>
      <c r="E69" s="27" t="s">
        <v>6</v>
      </c>
      <c r="F69" s="47" t="s">
        <v>90</v>
      </c>
    </row>
    <row r="70" spans="1:6" ht="15" customHeight="1" x14ac:dyDescent="0.25">
      <c r="A70" s="24" t="s">
        <v>3</v>
      </c>
      <c r="B70" s="25">
        <f>VLOOKUP(C70,Parâmetros!$A$3:$B$9,2,FALSE)/10</f>
        <v>1</v>
      </c>
      <c r="C70" s="29" t="s">
        <v>16</v>
      </c>
      <c r="D70" s="25">
        <f>VLOOKUP(E70,Parâmetros!$D$3:$E$7,2,FALSE)/10</f>
        <v>1</v>
      </c>
      <c r="E70" s="26" t="s">
        <v>27</v>
      </c>
      <c r="F70" s="48"/>
    </row>
    <row r="71" spans="1:6" ht="15" customHeight="1" x14ac:dyDescent="0.25">
      <c r="A71" s="24" t="s">
        <v>4</v>
      </c>
      <c r="B71" s="25">
        <f>VLOOKUP(C71,Parâmetros!$A$13:$B$20,2,FALSE)/10</f>
        <v>0.9</v>
      </c>
      <c r="C71" s="26" t="s">
        <v>31</v>
      </c>
      <c r="D71" s="25">
        <f>VLOOKUP(E71,Parâmetros!$D$13:$E$18,2,FALSE)/10</f>
        <v>1</v>
      </c>
      <c r="E71" s="26" t="s">
        <v>37</v>
      </c>
      <c r="F71" s="48"/>
    </row>
    <row r="72" spans="1:6" ht="15" customHeight="1" x14ac:dyDescent="0.25">
      <c r="A72" s="11" t="s">
        <v>63</v>
      </c>
      <c r="B72" s="25">
        <f>VLOOKUP(C72,Parâmetros!$A$24:$B$29,2,FALSE)/10</f>
        <v>1</v>
      </c>
      <c r="C72" s="26" t="s">
        <v>84</v>
      </c>
      <c r="D72" s="25">
        <f>VLOOKUP(E72,Parâmetros!$D$24:$E$29,2,FALSE)/10</f>
        <v>1</v>
      </c>
      <c r="E72" s="26" t="s">
        <v>66</v>
      </c>
      <c r="F72" s="48"/>
    </row>
    <row r="73" spans="1:6" ht="15" customHeight="1" x14ac:dyDescent="0.25">
      <c r="A73" s="11" t="s">
        <v>5</v>
      </c>
      <c r="B73" s="25">
        <f>VLOOKUP(C73,Parâmetros!$A$33:$B$39,2,FALSE)/10</f>
        <v>1</v>
      </c>
      <c r="C73" s="26" t="s">
        <v>51</v>
      </c>
      <c r="D73" s="25">
        <f>VLOOKUP(E73,Parâmetros!$D$33:$E$39,2,FALSE)/10</f>
        <v>1</v>
      </c>
      <c r="E73" s="26" t="s">
        <v>56</v>
      </c>
      <c r="F73" s="49"/>
    </row>
    <row r="74" spans="1:6" ht="15" customHeight="1" x14ac:dyDescent="0.25">
      <c r="A74" s="43"/>
      <c r="B74" s="43"/>
      <c r="C74" s="43"/>
      <c r="D74" s="43"/>
      <c r="E74" s="59"/>
      <c r="F74" s="28">
        <f>((B70*D70)+(B71*D71)+(B72*D72)+(B73*D73))/4</f>
        <v>0.97499999999999998</v>
      </c>
    </row>
    <row r="75" spans="1:6" ht="15" customHeight="1" x14ac:dyDescent="0.25">
      <c r="A75" s="12" t="s">
        <v>8</v>
      </c>
      <c r="B75" s="13" t="s">
        <v>14</v>
      </c>
      <c r="C75" s="52"/>
      <c r="D75" s="53"/>
      <c r="E75" s="54"/>
      <c r="F75" s="17"/>
    </row>
    <row r="76" spans="1:6" ht="15" customHeight="1" x14ac:dyDescent="0.25">
      <c r="A76" s="10" t="s">
        <v>0</v>
      </c>
      <c r="B76" s="10" t="s">
        <v>1</v>
      </c>
      <c r="C76" s="10" t="s">
        <v>6</v>
      </c>
      <c r="D76" s="10" t="s">
        <v>2</v>
      </c>
      <c r="E76" s="10" t="s">
        <v>6</v>
      </c>
      <c r="F76" s="47" t="s">
        <v>90</v>
      </c>
    </row>
    <row r="77" spans="1:6" ht="15" customHeight="1" x14ac:dyDescent="0.25">
      <c r="A77" s="11" t="s">
        <v>3</v>
      </c>
      <c r="B77" s="25">
        <f>VLOOKUP(C77,Parâmetros!$A$3:$B$9,2,FALSE)/10</f>
        <v>1</v>
      </c>
      <c r="C77" s="29" t="s">
        <v>16</v>
      </c>
      <c r="D77" s="25">
        <f>VLOOKUP(E77,Parâmetros!$D$3:$E$7,2,FALSE)/10</f>
        <v>1</v>
      </c>
      <c r="E77" s="26" t="s">
        <v>27</v>
      </c>
      <c r="F77" s="48"/>
    </row>
    <row r="78" spans="1:6" ht="15" customHeight="1" x14ac:dyDescent="0.25">
      <c r="A78" s="11" t="s">
        <v>4</v>
      </c>
      <c r="B78" s="25">
        <f>VLOOKUP(C78,Parâmetros!$A$13:$B$20,2,FALSE)/10</f>
        <v>0.9</v>
      </c>
      <c r="C78" s="26" t="s">
        <v>31</v>
      </c>
      <c r="D78" s="25">
        <f>VLOOKUP(E78,Parâmetros!$D$13:$E$18,2,FALSE)/10</f>
        <v>1</v>
      </c>
      <c r="E78" s="26" t="s">
        <v>37</v>
      </c>
      <c r="F78" s="48"/>
    </row>
    <row r="79" spans="1:6" ht="15" customHeight="1" x14ac:dyDescent="0.25">
      <c r="A79" s="11" t="s">
        <v>63</v>
      </c>
      <c r="B79" s="25">
        <f>VLOOKUP(C79,Parâmetros!$A$24:$B$29,2,FALSE)/10</f>
        <v>1</v>
      </c>
      <c r="C79" s="26" t="s">
        <v>84</v>
      </c>
      <c r="D79" s="25">
        <f>VLOOKUP(E79,Parâmetros!$D$24:$E$29,2,FALSE)/10</f>
        <v>1</v>
      </c>
      <c r="E79" s="26" t="s">
        <v>66</v>
      </c>
      <c r="F79" s="48"/>
    </row>
    <row r="80" spans="1:6" ht="15" customHeight="1" x14ac:dyDescent="0.25">
      <c r="A80" s="11" t="s">
        <v>5</v>
      </c>
      <c r="B80" s="25">
        <f>VLOOKUP(C80,Parâmetros!$A$33:$B$39,2,FALSE)/10</f>
        <v>1</v>
      </c>
      <c r="C80" s="26" t="s">
        <v>51</v>
      </c>
      <c r="D80" s="25">
        <f>VLOOKUP(E80,Parâmetros!$D$33:$E$39,2,FALSE)/10</f>
        <v>1</v>
      </c>
      <c r="E80" s="26" t="s">
        <v>56</v>
      </c>
      <c r="F80" s="49"/>
    </row>
    <row r="81" spans="1:6" ht="15" customHeight="1" x14ac:dyDescent="0.25">
      <c r="A81" s="43"/>
      <c r="B81" s="43"/>
      <c r="C81" s="43"/>
      <c r="D81" s="43"/>
      <c r="E81" s="59"/>
      <c r="F81" s="28">
        <f>((B77*D77)+(B78*D78)+(B79*D79)+(B80*D80))/4</f>
        <v>0.97499999999999998</v>
      </c>
    </row>
    <row r="82" spans="1:6" ht="15" customHeight="1" x14ac:dyDescent="0.25">
      <c r="A82" s="12" t="s">
        <v>8</v>
      </c>
      <c r="B82" s="13" t="s">
        <v>10</v>
      </c>
      <c r="C82" s="52"/>
      <c r="D82" s="53"/>
      <c r="E82" s="54"/>
      <c r="F82" s="17"/>
    </row>
    <row r="83" spans="1:6" ht="15" customHeight="1" x14ac:dyDescent="0.25">
      <c r="A83" s="10" t="s">
        <v>0</v>
      </c>
      <c r="B83" s="10" t="s">
        <v>1</v>
      </c>
      <c r="C83" s="10" t="s">
        <v>6</v>
      </c>
      <c r="D83" s="10" t="s">
        <v>2</v>
      </c>
      <c r="E83" s="10" t="s">
        <v>6</v>
      </c>
      <c r="F83" s="47" t="s">
        <v>90</v>
      </c>
    </row>
    <row r="84" spans="1:6" ht="15" customHeight="1" x14ac:dyDescent="0.25">
      <c r="A84" s="11" t="s">
        <v>3</v>
      </c>
      <c r="B84" s="25">
        <f>VLOOKUP(C84,Parâmetros!$A$3:$B$9,2,FALSE)/10</f>
        <v>0.9</v>
      </c>
      <c r="C84" s="29" t="s">
        <v>17</v>
      </c>
      <c r="D84" s="25">
        <f>VLOOKUP(E84,Parâmetros!$D$3:$E$7,2,FALSE)/10</f>
        <v>1</v>
      </c>
      <c r="E84" s="26" t="s">
        <v>27</v>
      </c>
      <c r="F84" s="48"/>
    </row>
    <row r="85" spans="1:6" ht="15" customHeight="1" x14ac:dyDescent="0.25">
      <c r="A85" s="11" t="s">
        <v>4</v>
      </c>
      <c r="B85" s="25">
        <f>VLOOKUP(C85,Parâmetros!$A$13:$B$20,2,FALSE)/10</f>
        <v>0.9</v>
      </c>
      <c r="C85" s="26" t="s">
        <v>31</v>
      </c>
      <c r="D85" s="25">
        <f>VLOOKUP(E85,Parâmetros!$D$13:$E$18,2,FALSE)/10</f>
        <v>1</v>
      </c>
      <c r="E85" s="26" t="s">
        <v>37</v>
      </c>
      <c r="F85" s="48"/>
    </row>
    <row r="86" spans="1:6" ht="15" customHeight="1" x14ac:dyDescent="0.25">
      <c r="A86" s="11" t="s">
        <v>63</v>
      </c>
      <c r="B86" s="25">
        <f>VLOOKUP(C86,Parâmetros!$A$24:$B$29,2,FALSE)/10</f>
        <v>1</v>
      </c>
      <c r="C86" s="26" t="s">
        <v>84</v>
      </c>
      <c r="D86" s="25">
        <f>VLOOKUP(E86,Parâmetros!$D$24:$E$29,2,FALSE)/10</f>
        <v>1</v>
      </c>
      <c r="E86" s="26" t="s">
        <v>66</v>
      </c>
      <c r="F86" s="48"/>
    </row>
    <row r="87" spans="1:6" ht="15" customHeight="1" x14ac:dyDescent="0.25">
      <c r="A87" s="11" t="s">
        <v>5</v>
      </c>
      <c r="B87" s="25">
        <f>VLOOKUP(C87,Parâmetros!$A$33:$B$39,2,FALSE)/10</f>
        <v>1</v>
      </c>
      <c r="C87" s="26" t="s">
        <v>51</v>
      </c>
      <c r="D87" s="25">
        <f>VLOOKUP(E87,Parâmetros!$D$33:$E$39,2,FALSE)/10</f>
        <v>1</v>
      </c>
      <c r="E87" s="26" t="s">
        <v>56</v>
      </c>
      <c r="F87" s="49"/>
    </row>
    <row r="88" spans="1:6" ht="15" customHeight="1" x14ac:dyDescent="0.25">
      <c r="A88" s="43"/>
      <c r="B88" s="43"/>
      <c r="C88" s="43"/>
      <c r="D88" s="43"/>
      <c r="E88" s="59"/>
      <c r="F88" s="28">
        <f>((B84*D84)+(B85*D85)+(B86*D86)+(B87*D87))/4</f>
        <v>0.95</v>
      </c>
    </row>
  </sheetData>
  <sheetProtection algorithmName="SHA-512" hashValue="g6mGhmgzC8O5YqX8geWwfO6f8rVyyQ40Oc3SUd76XnyZUMzAEs85FZP9PzDcO+/MAVaiIh9BpJrqli7PZRYHFw==" saltValue="gDbWHMGV/t3z0Har0d0/Ow==" spinCount="100000" sheet="1" objects="1" scenarios="1"/>
  <mergeCells count="38">
    <mergeCell ref="A15:E15"/>
    <mergeCell ref="C16:E16"/>
    <mergeCell ref="F17:F21"/>
    <mergeCell ref="A22:E22"/>
    <mergeCell ref="B1:E1"/>
    <mergeCell ref="C2:E2"/>
    <mergeCell ref="F3:F7"/>
    <mergeCell ref="A8:E8"/>
    <mergeCell ref="C9:E9"/>
    <mergeCell ref="F10:F14"/>
    <mergeCell ref="A53:E53"/>
    <mergeCell ref="C54:E54"/>
    <mergeCell ref="F55:F59"/>
    <mergeCell ref="A60:E60"/>
    <mergeCell ref="A43:E43"/>
    <mergeCell ref="F83:F87"/>
    <mergeCell ref="A88:E88"/>
    <mergeCell ref="F62:F66"/>
    <mergeCell ref="C61:E61"/>
    <mergeCell ref="A67:E67"/>
    <mergeCell ref="C68:E68"/>
    <mergeCell ref="F69:F73"/>
    <mergeCell ref="A74:E74"/>
    <mergeCell ref="C75:E75"/>
    <mergeCell ref="F76:F80"/>
    <mergeCell ref="A81:E81"/>
    <mergeCell ref="C82:E82"/>
    <mergeCell ref="F24:F28"/>
    <mergeCell ref="C23:E23"/>
    <mergeCell ref="B46:E46"/>
    <mergeCell ref="C47:E47"/>
    <mergeCell ref="F48:F52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25 C4 C32 C11 C18 C39 C70 C49 C77 C56 C63 C84">
      <formula1>Fator_Medição</formula1>
    </dataValidation>
    <dataValidation type="list" allowBlank="1" showInputMessage="1" showErrorMessage="1" sqref="E14 E7 E35 E28 E21 E42 E59 E52 E80 E73 E66 E87">
      <formula1>Atividade_Temporal</formula1>
    </dataValidation>
    <dataValidation type="list" allowBlank="1" showInputMessage="1" showErrorMessage="1" sqref="C14 C7 C35 C28 C21 C42 C59 C52 C80 C73 C66 C87">
      <formula1>Fator_Temporal</formula1>
    </dataValidation>
    <dataValidation type="list" allowBlank="1" showInputMessage="1" showErrorMessage="1" sqref="E13 E6 E34 E27 E20 E41 E58 E51 E79 E72 E65 E86">
      <formula1>Atividade_Espacial</formula1>
    </dataValidation>
    <dataValidation type="list" allowBlank="1" showInputMessage="1" showErrorMessage="1" sqref="C13 C6 C34 C27 C20 C41 C58 C51 C79 C72 C65 C86">
      <formula1>Fator_Espacial</formula1>
    </dataValidation>
    <dataValidation type="list" allowBlank="1" showInputMessage="1" showErrorMessage="1" sqref="E12 E5 E33 E26 E19 E40 E57 E50 E78 E71 E64 E85">
      <formula1>Atividade_Especif_Fonte</formula1>
    </dataValidation>
    <dataValidation type="list" allowBlank="1" showInputMessage="1" showErrorMessage="1" sqref="C12 C5 C33 C26 C19 C40 C57 C50 C78 C71 C64 C85">
      <formula1>Fator_Especif_Fonte</formula1>
    </dataValidation>
    <dataValidation type="list" allowBlank="1" showInputMessage="1" showErrorMessage="1" sqref="E4 E11 E32 E25 E18 E39 E49 E56 E77 E70 E63 E84">
      <formula1>Atividade_Medição</formula1>
    </dataValidation>
    <dataValidation type="list" allowBlank="1" showErrorMessage="1" sqref="B2 B9 B16 B23 B30 B37 B47 B54 B61 B68 B75 B82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9</vt:i4>
      </vt:variant>
    </vt:vector>
  </HeadingPairs>
  <TitlesOfParts>
    <vt:vector size="18" baseType="lpstr">
      <vt:lpstr>Parâmetros</vt:lpstr>
      <vt:lpstr>CH Coqueria_Monit Cont</vt:lpstr>
      <vt:lpstr>CH Sinterização_Monit Cont</vt:lpstr>
      <vt:lpstr>CH AF_Monit Cont</vt:lpstr>
      <vt:lpstr>CH Aciaria_Monit Cont</vt:lpstr>
      <vt:lpstr>CH LTQ_Monit Cont</vt:lpstr>
      <vt:lpstr>CH Monit Isocinético</vt:lpstr>
      <vt:lpstr>CH Outras</vt:lpstr>
      <vt:lpstr>CH CTEs_Monit Cont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2019-06-06T19:10:08Z</dcterms:modified>
</cp:coreProperties>
</file>