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galit Cariacica\"/>
    </mc:Choice>
  </mc:AlternateContent>
  <bookViews>
    <workbookView xWindow="0" yWindow="0" windowWidth="23970" windowHeight="9660" activeTab="1"/>
  </bookViews>
  <sheets>
    <sheet name="Dados" sheetId="1" r:id="rId1"/>
    <sheet name="Emissão Chaminé" sheetId="9" r:id="rId2"/>
  </sheets>
  <definedNames>
    <definedName name="FE_Equip" localSheetId="1">#REF!</definedName>
    <definedName name="FE_Equip">#REF!</definedName>
    <definedName name="Pot_Equip" localSheetId="1">#REF!</definedName>
    <definedName name="Pot_Equ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 l="1"/>
  <c r="I4" i="9"/>
  <c r="G4" i="9"/>
  <c r="G3" i="9"/>
  <c r="I3" i="9" l="1"/>
  <c r="H3" i="9"/>
  <c r="E3" i="9"/>
</calcChain>
</file>

<file path=xl/comments1.xml><?xml version="1.0" encoding="utf-8"?>
<comments xmlns="http://schemas.openxmlformats.org/spreadsheetml/2006/main">
  <authors>
    <author>Gabriel Aarão Gonçalves</author>
    <author>Tatiane Jardim Morais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A concentração típica é menor que 50mg/Nm³. Portanto, considerou-se o valor de 50mg/Nm³.
</t>
        </r>
      </text>
    </comment>
    <comment ref="H3" authorId="1" shapeId="0">
      <text>
        <r>
          <rPr>
            <sz val="9"/>
            <color indexed="81"/>
            <rFont val="Segoe UI"/>
            <family val="2"/>
          </rPr>
          <t xml:space="preserve">Considerado PM10=85% PM
(Table B.2.2) 
Category: 4
Process: Mechanically Generated
Material: Processed Ores and Nonmetallic Minerals
https://www3.epa.gov/ttn/chief/ap42/appendix/appb-2.pdf
 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>Considerado PM2.5=30% PM
(Table B.2.2) 
Category: 4
Process: Mechanically Generated
Material: Processed Ores and Nonmetallic Minerals
https://www3.epa.gov/ttn/chief/ap42/appendix/appb-2.pdf</t>
        </r>
      </text>
    </comment>
  </commentList>
</comments>
</file>

<file path=xl/sharedStrings.xml><?xml version="1.0" encoding="utf-8"?>
<sst xmlns="http://schemas.openxmlformats.org/spreadsheetml/2006/main" count="35" uniqueCount="35">
  <si>
    <t>Descrição da Matéria Prima - Argalit (Ano 2015)</t>
  </si>
  <si>
    <t xml:space="preserve">BENTONITA 325 (CLARA) </t>
  </si>
  <si>
    <t xml:space="preserve">CIMENTO BRANCO </t>
  </si>
  <si>
    <t xml:space="preserve">CIMENTO PORTLAND CPIII </t>
  </si>
  <si>
    <t xml:space="preserve">MALHA 100 </t>
  </si>
  <si>
    <t xml:space="preserve">MALHA 80 </t>
  </si>
  <si>
    <t xml:space="preserve">DIOXIDO DE TITANIO BRANCO </t>
  </si>
  <si>
    <t xml:space="preserve">ESTEARATO DE ZINCO </t>
  </si>
  <si>
    <t xml:space="preserve">PIGMENTO EM PÓ - AMARELO </t>
  </si>
  <si>
    <t xml:space="preserve">PIGMENTO EM PÓ - AZUL </t>
  </si>
  <si>
    <t xml:space="preserve">PIGMENTO EM PÓ - VERMELHO </t>
  </si>
  <si>
    <t xml:space="preserve">PIGMENTO EM PÓ - MARRON </t>
  </si>
  <si>
    <t xml:space="preserve">PIGMENTO EM PÓ - PRETO </t>
  </si>
  <si>
    <t xml:space="preserve">POLIMERO REDISPERSIVEL </t>
  </si>
  <si>
    <t xml:space="preserve">MECELLOSE </t>
  </si>
  <si>
    <t xml:space="preserve">FORMIATO DE CÁLCIO </t>
  </si>
  <si>
    <t xml:space="preserve">QUARTZO # 325H </t>
  </si>
  <si>
    <t xml:space="preserve">CIMENTO PORTLAND CP-III 40 </t>
  </si>
  <si>
    <t xml:space="preserve">CASCALHO MALHA 40 </t>
  </si>
  <si>
    <t xml:space="preserve">TOTAL DE MATÉRIA PRIMA CONSUMIDA </t>
  </si>
  <si>
    <t>Fonte Emissora</t>
  </si>
  <si>
    <t xml:space="preserve">PM </t>
  </si>
  <si>
    <t>Filtro de Mangas</t>
  </si>
  <si>
    <t>Chaminé do filtro de mangas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</si>
  <si>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</si>
  <si>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</si>
  <si>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Taxa de Emissão  [kg/h]</t>
  </si>
  <si>
    <t>Vazão do Filtro de Mangas [Nm³/h]</t>
  </si>
  <si>
    <t>Concentração [mg/Nm³]</t>
  </si>
  <si>
    <t>Fonte: Informações fornecidos pelo empreendimento através do Ofício N° 017/2017</t>
  </si>
  <si>
    <t>Latitude [º]</t>
  </si>
  <si>
    <t>Longitude [º]</t>
  </si>
  <si>
    <t>TOTAL</t>
  </si>
  <si>
    <t>Nota: Empresa funciona em um galpão fechado, contando ainda com um filtro de mangas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</si>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</sst>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6" fillId="3" borderId="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6" fillId="3" borderId="5" xfId="0" applyNumberFormat="1" applyFont="1" applyFill="1" applyBorder="1" applyAlignment="1">
      <alignment horizontal="center" vertical="center"/>
    </xf>
    <xf numFmtId="4" fontId="6" fillId="3" borderId="6" xfId="0" applyNumberFormat="1" applyFont="1" applyFill="1" applyBorder="1" applyAlignment="1">
      <alignment horizontal="center" vertical="center"/>
    </xf>
    <xf numFmtId="4" fontId="6" fillId="3" borderId="7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>
      <selection activeCell="A30" sqref="A30"/>
    </sheetView>
  </sheetViews>
  <sheetFormatPr defaultRowHeight="15" customHeight="1" x14ac:dyDescent="0.25"/>
  <cols>
    <col min="1" max="1" width="31.42578125" style="1" customWidth="1"/>
    <col min="2" max="2" width="17.28515625" style="1" customWidth="1"/>
    <col min="3" max="13" width="9.140625" style="1"/>
    <col min="14" max="14" width="10.42578125" style="1" bestFit="1" customWidth="1"/>
    <col min="15" max="16384" width="9.140625" style="1"/>
  </cols>
  <sheetData>
    <row r="1" spans="1:5" ht="15" customHeight="1" x14ac:dyDescent="0.25">
      <c r="A1" s="1" t="s">
        <v>29</v>
      </c>
    </row>
    <row r="3" spans="1:5" ht="15" customHeight="1" x14ac:dyDescent="0.25">
      <c r="A3" s="14" t="s">
        <v>0</v>
      </c>
      <c r="B3" s="14"/>
    </row>
    <row r="4" spans="1:5" ht="15" customHeight="1" x14ac:dyDescent="0.25">
      <c r="A4" s="12" t="s">
        <v>1</v>
      </c>
      <c r="B4" s="9">
        <v>3</v>
      </c>
    </row>
    <row r="5" spans="1:5" ht="15" customHeight="1" x14ac:dyDescent="0.25">
      <c r="A5" s="12" t="s">
        <v>2</v>
      </c>
      <c r="B5" s="9">
        <v>555.85</v>
      </c>
    </row>
    <row r="6" spans="1:5" ht="15" customHeight="1" x14ac:dyDescent="0.25">
      <c r="A6" s="12" t="s">
        <v>3</v>
      </c>
      <c r="B6" s="9">
        <v>7645.81</v>
      </c>
    </row>
    <row r="7" spans="1:5" ht="15" customHeight="1" x14ac:dyDescent="0.25">
      <c r="A7" s="12" t="s">
        <v>4</v>
      </c>
      <c r="B7" s="9">
        <v>703.31</v>
      </c>
      <c r="C7" s="3"/>
    </row>
    <row r="8" spans="1:5" ht="15" customHeight="1" x14ac:dyDescent="0.25">
      <c r="A8" s="12" t="s">
        <v>5</v>
      </c>
      <c r="B8" s="9">
        <v>738.43</v>
      </c>
      <c r="C8" s="3"/>
    </row>
    <row r="9" spans="1:5" ht="15" customHeight="1" x14ac:dyDescent="0.25">
      <c r="A9" s="12" t="s">
        <v>6</v>
      </c>
      <c r="B9" s="9">
        <v>0.03</v>
      </c>
    </row>
    <row r="10" spans="1:5" ht="15" customHeight="1" x14ac:dyDescent="0.25">
      <c r="A10" s="12" t="s">
        <v>7</v>
      </c>
      <c r="B10" s="9">
        <v>1.1599999999999999</v>
      </c>
    </row>
    <row r="11" spans="1:5" ht="15" customHeight="1" x14ac:dyDescent="0.25">
      <c r="A11" s="12" t="s">
        <v>8</v>
      </c>
      <c r="B11" s="9">
        <v>0.32</v>
      </c>
    </row>
    <row r="12" spans="1:5" ht="15" customHeight="1" x14ac:dyDescent="0.25">
      <c r="A12" s="12" t="s">
        <v>9</v>
      </c>
      <c r="B12" s="9">
        <v>0.03</v>
      </c>
      <c r="D12" s="3"/>
      <c r="E12" s="3"/>
    </row>
    <row r="13" spans="1:5" ht="15" customHeight="1" x14ac:dyDescent="0.25">
      <c r="A13" s="12" t="s">
        <v>10</v>
      </c>
      <c r="B13" s="9">
        <v>0.27</v>
      </c>
      <c r="D13" s="3"/>
      <c r="E13" s="3"/>
    </row>
    <row r="14" spans="1:5" ht="15" customHeight="1" x14ac:dyDescent="0.25">
      <c r="A14" s="12" t="s">
        <v>11</v>
      </c>
      <c r="B14" s="9">
        <v>0.9</v>
      </c>
    </row>
    <row r="15" spans="1:5" ht="15" customHeight="1" x14ac:dyDescent="0.25">
      <c r="A15" s="12" t="s">
        <v>12</v>
      </c>
      <c r="B15" s="9">
        <v>1.89</v>
      </c>
    </row>
    <row r="16" spans="1:5" ht="15" customHeight="1" x14ac:dyDescent="0.25">
      <c r="A16" s="12" t="s">
        <v>13</v>
      </c>
      <c r="B16" s="9">
        <v>78.88</v>
      </c>
    </row>
    <row r="17" spans="1:2" ht="15" customHeight="1" x14ac:dyDescent="0.25">
      <c r="A17" s="12" t="s">
        <v>14</v>
      </c>
      <c r="B17" s="9">
        <v>50.42</v>
      </c>
    </row>
    <row r="18" spans="1:2" ht="15" customHeight="1" x14ac:dyDescent="0.25">
      <c r="A18" s="12" t="s">
        <v>15</v>
      </c>
      <c r="B18" s="9">
        <v>21.72</v>
      </c>
    </row>
    <row r="19" spans="1:2" ht="15" customHeight="1" x14ac:dyDescent="0.25">
      <c r="A19" s="12" t="s">
        <v>16</v>
      </c>
      <c r="B19" s="9">
        <v>0.39</v>
      </c>
    </row>
    <row r="20" spans="1:2" ht="15" customHeight="1" x14ac:dyDescent="0.25">
      <c r="A20" s="12" t="s">
        <v>17</v>
      </c>
      <c r="B20" s="9">
        <v>17.05</v>
      </c>
    </row>
    <row r="21" spans="1:2" ht="15" customHeight="1" x14ac:dyDescent="0.25">
      <c r="A21" s="12" t="s">
        <v>18</v>
      </c>
      <c r="B21" s="9">
        <v>23548.98</v>
      </c>
    </row>
    <row r="22" spans="1:2" ht="15" customHeight="1" x14ac:dyDescent="0.25">
      <c r="A22" s="10" t="s">
        <v>19</v>
      </c>
      <c r="B22" s="11">
        <v>33368.44</v>
      </c>
    </row>
  </sheetData>
  <sheetProtection algorithmName="SHA-512" hashValue="QCVNyo4XUxclxYCFkz4pEx/++wbtZo1/Q5LFZSS2tgONvhinvikF1DId096YrKkQkqBiUniHuCh01HNaW/dt+g==" saltValue="RXDRvyG7A3meRW/3KZRGrg==" spinCount="100000" sheet="1" objects="1" scenarios="1"/>
  <mergeCells count="1">
    <mergeCell ref="A3:B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E11" sqref="E11"/>
    </sheetView>
  </sheetViews>
  <sheetFormatPr defaultRowHeight="15" customHeight="1" x14ac:dyDescent="0.25"/>
  <cols>
    <col min="1" max="1" width="24.7109375" style="1" customWidth="1"/>
    <col min="2" max="2" width="21.7109375" style="1" customWidth="1"/>
    <col min="3" max="3" width="19.7109375" style="1" customWidth="1"/>
    <col min="4" max="4" width="15.7109375" style="1" bestFit="1" customWidth="1"/>
    <col min="5" max="5" width="16.85546875" style="1" customWidth="1"/>
    <col min="6" max="6" width="12.5703125" style="1" customWidth="1"/>
    <col min="7" max="9" width="12.7109375" style="1" customWidth="1"/>
    <col min="10" max="10" width="12.28515625" style="1" customWidth="1"/>
    <col min="11" max="14" width="11.5703125" style="1" customWidth="1"/>
    <col min="15" max="16" width="9.140625" style="1"/>
    <col min="17" max="17" width="29" style="1" customWidth="1"/>
    <col min="18" max="16384" width="9.140625" style="1"/>
  </cols>
  <sheetData>
    <row r="1" spans="1:9" ht="15" customHeight="1" x14ac:dyDescent="0.25">
      <c r="A1" s="18" t="s">
        <v>20</v>
      </c>
      <c r="B1" s="18" t="s">
        <v>30</v>
      </c>
      <c r="C1" s="18" t="s">
        <v>31</v>
      </c>
      <c r="D1" s="18" t="s">
        <v>34</v>
      </c>
      <c r="E1" s="18" t="s">
        <v>27</v>
      </c>
      <c r="F1" s="18" t="s">
        <v>28</v>
      </c>
      <c r="G1" s="20" t="s">
        <v>26</v>
      </c>
      <c r="H1" s="21"/>
      <c r="I1" s="21"/>
    </row>
    <row r="2" spans="1:9" ht="15" customHeight="1" x14ac:dyDescent="0.25">
      <c r="A2" s="19"/>
      <c r="B2" s="19"/>
      <c r="C2" s="19"/>
      <c r="D2" s="19"/>
      <c r="E2" s="19"/>
      <c r="F2" s="19"/>
      <c r="G2" s="4" t="s">
        <v>21</v>
      </c>
      <c r="H2" s="4" t="s">
        <v>24</v>
      </c>
      <c r="I2" s="4" t="s">
        <v>25</v>
      </c>
    </row>
    <row r="3" spans="1:9" ht="15" customHeight="1" x14ac:dyDescent="0.25">
      <c r="A3" s="5" t="s">
        <v>23</v>
      </c>
      <c r="B3" s="2">
        <v>-20.339167</v>
      </c>
      <c r="C3" s="2">
        <v>-40.358925999999997</v>
      </c>
      <c r="D3" s="5" t="s">
        <v>22</v>
      </c>
      <c r="E3" s="6">
        <f>(18800*273.15)/(273.15+25)</f>
        <v>17223.612275700154</v>
      </c>
      <c r="F3" s="5">
        <v>50</v>
      </c>
      <c r="G3" s="9">
        <f>(E3*F3)/10^6</f>
        <v>0.86118061378500776</v>
      </c>
      <c r="H3" s="9">
        <f>G3*0.85</f>
        <v>0.73200352171725658</v>
      </c>
      <c r="I3" s="9">
        <f>G3*0.3</f>
        <v>0.25835418413550232</v>
      </c>
    </row>
    <row r="4" spans="1:9" ht="15" customHeight="1" x14ac:dyDescent="0.25">
      <c r="A4" s="15" t="s">
        <v>32</v>
      </c>
      <c r="B4" s="16"/>
      <c r="C4" s="16"/>
      <c r="D4" s="16"/>
      <c r="E4" s="16"/>
      <c r="F4" s="17"/>
      <c r="G4" s="13">
        <f>G3</f>
        <v>0.86118061378500776</v>
      </c>
      <c r="H4" s="13">
        <f t="shared" ref="H4:I4" si="0">H3</f>
        <v>0.73200352171725658</v>
      </c>
      <c r="I4" s="13">
        <f t="shared" si="0"/>
        <v>0.25835418413550232</v>
      </c>
    </row>
    <row r="5" spans="1:9" ht="15" customHeight="1" x14ac:dyDescent="0.25">
      <c r="A5" s="1" t="s">
        <v>33</v>
      </c>
    </row>
    <row r="9" spans="1:9" ht="15" customHeight="1" x14ac:dyDescent="0.25">
      <c r="G9" s="7"/>
    </row>
    <row r="10" spans="1:9" ht="15" customHeight="1" x14ac:dyDescent="0.25">
      <c r="G10" s="8"/>
    </row>
  </sheetData>
  <sheetProtection algorithmName="SHA-512" hashValue="IKAnKZdnn6VAmopUebD2r85CrkOI4q1ohhljaYGcct5yDpEpUySd9QlctZUYAxIfYaAR8r1tXiNx1Rmwuk/DQg==" saltValue="/KtVTjUnCDYHPbanAOK/gQ==" spinCount="100000" sheet="1" objects="1" scenarios="1"/>
  <mergeCells count="8">
    <mergeCell ref="A4:F4"/>
    <mergeCell ref="A1:A2"/>
    <mergeCell ref="G1:I1"/>
    <mergeCell ref="B1:B2"/>
    <mergeCell ref="C1:C2"/>
    <mergeCell ref="D1:D2"/>
    <mergeCell ref="F1:F2"/>
    <mergeCell ref="E1:E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Tatiane Jardim Morais</cp:lastModifiedBy>
  <dcterms:created xsi:type="dcterms:W3CDTF">2018-10-27T19:05:03Z</dcterms:created>
  <dcterms:modified xsi:type="dcterms:W3CDTF">2019-06-06T19:19:30Z</dcterms:modified>
</cp:coreProperties>
</file>