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Brasitália\"/>
    </mc:Choice>
  </mc:AlternateContent>
  <bookViews>
    <workbookView xWindow="0" yWindow="0" windowWidth="24000" windowHeight="9135" tabRatio="809" firstSheet="1" activeTab="11"/>
  </bookViews>
  <sheets>
    <sheet name="Parâmetros" sheetId="2" state="hidden" r:id="rId1"/>
    <sheet name="Perfuração" sheetId="18" r:id="rId2"/>
    <sheet name="Detonação" sheetId="19" r:id="rId3"/>
    <sheet name="Britagem" sheetId="20" r:id="rId4"/>
    <sheet name="Peneiramento" sheetId="21" r:id="rId5"/>
    <sheet name="Maq e Equip" sheetId="4" r:id="rId6"/>
    <sheet name="Transferências" sheetId="11" r:id="rId7"/>
    <sheet name="Vias-N Pav" sheetId="13" r:id="rId8"/>
    <sheet name="Vias-Pav" sheetId="22" r:id="rId9"/>
    <sheet name="Vias-Escap" sheetId="15" r:id="rId10"/>
    <sheet name="Vias-Desgaste" sheetId="24" r:id="rId11"/>
    <sheet name="Pilhas" sheetId="14" r:id="rId12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4" l="1"/>
  <c r="B21" i="24"/>
  <c r="D20" i="24"/>
  <c r="B20" i="24"/>
  <c r="D19" i="24"/>
  <c r="B19" i="24"/>
  <c r="D18" i="24"/>
  <c r="B18" i="24"/>
  <c r="D14" i="24"/>
  <c r="B14" i="24"/>
  <c r="D13" i="24"/>
  <c r="B13" i="24"/>
  <c r="D12" i="24"/>
  <c r="B12" i="24"/>
  <c r="D11" i="24"/>
  <c r="B11" i="24"/>
  <c r="D7" i="24"/>
  <c r="B7" i="24"/>
  <c r="D6" i="24"/>
  <c r="B6" i="24"/>
  <c r="D5" i="24"/>
  <c r="B5" i="24"/>
  <c r="D4" i="24"/>
  <c r="B4" i="24"/>
  <c r="F22" i="24" l="1"/>
  <c r="F15" i="24"/>
  <c r="F8" i="24"/>
  <c r="D21" i="22" l="1"/>
  <c r="B21" i="22"/>
  <c r="D20" i="22"/>
  <c r="B20" i="22"/>
  <c r="D19" i="22"/>
  <c r="B19" i="22"/>
  <c r="D18" i="22"/>
  <c r="B18" i="22"/>
  <c r="F22" i="22" s="1"/>
  <c r="D14" i="22"/>
  <c r="B14" i="22"/>
  <c r="D13" i="22"/>
  <c r="B13" i="22"/>
  <c r="D12" i="22"/>
  <c r="B12" i="22"/>
  <c r="D11" i="22"/>
  <c r="B11" i="22"/>
  <c r="F15" i="22" s="1"/>
  <c r="D7" i="22"/>
  <c r="B7" i="22"/>
  <c r="D6" i="22"/>
  <c r="B6" i="22"/>
  <c r="D5" i="22"/>
  <c r="B5" i="22"/>
  <c r="D4" i="22"/>
  <c r="B4" i="22"/>
  <c r="F8" i="22" s="1"/>
  <c r="D35" i="19" l="1"/>
  <c r="B35" i="19"/>
  <c r="D34" i="19"/>
  <c r="B34" i="19"/>
  <c r="D33" i="19"/>
  <c r="B33" i="19"/>
  <c r="D32" i="19"/>
  <c r="B32" i="19"/>
  <c r="D28" i="19"/>
  <c r="B28" i="19"/>
  <c r="D27" i="19"/>
  <c r="B27" i="19"/>
  <c r="D26" i="19"/>
  <c r="B26" i="19"/>
  <c r="D25" i="19"/>
  <c r="B25" i="19"/>
  <c r="F36" i="19" l="1"/>
  <c r="F29" i="19"/>
  <c r="D21" i="21" l="1"/>
  <c r="B21" i="21"/>
  <c r="D20" i="21"/>
  <c r="B20" i="21"/>
  <c r="D19" i="21"/>
  <c r="B19" i="21"/>
  <c r="D18" i="21"/>
  <c r="B18" i="21"/>
  <c r="F22" i="21" s="1"/>
  <c r="D14" i="21"/>
  <c r="B14" i="21"/>
  <c r="D13" i="21"/>
  <c r="B13" i="21"/>
  <c r="D12" i="21"/>
  <c r="B12" i="21"/>
  <c r="D11" i="21"/>
  <c r="B11" i="21"/>
  <c r="F15" i="21" s="1"/>
  <c r="D7" i="21"/>
  <c r="B7" i="21"/>
  <c r="D6" i="21"/>
  <c r="B6" i="21"/>
  <c r="D5" i="21"/>
  <c r="B5" i="21"/>
  <c r="D4" i="21"/>
  <c r="B4" i="21"/>
  <c r="F8" i="21" s="1"/>
  <c r="B18" i="20"/>
  <c r="D21" i="20" l="1"/>
  <c r="B21" i="20"/>
  <c r="D20" i="20"/>
  <c r="B20" i="20"/>
  <c r="D19" i="20"/>
  <c r="F22" i="20" s="1"/>
  <c r="B19" i="20"/>
  <c r="D18" i="20"/>
  <c r="D14" i="20"/>
  <c r="B14" i="20"/>
  <c r="D13" i="20"/>
  <c r="B13" i="20"/>
  <c r="D12" i="20"/>
  <c r="B12" i="20"/>
  <c r="D11" i="20"/>
  <c r="B11" i="20"/>
  <c r="D7" i="20"/>
  <c r="B7" i="20"/>
  <c r="D6" i="20"/>
  <c r="B6" i="20"/>
  <c r="D5" i="20"/>
  <c r="B5" i="20"/>
  <c r="D4" i="20"/>
  <c r="B4" i="20"/>
  <c r="B18" i="19"/>
  <c r="B11" i="19"/>
  <c r="B4" i="19"/>
  <c r="F15" i="20" l="1"/>
  <c r="F8" i="20"/>
  <c r="D21" i="19"/>
  <c r="B21" i="19"/>
  <c r="D20" i="19"/>
  <c r="B20" i="19"/>
  <c r="D19" i="19"/>
  <c r="B19" i="19"/>
  <c r="D18" i="19"/>
  <c r="F22" i="19"/>
  <c r="D14" i="19"/>
  <c r="B14" i="19"/>
  <c r="D13" i="19"/>
  <c r="B13" i="19"/>
  <c r="D12" i="19"/>
  <c r="B12" i="19"/>
  <c r="D11" i="19"/>
  <c r="F15" i="19"/>
  <c r="D7" i="19"/>
  <c r="B7" i="19"/>
  <c r="D6" i="19"/>
  <c r="B6" i="19"/>
  <c r="D5" i="19"/>
  <c r="B5" i="19"/>
  <c r="D4" i="19"/>
  <c r="B18" i="18"/>
  <c r="B11" i="18"/>
  <c r="D21" i="18"/>
  <c r="B21" i="18"/>
  <c r="D20" i="18"/>
  <c r="B20" i="18"/>
  <c r="D19" i="18"/>
  <c r="B19" i="18"/>
  <c r="D18" i="18"/>
  <c r="D14" i="18"/>
  <c r="B14" i="18"/>
  <c r="D13" i="18"/>
  <c r="B13" i="18"/>
  <c r="D12" i="18"/>
  <c r="B12" i="18"/>
  <c r="D11" i="18"/>
  <c r="D7" i="18"/>
  <c r="B7" i="18"/>
  <c r="D6" i="18"/>
  <c r="B6" i="18"/>
  <c r="D5" i="18"/>
  <c r="B5" i="18"/>
  <c r="D4" i="18"/>
  <c r="B4" i="18"/>
  <c r="F8" i="19" l="1"/>
  <c r="F22" i="18"/>
  <c r="F15" i="18"/>
  <c r="F8" i="18"/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3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<sst xmlns="http://schemas.openxmlformats.org/spreadsheetml/2006/main" count="1030" uniqueCount="104">
  <si>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</si>
  <si>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</si>
  <si>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</si>
  <si>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</si>
  <si>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</si>
  <si>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</si>
  <si>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</si>
  <si>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</si>
  <si>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</si>
  <si>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</si>
  <si>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</si>
  <si>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</si>
  <si>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</si>
  <si>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</si>
  <si>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</si>
  <si>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</si>
  <si>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</si>
  <si>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</si>
  <si>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</si>
  <si>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</si>
  <si>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</si>
  <si>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</si>
  <si>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</si>
  <si>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</si>
  <si>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</si>
  <si>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</si>
  <si>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</si>
  <si>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</si>
  <si>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</si>
  <si>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</si>
  <si>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</si>
  <si>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</si>
  <si>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</si>
  <si>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</si>
  <si>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</si>
  <si>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</si>
  <si>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</si>
  <si>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</si>
  <si>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</si>
  <si>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</si>
  <si>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</si>
  <si>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</si>
  <si>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</si>
  <si>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</si>
  <si>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</si>
  <si>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</si>
  <si>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</si>
  <si>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</si>
  <si>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</si>
  <si>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</si>
  <si>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</si>
  <si>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</si>
  <si>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</si>
  <si>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</si>
  <si>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</si>
  <si>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</si>
  <si>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</si>
  <si>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</si>
  <si>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</si>
  <si>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</si>
  <si>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</si>
  <si>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</si>
  <si>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</si>
  <si>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</si>
  <si>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</si>
  <si>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</si>
  <si>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</si>
  <si>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</si>
  <si>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</si>
  <si>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</si>
  <si>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</si>
  <si>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</si>
  <si>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</si>
  <si>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</si>
  <si>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</si>
  <si>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</si>
  <si>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</si>
  <si>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</si>
  <si>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</si>
  <si>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</si>
  <si>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</si>
  <si>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</si>
  <si>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</si>
  <si>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</si>
  <si>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</si>
  <si>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</si>
  <si>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</si>
  <si>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</si>
  <si>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</si>
  <si>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</si>
  <si>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</si>
  <si>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</si>
  <si>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</si>
  <si>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</si>
  <si>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</si>
  <si>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</si>
  <si>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Perfuração</t>
  </si>
  <si>
    <t>Detonação</t>
  </si>
  <si>
    <t>Peneiramento</t>
  </si>
  <si>
    <t>Pilhas e Áreas Expostas</t>
  </si>
  <si>
    <t>Britador Primário, Secundário e Terciário</t>
  </si>
  <si>
    <t>Pá Carregadeira, Escavadeira, Motoniveladora, Perfuratriz e Compressor de Ar</t>
  </si>
  <si>
    <t>Vias Pavimentadas  - Ressuspensão</t>
  </si>
  <si>
    <t>Vias - Desgaste de Vias, Freios e Pneus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</si>
</sst>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41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5" customHeight="1" x14ac:dyDescent="0.25">
      <c r="A2" s="39" t="s">
        <v>73</v>
      </c>
      <c r="B2" s="39"/>
      <c r="C2" s="4"/>
      <c r="D2" s="39" t="s">
        <v>74</v>
      </c>
      <c r="E2" s="39"/>
      <c r="G2" s="39" t="s">
        <v>25</v>
      </c>
      <c r="H2" s="39"/>
      <c r="I2" s="39"/>
      <c r="J2" s="39"/>
      <c r="K2" s="39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0" t="s">
        <v>21</v>
      </c>
      <c r="H3" s="40" t="s">
        <v>22</v>
      </c>
      <c r="I3" s="40"/>
      <c r="J3" s="40"/>
      <c r="K3" s="40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0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41" t="s">
        <v>50</v>
      </c>
      <c r="B11" s="41"/>
      <c r="C11" s="41"/>
      <c r="D11" s="41"/>
      <c r="E11" s="41"/>
    </row>
    <row r="12" spans="1:11" ht="15" customHeight="1" x14ac:dyDescent="0.25">
      <c r="A12" s="39" t="s">
        <v>79</v>
      </c>
      <c r="B12" s="39"/>
      <c r="D12" s="39" t="s">
        <v>80</v>
      </c>
      <c r="E12" s="39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41" t="s">
        <v>42</v>
      </c>
      <c r="B22" s="41"/>
      <c r="C22" s="41"/>
      <c r="D22" s="41"/>
      <c r="E22" s="41"/>
    </row>
    <row r="23" spans="1:5" ht="15" customHeight="1" x14ac:dyDescent="0.25">
      <c r="A23" s="39" t="s">
        <v>82</v>
      </c>
      <c r="B23" s="39"/>
      <c r="D23" s="39" t="s">
        <v>83</v>
      </c>
      <c r="E23" s="39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41" t="s">
        <v>49</v>
      </c>
      <c r="B31" s="41"/>
      <c r="C31" s="41"/>
      <c r="D31" s="41"/>
      <c r="E31" s="41"/>
    </row>
    <row r="32" spans="1:5" ht="15" customHeight="1" x14ac:dyDescent="0.25">
      <c r="A32" s="39" t="s">
        <v>86</v>
      </c>
      <c r="B32" s="39"/>
      <c r="C32" s="24"/>
      <c r="D32" s="39" t="s">
        <v>87</v>
      </c>
      <c r="E32" s="39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2" sqref="D2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0.28249999999999997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WdtQ4TCySSjoiNHAO6GfLUzqYBkpa4lT+32B4E1hhMANURxq9t2iMmTCaAnR2VXi4o49w4u2PKbLnDFNFHujSQ==" saltValue="UaGQ3O22UUlOOtJlmdR1r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zoomScaleNormal="100" workbookViewId="0">
      <selection activeCell="D4" sqref="D4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97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70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0.4</v>
      </c>
      <c r="C18" s="28" t="s">
        <v>70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ht="14.25" customHeight="1" x14ac:dyDescent="0.25">
      <c r="A22" s="20"/>
      <c r="C22" s="21"/>
      <c r="D22" s="21"/>
      <c r="E22" s="21"/>
      <c r="F22" s="30">
        <f>((B18*D18)+(B19*D19)+(B20*D20)+(B21*D21))/4</f>
        <v>0.29749999999999999</v>
      </c>
      <c r="I22" s="19"/>
    </row>
    <row r="23" spans="1:9" ht="14.25" customHeight="1" x14ac:dyDescent="0.25">
      <c r="A23" s="13" t="s">
        <v>8</v>
      </c>
      <c r="B23" s="14" t="s">
        <v>14</v>
      </c>
      <c r="C23" s="43"/>
      <c r="D23" s="44"/>
      <c r="E23" s="45"/>
      <c r="F23" s="34"/>
    </row>
    <row r="24" spans="1:9" ht="14.2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5" t="s">
        <v>90</v>
      </c>
    </row>
    <row r="25" spans="1:9" ht="14.25" customHeight="1" x14ac:dyDescent="0.25">
      <c r="A25" s="26" t="s">
        <v>3</v>
      </c>
      <c r="B25" s="27">
        <f>VLOOKUP(C25,Parâmetros!$A$3:$B$9,2,FALSE)/10</f>
        <v>0.5</v>
      </c>
      <c r="C25" s="28" t="s">
        <v>78</v>
      </c>
      <c r="D25" s="27">
        <f>VLOOKUP(E25,Parâmetros!$D$3:$E$7,2,FALSE)/10</f>
        <v>0.6</v>
      </c>
      <c r="E25" s="28" t="s">
        <v>76</v>
      </c>
      <c r="F25" s="56"/>
    </row>
    <row r="26" spans="1:9" ht="14.25" customHeight="1" x14ac:dyDescent="0.25">
      <c r="A26" s="26" t="s">
        <v>4</v>
      </c>
      <c r="B26" s="27">
        <f>VLOOKUP(C26,Parâmetros!$A$13:$B$20,2,FALSE)/10</f>
        <v>0.3</v>
      </c>
      <c r="C26" s="28" t="s">
        <v>35</v>
      </c>
      <c r="D26" s="27">
        <f>VLOOKUP(E26,Parâmetros!$D$13:$E$18,2,FALSE)/10</f>
        <v>0.7</v>
      </c>
      <c r="E26" s="28" t="s">
        <v>39</v>
      </c>
      <c r="F26" s="56"/>
    </row>
    <row r="27" spans="1:9" ht="14.25" customHeight="1" x14ac:dyDescent="0.25">
      <c r="A27" s="26" t="s">
        <v>63</v>
      </c>
      <c r="B27" s="27">
        <f>VLOOKUP(C27,Parâmetros!$A$24:$B$29,2,FALSE)/10</f>
        <v>0.3</v>
      </c>
      <c r="C27" s="28" t="s">
        <v>45</v>
      </c>
      <c r="D27" s="27">
        <f>VLOOKUP(E27,Parâmetros!$D$24:$E$29,2,FALSE)/10</f>
        <v>1</v>
      </c>
      <c r="E27" s="28" t="s">
        <v>66</v>
      </c>
      <c r="F27" s="56"/>
    </row>
    <row r="28" spans="1:9" ht="14.2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7"/>
    </row>
    <row r="29" spans="1:9" ht="14.25" customHeight="1" x14ac:dyDescent="0.25">
      <c r="A29" s="42"/>
      <c r="B29" s="42"/>
      <c r="C29" s="42"/>
      <c r="D29" s="42"/>
      <c r="E29" s="54"/>
      <c r="F29" s="33">
        <f>((B25*D25)+(B26*D26)+(B27*D27)+(B28*D28))/4</f>
        <v>0.32750000000000001</v>
      </c>
    </row>
    <row r="30" spans="1:9" ht="14.25" customHeight="1" x14ac:dyDescent="0.25">
      <c r="A30" s="13" t="s">
        <v>8</v>
      </c>
      <c r="B30" s="14" t="s">
        <v>10</v>
      </c>
      <c r="C30" s="43"/>
      <c r="D30" s="44"/>
      <c r="E30" s="45"/>
      <c r="F30" s="34"/>
    </row>
    <row r="31" spans="1:9" ht="14.2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5" t="s">
        <v>90</v>
      </c>
    </row>
    <row r="32" spans="1:9" ht="14.25" customHeight="1" x14ac:dyDescent="0.25">
      <c r="A32" s="26" t="s">
        <v>3</v>
      </c>
      <c r="B32" s="27">
        <f>VLOOKUP(C32,Parâmetros!$A$3:$B$9,2,FALSE)/10</f>
        <v>0.5</v>
      </c>
      <c r="C32" s="28" t="s">
        <v>78</v>
      </c>
      <c r="D32" s="27">
        <f>VLOOKUP(E32,Parâmetros!$D$3:$E$7,2,FALSE)/10</f>
        <v>0.6</v>
      </c>
      <c r="E32" s="28" t="s">
        <v>76</v>
      </c>
      <c r="F32" s="56"/>
    </row>
    <row r="33" spans="1:6" ht="14.25" customHeight="1" x14ac:dyDescent="0.25">
      <c r="A33" s="26" t="s">
        <v>4</v>
      </c>
      <c r="B33" s="27">
        <f>VLOOKUP(C33,Parâmetros!$A$13:$B$20,2,FALSE)/10</f>
        <v>0.3</v>
      </c>
      <c r="C33" s="28" t="s">
        <v>35</v>
      </c>
      <c r="D33" s="27">
        <f>VLOOKUP(E33,Parâmetros!$D$13:$E$18,2,FALSE)/10</f>
        <v>0.7</v>
      </c>
      <c r="E33" s="28" t="s">
        <v>39</v>
      </c>
      <c r="F33" s="56"/>
    </row>
    <row r="34" spans="1:6" ht="14.25" customHeight="1" x14ac:dyDescent="0.25">
      <c r="A34" s="26" t="s">
        <v>63</v>
      </c>
      <c r="B34" s="27">
        <f>VLOOKUP(C34,Parâmetros!$A$24:$B$29,2,FALSE)/10</f>
        <v>0.3</v>
      </c>
      <c r="C34" s="28" t="s">
        <v>45</v>
      </c>
      <c r="D34" s="27">
        <f>VLOOKUP(E34,Parâmetros!$D$24:$E$29,2,FALSE)/10</f>
        <v>1</v>
      </c>
      <c r="E34" s="28" t="s">
        <v>66</v>
      </c>
      <c r="F34" s="56"/>
    </row>
    <row r="35" spans="1:6" ht="14.2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7"/>
    </row>
    <row r="36" spans="1:6" x14ac:dyDescent="0.25">
      <c r="A36" s="42"/>
      <c r="B36" s="42"/>
      <c r="C36" s="42"/>
      <c r="D36" s="42"/>
      <c r="E36" s="54"/>
      <c r="F36" s="33">
        <f>((B32*D32)+(B33*D33)+(B34*D34)+(B35*D35))/4</f>
        <v>0.32750000000000001</v>
      </c>
    </row>
  </sheetData>
  <sheetProtection algorithmName="SHA-512" hashValue="A4ottXMQhMJmDqvJK3cRXS0HaT9oHL2L84N+1ytdRp87UW0AYjyhFzz1Wenwn0CBuoQZx9p7dBNPSF3ShMg1qA==" saltValue="3DLn1CRhkChOrdD5/KgjmQ==" spinCount="100000" sheet="1" objects="1" scenarios="1"/>
  <mergeCells count="15">
    <mergeCell ref="A15:E15"/>
    <mergeCell ref="C16:E16"/>
    <mergeCell ref="F17:F21"/>
    <mergeCell ref="B1:E1"/>
    <mergeCell ref="C2:E2"/>
    <mergeCell ref="F3:F7"/>
    <mergeCell ref="A8:E8"/>
    <mergeCell ref="C9:E9"/>
    <mergeCell ref="F10:F14"/>
    <mergeCell ref="A36:E36"/>
    <mergeCell ref="C23:E23"/>
    <mergeCell ref="F24:F28"/>
    <mergeCell ref="A29:E29"/>
    <mergeCell ref="C30:E30"/>
    <mergeCell ref="F31:F35"/>
  </mergeCells>
  <dataValidations count="10">
    <dataValidation type="list" allowBlank="1" showErrorMessage="1" sqref="B2 B9 B16 B23 B30">
      <formula1>$AC$3:$AC$9</formula1>
    </dataValidation>
    <dataValidation type="list" allowBlank="1" showInputMessage="1" showErrorMessage="1" sqref="E4 E11 E18 E25 E32">
      <formula1>Atividade_Medição</formula1>
    </dataValidation>
    <dataValidation type="list" allowBlank="1" showInputMessage="1" showErrorMessage="1" sqref="C12 C5 C19 C26 C33">
      <formula1>Fator_Especif_Fonte</formula1>
    </dataValidation>
    <dataValidation type="list" allowBlank="1" showInputMessage="1" showErrorMessage="1" sqref="E12 E5 E19 E33 E26">
      <formula1>Atividade_Especif_Fonte</formula1>
    </dataValidation>
    <dataValidation type="list" allowBlank="1" showInputMessage="1" showErrorMessage="1" sqref="C13 C6 C20 C27 C34">
      <formula1>Fator_Espacial</formula1>
    </dataValidation>
    <dataValidation type="list" allowBlank="1" showInputMessage="1" showErrorMessage="1" sqref="E13 E6 E20 E27 E34">
      <formula1>Atividade_Espacial</formula1>
    </dataValidation>
    <dataValidation type="list" allowBlank="1" showInputMessage="1" showErrorMessage="1" sqref="C14 C7 C21 C28 C35">
      <formula1>Fator_Temporal</formula1>
    </dataValidation>
    <dataValidation type="list" allowBlank="1" showInputMessage="1" showErrorMessage="1" sqref="E14 E7 E21 E28 E35">
      <formula1>Atividade_Temporal</formula1>
    </dataValidation>
    <dataValidation type="list" allowBlank="1" showInputMessage="1" showErrorMessage="1" sqref="C4 C11 C18">
      <formula1>AP42_Factor_Rating</formula1>
    </dataValidation>
    <dataValidation type="list" allowBlank="1" showInputMessage="1" showErrorMessage="1" sqref="C25 C32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4" sqref="D4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100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70im0BLS7nzes5M74cu4w8mm2X+27DiRINs5BywnnzsYNffeHmjKklBhOGMVH8xOJdzGecpXhcULq1u8OsGb/A==" saltValue="qRHa/UWYTzPm3MJoFEm1Zw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 C11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2" sqref="D2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98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RnlNhvlWL64fxuHtsSLzlRRNfILZpFRfG/Te8nsdcpS54iTACdM38qFbFPSDx2VIN6O/kWLM07lY2vYMlZ9b/g==" saltValue="MuAiR2QIl1J9t/Ee70QS6w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">
      <formula1>AP42_Factor_Rating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22" zoomScaleNormal="100" workbookViewId="0">
      <selection activeCell="B47" sqref="B47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101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4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ht="11.25" customHeight="1" x14ac:dyDescent="0.25">
      <c r="A15" s="42"/>
      <c r="B15" s="42"/>
      <c r="C15" s="42"/>
      <c r="D15" s="42"/>
      <c r="E15" s="54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6" ht="12.2" customHeight="1" x14ac:dyDescent="0.25">
      <c r="A22" s="42"/>
      <c r="B22" s="42"/>
      <c r="C22" s="42"/>
      <c r="D22" s="42"/>
      <c r="E22" s="54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3"/>
      <c r="D23" s="44"/>
      <c r="E23" s="45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6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7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7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7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8"/>
    </row>
    <row r="29" spans="1:6" ht="12.2" customHeight="1" x14ac:dyDescent="0.25">
      <c r="A29" s="42"/>
      <c r="B29" s="42"/>
      <c r="C29" s="42"/>
      <c r="D29" s="42"/>
      <c r="E29" s="54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3"/>
      <c r="D30" s="44"/>
      <c r="E30" s="45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6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7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7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7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48"/>
    </row>
    <row r="36" spans="1:6" ht="12.2" customHeight="1" x14ac:dyDescent="0.25">
      <c r="A36" s="58"/>
      <c r="B36" s="58"/>
      <c r="C36" s="58"/>
      <c r="D36" s="58"/>
      <c r="E36" s="59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3"/>
      <c r="D37" s="44"/>
      <c r="E37" s="45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6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7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7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7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48"/>
    </row>
    <row r="43" spans="1:6" ht="11.25" customHeight="1" x14ac:dyDescent="0.25">
      <c r="A43" s="58"/>
      <c r="B43" s="58"/>
      <c r="C43" s="58"/>
      <c r="D43" s="58"/>
      <c r="E43" s="59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3"/>
      <c r="D44" s="44"/>
      <c r="E44" s="45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6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7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7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7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48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algorithmName="SHA-512" hashValue="M1GoLG9ifVirOVrsAoP+POe7KoQCCUFagWHVVOnHTxpQzytrKNXL1C8d/IrZb9m4KW0oFCpcFDaoyHQMlcTeaw==" saltValue="dXOrY0lhiI+YL0V/kvwtRw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67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40US7fv2S7EthsR4biCBUyepxvRA9caaW41x194B9AxS/yt7OyRhqc4umIrdk6D9UWJl7ei8GmZ4fcBd2qkbUQ==" saltValue="eLycGaMtRLq9TbNi8gmraA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92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0.27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AwGJqZAV9H0+NPmcAUMKDJAVjqnBzacovq4nKUC4o8BDclc5BYj/MaBBiUketbcRGQGPO1exvAYk0tm2ENwOFA==" saltValue="RMeH6Mdi5sO7rAdtDfBIk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102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0.4</v>
      </c>
      <c r="C18" s="28" t="s">
        <v>70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Yxt0uQ9WeS25qLujtkIyZmug3phRV2SP3vhsM9BcdY0htJqSI3mpp2UH/kwoq1bWEXb0HxCyHOKAJHATQ51bBg==" saltValue="QrXHV3nSlipW+K7a3iwSs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InputMessage="1" showErrorMessage="1" sqref="C11 C4 C18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opLeftCell="A10" workbookViewId="0">
      <selection activeCell="D11" sqref="D1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7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4"/>
      <c r="F8" s="30">
        <f>((B4*D4)+(B5*D5)+(B6*D6)+(B7*D7))/4</f>
        <v>0.34750000000000003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7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s="32" customFormat="1" ht="11.25" customHeight="1" x14ac:dyDescent="0.25">
      <c r="A15" s="42"/>
      <c r="B15" s="42"/>
      <c r="C15" s="42"/>
      <c r="D15" s="42"/>
      <c r="E15" s="54"/>
      <c r="F15" s="33">
        <f>((B11*D11)+(B12*D12)+(B13*D13)+(B14*D14))/4</f>
        <v>0.33999999999999997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5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6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56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6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7"/>
    </row>
    <row r="22" spans="1:6" s="32" customFormat="1" ht="12.2" customHeight="1" x14ac:dyDescent="0.25">
      <c r="A22" s="42"/>
      <c r="B22" s="42"/>
      <c r="C22" s="42"/>
      <c r="D22" s="42"/>
      <c r="E22" s="54"/>
      <c r="F22" s="33">
        <f>((B18*D18)+(B19*D19)+(B20*D20)+(B21*D21))/4</f>
        <v>0.33999999999999997</v>
      </c>
    </row>
    <row r="23" spans="1:6" s="32" customFormat="1" ht="15" customHeight="1" x14ac:dyDescent="0.25">
      <c r="A23" s="13" t="s">
        <v>8</v>
      </c>
      <c r="B23" s="14" t="s">
        <v>13</v>
      </c>
      <c r="C23" s="43"/>
      <c r="D23" s="44"/>
      <c r="E23" s="45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5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6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0.3</v>
      </c>
      <c r="E26" s="28" t="s">
        <v>93</v>
      </c>
      <c r="F26" s="56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6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7"/>
    </row>
    <row r="29" spans="1:6" s="32" customFormat="1" ht="12.2" customHeight="1" x14ac:dyDescent="0.25">
      <c r="A29" s="42"/>
      <c r="B29" s="42"/>
      <c r="C29" s="42"/>
      <c r="D29" s="42"/>
      <c r="E29" s="54"/>
      <c r="F29" s="33">
        <f>((B25*D25)+(B26*D26)+(B27*D27)+(B28*D28))/4</f>
        <v>0.34750000000000003</v>
      </c>
    </row>
    <row r="30" spans="1:6" s="32" customFormat="1" ht="15" customHeight="1" x14ac:dyDescent="0.25">
      <c r="A30" s="13" t="s">
        <v>8</v>
      </c>
      <c r="B30" s="14" t="s">
        <v>14</v>
      </c>
      <c r="C30" s="43"/>
      <c r="D30" s="44"/>
      <c r="E30" s="45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5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6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0.3</v>
      </c>
      <c r="E33" s="28" t="s">
        <v>93</v>
      </c>
      <c r="F33" s="56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6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7"/>
    </row>
    <row r="36" spans="1:6" s="32" customFormat="1" ht="12.2" customHeight="1" x14ac:dyDescent="0.25">
      <c r="A36" s="42"/>
      <c r="B36" s="42"/>
      <c r="C36" s="42"/>
      <c r="D36" s="42"/>
      <c r="E36" s="54"/>
      <c r="F36" s="33">
        <f>((B32*D32)+(B33*D33)+(B34*D34)+(B35*D35))/4</f>
        <v>0.34750000000000003</v>
      </c>
    </row>
    <row r="37" spans="1:6" s="32" customFormat="1" ht="15" customHeight="1" x14ac:dyDescent="0.25">
      <c r="A37" s="13" t="s">
        <v>8</v>
      </c>
      <c r="B37" s="14" t="s">
        <v>10</v>
      </c>
      <c r="C37" s="43"/>
      <c r="D37" s="44"/>
      <c r="E37" s="45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5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6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0.3</v>
      </c>
      <c r="E40" s="28" t="s">
        <v>93</v>
      </c>
      <c r="F40" s="56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6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7"/>
    </row>
    <row r="43" spans="1:6" s="32" customFormat="1" ht="11.25" customHeight="1" x14ac:dyDescent="0.25">
      <c r="A43" s="42"/>
      <c r="B43" s="42"/>
      <c r="C43" s="42"/>
      <c r="D43" s="42"/>
      <c r="E43" s="54"/>
      <c r="F43" s="33">
        <f>((B39*D39)+(B40*D40)+(B41*D41)+(B42*D42))/4</f>
        <v>0.34750000000000003</v>
      </c>
    </row>
    <row r="44" spans="1:6" s="32" customFormat="1" ht="15" customHeight="1" x14ac:dyDescent="0.25">
      <c r="A44" s="13" t="s">
        <v>8</v>
      </c>
      <c r="B44" s="14" t="s">
        <v>15</v>
      </c>
      <c r="C44" s="43"/>
      <c r="D44" s="44"/>
      <c r="E44" s="45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5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6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0.3</v>
      </c>
      <c r="E47" s="28" t="s">
        <v>93</v>
      </c>
      <c r="F47" s="56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6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7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0.33999999999999997</v>
      </c>
      <c r="I50" s="38"/>
    </row>
    <row r="53" spans="1:9" x14ac:dyDescent="0.25">
      <c r="E53" s="22"/>
    </row>
    <row r="61" spans="1:9" x14ac:dyDescent="0.25">
      <c r="E61" s="23"/>
    </row>
  </sheetData>
  <sheetProtection algorithmName="SHA-512" hashValue="b6qU5h1SNYVStTzqeEJRoGgR7raaTYvWC347AHyIq+phsV1Nph5IKa+7CZJNQUuei11iicTlhaRtQaDMwtal4A==" saltValue="RkKRFXTTwyIVf9C9hL6a6Q==" spinCount="100000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1" sqref="D21"/>
    </sheetView>
  </sheetViews>
  <sheetFormatPr defaultRowHeight="15" x14ac:dyDescent="0.25"/>
  <cols>
    <col min="1" max="1" width="19.28515625" customWidth="1"/>
    <col min="2" max="2" width="8.7109375" customWidth="1"/>
    <col min="3" max="3" width="85.42578125" customWidth="1"/>
    <col min="4" max="4" width="10.42578125" customWidth="1"/>
    <col min="5" max="5" width="84.7109375" bestFit="1" customWidth="1"/>
  </cols>
  <sheetData>
    <row r="1" spans="1:6" x14ac:dyDescent="0.25">
      <c r="A1" s="5" t="s">
        <v>7</v>
      </c>
      <c r="B1" s="49" t="s">
        <v>103</v>
      </c>
      <c r="C1" s="50"/>
      <c r="D1" s="50"/>
      <c r="E1" s="50"/>
      <c r="F1" s="6"/>
    </row>
    <row r="2" spans="1:6" x14ac:dyDescent="0.25">
      <c r="A2" s="8" t="s">
        <v>8</v>
      </c>
      <c r="B2" s="9" t="s">
        <v>9</v>
      </c>
      <c r="C2" s="51"/>
      <c r="D2" s="52"/>
      <c r="E2" s="53"/>
      <c r="F2" s="18"/>
    </row>
    <row r="3" spans="1:6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</row>
    <row r="4" spans="1:6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</row>
    <row r="5" spans="1:6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7"/>
    </row>
    <row r="6" spans="1:6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7"/>
    </row>
    <row r="7" spans="1:6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</row>
    <row r="8" spans="1:6" x14ac:dyDescent="0.25">
      <c r="A8" s="42"/>
      <c r="B8" s="42"/>
      <c r="C8" s="42"/>
      <c r="D8" s="42"/>
      <c r="E8" s="54"/>
      <c r="F8" s="30">
        <f>((B4*D4)+(B5*D5)+(B6*D6)+(B7*D7))/4</f>
        <v>0.34750000000000003</v>
      </c>
    </row>
    <row r="9" spans="1:6" x14ac:dyDescent="0.25">
      <c r="A9" s="13" t="s">
        <v>8</v>
      </c>
      <c r="B9" s="14" t="s">
        <v>11</v>
      </c>
      <c r="C9" s="43"/>
      <c r="D9" s="44"/>
      <c r="E9" s="45"/>
      <c r="F9" s="15"/>
    </row>
    <row r="10" spans="1:6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6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6" x14ac:dyDescent="0.25">
      <c r="A12" s="26" t="s">
        <v>4</v>
      </c>
      <c r="B12" s="27">
        <f>VLOOKUP(C12,Parâmetros!$A$13:$B$20,2,FALSE)/10</f>
        <v>0.7</v>
      </c>
      <c r="C12" s="28" t="s">
        <v>33</v>
      </c>
      <c r="D12" s="27">
        <f>VLOOKUP(E12,Parâmetros!$D$13:$E$18,2,FALSE)/10</f>
        <v>0.3</v>
      </c>
      <c r="E12" s="28" t="s">
        <v>93</v>
      </c>
      <c r="F12" s="47"/>
    </row>
    <row r="13" spans="1:6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7"/>
    </row>
    <row r="14" spans="1:6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6" x14ac:dyDescent="0.25">
      <c r="A15" s="42"/>
      <c r="B15" s="42"/>
      <c r="C15" s="42"/>
      <c r="D15" s="42"/>
      <c r="E15" s="54"/>
      <c r="F15" s="33">
        <f>((B11*D11)+(B12*D12)+(B13*D13)+(B14*D14))/4</f>
        <v>0.34750000000000003</v>
      </c>
    </row>
    <row r="16" spans="1:6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6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5" t="s">
        <v>90</v>
      </c>
    </row>
    <row r="18" spans="1:6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6"/>
    </row>
    <row r="19" spans="1:6" x14ac:dyDescent="0.25">
      <c r="A19" s="26" t="s">
        <v>4</v>
      </c>
      <c r="B19" s="27">
        <f>VLOOKUP(C19,Parâmetros!$A$13:$B$20,2,FALSE)/10</f>
        <v>0.7</v>
      </c>
      <c r="C19" s="28" t="s">
        <v>33</v>
      </c>
      <c r="D19" s="27">
        <f>VLOOKUP(E19,Parâmetros!$D$13:$E$18,2,FALSE)/10</f>
        <v>0.3</v>
      </c>
      <c r="E19" s="28" t="s">
        <v>93</v>
      </c>
      <c r="F19" s="56"/>
    </row>
    <row r="20" spans="1:6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6"/>
    </row>
    <row r="21" spans="1:6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7"/>
    </row>
    <row r="22" spans="1:6" x14ac:dyDescent="0.25">
      <c r="A22" s="42"/>
      <c r="B22" s="42"/>
      <c r="C22" s="42"/>
      <c r="D22" s="42"/>
      <c r="E22" s="54"/>
      <c r="F22" s="33">
        <f>((B18*D18)+(B19*D19)+(B20*D20)+(B21*D21))/4</f>
        <v>0.34750000000000003</v>
      </c>
    </row>
  </sheetData>
  <sheetProtection algorithmName="SHA-512" hashValue="/7tZ3OAbtxxHf/5xVxcJ+UciL5myancEBk0ihFhwDY0jskUavTiGS83QuB2g0uj+EiYDHJfsYwwPDlbM2bHwGA==" saltValue="VPC/r+9/64JXTOrqyhMFpg==" spinCount="100000" sheet="1" objects="1" scenarios="1"/>
  <mergeCells count="10">
    <mergeCell ref="A15:E15"/>
    <mergeCell ref="C16:E16"/>
    <mergeCell ref="F17:F21"/>
    <mergeCell ref="A22:E22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8 E11">
      <formula1>Atividade_Medição</formula1>
    </dataValidation>
    <dataValidation type="list" allowBlank="1" showInputMessage="1" showErrorMessage="1" sqref="C5 C19 C12">
      <formula1>Fator_Especif_Fonte</formula1>
    </dataValidation>
    <dataValidation type="list" allowBlank="1" showInputMessage="1" showErrorMessage="1" sqref="E5 E19 E12">
      <formula1>Atividade_Especif_Fonte</formula1>
    </dataValidation>
    <dataValidation type="list" allowBlank="1" showInputMessage="1" showErrorMessage="1" sqref="C6 C20 C13">
      <formula1>Fator_Espacial</formula1>
    </dataValidation>
    <dataValidation type="list" allowBlank="1" showInputMessage="1" showErrorMessage="1" sqref="E20 E6 E13">
      <formula1>Atividade_Espacial</formula1>
    </dataValidation>
    <dataValidation type="list" allowBlank="1" showInputMessage="1" showErrorMessage="1" sqref="C7 C21 C14">
      <formula1>Fator_Temporal</formula1>
    </dataValidation>
    <dataValidation type="list" allowBlank="1" showInputMessage="1" showErrorMessage="1" sqref="E7 E21 E14">
      <formula1>Atividade_Temporal</formula1>
    </dataValidation>
    <dataValidation type="list" allowBlank="1" showInputMessage="1" showErrorMessage="1" sqref="C4 C18 C11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17" sqref="C17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99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s="32" customFormat="1" ht="15.9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5" t="s">
        <v>90</v>
      </c>
      <c r="AC3" s="32" t="s">
        <v>9</v>
      </c>
    </row>
    <row r="4" spans="1:29" s="32" customFormat="1" ht="15.9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6"/>
      <c r="AC4" s="32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56"/>
      <c r="AC5" s="32" t="s">
        <v>61</v>
      </c>
    </row>
    <row r="6" spans="1:29" s="32" customFormat="1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0.3</v>
      </c>
      <c r="E6" s="28" t="s">
        <v>48</v>
      </c>
      <c r="F6" s="56"/>
      <c r="AC6" s="32" t="s">
        <v>10</v>
      </c>
    </row>
    <row r="7" spans="1:29" s="32" customFormat="1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7"/>
      <c r="AC7" s="32" t="s">
        <v>23</v>
      </c>
    </row>
    <row r="8" spans="1:29" s="32" customFormat="1" x14ac:dyDescent="0.25">
      <c r="A8" s="42"/>
      <c r="B8" s="42"/>
      <c r="C8" s="42"/>
      <c r="D8" s="42"/>
      <c r="E8" s="42"/>
      <c r="F8" s="33">
        <f>((B4*D4)+(B5*D5)+(B6*D6)+(B7*D7))/4</f>
        <v>7.0000000000000007E-2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1"/>
      <c r="D9" s="52"/>
      <c r="E9" s="52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5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6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56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0.3</v>
      </c>
      <c r="E13" s="28" t="s">
        <v>48</v>
      </c>
      <c r="F13" s="56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7"/>
    </row>
    <row r="15" spans="1:29" s="32" customFormat="1" x14ac:dyDescent="0.25">
      <c r="A15" s="42"/>
      <c r="B15" s="42"/>
      <c r="C15" s="42"/>
      <c r="D15" s="42"/>
      <c r="E15" s="42"/>
      <c r="F15" s="33">
        <f>((B11*D11)+(B12*D12)+(B13*D13)+(B14*D14))/4</f>
        <v>7.0000000000000007E-2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5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6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56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0.3</v>
      </c>
      <c r="E20" s="28" t="s">
        <v>48</v>
      </c>
      <c r="F20" s="56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7"/>
    </row>
    <row r="22" spans="1:9" s="32" customFormat="1" x14ac:dyDescent="0.25">
      <c r="A22" s="36"/>
      <c r="C22" s="37"/>
      <c r="D22" s="37"/>
      <c r="E22" s="37"/>
      <c r="F22" s="33">
        <f>((B18*D18)+(B19*D19)+(B20*D20)+(B21*D21))/4</f>
        <v>7.0000000000000007E-2</v>
      </c>
      <c r="I22" s="38"/>
    </row>
    <row r="25" spans="1:9" x14ac:dyDescent="0.25">
      <c r="E25" s="22"/>
    </row>
    <row r="33" spans="5:5" x14ac:dyDescent="0.25">
      <c r="E33" s="23"/>
    </row>
  </sheetData>
  <sheetProtection algorithmName="SHA-512" hashValue="4nRoV06lWZsi4H+7RVl8pEwEPssHmmma8GpjAmcyTkjUk4bYqOLN3B2ag+JSiyvioaUzdU0QrZGNyg4dW+PixQ==" saltValue="MiuHI4ayemLInTRAm26cxw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9</vt:i4>
      </vt:variant>
    </vt:vector>
  </HeadingPairs>
  <TitlesOfParts>
    <vt:vector size="21" baseType="lpstr">
      <vt:lpstr>Parâmetros</vt:lpstr>
      <vt:lpstr>Perfuração</vt:lpstr>
      <vt:lpstr>Detonação</vt:lpstr>
      <vt:lpstr>Britagem</vt:lpstr>
      <vt:lpstr>Peneiramento</vt:lpstr>
      <vt:lpstr>Maq e Equip</vt:lpstr>
      <vt:lpstr>Transferências</vt:lpstr>
      <vt:lpstr>Vias-N Pav</vt:lpstr>
      <vt:lpstr>Vias-Pav</vt:lpstr>
      <vt:lpstr>Vias-Escap</vt:lpstr>
      <vt:lpstr>Vias-Desgaste</vt:lpstr>
      <vt:lpstr>Pilhas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2019-06-06T19:29:34Z</dcterms:modified>
</cp:coreProperties>
</file>