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fervil\"/>
    </mc:Choice>
  </mc:AlternateContent>
  <bookViews>
    <workbookView xWindow="0" yWindow="0" windowWidth="24000" windowHeight="9135" tabRatio="722" firstSheet="1" activeTab="5"/>
  </bookViews>
  <sheets>
    <sheet name="Parâmetros" sheetId="2" state="hidden" r:id="rId1"/>
    <sheet name="Maq e Equip" sheetId="4" r:id="rId2"/>
    <sheet name="Corte de Sucata" sheetId="8" r:id="rId3"/>
    <sheet name="Transferências" sheetId="11" r:id="rId4"/>
    <sheet name="Vias-N Pav" sheetId="13" r:id="rId5"/>
    <sheet name="Vias-Escap" sheetId="15" r:id="rId6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D49" i="15" l="1"/>
  <c r="D48" i="15"/>
  <c r="D47" i="15"/>
  <c r="D46" i="15"/>
  <c r="D42" i="15"/>
  <c r="D41" i="15"/>
  <c r="D40" i="15"/>
  <c r="D39" i="15"/>
  <c r="D35" i="15"/>
  <c r="D34" i="15"/>
  <c r="D33" i="15"/>
  <c r="D32" i="15"/>
  <c r="D28" i="15"/>
  <c r="D27" i="15"/>
  <c r="D26" i="15"/>
  <c r="D25" i="15"/>
  <c r="D21" i="15"/>
  <c r="D20" i="15"/>
  <c r="D19" i="15"/>
  <c r="D18" i="15"/>
  <c r="D14" i="15"/>
  <c r="D13" i="15"/>
  <c r="D12" i="15"/>
  <c r="D11" i="15"/>
  <c r="B21" i="11" l="1"/>
  <c r="B20" i="11"/>
  <c r="B19" i="11"/>
  <c r="B14" i="11"/>
  <c r="B13" i="11"/>
  <c r="B12" i="11"/>
  <c r="B18" i="11"/>
  <c r="B11" i="11"/>
  <c r="D21" i="8"/>
  <c r="B21" i="8"/>
  <c r="D20" i="8"/>
  <c r="B20" i="8"/>
  <c r="D19" i="8"/>
  <c r="B19" i="8"/>
  <c r="D18" i="8"/>
  <c r="B18" i="8"/>
  <c r="D14" i="8"/>
  <c r="B14" i="8"/>
  <c r="D13" i="8"/>
  <c r="B13" i="8"/>
  <c r="D12" i="8"/>
  <c r="B12" i="8"/>
  <c r="D11" i="8"/>
  <c r="B11" i="8"/>
  <c r="B49" i="15" l="1"/>
  <c r="B48" i="15"/>
  <c r="B47" i="15"/>
  <c r="B46" i="15"/>
  <c r="B42" i="15"/>
  <c r="B41" i="15"/>
  <c r="B40" i="15"/>
  <c r="B39" i="15"/>
  <c r="B35" i="15"/>
  <c r="B34" i="15"/>
  <c r="B33" i="15"/>
  <c r="B32" i="15"/>
  <c r="B28" i="15"/>
  <c r="B27" i="15"/>
  <c r="B26" i="15"/>
  <c r="B25" i="15"/>
  <c r="B21" i="15"/>
  <c r="B20" i="15"/>
  <c r="B19" i="15"/>
  <c r="B18" i="15"/>
  <c r="B14" i="15"/>
  <c r="B13" i="15"/>
  <c r="B12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D21" i="13" l="1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F8" i="13" l="1"/>
  <c r="F15" i="13"/>
  <c r="F22" i="13"/>
  <c r="D21" i="11" l="1"/>
  <c r="D20" i="11"/>
  <c r="D19" i="11"/>
  <c r="D18" i="11"/>
  <c r="D14" i="11"/>
  <c r="D13" i="11"/>
  <c r="D12" i="11"/>
  <c r="D11" i="11"/>
  <c r="D7" i="11"/>
  <c r="B7" i="11"/>
  <c r="D6" i="11"/>
  <c r="B6" i="11"/>
  <c r="D5" i="11"/>
  <c r="B5" i="11"/>
  <c r="D4" i="11"/>
  <c r="B4" i="11"/>
  <c r="F22" i="11" l="1"/>
  <c r="F8" i="11"/>
  <c r="F15" i="11"/>
  <c r="D7" i="8"/>
  <c r="B7" i="8"/>
  <c r="D6" i="8"/>
  <c r="B6" i="8"/>
  <c r="D5" i="8"/>
  <c r="B5" i="8"/>
  <c r="D4" i="8"/>
  <c r="B4" i="8"/>
  <c r="F22" i="8" l="1"/>
  <c r="F8" i="8"/>
  <c r="F15" i="8"/>
  <c r="D49" i="4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Alinie Rossi dos Santos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 xml:space="preserve">Devido a inexistência de fator específico para SO2, foi utilizado o fator estabelecido para SOx.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</commentList>
</comments>
</file>

<file path=xl/sharedStrings.xml><?xml version="1.0" encoding="utf-8"?>
<sst xmlns="http://schemas.openxmlformats.org/spreadsheetml/2006/main" count="583" uniqueCount="98">
  <si>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</si>
  <si>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</si>
  <si>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</si>
  <si>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</si>
  <si>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</si>
  <si>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</si>
  <si>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</si>
  <si>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</si>
  <si>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</si>
  <si>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</si>
  <si>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</si>
  <si>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</si>
  <si>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</si>
  <si>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</si>
  <si>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</si>
  <si>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</si>
  <si>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</si>
  <si>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</si>
  <si>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</si>
  <si>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</si>
  <si>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</si>
  <si>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</si>
  <si>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</si>
  <si>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</si>
  <si>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</si>
  <si>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</si>
  <si>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</si>
  <si>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</si>
  <si>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</si>
  <si>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</si>
  <si>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</si>
  <si>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</si>
  <si>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</si>
  <si>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</si>
  <si>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</si>
  <si>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</si>
  <si>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</si>
  <si>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</si>
  <si>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</si>
  <si>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</si>
  <si>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</si>
  <si>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</si>
  <si>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</si>
  <si>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</si>
  <si>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</si>
  <si>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</si>
  <si>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</si>
  <si>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</si>
  <si>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</si>
  <si>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</si>
  <si>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</si>
  <si>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</si>
  <si>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</si>
  <si>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</si>
  <si>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</si>
  <si>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</si>
  <si>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</si>
  <si>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</si>
  <si>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</si>
  <si>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</si>
  <si>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</si>
  <si>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</si>
  <si>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</si>
  <si>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</si>
  <si>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</si>
  <si>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</si>
  <si>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</si>
  <si>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</si>
  <si>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</si>
  <si>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</si>
  <si>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</si>
  <si>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</si>
  <si>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</si>
  <si>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</si>
  <si>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</si>
  <si>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</si>
  <si>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</si>
  <si>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</si>
  <si>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</si>
  <si>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</si>
  <si>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</si>
  <si>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</si>
  <si>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</si>
  <si>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</si>
  <si>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</si>
  <si>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</si>
  <si>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</si>
  <si>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</si>
  <si>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</si>
  <si>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</si>
  <si>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</si>
  <si>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</si>
  <si>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</si>
  <si>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</si>
  <si>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Escapamento</t>
  </si>
  <si>
    <t>Corte de Sucata</t>
  </si>
  <si>
    <t>Guindaste, Escavadeira e Pá Carregadeira</t>
  </si>
  <si>
    <t>Movimentação sucata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</si>
</sst>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 x14ac:dyDescent="0.25">
      <c r="A2" s="39" t="s">
        <v>73</v>
      </c>
      <c r="B2" s="39"/>
      <c r="C2" s="4"/>
      <c r="D2" s="39" t="s">
        <v>74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0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1" t="s">
        <v>50</v>
      </c>
      <c r="B11" s="41"/>
      <c r="C11" s="41"/>
      <c r="D11" s="41"/>
      <c r="E11" s="41"/>
    </row>
    <row r="12" spans="1:11" ht="15" customHeight="1" x14ac:dyDescent="0.25">
      <c r="A12" s="39" t="s">
        <v>79</v>
      </c>
      <c r="B12" s="39"/>
      <c r="D12" s="39" t="s">
        <v>80</v>
      </c>
      <c r="E12" s="39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92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1" t="s">
        <v>42</v>
      </c>
      <c r="B22" s="41"/>
      <c r="C22" s="41"/>
      <c r="D22" s="41"/>
      <c r="E22" s="41"/>
    </row>
    <row r="23" spans="1:5" ht="15" customHeight="1" x14ac:dyDescent="0.25">
      <c r="A23" s="39" t="s">
        <v>82</v>
      </c>
      <c r="B23" s="39"/>
      <c r="D23" s="39" t="s">
        <v>83</v>
      </c>
      <c r="E23" s="39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93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1" t="s">
        <v>49</v>
      </c>
      <c r="B31" s="41"/>
      <c r="C31" s="41"/>
      <c r="D31" s="41"/>
      <c r="E31" s="41"/>
    </row>
    <row r="32" spans="1:5" ht="15" customHeight="1" x14ac:dyDescent="0.25">
      <c r="A32" s="39" t="s">
        <v>86</v>
      </c>
      <c r="B32" s="39"/>
      <c r="C32" s="24"/>
      <c r="D32" s="39" t="s">
        <v>87</v>
      </c>
      <c r="E32" s="39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5" workbookViewId="0">
      <selection activeCell="B25" sqref="B2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96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2"/>
      <c r="D9" s="53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ht="11.25" customHeight="1" x14ac:dyDescent="0.25">
      <c r="A15" s="50"/>
      <c r="B15" s="50"/>
      <c r="C15" s="50"/>
      <c r="D15" s="50"/>
      <c r="E15" s="51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3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3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6" ht="12.2" customHeight="1" x14ac:dyDescent="0.25">
      <c r="A22" s="50"/>
      <c r="B22" s="50"/>
      <c r="C22" s="50"/>
      <c r="D22" s="50"/>
      <c r="E22" s="51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52"/>
      <c r="D23" s="53"/>
      <c r="E23" s="54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2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3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3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3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4"/>
    </row>
    <row r="29" spans="1:6" ht="12.2" customHeight="1" x14ac:dyDescent="0.25">
      <c r="A29" s="50"/>
      <c r="B29" s="50"/>
      <c r="C29" s="50"/>
      <c r="D29" s="50"/>
      <c r="E29" s="51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52"/>
      <c r="D30" s="53"/>
      <c r="E30" s="54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2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3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3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3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4"/>
    </row>
    <row r="36" spans="1:6" ht="12.2" customHeight="1" x14ac:dyDescent="0.25">
      <c r="A36" s="55"/>
      <c r="B36" s="55"/>
      <c r="C36" s="55"/>
      <c r="D36" s="55"/>
      <c r="E36" s="56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52"/>
      <c r="D37" s="53"/>
      <c r="E37" s="54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2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3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3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3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4"/>
    </row>
    <row r="43" spans="1:6" ht="11.25" customHeight="1" x14ac:dyDescent="0.25">
      <c r="A43" s="55"/>
      <c r="B43" s="55"/>
      <c r="C43" s="55"/>
      <c r="D43" s="55"/>
      <c r="E43" s="56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52"/>
      <c r="D44" s="53"/>
      <c r="E44" s="54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2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3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3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3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4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algorithmName="SHA-512" hashValue="tdAAQac8iQwvuvbecc2OgUtBfy9Han2GkTzhq2h1vcUWpRSr9g/MifoKW562t0d25HUc4S+gdVC6iWhPwklkYA==" saltValue="aklFWNCqa8Q9gBEaelge0w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95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0.1</v>
      </c>
      <c r="C12" s="28" t="s">
        <v>36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0.1825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3"/>
    </row>
    <row r="19" spans="1:6" ht="15" customHeight="1" x14ac:dyDescent="0.25">
      <c r="A19" s="26" t="s">
        <v>4</v>
      </c>
      <c r="B19" s="27">
        <f>VLOOKUP(C19,Parâmetros!$A$13:$B$20,2,FALSE)/10</f>
        <v>0.1</v>
      </c>
      <c r="C19" s="28" t="s">
        <v>36</v>
      </c>
      <c r="D19" s="27">
        <f>VLOOKUP(E19,Parâmetros!$D$13:$E$18,2,FALSE)/10</f>
        <v>0.7</v>
      </c>
      <c r="E19" s="28" t="s">
        <v>39</v>
      </c>
      <c r="F19" s="43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6" x14ac:dyDescent="0.25">
      <c r="A22" s="55"/>
      <c r="B22" s="55"/>
      <c r="C22" s="55"/>
      <c r="D22" s="55"/>
      <c r="E22" s="57"/>
      <c r="F22" s="30">
        <f>((B18*D18)+(B19*D19)+(B20*D20)+(B21*D21))/4</f>
        <v>0.1825</v>
      </c>
    </row>
    <row r="25" spans="1:6" x14ac:dyDescent="0.25">
      <c r="E25" s="22"/>
    </row>
    <row r="33" spans="5:5" x14ac:dyDescent="0.25">
      <c r="E33" s="23"/>
    </row>
  </sheetData>
  <sheetProtection algorithmName="SHA-512" hashValue="4ZenHNkOgFFomHoyJvK5vycuaHl1NlXiGU5HNlbvvM5HSMJkvjkvXTMP0ME1nDc6LodcAg408Y1KGtCu5ntvpA==" saltValue="wFGfPwqMUzFHvP73X2rYjA==" spinCount="100000" sheet="1" objects="1" scenarios="1"/>
  <mergeCells count="10">
    <mergeCell ref="A22:E22"/>
    <mergeCell ref="A15:E15"/>
    <mergeCell ref="C16:E16"/>
    <mergeCell ref="F17:F21"/>
    <mergeCell ref="F10:F14"/>
    <mergeCell ref="B1:E1"/>
    <mergeCell ref="C2:E2"/>
    <mergeCell ref="F3:F7"/>
    <mergeCell ref="A8:E8"/>
    <mergeCell ref="C9:E9"/>
  </mergeCells>
  <dataValidations count="10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">
      <formula1>AP42_Factor_Rating</formula1>
    </dataValidation>
    <dataValidation type="list" allowBlank="1" showInputMessage="1" showErrorMessage="1" sqref="C11 C18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E7" sqref="D4:E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97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0.3</v>
      </c>
      <c r="C5" s="28" t="s">
        <v>35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0.2475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0.3</v>
      </c>
      <c r="C12" s="28" t="s">
        <v>35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0.2175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3"/>
    </row>
    <row r="19" spans="1:9" ht="15" customHeight="1" x14ac:dyDescent="0.25">
      <c r="A19" s="26" t="s">
        <v>4</v>
      </c>
      <c r="B19" s="27">
        <f>VLOOKUP(C19,Parâmetros!$A$13:$B$20,2,FALSE)/10</f>
        <v>0.3</v>
      </c>
      <c r="C19" s="28" t="s">
        <v>35</v>
      </c>
      <c r="D19" s="27">
        <f>VLOOKUP(E19,Parâmetros!$D$13:$E$18,2,FALSE)/10</f>
        <v>0.7</v>
      </c>
      <c r="E19" s="28" t="s">
        <v>39</v>
      </c>
      <c r="F19" s="43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9" x14ac:dyDescent="0.25">
      <c r="A22" s="20"/>
      <c r="C22" s="21"/>
      <c r="D22" s="21"/>
      <c r="E22" s="21"/>
      <c r="F22" s="30">
        <f>((B18*D18)+(B19*D19)+(B20*D20)+(B21*D21))/4</f>
        <v>0.2175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aTsaX9CINIklS0A6TjmhmBZArej7miCF2XxB9Z/O5OytCoPpbnR0yQvHDfSeTR4NV9MZ1MIbHJJlxGqWu/aHhA==" saltValue="iphR26AkNB9v/J0o9aqH6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">
      <formula1>AP42_Factor_Rating</formula1>
    </dataValidation>
    <dataValidation type="list" allowBlank="1" showInputMessage="1" showErrorMessage="1" sqref="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E5" sqref="E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91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0.5</v>
      </c>
      <c r="E5" s="28" t="s">
        <v>40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0.5</v>
      </c>
      <c r="E12" s="28" t="s">
        <v>40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0.3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3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0.5</v>
      </c>
      <c r="E19" s="28" t="s">
        <v>40</v>
      </c>
      <c r="F19" s="43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9" x14ac:dyDescent="0.25">
      <c r="A22" s="20"/>
      <c r="C22" s="21"/>
      <c r="D22" s="21"/>
      <c r="E22" s="21"/>
      <c r="F22" s="30">
        <f>((B18*D18)+(B19*D19)+(B20*D20)+(B21*D21))/4</f>
        <v>0.3</v>
      </c>
      <c r="I22" s="19"/>
    </row>
    <row r="25" spans="1:9" x14ac:dyDescent="0.25">
      <c r="E25" s="22"/>
    </row>
    <row r="33" spans="5:5" x14ac:dyDescent="0.25">
      <c r="E33" s="23"/>
    </row>
  </sheetData>
  <sheetProtection algorithmName="SHA-512" hashValue="AfRHBHBnIcaurGY5JKV9VIWagj0yjnsQSE28/CFyZGOPi1ND4STNT9q7Dtz7yUAUXtsEarzvZpoLiXk2lcm7SA==" saltValue="QK3whhdARJ8D7ylXwmcP3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workbookViewId="0">
      <selection activeCell="D54" sqref="D5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94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0.5</v>
      </c>
      <c r="E5" s="28" t="s">
        <v>40</v>
      </c>
      <c r="F5" s="43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0.38250000000000001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2"/>
      <c r="D9" s="53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3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0.5</v>
      </c>
      <c r="E12" s="28" t="s">
        <v>40</v>
      </c>
      <c r="F12" s="43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3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s="32" customFormat="1" ht="11.25" customHeight="1" x14ac:dyDescent="0.25">
      <c r="A15" s="50"/>
      <c r="B15" s="50"/>
      <c r="C15" s="50"/>
      <c r="D15" s="50"/>
      <c r="E15" s="51"/>
      <c r="F15" s="33">
        <f>((B11*D11)+(B12*D12)+(B13*D13)+(B14*D14))/4</f>
        <v>0.37</v>
      </c>
    </row>
    <row r="16" spans="1:29" s="32" customFormat="1" ht="15" customHeight="1" x14ac:dyDescent="0.25">
      <c r="A16" s="16" t="s">
        <v>8</v>
      </c>
      <c r="B16" s="17" t="s">
        <v>12</v>
      </c>
      <c r="C16" s="52"/>
      <c r="D16" s="53"/>
      <c r="E16" s="54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8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9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0.5</v>
      </c>
      <c r="E19" s="28" t="s">
        <v>40</v>
      </c>
      <c r="F19" s="59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59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60"/>
    </row>
    <row r="22" spans="1:6" s="32" customFormat="1" ht="12.2" customHeight="1" x14ac:dyDescent="0.25">
      <c r="A22" s="50"/>
      <c r="B22" s="50"/>
      <c r="C22" s="50"/>
      <c r="D22" s="50"/>
      <c r="E22" s="51"/>
      <c r="F22" s="33">
        <f>((B18*D18)+(B19*D19)+(B20*D20)+(B21*D21))/4</f>
        <v>0.37</v>
      </c>
    </row>
    <row r="23" spans="1:6" s="32" customFormat="1" ht="15" customHeight="1" x14ac:dyDescent="0.25">
      <c r="A23" s="13" t="s">
        <v>8</v>
      </c>
      <c r="B23" s="14" t="s">
        <v>13</v>
      </c>
      <c r="C23" s="52"/>
      <c r="D23" s="53"/>
      <c r="E23" s="54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8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9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0.5</v>
      </c>
      <c r="E26" s="28" t="s">
        <v>40</v>
      </c>
      <c r="F26" s="59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59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60"/>
    </row>
    <row r="29" spans="1:6" s="32" customFormat="1" ht="12.2" customHeight="1" x14ac:dyDescent="0.25">
      <c r="A29" s="50"/>
      <c r="B29" s="50"/>
      <c r="C29" s="50"/>
      <c r="D29" s="50"/>
      <c r="E29" s="51"/>
      <c r="F29" s="33">
        <f>((B25*D25)+(B26*D26)+(B27*D27)+(B28*D28))/4</f>
        <v>0.38250000000000001</v>
      </c>
    </row>
    <row r="30" spans="1:6" s="32" customFormat="1" ht="15" customHeight="1" x14ac:dyDescent="0.25">
      <c r="A30" s="13" t="s">
        <v>8</v>
      </c>
      <c r="B30" s="14" t="s">
        <v>14</v>
      </c>
      <c r="C30" s="52"/>
      <c r="D30" s="53"/>
      <c r="E30" s="54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8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9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0.5</v>
      </c>
      <c r="E33" s="28" t="s">
        <v>40</v>
      </c>
      <c r="F33" s="59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59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60"/>
    </row>
    <row r="36" spans="1:6" s="32" customFormat="1" ht="12.2" customHeight="1" x14ac:dyDescent="0.25">
      <c r="A36" s="50"/>
      <c r="B36" s="50"/>
      <c r="C36" s="50"/>
      <c r="D36" s="50"/>
      <c r="E36" s="51"/>
      <c r="F36" s="33">
        <f>((B32*D32)+(B33*D33)+(B34*D34)+(B35*D35))/4</f>
        <v>0.38250000000000001</v>
      </c>
    </row>
    <row r="37" spans="1:6" s="32" customFormat="1" ht="15" customHeight="1" x14ac:dyDescent="0.25">
      <c r="A37" s="13" t="s">
        <v>8</v>
      </c>
      <c r="B37" s="14" t="s">
        <v>10</v>
      </c>
      <c r="C37" s="52"/>
      <c r="D37" s="53"/>
      <c r="E37" s="54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8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9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0.5</v>
      </c>
      <c r="E40" s="28" t="s">
        <v>40</v>
      </c>
      <c r="F40" s="59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1</v>
      </c>
      <c r="E41" s="28" t="s">
        <v>66</v>
      </c>
      <c r="F41" s="59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60"/>
    </row>
    <row r="43" spans="1:6" s="32" customFormat="1" ht="11.25" customHeight="1" x14ac:dyDescent="0.25">
      <c r="A43" s="50"/>
      <c r="B43" s="50"/>
      <c r="C43" s="50"/>
      <c r="D43" s="50"/>
      <c r="E43" s="51"/>
      <c r="F43" s="33">
        <f>((B39*D39)+(B40*D40)+(B41*D41)+(B42*D42))/4</f>
        <v>0.38250000000000001</v>
      </c>
    </row>
    <row r="44" spans="1:6" s="32" customFormat="1" ht="15" customHeight="1" x14ac:dyDescent="0.25">
      <c r="A44" s="13" t="s">
        <v>8</v>
      </c>
      <c r="B44" s="14" t="s">
        <v>15</v>
      </c>
      <c r="C44" s="52"/>
      <c r="D44" s="53"/>
      <c r="E44" s="54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8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9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0.5</v>
      </c>
      <c r="E47" s="28" t="s">
        <v>40</v>
      </c>
      <c r="F47" s="59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1</v>
      </c>
      <c r="E48" s="28" t="s">
        <v>66</v>
      </c>
      <c r="F48" s="59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60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0.37</v>
      </c>
      <c r="I50" s="38"/>
    </row>
    <row r="53" spans="1:9" x14ac:dyDescent="0.25">
      <c r="E53" s="22"/>
    </row>
    <row r="61" spans="1:9" x14ac:dyDescent="0.25">
      <c r="E61" s="23"/>
    </row>
  </sheetData>
  <sheetProtection algorithmName="SHA-512" hashValue="MB8MyKUp/v7dPE8ZbyowcTlBcEmLHNBpbJ31zTIN7tW/ifQf4MANnuX7wMJ3mTr/RMHOy5bkyX6UZ7R+EmGXhg==" saltValue="MFmXoe8dlJKXhtXtJ1aIlA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1 E28 E7 E35 E14 E42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0 E13 E6 E27 E41 E34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33 E5 E12 E40 E19 E26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25 E18 E32 E11 E39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9</vt:i4>
      </vt:variant>
    </vt:vector>
  </HeadingPairs>
  <TitlesOfParts>
    <vt:vector size="15" baseType="lpstr">
      <vt:lpstr>Parâmetros</vt:lpstr>
      <vt:lpstr>Maq e Equip</vt:lpstr>
      <vt:lpstr>Corte de Sucata</vt:lpstr>
      <vt:lpstr>Transferências</vt:lpstr>
      <vt:lpstr>Vias-N Pav</vt:lpstr>
      <vt:lpstr>Vias-Escap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2019-06-06T20:38:10Z</dcterms:modified>
</cp:coreProperties>
</file>